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\Documents\Raisa Dhali-241600007\"/>
    </mc:Choice>
  </mc:AlternateContent>
  <bookViews>
    <workbookView xWindow="0" yWindow="0" windowWidth="20490" windowHeight="7755"/>
  </bookViews>
  <sheets>
    <sheet name="Stock" sheetId="1" r:id="rId1"/>
    <sheet name="Sales Management" sheetId="2" r:id="rId2"/>
    <sheet name="Date Wise Details" sheetId="3" r:id="rId3"/>
  </sheets>
  <definedNames>
    <definedName name="Grocerylist">'Sales Management'!$D$6:$D$31</definedName>
    <definedName name="Product">Stock!$C$6:$I$16</definedName>
    <definedName name="Sold">'Sales Management'!$H$6:$H$31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7" i="2"/>
  <c r="I7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7" i="2"/>
  <c r="L31" i="2" l="1"/>
  <c r="K31" i="2"/>
  <c r="J31" i="2"/>
  <c r="L29" i="2"/>
  <c r="J29" i="2"/>
  <c r="K29" i="2" s="1"/>
  <c r="L27" i="2"/>
  <c r="J27" i="2"/>
  <c r="K27" i="2" s="1"/>
  <c r="L25" i="2"/>
  <c r="J25" i="2"/>
  <c r="K25" i="2" s="1"/>
  <c r="L23" i="2"/>
  <c r="K23" i="2"/>
  <c r="J23" i="2"/>
  <c r="L21" i="2"/>
  <c r="J21" i="2"/>
  <c r="K21" i="2" s="1"/>
  <c r="L19" i="2"/>
  <c r="J19" i="2"/>
  <c r="K19" i="2" s="1"/>
  <c r="L17" i="2"/>
  <c r="J17" i="2"/>
  <c r="K17" i="2" s="1"/>
  <c r="L15" i="2"/>
  <c r="K15" i="2"/>
  <c r="J15" i="2"/>
  <c r="L13" i="2"/>
  <c r="J13" i="2"/>
  <c r="K13" i="2" s="1"/>
  <c r="L11" i="2"/>
  <c r="J11" i="2"/>
  <c r="K11" i="2" s="1"/>
  <c r="L9" i="2"/>
  <c r="J9" i="2"/>
  <c r="K9" i="2" s="1"/>
  <c r="L7" i="2"/>
  <c r="J7" i="2"/>
  <c r="K7" i="2" s="1"/>
  <c r="L30" i="2"/>
  <c r="K30" i="2"/>
  <c r="J30" i="2"/>
  <c r="L28" i="2"/>
  <c r="J28" i="2"/>
  <c r="K28" i="2" s="1"/>
  <c r="L26" i="2"/>
  <c r="J26" i="2"/>
  <c r="K26" i="2" s="1"/>
  <c r="L24" i="2"/>
  <c r="J24" i="2"/>
  <c r="K24" i="2" s="1"/>
  <c r="L22" i="2"/>
  <c r="K22" i="2"/>
  <c r="J22" i="2"/>
  <c r="L20" i="2"/>
  <c r="J20" i="2"/>
  <c r="K20" i="2" s="1"/>
  <c r="L18" i="2"/>
  <c r="J18" i="2"/>
  <c r="K18" i="2" s="1"/>
  <c r="L16" i="2"/>
  <c r="J16" i="2"/>
  <c r="K16" i="2" s="1"/>
  <c r="L14" i="2"/>
  <c r="K14" i="2"/>
  <c r="J14" i="2"/>
  <c r="L12" i="2"/>
  <c r="J12" i="2"/>
  <c r="K12" i="2" s="1"/>
  <c r="L10" i="2"/>
  <c r="J10" i="2"/>
  <c r="K10" i="2" s="1"/>
  <c r="L8" i="2"/>
  <c r="J8" i="2"/>
  <c r="K8" i="2" s="1"/>
  <c r="I8" i="1" l="1"/>
  <c r="E16" i="2" s="1"/>
  <c r="I9" i="1"/>
  <c r="I10" i="1"/>
  <c r="I11" i="1"/>
  <c r="I12" i="1"/>
  <c r="I13" i="1"/>
  <c r="E17" i="2" s="1"/>
  <c r="I14" i="1"/>
  <c r="I15" i="1"/>
  <c r="E25" i="2" s="1"/>
  <c r="I16" i="1"/>
  <c r="I7" i="1"/>
  <c r="G8" i="1"/>
  <c r="G9" i="1"/>
  <c r="G10" i="1"/>
  <c r="G11" i="1"/>
  <c r="G12" i="1"/>
  <c r="G13" i="1"/>
  <c r="G14" i="1"/>
  <c r="G15" i="1"/>
  <c r="G16" i="1"/>
  <c r="G7" i="1"/>
  <c r="E12" i="2" l="1"/>
  <c r="E26" i="2"/>
  <c r="E20" i="2"/>
  <c r="E30" i="2"/>
  <c r="E31" i="2"/>
  <c r="E9" i="2"/>
  <c r="E19" i="2"/>
  <c r="E24" i="2"/>
  <c r="E29" i="2"/>
  <c r="E21" i="2"/>
  <c r="E18" i="2"/>
  <c r="E10" i="2"/>
  <c r="E15" i="2"/>
  <c r="E11" i="2"/>
  <c r="E13" i="2"/>
  <c r="E23" i="2"/>
  <c r="E27" i="2"/>
  <c r="E7" i="2"/>
  <c r="E8" i="2"/>
  <c r="E14" i="2"/>
  <c r="E22" i="2"/>
  <c r="E28" i="2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<sst xmlns="http://schemas.openxmlformats.org/spreadsheetml/2006/main" count="67" uniqueCount="29">
  <si>
    <t>SL.</t>
  </si>
  <si>
    <t>Product</t>
  </si>
  <si>
    <t>Stock</t>
  </si>
  <si>
    <t>Total Price</t>
  </si>
  <si>
    <t>Average Purchase Price</t>
  </si>
  <si>
    <t>Sold Price</t>
  </si>
  <si>
    <t>Sold</t>
  </si>
  <si>
    <t>Current Stock</t>
  </si>
  <si>
    <t>Date</t>
  </si>
  <si>
    <t>Average Unit Price (Purchase)</t>
  </si>
  <si>
    <t>VAT (7.5%)</t>
  </si>
  <si>
    <t>Grand Total</t>
  </si>
  <si>
    <t>Profit</t>
  </si>
  <si>
    <t>Sales Management</t>
  </si>
  <si>
    <t>VAT</t>
  </si>
  <si>
    <t>Total Unit Sold</t>
  </si>
  <si>
    <t>Date Wise Details</t>
  </si>
  <si>
    <t>DHALI Enterprise</t>
  </si>
  <si>
    <t>Chips</t>
  </si>
  <si>
    <t>Chocolate</t>
  </si>
  <si>
    <t>Soft Drinks</t>
  </si>
  <si>
    <t>Cookies</t>
  </si>
  <si>
    <t>Ice Cream</t>
  </si>
  <si>
    <t>Egg</t>
  </si>
  <si>
    <t>Milk</t>
  </si>
  <si>
    <t>Cake</t>
  </si>
  <si>
    <t>Baklava</t>
  </si>
  <si>
    <t>Coffee</t>
  </si>
  <si>
    <t>Unit Price for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</si>
</sst>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workbookViewId="0">
      <selection activeCell="K13" sqref="K13"/>
    </sheetView>
  </sheetViews>
  <sheetFormatPr defaultRowHeight="15" x14ac:dyDescent="0.25"/>
  <cols>
    <col min="3" max="3" width="14.7109375" customWidth="1"/>
    <col min="6" max="6" width="13.28515625" customWidth="1"/>
  </cols>
  <sheetData>
    <row r="3" spans="2:9" ht="21" x14ac:dyDescent="0.35">
      <c r="B3" s="14" t="s">
        <v>17</v>
      </c>
      <c r="C3" s="14"/>
      <c r="D3" s="14"/>
      <c r="E3" s="14"/>
      <c r="F3" s="14"/>
      <c r="G3" s="14"/>
      <c r="H3" s="14"/>
      <c r="I3" s="14"/>
    </row>
    <row r="4" spans="2:9" ht="18.75" x14ac:dyDescent="0.3">
      <c r="B4" s="15" t="s">
        <v>2</v>
      </c>
      <c r="C4" s="15"/>
      <c r="D4" s="15"/>
      <c r="E4" s="15"/>
      <c r="F4" s="15"/>
      <c r="G4" s="15"/>
      <c r="H4" s="15"/>
      <c r="I4" s="15"/>
    </row>
    <row r="6" spans="2:9" ht="45" x14ac:dyDescent="0.25">
      <c r="B6" s="11" t="s">
        <v>0</v>
      </c>
      <c r="C6" s="11" t="s">
        <v>1</v>
      </c>
      <c r="D6" s="11" t="s">
        <v>2</v>
      </c>
      <c r="E6" s="12" t="s">
        <v>3</v>
      </c>
      <c r="F6" s="12" t="s">
        <v>4</v>
      </c>
      <c r="G6" s="11" t="s">
        <v>5</v>
      </c>
      <c r="H6" s="11" t="s">
        <v>6</v>
      </c>
      <c r="I6" s="12" t="s">
        <v>7</v>
      </c>
    </row>
    <row r="7" spans="2:9" x14ac:dyDescent="0.25">
      <c r="B7" s="6">
        <v>1</v>
      </c>
      <c r="C7" s="2" t="s">
        <v>18</v>
      </c>
      <c r="D7" s="5">
        <v>40</v>
      </c>
      <c r="E7" s="4">
        <v>475</v>
      </c>
      <c r="F7" s="4">
        <f>E7/D7</f>
        <v>11.875</v>
      </c>
      <c r="G7" s="4">
        <f>F7+F7*0.25</f>
        <v>14.84375</v>
      </c>
      <c r="H7" s="3">
        <f>SUMIF(Grocerylist,C7,Sold)</f>
        <v>40</v>
      </c>
      <c r="I7" s="3">
        <f>D7-H7</f>
        <v>0</v>
      </c>
    </row>
    <row r="8" spans="2:9" x14ac:dyDescent="0.25">
      <c r="B8" s="6">
        <v>2</v>
      </c>
      <c r="C8" s="2" t="s">
        <v>19</v>
      </c>
      <c r="D8" s="5">
        <v>55</v>
      </c>
      <c r="E8" s="4">
        <v>440</v>
      </c>
      <c r="F8" s="4">
        <f t="shared" ref="F8:F16" si="0">E8/D8</f>
        <v>8</v>
      </c>
      <c r="G8" s="4">
        <f t="shared" ref="G8:G16" si="1">F8+F8*0.25</f>
        <v>10</v>
      </c>
      <c r="H8" s="3">
        <f>SUMIF(Grocerylist,C8,Sold)</f>
        <v>6</v>
      </c>
      <c r="I8" s="3">
        <f t="shared" ref="I8:I16" si="2">D8-H8</f>
        <v>49</v>
      </c>
    </row>
    <row r="9" spans="2:9" x14ac:dyDescent="0.25">
      <c r="B9" s="6">
        <v>3</v>
      </c>
      <c r="C9" s="2" t="s">
        <v>20</v>
      </c>
      <c r="D9" s="5">
        <v>20</v>
      </c>
      <c r="E9" s="4">
        <v>900</v>
      </c>
      <c r="F9" s="4">
        <f t="shared" si="0"/>
        <v>45</v>
      </c>
      <c r="G9" s="4">
        <f t="shared" si="1"/>
        <v>56.25</v>
      </c>
      <c r="H9" s="3">
        <f>SUMIF(Grocerylist,C9,Sold)</f>
        <v>4</v>
      </c>
      <c r="I9" s="3">
        <f t="shared" si="2"/>
        <v>16</v>
      </c>
    </row>
    <row r="10" spans="2:9" x14ac:dyDescent="0.25">
      <c r="B10" s="6">
        <v>4</v>
      </c>
      <c r="C10" s="2" t="s">
        <v>21</v>
      </c>
      <c r="D10" s="5">
        <v>40</v>
      </c>
      <c r="E10" s="4">
        <v>880</v>
      </c>
      <c r="F10" s="4">
        <f t="shared" si="0"/>
        <v>22</v>
      </c>
      <c r="G10" s="4">
        <f t="shared" si="1"/>
        <v>27.5</v>
      </c>
      <c r="H10" s="3">
        <f>SUMIF(Grocerylist,C10,Sold)</f>
        <v>42</v>
      </c>
      <c r="I10" s="3">
        <f t="shared" si="2"/>
        <v>-2</v>
      </c>
    </row>
    <row r="11" spans="2:9" x14ac:dyDescent="0.25">
      <c r="B11" s="6">
        <v>5</v>
      </c>
      <c r="C11" s="2" t="s">
        <v>22</v>
      </c>
      <c r="D11" s="5">
        <v>250</v>
      </c>
      <c r="E11" s="4">
        <v>6300</v>
      </c>
      <c r="F11" s="4">
        <f t="shared" si="0"/>
        <v>25.2</v>
      </c>
      <c r="G11" s="4">
        <f t="shared" si="1"/>
        <v>31.5</v>
      </c>
      <c r="H11" s="3">
        <f>SUMIF(Grocerylist,C11,Sold)</f>
        <v>26</v>
      </c>
      <c r="I11" s="3">
        <f t="shared" si="2"/>
        <v>224</v>
      </c>
    </row>
    <row r="12" spans="2:9" x14ac:dyDescent="0.25">
      <c r="B12" s="6">
        <v>6</v>
      </c>
      <c r="C12" s="2" t="s">
        <v>23</v>
      </c>
      <c r="D12" s="5">
        <v>40</v>
      </c>
      <c r="E12" s="4">
        <v>1800</v>
      </c>
      <c r="F12" s="4">
        <f t="shared" si="0"/>
        <v>45</v>
      </c>
      <c r="G12" s="4">
        <f t="shared" si="1"/>
        <v>56.25</v>
      </c>
      <c r="H12" s="3">
        <f>SUMIF(Grocerylist,C12,Sold)</f>
        <v>5</v>
      </c>
      <c r="I12" s="3">
        <f t="shared" si="2"/>
        <v>35</v>
      </c>
    </row>
    <row r="13" spans="2:9" x14ac:dyDescent="0.25">
      <c r="B13" s="6">
        <v>7</v>
      </c>
      <c r="C13" s="2" t="s">
        <v>24</v>
      </c>
      <c r="D13" s="5">
        <v>40</v>
      </c>
      <c r="E13" s="4">
        <v>320</v>
      </c>
      <c r="F13" s="4">
        <f t="shared" si="0"/>
        <v>8</v>
      </c>
      <c r="G13" s="4">
        <f t="shared" si="1"/>
        <v>10</v>
      </c>
      <c r="H13" s="3">
        <f>SUMIF(Grocerylist,C13,Sold)</f>
        <v>1</v>
      </c>
      <c r="I13" s="3">
        <f t="shared" si="2"/>
        <v>39</v>
      </c>
    </row>
    <row r="14" spans="2:9" x14ac:dyDescent="0.25">
      <c r="B14" s="6">
        <v>8</v>
      </c>
      <c r="C14" s="2" t="s">
        <v>25</v>
      </c>
      <c r="D14" s="5">
        <v>25</v>
      </c>
      <c r="E14" s="4">
        <v>550</v>
      </c>
      <c r="F14" s="4">
        <f t="shared" si="0"/>
        <v>22</v>
      </c>
      <c r="G14" s="4">
        <f t="shared" si="1"/>
        <v>27.5</v>
      </c>
      <c r="H14" s="3">
        <f>SUMIF(Grocerylist,C14,Sold)</f>
        <v>0</v>
      </c>
      <c r="I14" s="3">
        <f t="shared" si="2"/>
        <v>25</v>
      </c>
    </row>
    <row r="15" spans="2:9" x14ac:dyDescent="0.25">
      <c r="B15" s="6">
        <v>9</v>
      </c>
      <c r="C15" s="2" t="s">
        <v>26</v>
      </c>
      <c r="D15" s="5">
        <v>100</v>
      </c>
      <c r="E15" s="4">
        <v>700</v>
      </c>
      <c r="F15" s="4">
        <f t="shared" si="0"/>
        <v>7</v>
      </c>
      <c r="G15" s="4">
        <f t="shared" si="1"/>
        <v>8.75</v>
      </c>
      <c r="H15" s="3">
        <f>SUMIF(Grocerylist,C15,Sold)</f>
        <v>7</v>
      </c>
      <c r="I15" s="3">
        <f t="shared" si="2"/>
        <v>93</v>
      </c>
    </row>
    <row r="16" spans="2:9" x14ac:dyDescent="0.25">
      <c r="B16" s="6">
        <v>10</v>
      </c>
      <c r="C16" s="2" t="s">
        <v>27</v>
      </c>
      <c r="D16" s="5">
        <v>50</v>
      </c>
      <c r="E16" s="4">
        <v>100</v>
      </c>
      <c r="F16" s="4">
        <f t="shared" si="0"/>
        <v>2</v>
      </c>
      <c r="G16" s="4">
        <f t="shared" si="1"/>
        <v>2.5</v>
      </c>
      <c r="H16" s="3">
        <f>SUMIF(Grocerylist,C16,Sold)</f>
        <v>15</v>
      </c>
      <c r="I16" s="3">
        <f t="shared" si="2"/>
        <v>35</v>
      </c>
    </row>
  </sheetData>
  <mergeCells count="2">
    <mergeCell ref="B3:I3"/>
    <mergeCell ref="B4: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opLeftCell="A4" zoomScaleNormal="100" workbookViewId="0">
      <selection activeCell="L7" sqref="L7:L31"/>
    </sheetView>
  </sheetViews>
  <sheetFormatPr defaultRowHeight="15" x14ac:dyDescent="0.25"/>
  <cols>
    <col min="3" max="3" width="11.5703125" bestFit="1" customWidth="1"/>
    <col min="4" max="4" width="11.85546875" customWidth="1"/>
    <col min="6" max="6" width="11.140625" customWidth="1"/>
  </cols>
  <sheetData>
    <row r="1" spans="2:12" ht="21" x14ac:dyDescent="0.35">
      <c r="B1" s="16" t="s">
        <v>17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2:12" x14ac:dyDescent="0.25">
      <c r="B2" s="17" t="s">
        <v>13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x14ac:dyDescent="0.25">
      <c r="J3" s="8" t="s">
        <v>14</v>
      </c>
      <c r="K3" s="9">
        <v>7.4999999999999997E-2</v>
      </c>
    </row>
    <row r="6" spans="2:12" ht="60" x14ac:dyDescent="0.25">
      <c r="B6" s="11" t="s">
        <v>0</v>
      </c>
      <c r="C6" s="11" t="s">
        <v>8</v>
      </c>
      <c r="D6" s="11" t="s">
        <v>1</v>
      </c>
      <c r="E6" s="11" t="s">
        <v>2</v>
      </c>
      <c r="F6" s="12" t="s">
        <v>9</v>
      </c>
      <c r="G6" s="12" t="s">
        <v>28</v>
      </c>
      <c r="H6" s="11" t="s">
        <v>6</v>
      </c>
      <c r="I6" s="12" t="s">
        <v>3</v>
      </c>
      <c r="J6" s="12" t="s">
        <v>10</v>
      </c>
      <c r="K6" s="12" t="s">
        <v>11</v>
      </c>
      <c r="L6" s="12" t="s">
        <v>12</v>
      </c>
    </row>
    <row r="7" spans="2:12" x14ac:dyDescent="0.25">
      <c r="B7" s="6">
        <v>1</v>
      </c>
      <c r="C7" s="7">
        <v>45597</v>
      </c>
      <c r="D7" s="2" t="s">
        <v>18</v>
      </c>
      <c r="E7" s="3">
        <f>VLOOKUP(D7,Product,7,0)</f>
        <v>0</v>
      </c>
      <c r="F7" s="4">
        <f>VLOOKUP(D7,Product,4,0)</f>
        <v>11.875</v>
      </c>
      <c r="G7" s="4">
        <f>VLOOKUP(D7,Product,5,0)</f>
        <v>14.84375</v>
      </c>
      <c r="H7" s="3">
        <v>10</v>
      </c>
      <c r="I7" s="4">
        <f>G7*H7</f>
        <v>148.4375</v>
      </c>
      <c r="J7" s="4">
        <f>I7*0.075</f>
        <v>11.1328125</v>
      </c>
      <c r="K7" s="4">
        <f>I7+J7</f>
        <v>159.5703125</v>
      </c>
      <c r="L7" s="4">
        <f>I7-H7*F7</f>
        <v>29.6875</v>
      </c>
    </row>
    <row r="8" spans="2:12" x14ac:dyDescent="0.25">
      <c r="B8" s="6">
        <v>2</v>
      </c>
      <c r="C8" s="7">
        <v>45597</v>
      </c>
      <c r="D8" s="2" t="s">
        <v>18</v>
      </c>
      <c r="E8" s="3">
        <f>VLOOKUP(D8,Product,7,0)</f>
        <v>0</v>
      </c>
      <c r="F8" s="4">
        <f>VLOOKUP(D8,Product,4,0)</f>
        <v>11.875</v>
      </c>
      <c r="G8" s="4">
        <f>VLOOKUP(D8,Product,5,0)</f>
        <v>14.84375</v>
      </c>
      <c r="H8" s="3">
        <v>15</v>
      </c>
      <c r="I8" s="4">
        <f t="shared" ref="I8:I31" si="0">G8*H8</f>
        <v>222.65625</v>
      </c>
      <c r="J8" s="4">
        <f t="shared" ref="J8:J31" si="1">I8*0.075</f>
        <v>16.69921875</v>
      </c>
      <c r="K8" s="4">
        <f t="shared" ref="K8:K31" si="2">I8+J8</f>
        <v>239.35546875</v>
      </c>
      <c r="L8" s="4">
        <f t="shared" ref="L8:L31" si="3">I8-H8*F8</f>
        <v>44.53125</v>
      </c>
    </row>
    <row r="9" spans="2:12" x14ac:dyDescent="0.25">
      <c r="B9" s="6">
        <v>3</v>
      </c>
      <c r="C9" s="7">
        <v>45597</v>
      </c>
      <c r="D9" s="2" t="s">
        <v>20</v>
      </c>
      <c r="E9" s="3">
        <f>VLOOKUP(D9,Product,7,0)</f>
        <v>16</v>
      </c>
      <c r="F9" s="4">
        <f>VLOOKUP(D9,Product,4,0)</f>
        <v>45</v>
      </c>
      <c r="G9" s="4">
        <f>VLOOKUP(D9,Product,5,0)</f>
        <v>56.25</v>
      </c>
      <c r="H9" s="3">
        <v>2</v>
      </c>
      <c r="I9" s="4">
        <f t="shared" si="0"/>
        <v>112.5</v>
      </c>
      <c r="J9" s="4">
        <f t="shared" si="1"/>
        <v>8.4375</v>
      </c>
      <c r="K9" s="4">
        <f t="shared" si="2"/>
        <v>120.9375</v>
      </c>
      <c r="L9" s="4">
        <f t="shared" si="3"/>
        <v>22.5</v>
      </c>
    </row>
    <row r="10" spans="2:12" x14ac:dyDescent="0.25">
      <c r="B10" s="6">
        <v>4</v>
      </c>
      <c r="C10" s="7">
        <v>45597</v>
      </c>
      <c r="D10" s="2" t="s">
        <v>21</v>
      </c>
      <c r="E10" s="3">
        <f>VLOOKUP(D10,Product,7,0)</f>
        <v>-2</v>
      </c>
      <c r="F10" s="4">
        <f>VLOOKUP(D10,Product,4,0)</f>
        <v>22</v>
      </c>
      <c r="G10" s="4">
        <f>VLOOKUP(D10,Product,5,0)</f>
        <v>27.5</v>
      </c>
      <c r="H10" s="3">
        <v>7</v>
      </c>
      <c r="I10" s="4">
        <f t="shared" si="0"/>
        <v>192.5</v>
      </c>
      <c r="J10" s="4">
        <f t="shared" si="1"/>
        <v>14.4375</v>
      </c>
      <c r="K10" s="4">
        <f t="shared" si="2"/>
        <v>206.9375</v>
      </c>
      <c r="L10" s="4">
        <f t="shared" si="3"/>
        <v>38.5</v>
      </c>
    </row>
    <row r="11" spans="2:12" x14ac:dyDescent="0.25">
      <c r="B11" s="6">
        <v>5</v>
      </c>
      <c r="C11" s="7">
        <v>45598</v>
      </c>
      <c r="D11" s="2" t="s">
        <v>21</v>
      </c>
      <c r="E11" s="3">
        <f>VLOOKUP(D11,Product,7,0)</f>
        <v>-2</v>
      </c>
      <c r="F11" s="4">
        <f>VLOOKUP(D11,Product,4,0)</f>
        <v>22</v>
      </c>
      <c r="G11" s="4">
        <f>VLOOKUP(D11,Product,5,0)</f>
        <v>27.5</v>
      </c>
      <c r="H11" s="3">
        <v>6</v>
      </c>
      <c r="I11" s="4">
        <f t="shared" si="0"/>
        <v>165</v>
      </c>
      <c r="J11" s="4">
        <f t="shared" si="1"/>
        <v>12.375</v>
      </c>
      <c r="K11" s="4">
        <f t="shared" si="2"/>
        <v>177.375</v>
      </c>
      <c r="L11" s="4">
        <f t="shared" si="3"/>
        <v>33</v>
      </c>
    </row>
    <row r="12" spans="2:12" x14ac:dyDescent="0.25">
      <c r="B12" s="6">
        <v>6</v>
      </c>
      <c r="C12" s="7">
        <v>45598</v>
      </c>
      <c r="D12" s="2" t="s">
        <v>22</v>
      </c>
      <c r="E12" s="3">
        <f>VLOOKUP(D12,Product,7,0)</f>
        <v>224</v>
      </c>
      <c r="F12" s="4">
        <f>VLOOKUP(D12,Product,4,0)</f>
        <v>25.2</v>
      </c>
      <c r="G12" s="4">
        <f>VLOOKUP(D12,Product,5,0)</f>
        <v>31.5</v>
      </c>
      <c r="H12" s="3">
        <v>8</v>
      </c>
      <c r="I12" s="4">
        <f t="shared" si="0"/>
        <v>252</v>
      </c>
      <c r="J12" s="4">
        <f t="shared" si="1"/>
        <v>18.899999999999999</v>
      </c>
      <c r="K12" s="4">
        <f t="shared" si="2"/>
        <v>270.89999999999998</v>
      </c>
      <c r="L12" s="4">
        <f t="shared" si="3"/>
        <v>50.400000000000006</v>
      </c>
    </row>
    <row r="13" spans="2:12" x14ac:dyDescent="0.25">
      <c r="B13" s="6">
        <v>7</v>
      </c>
      <c r="C13" s="7">
        <v>45598</v>
      </c>
      <c r="D13" s="2" t="s">
        <v>21</v>
      </c>
      <c r="E13" s="3">
        <f>VLOOKUP(D13,Product,7,0)</f>
        <v>-2</v>
      </c>
      <c r="F13" s="4">
        <f>VLOOKUP(D13,Product,4,0)</f>
        <v>22</v>
      </c>
      <c r="G13" s="4">
        <f>VLOOKUP(D13,Product,5,0)</f>
        <v>27.5</v>
      </c>
      <c r="H13" s="3">
        <v>15</v>
      </c>
      <c r="I13" s="4">
        <f t="shared" si="0"/>
        <v>412.5</v>
      </c>
      <c r="J13" s="4">
        <f t="shared" si="1"/>
        <v>30.9375</v>
      </c>
      <c r="K13" s="4">
        <f t="shared" si="2"/>
        <v>443.4375</v>
      </c>
      <c r="L13" s="4">
        <f t="shared" si="3"/>
        <v>82.5</v>
      </c>
    </row>
    <row r="14" spans="2:12" x14ac:dyDescent="0.25">
      <c r="B14" s="6">
        <v>8</v>
      </c>
      <c r="C14" s="7">
        <v>45599</v>
      </c>
      <c r="D14" s="2" t="s">
        <v>18</v>
      </c>
      <c r="E14" s="3">
        <f>VLOOKUP(D14,Product,7,0)</f>
        <v>0</v>
      </c>
      <c r="F14" s="4">
        <f>VLOOKUP(D14,Product,4,0)</f>
        <v>11.875</v>
      </c>
      <c r="G14" s="4">
        <f>VLOOKUP(D14,Product,5,0)</f>
        <v>14.84375</v>
      </c>
      <c r="H14" s="3">
        <v>9</v>
      </c>
      <c r="I14" s="4">
        <f t="shared" si="0"/>
        <v>133.59375</v>
      </c>
      <c r="J14" s="4">
        <f t="shared" si="1"/>
        <v>10.01953125</v>
      </c>
      <c r="K14" s="4">
        <f t="shared" si="2"/>
        <v>143.61328125</v>
      </c>
      <c r="L14" s="4">
        <f t="shared" si="3"/>
        <v>26.71875</v>
      </c>
    </row>
    <row r="15" spans="2:12" x14ac:dyDescent="0.25">
      <c r="B15" s="6">
        <v>9</v>
      </c>
      <c r="C15" s="7">
        <v>45599</v>
      </c>
      <c r="D15" s="2" t="s">
        <v>21</v>
      </c>
      <c r="E15" s="3">
        <f>VLOOKUP(D15,Product,7,0)</f>
        <v>-2</v>
      </c>
      <c r="F15" s="4">
        <f>VLOOKUP(D15,Product,4,0)</f>
        <v>22</v>
      </c>
      <c r="G15" s="4">
        <f>VLOOKUP(D15,Product,5,0)</f>
        <v>27.5</v>
      </c>
      <c r="H15" s="3">
        <v>3</v>
      </c>
      <c r="I15" s="4">
        <f t="shared" si="0"/>
        <v>82.5</v>
      </c>
      <c r="J15" s="4">
        <f t="shared" si="1"/>
        <v>6.1875</v>
      </c>
      <c r="K15" s="4">
        <f t="shared" si="2"/>
        <v>88.6875</v>
      </c>
      <c r="L15" s="4">
        <f t="shared" si="3"/>
        <v>16.5</v>
      </c>
    </row>
    <row r="16" spans="2:12" x14ac:dyDescent="0.25">
      <c r="B16" s="6">
        <v>10</v>
      </c>
      <c r="C16" s="7">
        <v>45599</v>
      </c>
      <c r="D16" s="2" t="s">
        <v>19</v>
      </c>
      <c r="E16" s="3">
        <f>VLOOKUP(D16,Product,7,0)</f>
        <v>49</v>
      </c>
      <c r="F16" s="4">
        <f>VLOOKUP(D16,Product,4,0)</f>
        <v>8</v>
      </c>
      <c r="G16" s="4">
        <f>VLOOKUP(D16,Product,5,0)</f>
        <v>10</v>
      </c>
      <c r="H16" s="3">
        <v>6</v>
      </c>
      <c r="I16" s="4">
        <f t="shared" si="0"/>
        <v>60</v>
      </c>
      <c r="J16" s="4">
        <f t="shared" si="1"/>
        <v>4.5</v>
      </c>
      <c r="K16" s="4">
        <f t="shared" si="2"/>
        <v>64.5</v>
      </c>
      <c r="L16" s="4">
        <f t="shared" si="3"/>
        <v>12</v>
      </c>
    </row>
    <row r="17" spans="2:12" x14ac:dyDescent="0.25">
      <c r="B17" s="6">
        <v>11</v>
      </c>
      <c r="C17" s="7">
        <v>45599</v>
      </c>
      <c r="D17" s="2" t="s">
        <v>24</v>
      </c>
      <c r="E17" s="3">
        <f>VLOOKUP(D17,Product,7,0)</f>
        <v>39</v>
      </c>
      <c r="F17" s="4">
        <f>VLOOKUP(D17,Product,4,0)</f>
        <v>8</v>
      </c>
      <c r="G17" s="4">
        <f>VLOOKUP(D17,Product,5,0)</f>
        <v>10</v>
      </c>
      <c r="H17" s="3">
        <v>1</v>
      </c>
      <c r="I17" s="4">
        <f t="shared" si="0"/>
        <v>10</v>
      </c>
      <c r="J17" s="4">
        <f t="shared" si="1"/>
        <v>0.75</v>
      </c>
      <c r="K17" s="4">
        <f t="shared" si="2"/>
        <v>10.75</v>
      </c>
      <c r="L17" s="4">
        <f t="shared" si="3"/>
        <v>2</v>
      </c>
    </row>
    <row r="18" spans="2:12" x14ac:dyDescent="0.25">
      <c r="B18" s="6">
        <v>12</v>
      </c>
      <c r="C18" s="7">
        <v>45599</v>
      </c>
      <c r="D18" s="2" t="s">
        <v>23</v>
      </c>
      <c r="E18" s="3">
        <f>VLOOKUP(D18,Product,7,0)</f>
        <v>35</v>
      </c>
      <c r="F18" s="4">
        <f>VLOOKUP(D18,Product,4,0)</f>
        <v>45</v>
      </c>
      <c r="G18" s="4">
        <f>VLOOKUP(D18,Product,5,0)</f>
        <v>56.25</v>
      </c>
      <c r="H18" s="3">
        <v>2</v>
      </c>
      <c r="I18" s="4">
        <f t="shared" si="0"/>
        <v>112.5</v>
      </c>
      <c r="J18" s="4">
        <f t="shared" si="1"/>
        <v>8.4375</v>
      </c>
      <c r="K18" s="4">
        <f t="shared" si="2"/>
        <v>120.9375</v>
      </c>
      <c r="L18" s="4">
        <f t="shared" si="3"/>
        <v>22.5</v>
      </c>
    </row>
    <row r="19" spans="2:12" x14ac:dyDescent="0.25">
      <c r="B19" s="6">
        <v>13</v>
      </c>
      <c r="C19" s="7">
        <v>45600</v>
      </c>
      <c r="D19" s="2" t="s">
        <v>27</v>
      </c>
      <c r="E19" s="3">
        <f>VLOOKUP(D19,Product,7,0)</f>
        <v>35</v>
      </c>
      <c r="F19" s="4">
        <f>VLOOKUP(D19,Product,4,0)</f>
        <v>2</v>
      </c>
      <c r="G19" s="4">
        <f>VLOOKUP(D19,Product,5,0)</f>
        <v>2.5</v>
      </c>
      <c r="H19" s="3">
        <v>9</v>
      </c>
      <c r="I19" s="4">
        <f t="shared" si="0"/>
        <v>22.5</v>
      </c>
      <c r="J19" s="4">
        <f t="shared" si="1"/>
        <v>1.6875</v>
      </c>
      <c r="K19" s="4">
        <f t="shared" si="2"/>
        <v>24.1875</v>
      </c>
      <c r="L19" s="4">
        <f t="shared" si="3"/>
        <v>4.5</v>
      </c>
    </row>
    <row r="20" spans="2:12" x14ac:dyDescent="0.25">
      <c r="B20" s="6">
        <v>14</v>
      </c>
      <c r="C20" s="7">
        <v>45600</v>
      </c>
      <c r="D20" s="2" t="s">
        <v>22</v>
      </c>
      <c r="E20" s="3">
        <f>VLOOKUP(D20,Product,7,0)</f>
        <v>224</v>
      </c>
      <c r="F20" s="4">
        <f>VLOOKUP(D20,Product,4,0)</f>
        <v>25.2</v>
      </c>
      <c r="G20" s="4">
        <f>VLOOKUP(D20,Product,5,0)</f>
        <v>31.5</v>
      </c>
      <c r="H20" s="3">
        <v>6</v>
      </c>
      <c r="I20" s="4">
        <f t="shared" si="0"/>
        <v>189</v>
      </c>
      <c r="J20" s="4">
        <f t="shared" si="1"/>
        <v>14.174999999999999</v>
      </c>
      <c r="K20" s="4">
        <f t="shared" si="2"/>
        <v>203.17500000000001</v>
      </c>
      <c r="L20" s="4">
        <f t="shared" si="3"/>
        <v>37.800000000000011</v>
      </c>
    </row>
    <row r="21" spans="2:12" x14ac:dyDescent="0.25">
      <c r="B21" s="6">
        <v>15</v>
      </c>
      <c r="C21" s="7">
        <v>45600</v>
      </c>
      <c r="D21" s="2" t="s">
        <v>23</v>
      </c>
      <c r="E21" s="3">
        <f>VLOOKUP(D21,Product,7,0)</f>
        <v>35</v>
      </c>
      <c r="F21" s="4">
        <f>VLOOKUP(D21,Product,4,0)</f>
        <v>45</v>
      </c>
      <c r="G21" s="4">
        <f>VLOOKUP(D21,Product,5,0)</f>
        <v>56.25</v>
      </c>
      <c r="H21" s="3">
        <v>3</v>
      </c>
      <c r="I21" s="4">
        <f t="shared" si="0"/>
        <v>168.75</v>
      </c>
      <c r="J21" s="4">
        <f t="shared" si="1"/>
        <v>12.65625</v>
      </c>
      <c r="K21" s="4">
        <f t="shared" si="2"/>
        <v>181.40625</v>
      </c>
      <c r="L21" s="4">
        <f t="shared" si="3"/>
        <v>33.75</v>
      </c>
    </row>
    <row r="22" spans="2:12" x14ac:dyDescent="0.25">
      <c r="B22" s="6">
        <v>16</v>
      </c>
      <c r="C22" s="7">
        <v>45600</v>
      </c>
      <c r="D22" s="2" t="s">
        <v>18</v>
      </c>
      <c r="E22" s="3">
        <f>VLOOKUP(D22,Product,7,0)</f>
        <v>0</v>
      </c>
      <c r="F22" s="4">
        <f>VLOOKUP(D22,Product,4,0)</f>
        <v>11.875</v>
      </c>
      <c r="G22" s="4">
        <f>VLOOKUP(D22,Product,5,0)</f>
        <v>14.84375</v>
      </c>
      <c r="H22" s="3">
        <v>2</v>
      </c>
      <c r="I22" s="4">
        <f t="shared" si="0"/>
        <v>29.6875</v>
      </c>
      <c r="J22" s="4">
        <f t="shared" si="1"/>
        <v>2.2265625</v>
      </c>
      <c r="K22" s="4">
        <f t="shared" si="2"/>
        <v>31.9140625</v>
      </c>
      <c r="L22" s="4">
        <f t="shared" si="3"/>
        <v>5.9375</v>
      </c>
    </row>
    <row r="23" spans="2:12" x14ac:dyDescent="0.25">
      <c r="B23" s="6">
        <v>17</v>
      </c>
      <c r="C23" s="7">
        <v>45600</v>
      </c>
      <c r="D23" s="2" t="s">
        <v>21</v>
      </c>
      <c r="E23" s="3">
        <f>VLOOKUP(D23,Product,7,0)</f>
        <v>-2</v>
      </c>
      <c r="F23" s="4">
        <f>VLOOKUP(D23,Product,4,0)</f>
        <v>22</v>
      </c>
      <c r="G23" s="4">
        <f>VLOOKUP(D23,Product,5,0)</f>
        <v>27.5</v>
      </c>
      <c r="H23" s="3">
        <v>5</v>
      </c>
      <c r="I23" s="4">
        <f t="shared" si="0"/>
        <v>137.5</v>
      </c>
      <c r="J23" s="4">
        <f t="shared" si="1"/>
        <v>10.3125</v>
      </c>
      <c r="K23" s="4">
        <f t="shared" si="2"/>
        <v>147.8125</v>
      </c>
      <c r="L23" s="4">
        <f t="shared" si="3"/>
        <v>27.5</v>
      </c>
    </row>
    <row r="24" spans="2:12" x14ac:dyDescent="0.25">
      <c r="B24" s="6">
        <v>18</v>
      </c>
      <c r="C24" s="7">
        <v>45601</v>
      </c>
      <c r="D24" s="2" t="s">
        <v>27</v>
      </c>
      <c r="E24" s="3">
        <f>VLOOKUP(D24,Product,7,0)</f>
        <v>35</v>
      </c>
      <c r="F24" s="4">
        <f>VLOOKUP(D24,Product,4,0)</f>
        <v>2</v>
      </c>
      <c r="G24" s="4">
        <f>VLOOKUP(D24,Product,5,0)</f>
        <v>2.5</v>
      </c>
      <c r="H24" s="3">
        <v>4</v>
      </c>
      <c r="I24" s="4">
        <f t="shared" si="0"/>
        <v>10</v>
      </c>
      <c r="J24" s="4">
        <f t="shared" si="1"/>
        <v>0.75</v>
      </c>
      <c r="K24" s="4">
        <f t="shared" si="2"/>
        <v>10.75</v>
      </c>
      <c r="L24" s="4">
        <f t="shared" si="3"/>
        <v>2</v>
      </c>
    </row>
    <row r="25" spans="2:12" x14ac:dyDescent="0.25">
      <c r="B25" s="6">
        <v>19</v>
      </c>
      <c r="C25" s="7">
        <v>45601</v>
      </c>
      <c r="D25" s="2" t="s">
        <v>26</v>
      </c>
      <c r="E25" s="3">
        <f>VLOOKUP(D25,Product,7,0)</f>
        <v>93</v>
      </c>
      <c r="F25" s="4">
        <f>VLOOKUP(D25,Product,4,0)</f>
        <v>7</v>
      </c>
      <c r="G25" s="4">
        <f>VLOOKUP(D25,Product,5,0)</f>
        <v>8.75</v>
      </c>
      <c r="H25" s="3">
        <v>7</v>
      </c>
      <c r="I25" s="4">
        <f t="shared" si="0"/>
        <v>61.25</v>
      </c>
      <c r="J25" s="4">
        <f t="shared" si="1"/>
        <v>4.59375</v>
      </c>
      <c r="K25" s="4">
        <f t="shared" si="2"/>
        <v>65.84375</v>
      </c>
      <c r="L25" s="4">
        <f t="shared" si="3"/>
        <v>12.25</v>
      </c>
    </row>
    <row r="26" spans="2:12" x14ac:dyDescent="0.25">
      <c r="B26" s="6">
        <v>20</v>
      </c>
      <c r="C26" s="7">
        <v>45601</v>
      </c>
      <c r="D26" s="2" t="s">
        <v>22</v>
      </c>
      <c r="E26" s="3">
        <f>VLOOKUP(D26,Product,7,0)</f>
        <v>224</v>
      </c>
      <c r="F26" s="4">
        <f>VLOOKUP(D26,Product,4,0)</f>
        <v>25.2</v>
      </c>
      <c r="G26" s="4">
        <f>VLOOKUP(D26,Product,5,0)</f>
        <v>31.5</v>
      </c>
      <c r="H26" s="3">
        <v>8</v>
      </c>
      <c r="I26" s="4">
        <f t="shared" si="0"/>
        <v>252</v>
      </c>
      <c r="J26" s="4">
        <f t="shared" si="1"/>
        <v>18.899999999999999</v>
      </c>
      <c r="K26" s="4">
        <f t="shared" si="2"/>
        <v>270.89999999999998</v>
      </c>
      <c r="L26" s="4">
        <f t="shared" si="3"/>
        <v>50.400000000000006</v>
      </c>
    </row>
    <row r="27" spans="2:12" x14ac:dyDescent="0.25">
      <c r="B27" s="6">
        <v>21</v>
      </c>
      <c r="C27" s="7">
        <v>45602</v>
      </c>
      <c r="D27" s="2" t="s">
        <v>21</v>
      </c>
      <c r="E27" s="3">
        <f>VLOOKUP(D27,Product,7,0)</f>
        <v>-2</v>
      </c>
      <c r="F27" s="4">
        <f>VLOOKUP(D27,Product,4,0)</f>
        <v>22</v>
      </c>
      <c r="G27" s="4">
        <f>VLOOKUP(D27,Product,5,0)</f>
        <v>27.5</v>
      </c>
      <c r="H27" s="3">
        <v>6</v>
      </c>
      <c r="I27" s="4">
        <f t="shared" si="0"/>
        <v>165</v>
      </c>
      <c r="J27" s="4">
        <f t="shared" si="1"/>
        <v>12.375</v>
      </c>
      <c r="K27" s="4">
        <f t="shared" si="2"/>
        <v>177.375</v>
      </c>
      <c r="L27" s="4">
        <f t="shared" si="3"/>
        <v>33</v>
      </c>
    </row>
    <row r="28" spans="2:12" x14ac:dyDescent="0.25">
      <c r="B28" s="6">
        <v>22</v>
      </c>
      <c r="C28" s="7">
        <v>45602</v>
      </c>
      <c r="D28" s="2" t="s">
        <v>18</v>
      </c>
      <c r="E28" s="3">
        <f>VLOOKUP(D28,Product,7,0)</f>
        <v>0</v>
      </c>
      <c r="F28" s="4">
        <f>VLOOKUP(D28,Product,4,0)</f>
        <v>11.875</v>
      </c>
      <c r="G28" s="4">
        <f>VLOOKUP(D28,Product,5,0)</f>
        <v>14.84375</v>
      </c>
      <c r="H28" s="3">
        <v>4</v>
      </c>
      <c r="I28" s="4">
        <f t="shared" si="0"/>
        <v>59.375</v>
      </c>
      <c r="J28" s="4">
        <f t="shared" si="1"/>
        <v>4.453125</v>
      </c>
      <c r="K28" s="4">
        <f t="shared" si="2"/>
        <v>63.828125</v>
      </c>
      <c r="L28" s="4">
        <f t="shared" si="3"/>
        <v>11.875</v>
      </c>
    </row>
    <row r="29" spans="2:12" x14ac:dyDescent="0.25">
      <c r="B29" s="6">
        <v>23</v>
      </c>
      <c r="C29" s="7">
        <v>45603</v>
      </c>
      <c r="D29" s="2" t="s">
        <v>27</v>
      </c>
      <c r="E29" s="3">
        <f>VLOOKUP(D29,Product,7,0)</f>
        <v>35</v>
      </c>
      <c r="F29" s="4">
        <f>VLOOKUP(D29,Product,4,0)</f>
        <v>2</v>
      </c>
      <c r="G29" s="4">
        <f>VLOOKUP(D29,Product,5,0)</f>
        <v>2.5</v>
      </c>
      <c r="H29" s="3">
        <v>2</v>
      </c>
      <c r="I29" s="4">
        <f t="shared" si="0"/>
        <v>5</v>
      </c>
      <c r="J29" s="4">
        <f t="shared" si="1"/>
        <v>0.375</v>
      </c>
      <c r="K29" s="4">
        <f t="shared" si="2"/>
        <v>5.375</v>
      </c>
      <c r="L29" s="4">
        <f t="shared" si="3"/>
        <v>1</v>
      </c>
    </row>
    <row r="30" spans="2:12" x14ac:dyDescent="0.25">
      <c r="B30" s="6">
        <v>24</v>
      </c>
      <c r="C30" s="7">
        <v>45603</v>
      </c>
      <c r="D30" s="2" t="s">
        <v>22</v>
      </c>
      <c r="E30" s="3">
        <f>VLOOKUP(D30,Product,7,0)</f>
        <v>224</v>
      </c>
      <c r="F30" s="4">
        <f>VLOOKUP(D30,Product,4,0)</f>
        <v>25.2</v>
      </c>
      <c r="G30" s="4">
        <f>VLOOKUP(D30,Product,5,0)</f>
        <v>31.5</v>
      </c>
      <c r="H30" s="3">
        <v>4</v>
      </c>
      <c r="I30" s="4">
        <f t="shared" si="0"/>
        <v>126</v>
      </c>
      <c r="J30" s="4">
        <f t="shared" si="1"/>
        <v>9.4499999999999993</v>
      </c>
      <c r="K30" s="4">
        <f t="shared" si="2"/>
        <v>135.44999999999999</v>
      </c>
      <c r="L30" s="4">
        <f t="shared" si="3"/>
        <v>25.200000000000003</v>
      </c>
    </row>
    <row r="31" spans="2:12" x14ac:dyDescent="0.25">
      <c r="B31" s="6">
        <v>25</v>
      </c>
      <c r="C31" s="7">
        <v>45603</v>
      </c>
      <c r="D31" s="2" t="s">
        <v>20</v>
      </c>
      <c r="E31" s="3">
        <f>VLOOKUP(D31,Product,7,0)</f>
        <v>16</v>
      </c>
      <c r="F31" s="4">
        <f>VLOOKUP(D31,Product,4,0)</f>
        <v>45</v>
      </c>
      <c r="G31" s="4">
        <f>VLOOKUP(D31,Product,5,0)</f>
        <v>56.25</v>
      </c>
      <c r="H31" s="3">
        <v>2</v>
      </c>
      <c r="I31" s="4">
        <f t="shared" si="0"/>
        <v>112.5</v>
      </c>
      <c r="J31" s="4">
        <f t="shared" si="1"/>
        <v>8.4375</v>
      </c>
      <c r="K31" s="4">
        <f t="shared" si="2"/>
        <v>120.9375</v>
      </c>
      <c r="L31" s="4">
        <f t="shared" si="3"/>
        <v>22.5</v>
      </c>
    </row>
  </sheetData>
  <mergeCells count="2">
    <mergeCell ref="B1:L1"/>
    <mergeCell ref="B2:L2"/>
  </mergeCells>
  <dataValidations count="1">
    <dataValidation type="custom" allowBlank="1" showInputMessage="1" showErrorMessage="1" sqref="H7:H31">
      <formula1>H7&lt;=E7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Stock!$C$7:$C$16</xm:f>
          </x14:formula1>
          <xm:sqref>D7:D31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D12" sqref="D12"/>
    </sheetView>
  </sheetViews>
  <sheetFormatPr defaultRowHeight="15" x14ac:dyDescent="0.25"/>
  <cols>
    <col min="2" max="2" width="13" customWidth="1"/>
    <col min="3" max="3" width="14" bestFit="1" customWidth="1"/>
    <col min="4" max="4" width="12.28515625" customWidth="1"/>
    <col min="5" max="5" width="13.140625" customWidth="1"/>
    <col min="6" max="6" width="14" customWidth="1"/>
    <col min="7" max="7" width="9.85546875" customWidth="1"/>
  </cols>
  <sheetData>
    <row r="1" spans="2:7" ht="21" x14ac:dyDescent="0.35">
      <c r="B1" s="16" t="s">
        <v>17</v>
      </c>
      <c r="C1" s="16"/>
      <c r="D1" s="16"/>
      <c r="E1" s="16"/>
      <c r="F1" s="16"/>
      <c r="G1" s="16"/>
    </row>
    <row r="2" spans="2:7" x14ac:dyDescent="0.25">
      <c r="B2" s="17" t="s">
        <v>16</v>
      </c>
      <c r="C2" s="17"/>
      <c r="D2" s="17"/>
      <c r="E2" s="17"/>
      <c r="F2" s="17"/>
      <c r="G2" s="17"/>
    </row>
    <row r="4" spans="2:7" ht="30" customHeight="1" x14ac:dyDescent="0.25">
      <c r="B4" s="13" t="s">
        <v>8</v>
      </c>
      <c r="C4" s="13" t="s">
        <v>15</v>
      </c>
      <c r="D4" s="13" t="s">
        <v>3</v>
      </c>
      <c r="E4" s="13" t="s">
        <v>10</v>
      </c>
      <c r="F4" s="13" t="s">
        <v>11</v>
      </c>
      <c r="G4" s="13" t="s">
        <v>12</v>
      </c>
    </row>
    <row r="5" spans="2:7" ht="30" customHeight="1" x14ac:dyDescent="0.25">
      <c r="B5" s="10">
        <v>45603</v>
      </c>
      <c r="C5" s="1"/>
      <c r="D5" s="1"/>
      <c r="E5" s="1"/>
      <c r="F5" s="1"/>
      <c r="G5" s="1"/>
    </row>
  </sheetData>
  <mergeCells count="2">
    <mergeCell ref="B1:G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Stock</vt:lpstr>
      <vt:lpstr>Sales Management</vt:lpstr>
      <vt:lpstr>Date Wise Details</vt:lpstr>
      <vt:lpstr>Grocerylist</vt:lpstr>
      <vt:lpstr>Product</vt:lpstr>
      <vt:lpstr>Sold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2024-12-13T07:42:40Z</dcterms:created>
  <dcterms:modified xsi:type="dcterms:W3CDTF">2024-12-14T15:03:09Z</dcterms:modified>
</cp:coreProperties>
</file>