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245B92D88F9DFEEBED0DE5130806A69F" xr6:coauthVersionLast="47" xr6:coauthVersionMax="47" xr10:uidLastSave="{4A658B0D-16F1-4C8E-B343-F125CA76CC19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2" i="1" l="1"/>
  <c r="BK92" i="1"/>
  <c r="BJ92" i="1"/>
  <c r="BI92" i="1"/>
  <c r="BH92" i="1"/>
  <c r="BG92" i="1"/>
  <c r="BF92" i="1"/>
  <c r="BE92" i="1"/>
  <c r="BD92" i="1"/>
  <c r="AY92" i="1" s="1"/>
  <c r="BA92" i="1"/>
  <c r="AV92" i="1"/>
  <c r="AT92" i="1"/>
  <c r="AX92" i="1" s="1"/>
  <c r="AN92" i="1"/>
  <c r="AO92" i="1" s="1"/>
  <c r="AJ92" i="1"/>
  <c r="AH92" i="1" s="1"/>
  <c r="W92" i="1"/>
  <c r="V92" i="1"/>
  <c r="U92" i="1" s="1"/>
  <c r="Q92" i="1"/>
  <c r="N92" i="1"/>
  <c r="BL91" i="1"/>
  <c r="BK91" i="1"/>
  <c r="BI91" i="1"/>
  <c r="BJ91" i="1" s="1"/>
  <c r="BH91" i="1"/>
  <c r="BG91" i="1"/>
  <c r="BF91" i="1"/>
  <c r="BE91" i="1"/>
  <c r="BD91" i="1"/>
  <c r="BA91" i="1"/>
  <c r="AY91" i="1"/>
  <c r="AT91" i="1"/>
  <c r="AN91" i="1"/>
  <c r="AO91" i="1" s="1"/>
  <c r="AJ91" i="1"/>
  <c r="AH91" i="1"/>
  <c r="W91" i="1"/>
  <c r="V91" i="1"/>
  <c r="U91" i="1"/>
  <c r="N91" i="1"/>
  <c r="BL90" i="1"/>
  <c r="BK90" i="1"/>
  <c r="BI90" i="1"/>
  <c r="BJ90" i="1" s="1"/>
  <c r="BH90" i="1"/>
  <c r="BG90" i="1"/>
  <c r="BF90" i="1"/>
  <c r="BE90" i="1"/>
  <c r="BD90" i="1"/>
  <c r="BA90" i="1"/>
  <c r="AY90" i="1"/>
  <c r="AT90" i="1"/>
  <c r="AN90" i="1"/>
  <c r="AO90" i="1" s="1"/>
  <c r="AJ90" i="1"/>
  <c r="AH90" i="1"/>
  <c r="G90" i="1" s="1"/>
  <c r="W90" i="1"/>
  <c r="V90" i="1"/>
  <c r="U90" i="1"/>
  <c r="N90" i="1"/>
  <c r="H90" i="1"/>
  <c r="AW90" i="1" s="1"/>
  <c r="BL89" i="1"/>
  <c r="BK89" i="1"/>
  <c r="BI89" i="1"/>
  <c r="BJ89" i="1" s="1"/>
  <c r="Q89" i="1" s="1"/>
  <c r="BH89" i="1"/>
  <c r="BG89" i="1"/>
  <c r="BF89" i="1"/>
  <c r="BE89" i="1"/>
  <c r="BD89" i="1"/>
  <c r="AY89" i="1" s="1"/>
  <c r="BA89" i="1"/>
  <c r="AV89" i="1"/>
  <c r="AT89" i="1"/>
  <c r="AN89" i="1"/>
  <c r="AO89" i="1" s="1"/>
  <c r="AJ89" i="1"/>
  <c r="AH89" i="1"/>
  <c r="I89" i="1" s="1"/>
  <c r="W89" i="1"/>
  <c r="V89" i="1"/>
  <c r="U89" i="1"/>
  <c r="N89" i="1"/>
  <c r="H89" i="1"/>
  <c r="AW89" i="1" s="1"/>
  <c r="BL88" i="1"/>
  <c r="BK88" i="1"/>
  <c r="BI88" i="1"/>
  <c r="BJ88" i="1" s="1"/>
  <c r="BH88" i="1"/>
  <c r="BG88" i="1"/>
  <c r="BF88" i="1"/>
  <c r="BE88" i="1"/>
  <c r="BD88" i="1"/>
  <c r="BA88" i="1"/>
  <c r="AY88" i="1"/>
  <c r="AT88" i="1"/>
  <c r="AN88" i="1"/>
  <c r="AO88" i="1" s="1"/>
  <c r="AJ88" i="1"/>
  <c r="AI88" i="1"/>
  <c r="AH88" i="1"/>
  <c r="W88" i="1"/>
  <c r="V88" i="1"/>
  <c r="U88" i="1"/>
  <c r="N88" i="1"/>
  <c r="BL87" i="1"/>
  <c r="BK87" i="1"/>
  <c r="BI87" i="1"/>
  <c r="BH87" i="1"/>
  <c r="BG87" i="1"/>
  <c r="BF87" i="1"/>
  <c r="BE87" i="1"/>
  <c r="BD87" i="1"/>
  <c r="AY87" i="1" s="1"/>
  <c r="BA87" i="1"/>
  <c r="AT87" i="1"/>
  <c r="AN87" i="1"/>
  <c r="AO87" i="1" s="1"/>
  <c r="AJ87" i="1"/>
  <c r="AI87" i="1"/>
  <c r="AH87" i="1"/>
  <c r="G87" i="1" s="1"/>
  <c r="Y87" i="1"/>
  <c r="W87" i="1"/>
  <c r="V87" i="1"/>
  <c r="U87" i="1" s="1"/>
  <c r="N87" i="1"/>
  <c r="I87" i="1"/>
  <c r="H87" i="1"/>
  <c r="AW87" i="1" s="1"/>
  <c r="BL86" i="1"/>
  <c r="BK86" i="1"/>
  <c r="BI86" i="1"/>
  <c r="BJ86" i="1" s="1"/>
  <c r="Q86" i="1" s="1"/>
  <c r="BH86" i="1"/>
  <c r="BG86" i="1"/>
  <c r="BF86" i="1"/>
  <c r="BE86" i="1"/>
  <c r="BD86" i="1"/>
  <c r="AY86" i="1" s="1"/>
  <c r="BA86" i="1"/>
  <c r="AT86" i="1"/>
  <c r="AO86" i="1"/>
  <c r="AN86" i="1"/>
  <c r="AJ86" i="1"/>
  <c r="AH86" i="1"/>
  <c r="W86" i="1"/>
  <c r="V86" i="1"/>
  <c r="U86" i="1"/>
  <c r="N86" i="1"/>
  <c r="BL85" i="1"/>
  <c r="BK85" i="1"/>
  <c r="BJ85" i="1" s="1"/>
  <c r="BI85" i="1"/>
  <c r="BH85" i="1"/>
  <c r="BG85" i="1"/>
  <c r="BF85" i="1"/>
  <c r="BE85" i="1"/>
  <c r="BD85" i="1"/>
  <c r="BA85" i="1"/>
  <c r="AY85" i="1"/>
  <c r="AT85" i="1"/>
  <c r="AN85" i="1"/>
  <c r="AO85" i="1" s="1"/>
  <c r="AJ85" i="1"/>
  <c r="AH85" i="1" s="1"/>
  <c r="AI85" i="1" s="1"/>
  <c r="W85" i="1"/>
  <c r="V85" i="1"/>
  <c r="N85" i="1"/>
  <c r="H85" i="1"/>
  <c r="AW85" i="1" s="1"/>
  <c r="BL84" i="1"/>
  <c r="BK84" i="1"/>
  <c r="BJ84" i="1"/>
  <c r="BI84" i="1"/>
  <c r="BH84" i="1"/>
  <c r="BG84" i="1"/>
  <c r="BF84" i="1"/>
  <c r="BE84" i="1"/>
  <c r="BD84" i="1"/>
  <c r="AY84" i="1" s="1"/>
  <c r="BA84" i="1"/>
  <c r="AV84" i="1"/>
  <c r="AT84" i="1"/>
  <c r="AO84" i="1"/>
  <c r="AN84" i="1"/>
  <c r="AJ84" i="1"/>
  <c r="AH84" i="1" s="1"/>
  <c r="I84" i="1" s="1"/>
  <c r="W84" i="1"/>
  <c r="V84" i="1"/>
  <c r="U84" i="1" s="1"/>
  <c r="Q84" i="1"/>
  <c r="N84" i="1"/>
  <c r="BL83" i="1"/>
  <c r="BK83" i="1"/>
  <c r="BI83" i="1"/>
  <c r="BJ83" i="1" s="1"/>
  <c r="BH83" i="1"/>
  <c r="BG83" i="1"/>
  <c r="BF83" i="1"/>
  <c r="BE83" i="1"/>
  <c r="BD83" i="1"/>
  <c r="BA83" i="1"/>
  <c r="AY83" i="1"/>
  <c r="AT83" i="1"/>
  <c r="AO83" i="1"/>
  <c r="AN83" i="1"/>
  <c r="AJ83" i="1"/>
  <c r="AH83" i="1"/>
  <c r="W83" i="1"/>
  <c r="V83" i="1"/>
  <c r="U83" i="1"/>
  <c r="N83" i="1"/>
  <c r="L83" i="1"/>
  <c r="BL82" i="1"/>
  <c r="BK82" i="1"/>
  <c r="BJ82" i="1" s="1"/>
  <c r="BI82" i="1"/>
  <c r="BH82" i="1"/>
  <c r="BG82" i="1"/>
  <c r="BF82" i="1"/>
  <c r="BE82" i="1"/>
  <c r="BD82" i="1"/>
  <c r="AY82" i="1" s="1"/>
  <c r="BA82" i="1"/>
  <c r="AT82" i="1"/>
  <c r="AO82" i="1"/>
  <c r="AN82" i="1"/>
  <c r="AJ82" i="1"/>
  <c r="AH82" i="1" s="1"/>
  <c r="W82" i="1"/>
  <c r="U82" i="1" s="1"/>
  <c r="V82" i="1"/>
  <c r="N82" i="1"/>
  <c r="I82" i="1"/>
  <c r="G82" i="1"/>
  <c r="Y82" i="1" s="1"/>
  <c r="BL81" i="1"/>
  <c r="BK81" i="1"/>
  <c r="BJ81" i="1" s="1"/>
  <c r="Q81" i="1" s="1"/>
  <c r="BI81" i="1"/>
  <c r="BH81" i="1"/>
  <c r="BG81" i="1"/>
  <c r="BF81" i="1"/>
  <c r="BE81" i="1"/>
  <c r="BD81" i="1"/>
  <c r="AY81" i="1" s="1"/>
  <c r="BA81" i="1"/>
  <c r="AW81" i="1"/>
  <c r="AV81" i="1"/>
  <c r="AT81" i="1"/>
  <c r="AN81" i="1"/>
  <c r="AO81" i="1" s="1"/>
  <c r="AJ81" i="1"/>
  <c r="AH81" i="1"/>
  <c r="I81" i="1" s="1"/>
  <c r="W81" i="1"/>
  <c r="V81" i="1"/>
  <c r="U81" i="1"/>
  <c r="N81" i="1"/>
  <c r="L81" i="1"/>
  <c r="H81" i="1"/>
  <c r="BL80" i="1"/>
  <c r="BK80" i="1"/>
  <c r="BJ80" i="1"/>
  <c r="BI80" i="1"/>
  <c r="BH80" i="1"/>
  <c r="BG80" i="1"/>
  <c r="BF80" i="1"/>
  <c r="BE80" i="1"/>
  <c r="BD80" i="1"/>
  <c r="BA80" i="1"/>
  <c r="AY80" i="1"/>
  <c r="AT80" i="1"/>
  <c r="AN80" i="1"/>
  <c r="AO80" i="1" s="1"/>
  <c r="AJ80" i="1"/>
  <c r="AH80" i="1" s="1"/>
  <c r="AI80" i="1"/>
  <c r="W80" i="1"/>
  <c r="U80" i="1" s="1"/>
  <c r="V80" i="1"/>
  <c r="N80" i="1"/>
  <c r="BL79" i="1"/>
  <c r="BK79" i="1"/>
  <c r="BI79" i="1"/>
  <c r="BH79" i="1"/>
  <c r="BG79" i="1"/>
  <c r="BF79" i="1"/>
  <c r="BE79" i="1"/>
  <c r="BD79" i="1"/>
  <c r="AY79" i="1" s="1"/>
  <c r="BA79" i="1"/>
  <c r="AT79" i="1"/>
  <c r="AN79" i="1"/>
  <c r="AO79" i="1" s="1"/>
  <c r="AJ79" i="1"/>
  <c r="AI79" i="1"/>
  <c r="AH79" i="1"/>
  <c r="G79" i="1" s="1"/>
  <c r="W79" i="1"/>
  <c r="V79" i="1"/>
  <c r="U79" i="1" s="1"/>
  <c r="N79" i="1"/>
  <c r="I79" i="1"/>
  <c r="H79" i="1"/>
  <c r="AW79" i="1" s="1"/>
  <c r="BL78" i="1"/>
  <c r="BK78" i="1"/>
  <c r="BI78" i="1"/>
  <c r="BJ78" i="1" s="1"/>
  <c r="Q78" i="1" s="1"/>
  <c r="BH78" i="1"/>
  <c r="BG78" i="1"/>
  <c r="BF78" i="1"/>
  <c r="BE78" i="1"/>
  <c r="BD78" i="1"/>
  <c r="AY78" i="1" s="1"/>
  <c r="BA78" i="1"/>
  <c r="AX78" i="1"/>
  <c r="AV78" i="1"/>
  <c r="AT78" i="1"/>
  <c r="AO78" i="1"/>
  <c r="AN78" i="1"/>
  <c r="AJ78" i="1"/>
  <c r="AH78" i="1"/>
  <c r="W78" i="1"/>
  <c r="V78" i="1"/>
  <c r="U78" i="1"/>
  <c r="N78" i="1"/>
  <c r="L78" i="1"/>
  <c r="BL77" i="1"/>
  <c r="BK77" i="1"/>
  <c r="BJ77" i="1"/>
  <c r="BI77" i="1"/>
  <c r="BH77" i="1"/>
  <c r="BG77" i="1"/>
  <c r="BF77" i="1"/>
  <c r="BE77" i="1"/>
  <c r="BD77" i="1"/>
  <c r="BA77" i="1"/>
  <c r="AY77" i="1"/>
  <c r="AT77" i="1"/>
  <c r="AN77" i="1"/>
  <c r="AO77" i="1" s="1"/>
  <c r="AJ77" i="1"/>
  <c r="AH77" i="1" s="1"/>
  <c r="AI77" i="1" s="1"/>
  <c r="W77" i="1"/>
  <c r="V77" i="1"/>
  <c r="U77" i="1" s="1"/>
  <c r="N77" i="1"/>
  <c r="H77" i="1"/>
  <c r="AW77" i="1" s="1"/>
  <c r="BL76" i="1"/>
  <c r="Q76" i="1" s="1"/>
  <c r="BK76" i="1"/>
  <c r="BJ76" i="1"/>
  <c r="BI76" i="1"/>
  <c r="BH76" i="1"/>
  <c r="BG76" i="1"/>
  <c r="BF76" i="1"/>
  <c r="BE76" i="1"/>
  <c r="BD76" i="1"/>
  <c r="AY76" i="1" s="1"/>
  <c r="BA76" i="1"/>
  <c r="AV76" i="1"/>
  <c r="AT76" i="1"/>
  <c r="AO76" i="1"/>
  <c r="AN76" i="1"/>
  <c r="AJ76" i="1"/>
  <c r="AH76" i="1" s="1"/>
  <c r="W76" i="1"/>
  <c r="V76" i="1"/>
  <c r="U76" i="1" s="1"/>
  <c r="N76" i="1"/>
  <c r="I76" i="1"/>
  <c r="BL75" i="1"/>
  <c r="BK75" i="1"/>
  <c r="BI75" i="1"/>
  <c r="BJ75" i="1" s="1"/>
  <c r="BH75" i="1"/>
  <c r="BG75" i="1"/>
  <c r="BF75" i="1"/>
  <c r="BE75" i="1"/>
  <c r="BD75" i="1"/>
  <c r="BA75" i="1"/>
  <c r="AY75" i="1"/>
  <c r="AT75" i="1"/>
  <c r="AO75" i="1"/>
  <c r="AN75" i="1"/>
  <c r="AJ75" i="1"/>
  <c r="AH75" i="1"/>
  <c r="W75" i="1"/>
  <c r="V75" i="1"/>
  <c r="U75" i="1"/>
  <c r="N75" i="1"/>
  <c r="L75" i="1"/>
  <c r="BL74" i="1"/>
  <c r="BK74" i="1"/>
  <c r="BJ74" i="1" s="1"/>
  <c r="AV74" i="1" s="1"/>
  <c r="BI74" i="1"/>
  <c r="BH74" i="1"/>
  <c r="BG74" i="1"/>
  <c r="BF74" i="1"/>
  <c r="BE74" i="1"/>
  <c r="BD74" i="1"/>
  <c r="AY74" i="1" s="1"/>
  <c r="BA74" i="1"/>
  <c r="AT74" i="1"/>
  <c r="AX74" i="1" s="1"/>
  <c r="AN74" i="1"/>
  <c r="AO74" i="1" s="1"/>
  <c r="AJ74" i="1"/>
  <c r="AH74" i="1" s="1"/>
  <c r="W74" i="1"/>
  <c r="U74" i="1" s="1"/>
  <c r="V74" i="1"/>
  <c r="Q74" i="1"/>
  <c r="N74" i="1"/>
  <c r="I74" i="1"/>
  <c r="H74" i="1"/>
  <c r="AW74" i="1" s="1"/>
  <c r="AZ74" i="1" s="1"/>
  <c r="G74" i="1"/>
  <c r="Y74" i="1" s="1"/>
  <c r="BL73" i="1"/>
  <c r="BK73" i="1"/>
  <c r="BJ73" i="1" s="1"/>
  <c r="BI73" i="1"/>
  <c r="BH73" i="1"/>
  <c r="BG73" i="1"/>
  <c r="BF73" i="1"/>
  <c r="BE73" i="1"/>
  <c r="BD73" i="1"/>
  <c r="AY73" i="1" s="1"/>
  <c r="BA73" i="1"/>
  <c r="AT73" i="1"/>
  <c r="AN73" i="1"/>
  <c r="AO73" i="1" s="1"/>
  <c r="AJ73" i="1"/>
  <c r="AH73" i="1"/>
  <c r="I73" i="1" s="1"/>
  <c r="W73" i="1"/>
  <c r="V73" i="1"/>
  <c r="U73" i="1"/>
  <c r="N73" i="1"/>
  <c r="L73" i="1"/>
  <c r="H73" i="1"/>
  <c r="AW73" i="1" s="1"/>
  <c r="BL72" i="1"/>
  <c r="BK72" i="1"/>
  <c r="BJ72" i="1"/>
  <c r="BI72" i="1"/>
  <c r="BH72" i="1"/>
  <c r="BG72" i="1"/>
  <c r="BF72" i="1"/>
  <c r="BE72" i="1"/>
  <c r="BD72" i="1"/>
  <c r="BA72" i="1"/>
  <c r="AY72" i="1"/>
  <c r="AT72" i="1"/>
  <c r="AN72" i="1"/>
  <c r="AO72" i="1" s="1"/>
  <c r="AJ72" i="1"/>
  <c r="AH72" i="1"/>
  <c r="W72" i="1"/>
  <c r="V72" i="1"/>
  <c r="U72" i="1" s="1"/>
  <c r="N72" i="1"/>
  <c r="H72" i="1"/>
  <c r="AW72" i="1" s="1"/>
  <c r="BL71" i="1"/>
  <c r="BK71" i="1"/>
  <c r="BI71" i="1"/>
  <c r="BJ71" i="1" s="1"/>
  <c r="Q71" i="1" s="1"/>
  <c r="BH71" i="1"/>
  <c r="BG71" i="1"/>
  <c r="BF71" i="1"/>
  <c r="BE71" i="1"/>
  <c r="BD71" i="1"/>
  <c r="BA71" i="1"/>
  <c r="AY71" i="1"/>
  <c r="AV71" i="1"/>
  <c r="AT71" i="1"/>
  <c r="AX71" i="1" s="1"/>
  <c r="AO71" i="1"/>
  <c r="AN71" i="1"/>
  <c r="AJ71" i="1"/>
  <c r="AI71" i="1"/>
  <c r="AH71" i="1"/>
  <c r="G71" i="1" s="1"/>
  <c r="Y71" i="1" s="1"/>
  <c r="W71" i="1"/>
  <c r="V71" i="1"/>
  <c r="U71" i="1" s="1"/>
  <c r="N71" i="1"/>
  <c r="I71" i="1"/>
  <c r="H71" i="1"/>
  <c r="AW71" i="1" s="1"/>
  <c r="BL70" i="1"/>
  <c r="BK70" i="1"/>
  <c r="BI70" i="1"/>
  <c r="BJ70" i="1" s="1"/>
  <c r="BH70" i="1"/>
  <c r="BG70" i="1"/>
  <c r="BF70" i="1"/>
  <c r="BE70" i="1"/>
  <c r="BD70" i="1"/>
  <c r="BA70" i="1"/>
  <c r="AY70" i="1"/>
  <c r="AV70" i="1"/>
  <c r="AX70" i="1" s="1"/>
  <c r="AT70" i="1"/>
  <c r="AO70" i="1"/>
  <c r="AN70" i="1"/>
  <c r="AJ70" i="1"/>
  <c r="AH70" i="1"/>
  <c r="W70" i="1"/>
  <c r="V70" i="1"/>
  <c r="U70" i="1"/>
  <c r="Q70" i="1"/>
  <c r="N70" i="1"/>
  <c r="L70" i="1"/>
  <c r="I70" i="1"/>
  <c r="BL69" i="1"/>
  <c r="BK69" i="1"/>
  <c r="BJ69" i="1"/>
  <c r="AV69" i="1" s="1"/>
  <c r="BI69" i="1"/>
  <c r="BH69" i="1"/>
  <c r="BG69" i="1"/>
  <c r="BF69" i="1"/>
  <c r="BE69" i="1"/>
  <c r="BD69" i="1"/>
  <c r="BA69" i="1"/>
  <c r="AY69" i="1"/>
  <c r="AT69" i="1"/>
  <c r="AX69" i="1" s="1"/>
  <c r="AN69" i="1"/>
  <c r="AO69" i="1" s="1"/>
  <c r="AJ69" i="1"/>
  <c r="AH69" i="1" s="1"/>
  <c r="AI69" i="1"/>
  <c r="W69" i="1"/>
  <c r="V69" i="1"/>
  <c r="N69" i="1"/>
  <c r="L69" i="1"/>
  <c r="I69" i="1"/>
  <c r="H69" i="1"/>
  <c r="AW69" i="1" s="1"/>
  <c r="AZ69" i="1" s="1"/>
  <c r="G69" i="1"/>
  <c r="Y69" i="1" s="1"/>
  <c r="BL68" i="1"/>
  <c r="BK68" i="1"/>
  <c r="BI68" i="1"/>
  <c r="BJ68" i="1" s="1"/>
  <c r="BH68" i="1"/>
  <c r="BG68" i="1"/>
  <c r="BF68" i="1"/>
  <c r="BE68" i="1"/>
  <c r="BD68" i="1"/>
  <c r="BA68" i="1"/>
  <c r="AY68" i="1"/>
  <c r="AT68" i="1"/>
  <c r="AN68" i="1"/>
  <c r="AO68" i="1" s="1"/>
  <c r="AJ68" i="1"/>
  <c r="AH68" i="1"/>
  <c r="W68" i="1"/>
  <c r="V68" i="1"/>
  <c r="U68" i="1"/>
  <c r="N68" i="1"/>
  <c r="BL67" i="1"/>
  <c r="BK67" i="1"/>
  <c r="BI67" i="1"/>
  <c r="BJ67" i="1" s="1"/>
  <c r="BH67" i="1"/>
  <c r="BG67" i="1"/>
  <c r="BF67" i="1"/>
  <c r="BE67" i="1"/>
  <c r="BD67" i="1"/>
  <c r="BA67" i="1"/>
  <c r="AY67" i="1"/>
  <c r="AT67" i="1"/>
  <c r="AN67" i="1"/>
  <c r="AO67" i="1" s="1"/>
  <c r="AJ67" i="1"/>
  <c r="AI67" i="1"/>
  <c r="AH67" i="1"/>
  <c r="G67" i="1" s="1"/>
  <c r="W67" i="1"/>
  <c r="V67" i="1"/>
  <c r="U67" i="1" s="1"/>
  <c r="N67" i="1"/>
  <c r="L67" i="1"/>
  <c r="H67" i="1"/>
  <c r="AW67" i="1" s="1"/>
  <c r="BL66" i="1"/>
  <c r="BK66" i="1"/>
  <c r="BI66" i="1"/>
  <c r="BJ66" i="1" s="1"/>
  <c r="Q66" i="1" s="1"/>
  <c r="BH66" i="1"/>
  <c r="BG66" i="1"/>
  <c r="BF66" i="1"/>
  <c r="BE66" i="1"/>
  <c r="BD66" i="1"/>
  <c r="BA66" i="1"/>
  <c r="AY66" i="1"/>
  <c r="AV66" i="1"/>
  <c r="AX66" i="1" s="1"/>
  <c r="AT66" i="1"/>
  <c r="AO66" i="1"/>
  <c r="AN66" i="1"/>
  <c r="AJ66" i="1"/>
  <c r="AI66" i="1"/>
  <c r="AH66" i="1"/>
  <c r="H66" i="1" s="1"/>
  <c r="AW66" i="1" s="1"/>
  <c r="AZ66" i="1" s="1"/>
  <c r="W66" i="1"/>
  <c r="V66" i="1"/>
  <c r="U66" i="1" s="1"/>
  <c r="N66" i="1"/>
  <c r="I66" i="1"/>
  <c r="BL65" i="1"/>
  <c r="BK65" i="1"/>
  <c r="BI65" i="1"/>
  <c r="BJ65" i="1" s="1"/>
  <c r="BH65" i="1"/>
  <c r="BG65" i="1"/>
  <c r="BF65" i="1"/>
  <c r="BE65" i="1"/>
  <c r="BD65" i="1"/>
  <c r="BA65" i="1"/>
  <c r="AY65" i="1"/>
  <c r="AT65" i="1"/>
  <c r="AO65" i="1"/>
  <c r="AN65" i="1"/>
  <c r="AJ65" i="1"/>
  <c r="AH65" i="1" s="1"/>
  <c r="W65" i="1"/>
  <c r="V65" i="1"/>
  <c r="U65" i="1" s="1"/>
  <c r="N65" i="1"/>
  <c r="BL64" i="1"/>
  <c r="BK64" i="1"/>
  <c r="BJ64" i="1"/>
  <c r="AV64" i="1" s="1"/>
  <c r="AX64" i="1" s="1"/>
  <c r="BI64" i="1"/>
  <c r="BH64" i="1"/>
  <c r="BG64" i="1"/>
  <c r="BF64" i="1"/>
  <c r="BE64" i="1"/>
  <c r="BD64" i="1"/>
  <c r="AY64" i="1" s="1"/>
  <c r="BA64" i="1"/>
  <c r="AT64" i="1"/>
  <c r="AO64" i="1"/>
  <c r="AN64" i="1"/>
  <c r="AJ64" i="1"/>
  <c r="AH64" i="1" s="1"/>
  <c r="W64" i="1"/>
  <c r="V64" i="1"/>
  <c r="U64" i="1" s="1"/>
  <c r="Q64" i="1"/>
  <c r="N64" i="1"/>
  <c r="I64" i="1"/>
  <c r="BL63" i="1"/>
  <c r="BK63" i="1"/>
  <c r="BJ63" i="1"/>
  <c r="AV63" i="1" s="1"/>
  <c r="BI63" i="1"/>
  <c r="BH63" i="1"/>
  <c r="BG63" i="1"/>
  <c r="BF63" i="1"/>
  <c r="BE63" i="1"/>
  <c r="BD63" i="1"/>
  <c r="BA63" i="1"/>
  <c r="AY63" i="1"/>
  <c r="AT63" i="1"/>
  <c r="AX63" i="1" s="1"/>
  <c r="AO63" i="1"/>
  <c r="AN63" i="1"/>
  <c r="AJ63" i="1"/>
  <c r="AH63" i="1" s="1"/>
  <c r="W63" i="1"/>
  <c r="V63" i="1"/>
  <c r="U63" i="1" s="1"/>
  <c r="N63" i="1"/>
  <c r="BL62" i="1"/>
  <c r="BK62" i="1"/>
  <c r="BJ62" i="1"/>
  <c r="BI62" i="1"/>
  <c r="BH62" i="1"/>
  <c r="BG62" i="1"/>
  <c r="BF62" i="1"/>
  <c r="BE62" i="1"/>
  <c r="BD62" i="1"/>
  <c r="AY62" i="1" s="1"/>
  <c r="BA62" i="1"/>
  <c r="AT62" i="1"/>
  <c r="AO62" i="1"/>
  <c r="AN62" i="1"/>
  <c r="AJ62" i="1"/>
  <c r="AH62" i="1" s="1"/>
  <c r="W62" i="1"/>
  <c r="U62" i="1" s="1"/>
  <c r="V62" i="1"/>
  <c r="N62" i="1"/>
  <c r="BL61" i="1"/>
  <c r="BK61" i="1"/>
  <c r="BJ61" i="1" s="1"/>
  <c r="BI61" i="1"/>
  <c r="BH61" i="1"/>
  <c r="BG61" i="1"/>
  <c r="BF61" i="1"/>
  <c r="BE61" i="1"/>
  <c r="BD61" i="1"/>
  <c r="BA61" i="1"/>
  <c r="AY61" i="1"/>
  <c r="AT61" i="1"/>
  <c r="AN61" i="1"/>
  <c r="AO61" i="1" s="1"/>
  <c r="AJ61" i="1"/>
  <c r="AH61" i="1"/>
  <c r="I61" i="1" s="1"/>
  <c r="W61" i="1"/>
  <c r="V61" i="1"/>
  <c r="U61" i="1"/>
  <c r="N61" i="1"/>
  <c r="BL60" i="1"/>
  <c r="BK60" i="1"/>
  <c r="BJ60" i="1" s="1"/>
  <c r="BI60" i="1"/>
  <c r="BH60" i="1"/>
  <c r="BG60" i="1"/>
  <c r="BF60" i="1"/>
  <c r="BE60" i="1"/>
  <c r="BD60" i="1"/>
  <c r="AY60" i="1" s="1"/>
  <c r="BA60" i="1"/>
  <c r="AT60" i="1"/>
  <c r="AN60" i="1"/>
  <c r="AO60" i="1" s="1"/>
  <c r="AJ60" i="1"/>
  <c r="AH60" i="1"/>
  <c r="W60" i="1"/>
  <c r="V60" i="1"/>
  <c r="U60" i="1"/>
  <c r="N60" i="1"/>
  <c r="BL59" i="1"/>
  <c r="BK59" i="1"/>
  <c r="BI59" i="1"/>
  <c r="BJ59" i="1" s="1"/>
  <c r="BH59" i="1"/>
  <c r="BG59" i="1"/>
  <c r="BF59" i="1"/>
  <c r="BE59" i="1"/>
  <c r="BD59" i="1"/>
  <c r="BA59" i="1"/>
  <c r="AY59" i="1"/>
  <c r="AT59" i="1"/>
  <c r="AN59" i="1"/>
  <c r="AO59" i="1" s="1"/>
  <c r="AJ59" i="1"/>
  <c r="AI59" i="1"/>
  <c r="AH59" i="1"/>
  <c r="G59" i="1" s="1"/>
  <c r="W59" i="1"/>
  <c r="V59" i="1"/>
  <c r="U59" i="1" s="1"/>
  <c r="N59" i="1"/>
  <c r="H59" i="1"/>
  <c r="AW59" i="1" s="1"/>
  <c r="BL58" i="1"/>
  <c r="BK58" i="1"/>
  <c r="BI58" i="1"/>
  <c r="BJ58" i="1" s="1"/>
  <c r="Q58" i="1" s="1"/>
  <c r="BH58" i="1"/>
  <c r="BG58" i="1"/>
  <c r="BF58" i="1"/>
  <c r="BE58" i="1"/>
  <c r="BD58" i="1"/>
  <c r="BA58" i="1"/>
  <c r="AY58" i="1"/>
  <c r="AV58" i="1"/>
  <c r="AX58" i="1" s="1"/>
  <c r="AT58" i="1"/>
  <c r="AO58" i="1"/>
  <c r="AN58" i="1"/>
  <c r="AJ58" i="1"/>
  <c r="AI58" i="1"/>
  <c r="AH58" i="1"/>
  <c r="H58" i="1" s="1"/>
  <c r="AW58" i="1" s="1"/>
  <c r="AZ58" i="1" s="1"/>
  <c r="W58" i="1"/>
  <c r="V58" i="1"/>
  <c r="U58" i="1" s="1"/>
  <c r="N58" i="1"/>
  <c r="I58" i="1"/>
  <c r="BL57" i="1"/>
  <c r="Q57" i="1" s="1"/>
  <c r="BK57" i="1"/>
  <c r="BI57" i="1"/>
  <c r="BJ57" i="1" s="1"/>
  <c r="AV57" i="1" s="1"/>
  <c r="BH57" i="1"/>
  <c r="BG57" i="1"/>
  <c r="BF57" i="1"/>
  <c r="BE57" i="1"/>
  <c r="BD57" i="1"/>
  <c r="AY57" i="1" s="1"/>
  <c r="BA57" i="1"/>
  <c r="AT57" i="1"/>
  <c r="AX57" i="1" s="1"/>
  <c r="AO57" i="1"/>
  <c r="AN57" i="1"/>
  <c r="AJ57" i="1"/>
  <c r="AH57" i="1" s="1"/>
  <c r="AI57" i="1"/>
  <c r="W57" i="1"/>
  <c r="V57" i="1"/>
  <c r="U57" i="1" s="1"/>
  <c r="N57" i="1"/>
  <c r="L57" i="1"/>
  <c r="I57" i="1"/>
  <c r="BL56" i="1"/>
  <c r="BK56" i="1"/>
  <c r="BJ56" i="1"/>
  <c r="AV56" i="1" s="1"/>
  <c r="AX56" i="1" s="1"/>
  <c r="BI56" i="1"/>
  <c r="BH56" i="1"/>
  <c r="BG56" i="1"/>
  <c r="BF56" i="1"/>
  <c r="BE56" i="1"/>
  <c r="BD56" i="1"/>
  <c r="AY56" i="1" s="1"/>
  <c r="BA56" i="1"/>
  <c r="AT56" i="1"/>
  <c r="AO56" i="1"/>
  <c r="AN56" i="1"/>
  <c r="AJ56" i="1"/>
  <c r="AH56" i="1" s="1"/>
  <c r="W56" i="1"/>
  <c r="V56" i="1"/>
  <c r="U56" i="1" s="1"/>
  <c r="Q56" i="1"/>
  <c r="N56" i="1"/>
  <c r="BL55" i="1"/>
  <c r="BK55" i="1"/>
  <c r="BJ55" i="1"/>
  <c r="BI55" i="1"/>
  <c r="BH55" i="1"/>
  <c r="BG55" i="1"/>
  <c r="BF55" i="1"/>
  <c r="BE55" i="1"/>
  <c r="BD55" i="1"/>
  <c r="BA55" i="1"/>
  <c r="AY55" i="1"/>
  <c r="AT55" i="1"/>
  <c r="AO55" i="1"/>
  <c r="AN55" i="1"/>
  <c r="AJ55" i="1"/>
  <c r="AH55" i="1" s="1"/>
  <c r="AI55" i="1"/>
  <c r="W55" i="1"/>
  <c r="V55" i="1"/>
  <c r="U55" i="1" s="1"/>
  <c r="N55" i="1"/>
  <c r="L55" i="1"/>
  <c r="BL54" i="1"/>
  <c r="BK54" i="1"/>
  <c r="BJ54" i="1"/>
  <c r="AV54" i="1" s="1"/>
  <c r="BI54" i="1"/>
  <c r="BH54" i="1"/>
  <c r="BG54" i="1"/>
  <c r="BF54" i="1"/>
  <c r="BE54" i="1"/>
  <c r="BD54" i="1"/>
  <c r="AY54" i="1" s="1"/>
  <c r="BA54" i="1"/>
  <c r="AT54" i="1"/>
  <c r="AX54" i="1" s="1"/>
  <c r="AO54" i="1"/>
  <c r="AN54" i="1"/>
  <c r="AJ54" i="1"/>
  <c r="AH54" i="1" s="1"/>
  <c r="W54" i="1"/>
  <c r="U54" i="1" s="1"/>
  <c r="V54" i="1"/>
  <c r="Q54" i="1"/>
  <c r="N54" i="1"/>
  <c r="BL53" i="1"/>
  <c r="BK53" i="1"/>
  <c r="BJ53" i="1"/>
  <c r="AV53" i="1" s="1"/>
  <c r="AX53" i="1" s="1"/>
  <c r="BI53" i="1"/>
  <c r="BH53" i="1"/>
  <c r="BG53" i="1"/>
  <c r="BF53" i="1"/>
  <c r="BE53" i="1"/>
  <c r="BD53" i="1"/>
  <c r="AY53" i="1" s="1"/>
  <c r="BA53" i="1"/>
  <c r="AT53" i="1"/>
  <c r="AN53" i="1"/>
  <c r="AO53" i="1" s="1"/>
  <c r="AJ53" i="1"/>
  <c r="AH53" i="1"/>
  <c r="AI53" i="1" s="1"/>
  <c r="W53" i="1"/>
  <c r="V53" i="1"/>
  <c r="U53" i="1"/>
  <c r="N53" i="1"/>
  <c r="I53" i="1"/>
  <c r="H53" i="1"/>
  <c r="AW53" i="1" s="1"/>
  <c r="G53" i="1"/>
  <c r="BL52" i="1"/>
  <c r="BK52" i="1"/>
  <c r="BJ52" i="1"/>
  <c r="Q52" i="1" s="1"/>
  <c r="BI52" i="1"/>
  <c r="BH52" i="1"/>
  <c r="BG52" i="1"/>
  <c r="BF52" i="1"/>
  <c r="BE52" i="1"/>
  <c r="BD52" i="1"/>
  <c r="BA52" i="1"/>
  <c r="AY52" i="1"/>
  <c r="AV52" i="1"/>
  <c r="AT52" i="1"/>
  <c r="AX52" i="1" s="1"/>
  <c r="AN52" i="1"/>
  <c r="AO52" i="1" s="1"/>
  <c r="AJ52" i="1"/>
  <c r="AH52" i="1" s="1"/>
  <c r="W52" i="1"/>
  <c r="U52" i="1" s="1"/>
  <c r="V52" i="1"/>
  <c r="N52" i="1"/>
  <c r="BL51" i="1"/>
  <c r="BK51" i="1"/>
  <c r="BI51" i="1"/>
  <c r="BJ51" i="1" s="1"/>
  <c r="BH51" i="1"/>
  <c r="BG51" i="1"/>
  <c r="BF51" i="1"/>
  <c r="BE51" i="1"/>
  <c r="BD51" i="1"/>
  <c r="BA51" i="1"/>
  <c r="AY51" i="1"/>
  <c r="AT51" i="1"/>
  <c r="AN51" i="1"/>
  <c r="AO51" i="1" s="1"/>
  <c r="AJ51" i="1"/>
  <c r="AH51" i="1"/>
  <c r="AI51" i="1" s="1"/>
  <c r="W51" i="1"/>
  <c r="V51" i="1"/>
  <c r="U51" i="1"/>
  <c r="N51" i="1"/>
  <c r="BL50" i="1"/>
  <c r="BK50" i="1"/>
  <c r="BI50" i="1"/>
  <c r="BJ50" i="1" s="1"/>
  <c r="AV50" i="1" s="1"/>
  <c r="BH50" i="1"/>
  <c r="BG50" i="1"/>
  <c r="BF50" i="1"/>
  <c r="BE50" i="1"/>
  <c r="BD50" i="1"/>
  <c r="AY50" i="1" s="1"/>
  <c r="BA50" i="1"/>
  <c r="AT50" i="1"/>
  <c r="AO50" i="1"/>
  <c r="AN50" i="1"/>
  <c r="AJ50" i="1"/>
  <c r="AH50" i="1"/>
  <c r="G50" i="1" s="1"/>
  <c r="Y50" i="1" s="1"/>
  <c r="W50" i="1"/>
  <c r="V50" i="1"/>
  <c r="U50" i="1"/>
  <c r="N50" i="1"/>
  <c r="I50" i="1"/>
  <c r="H50" i="1"/>
  <c r="AW50" i="1" s="1"/>
  <c r="AZ50" i="1" s="1"/>
  <c r="BL49" i="1"/>
  <c r="BK49" i="1"/>
  <c r="BI49" i="1"/>
  <c r="BJ49" i="1" s="1"/>
  <c r="Q49" i="1" s="1"/>
  <c r="BH49" i="1"/>
  <c r="BG49" i="1"/>
  <c r="BF49" i="1"/>
  <c r="BE49" i="1"/>
  <c r="BD49" i="1"/>
  <c r="BA49" i="1"/>
  <c r="AY49" i="1"/>
  <c r="AT49" i="1"/>
  <c r="AN49" i="1"/>
  <c r="AO49" i="1" s="1"/>
  <c r="AJ49" i="1"/>
  <c r="AH49" i="1"/>
  <c r="I49" i="1" s="1"/>
  <c r="W49" i="1"/>
  <c r="V49" i="1"/>
  <c r="U49" i="1"/>
  <c r="N49" i="1"/>
  <c r="L49" i="1"/>
  <c r="BL48" i="1"/>
  <c r="BK48" i="1"/>
  <c r="BI48" i="1"/>
  <c r="BJ48" i="1" s="1"/>
  <c r="BH48" i="1"/>
  <c r="BG48" i="1"/>
  <c r="BF48" i="1"/>
  <c r="BE48" i="1"/>
  <c r="BD48" i="1"/>
  <c r="BA48" i="1"/>
  <c r="AY48" i="1"/>
  <c r="AT48" i="1"/>
  <c r="AN48" i="1"/>
  <c r="AO48" i="1" s="1"/>
  <c r="AJ48" i="1"/>
  <c r="AH48" i="1" s="1"/>
  <c r="AI48" i="1"/>
  <c r="W48" i="1"/>
  <c r="V48" i="1"/>
  <c r="N48" i="1"/>
  <c r="G48" i="1"/>
  <c r="Y48" i="1" s="1"/>
  <c r="BL47" i="1"/>
  <c r="BK47" i="1"/>
  <c r="BI47" i="1"/>
  <c r="BJ47" i="1" s="1"/>
  <c r="AV47" i="1" s="1"/>
  <c r="BH47" i="1"/>
  <c r="BG47" i="1"/>
  <c r="BF47" i="1"/>
  <c r="BE47" i="1"/>
  <c r="BD47" i="1"/>
  <c r="AY47" i="1" s="1"/>
  <c r="BA47" i="1"/>
  <c r="AT47" i="1"/>
  <c r="AO47" i="1"/>
  <c r="AN47" i="1"/>
  <c r="AJ47" i="1"/>
  <c r="AI47" i="1"/>
  <c r="AH47" i="1"/>
  <c r="H47" i="1" s="1"/>
  <c r="AW47" i="1" s="1"/>
  <c r="AZ47" i="1" s="1"/>
  <c r="W47" i="1"/>
  <c r="V47" i="1"/>
  <c r="U47" i="1" s="1"/>
  <c r="N47" i="1"/>
  <c r="L47" i="1"/>
  <c r="I47" i="1"/>
  <c r="BL46" i="1"/>
  <c r="BK46" i="1"/>
  <c r="BI46" i="1"/>
  <c r="BJ46" i="1" s="1"/>
  <c r="BH46" i="1"/>
  <c r="BG46" i="1"/>
  <c r="BF46" i="1"/>
  <c r="BE46" i="1"/>
  <c r="BD46" i="1"/>
  <c r="BA46" i="1"/>
  <c r="AY46" i="1"/>
  <c r="AT46" i="1"/>
  <c r="AO46" i="1"/>
  <c r="AN46" i="1"/>
  <c r="AJ46" i="1"/>
  <c r="AH46" i="1"/>
  <c r="W46" i="1"/>
  <c r="V46" i="1"/>
  <c r="U46" i="1"/>
  <c r="N46" i="1"/>
  <c r="L46" i="1"/>
  <c r="BL45" i="1"/>
  <c r="BK45" i="1"/>
  <c r="BJ45" i="1" s="1"/>
  <c r="BI45" i="1"/>
  <c r="BH45" i="1"/>
  <c r="BG45" i="1"/>
  <c r="BF45" i="1"/>
  <c r="BE45" i="1"/>
  <c r="BD45" i="1"/>
  <c r="AY45" i="1" s="1"/>
  <c r="BA45" i="1"/>
  <c r="AT45" i="1"/>
  <c r="AN45" i="1"/>
  <c r="AO45" i="1" s="1"/>
  <c r="AJ45" i="1"/>
  <c r="AH45" i="1" s="1"/>
  <c r="W45" i="1"/>
  <c r="V45" i="1"/>
  <c r="U45" i="1" s="1"/>
  <c r="N45" i="1"/>
  <c r="G45" i="1"/>
  <c r="Y45" i="1" s="1"/>
  <c r="BL44" i="1"/>
  <c r="BK44" i="1"/>
  <c r="BJ44" i="1"/>
  <c r="Q44" i="1" s="1"/>
  <c r="BI44" i="1"/>
  <c r="BH44" i="1"/>
  <c r="BG44" i="1"/>
  <c r="BF44" i="1"/>
  <c r="BE44" i="1"/>
  <c r="BD44" i="1"/>
  <c r="BA44" i="1"/>
  <c r="AY44" i="1"/>
  <c r="AV44" i="1"/>
  <c r="AT44" i="1"/>
  <c r="AO44" i="1"/>
  <c r="AN44" i="1"/>
  <c r="AJ44" i="1"/>
  <c r="AH44" i="1" s="1"/>
  <c r="W44" i="1"/>
  <c r="U44" i="1" s="1"/>
  <c r="V44" i="1"/>
  <c r="N44" i="1"/>
  <c r="BL43" i="1"/>
  <c r="BK43" i="1"/>
  <c r="BI43" i="1"/>
  <c r="BJ43" i="1" s="1"/>
  <c r="BH43" i="1"/>
  <c r="BG43" i="1"/>
  <c r="BF43" i="1"/>
  <c r="BE43" i="1"/>
  <c r="BD43" i="1"/>
  <c r="BA43" i="1"/>
  <c r="AY43" i="1"/>
  <c r="AT43" i="1"/>
  <c r="AN43" i="1"/>
  <c r="AO43" i="1" s="1"/>
  <c r="AJ43" i="1"/>
  <c r="AH43" i="1"/>
  <c r="AI43" i="1" s="1"/>
  <c r="W43" i="1"/>
  <c r="V43" i="1"/>
  <c r="U43" i="1"/>
  <c r="N43" i="1"/>
  <c r="BL42" i="1"/>
  <c r="BK42" i="1"/>
  <c r="BI42" i="1"/>
  <c r="BJ42" i="1" s="1"/>
  <c r="AV42" i="1" s="1"/>
  <c r="BH42" i="1"/>
  <c r="BG42" i="1"/>
  <c r="BF42" i="1"/>
  <c r="BE42" i="1"/>
  <c r="BD42" i="1"/>
  <c r="AY42" i="1" s="1"/>
  <c r="BA42" i="1"/>
  <c r="AT42" i="1"/>
  <c r="AO42" i="1"/>
  <c r="AN42" i="1"/>
  <c r="AJ42" i="1"/>
  <c r="AH42" i="1"/>
  <c r="G42" i="1" s="1"/>
  <c r="W42" i="1"/>
  <c r="V42" i="1"/>
  <c r="U42" i="1"/>
  <c r="N42" i="1"/>
  <c r="I42" i="1"/>
  <c r="H42" i="1"/>
  <c r="AW42" i="1" s="1"/>
  <c r="BL41" i="1"/>
  <c r="BK41" i="1"/>
  <c r="BI41" i="1"/>
  <c r="BJ41" i="1" s="1"/>
  <c r="Q41" i="1" s="1"/>
  <c r="BH41" i="1"/>
  <c r="BG41" i="1"/>
  <c r="BF41" i="1"/>
  <c r="BE41" i="1"/>
  <c r="BD41" i="1"/>
  <c r="BA41" i="1"/>
  <c r="AY41" i="1"/>
  <c r="AT41" i="1"/>
  <c r="AN41" i="1"/>
  <c r="AO41" i="1" s="1"/>
  <c r="AJ41" i="1"/>
  <c r="AH41" i="1"/>
  <c r="I41" i="1" s="1"/>
  <c r="W41" i="1"/>
  <c r="V41" i="1"/>
  <c r="U41" i="1"/>
  <c r="N41" i="1"/>
  <c r="L41" i="1"/>
  <c r="H41" i="1"/>
  <c r="AW41" i="1" s="1"/>
  <c r="BL40" i="1"/>
  <c r="BK40" i="1"/>
  <c r="BJ40" i="1"/>
  <c r="BI40" i="1"/>
  <c r="BH40" i="1"/>
  <c r="BG40" i="1"/>
  <c r="BF40" i="1"/>
  <c r="BE40" i="1"/>
  <c r="BD40" i="1"/>
  <c r="BA40" i="1"/>
  <c r="AY40" i="1"/>
  <c r="AT40" i="1"/>
  <c r="AN40" i="1"/>
  <c r="AO40" i="1" s="1"/>
  <c r="AJ40" i="1"/>
  <c r="AH40" i="1" s="1"/>
  <c r="AI40" i="1"/>
  <c r="W40" i="1"/>
  <c r="V40" i="1"/>
  <c r="U40" i="1" s="1"/>
  <c r="N40" i="1"/>
  <c r="BL39" i="1"/>
  <c r="BK39" i="1"/>
  <c r="BI39" i="1"/>
  <c r="BJ39" i="1" s="1"/>
  <c r="AV39" i="1" s="1"/>
  <c r="BH39" i="1"/>
  <c r="BG39" i="1"/>
  <c r="BF39" i="1"/>
  <c r="BE39" i="1"/>
  <c r="BD39" i="1"/>
  <c r="AY39" i="1" s="1"/>
  <c r="BA39" i="1"/>
  <c r="AT39" i="1"/>
  <c r="AO39" i="1"/>
  <c r="AN39" i="1"/>
  <c r="AJ39" i="1"/>
  <c r="AI39" i="1"/>
  <c r="AH39" i="1"/>
  <c r="H39" i="1" s="1"/>
  <c r="AW39" i="1" s="1"/>
  <c r="W39" i="1"/>
  <c r="V39" i="1"/>
  <c r="U39" i="1" s="1"/>
  <c r="N39" i="1"/>
  <c r="L39" i="1"/>
  <c r="I39" i="1"/>
  <c r="BL38" i="1"/>
  <c r="BK38" i="1"/>
  <c r="BI38" i="1"/>
  <c r="BJ38" i="1" s="1"/>
  <c r="AV38" i="1" s="1"/>
  <c r="BH38" i="1"/>
  <c r="BG38" i="1"/>
  <c r="BF38" i="1"/>
  <c r="BE38" i="1"/>
  <c r="BD38" i="1"/>
  <c r="AY38" i="1" s="1"/>
  <c r="BA38" i="1"/>
  <c r="AX38" i="1"/>
  <c r="AT38" i="1"/>
  <c r="AO38" i="1"/>
  <c r="AN38" i="1"/>
  <c r="AJ38" i="1"/>
  <c r="AH38" i="1"/>
  <c r="I38" i="1" s="1"/>
  <c r="W38" i="1"/>
  <c r="V38" i="1"/>
  <c r="U38" i="1"/>
  <c r="Q38" i="1"/>
  <c r="N38" i="1"/>
  <c r="L38" i="1"/>
  <c r="BL37" i="1"/>
  <c r="BK37" i="1"/>
  <c r="BJ37" i="1" s="1"/>
  <c r="AV37" i="1" s="1"/>
  <c r="BI37" i="1"/>
  <c r="BH37" i="1"/>
  <c r="BG37" i="1"/>
  <c r="BF37" i="1"/>
  <c r="BE37" i="1"/>
  <c r="BD37" i="1"/>
  <c r="AY37" i="1" s="1"/>
  <c r="BA37" i="1"/>
  <c r="AT37" i="1"/>
  <c r="AN37" i="1"/>
  <c r="AO37" i="1" s="1"/>
  <c r="AJ37" i="1"/>
  <c r="AH37" i="1" s="1"/>
  <c r="AI37" i="1" s="1"/>
  <c r="W37" i="1"/>
  <c r="V37" i="1"/>
  <c r="U37" i="1" s="1"/>
  <c r="N37" i="1"/>
  <c r="I37" i="1"/>
  <c r="H37" i="1"/>
  <c r="AW37" i="1" s="1"/>
  <c r="AZ37" i="1" s="1"/>
  <c r="G37" i="1"/>
  <c r="Y37" i="1" s="1"/>
  <c r="BL36" i="1"/>
  <c r="BK36" i="1"/>
  <c r="BJ36" i="1"/>
  <c r="Q36" i="1" s="1"/>
  <c r="BI36" i="1"/>
  <c r="BH36" i="1"/>
  <c r="BG36" i="1"/>
  <c r="BF36" i="1"/>
  <c r="BE36" i="1"/>
  <c r="BD36" i="1"/>
  <c r="BA36" i="1"/>
  <c r="AY36" i="1"/>
  <c r="AT36" i="1"/>
  <c r="AO36" i="1"/>
  <c r="AN36" i="1"/>
  <c r="AJ36" i="1"/>
  <c r="AH36" i="1" s="1"/>
  <c r="W36" i="1"/>
  <c r="U36" i="1" s="1"/>
  <c r="V36" i="1"/>
  <c r="N36" i="1"/>
  <c r="G36" i="1"/>
  <c r="Y36" i="1" s="1"/>
  <c r="BL35" i="1"/>
  <c r="BK35" i="1"/>
  <c r="BI35" i="1"/>
  <c r="BJ35" i="1" s="1"/>
  <c r="BH35" i="1"/>
  <c r="BG35" i="1"/>
  <c r="BF35" i="1"/>
  <c r="BE35" i="1"/>
  <c r="BD35" i="1"/>
  <c r="BA35" i="1"/>
  <c r="AY35" i="1"/>
  <c r="AT35" i="1"/>
  <c r="AN35" i="1"/>
  <c r="AO35" i="1" s="1"/>
  <c r="AJ35" i="1"/>
  <c r="AH35" i="1" s="1"/>
  <c r="W35" i="1"/>
  <c r="V35" i="1"/>
  <c r="U35" i="1"/>
  <c r="N35" i="1"/>
  <c r="BL34" i="1"/>
  <c r="BK34" i="1"/>
  <c r="BI34" i="1"/>
  <c r="BJ34" i="1" s="1"/>
  <c r="BH34" i="1"/>
  <c r="BG34" i="1"/>
  <c r="BF34" i="1"/>
  <c r="BE34" i="1"/>
  <c r="BD34" i="1"/>
  <c r="AY34" i="1" s="1"/>
  <c r="BA34" i="1"/>
  <c r="AV34" i="1"/>
  <c r="AX34" i="1" s="1"/>
  <c r="AT34" i="1"/>
  <c r="AN34" i="1"/>
  <c r="AO34" i="1" s="1"/>
  <c r="AJ34" i="1"/>
  <c r="AH34" i="1"/>
  <c r="W34" i="1"/>
  <c r="V34" i="1"/>
  <c r="U34" i="1"/>
  <c r="N34" i="1"/>
  <c r="L34" i="1"/>
  <c r="I34" i="1"/>
  <c r="BL33" i="1"/>
  <c r="BK33" i="1"/>
  <c r="BI33" i="1"/>
  <c r="BJ33" i="1" s="1"/>
  <c r="Q33" i="1" s="1"/>
  <c r="BH33" i="1"/>
  <c r="BG33" i="1"/>
  <c r="BF33" i="1"/>
  <c r="BE33" i="1"/>
  <c r="BD33" i="1"/>
  <c r="BA33" i="1"/>
  <c r="AY33" i="1"/>
  <c r="AV33" i="1"/>
  <c r="AX33" i="1" s="1"/>
  <c r="AT33" i="1"/>
  <c r="AN33" i="1"/>
  <c r="AO33" i="1" s="1"/>
  <c r="AJ33" i="1"/>
  <c r="AH33" i="1"/>
  <c r="G33" i="1" s="1"/>
  <c r="W33" i="1"/>
  <c r="V33" i="1"/>
  <c r="U33" i="1"/>
  <c r="N33" i="1"/>
  <c r="BL32" i="1"/>
  <c r="BK32" i="1"/>
  <c r="BJ32" i="1"/>
  <c r="AV32" i="1" s="1"/>
  <c r="BI32" i="1"/>
  <c r="BH32" i="1"/>
  <c r="BG32" i="1"/>
  <c r="BF32" i="1"/>
  <c r="BE32" i="1"/>
  <c r="BD32" i="1"/>
  <c r="AY32" i="1" s="1"/>
  <c r="BA32" i="1"/>
  <c r="AT32" i="1"/>
  <c r="AO32" i="1"/>
  <c r="AN32" i="1"/>
  <c r="AJ32" i="1"/>
  <c r="AH32" i="1" s="1"/>
  <c r="AI32" i="1"/>
  <c r="W32" i="1"/>
  <c r="V32" i="1"/>
  <c r="U32" i="1" s="1"/>
  <c r="Q32" i="1"/>
  <c r="N32" i="1"/>
  <c r="I32" i="1"/>
  <c r="BL31" i="1"/>
  <c r="BK31" i="1"/>
  <c r="BI31" i="1"/>
  <c r="BJ31" i="1" s="1"/>
  <c r="AV31" i="1" s="1"/>
  <c r="AX31" i="1" s="1"/>
  <c r="BH31" i="1"/>
  <c r="BG31" i="1"/>
  <c r="BF31" i="1"/>
  <c r="BE31" i="1"/>
  <c r="BD31" i="1"/>
  <c r="AY31" i="1" s="1"/>
  <c r="BA31" i="1"/>
  <c r="AT31" i="1"/>
  <c r="AO31" i="1"/>
  <c r="AN31" i="1"/>
  <c r="AJ31" i="1"/>
  <c r="AH31" i="1"/>
  <c r="H31" i="1" s="1"/>
  <c r="AW31" i="1" s="1"/>
  <c r="AZ31" i="1" s="1"/>
  <c r="W31" i="1"/>
  <c r="V31" i="1"/>
  <c r="U31" i="1"/>
  <c r="Q31" i="1"/>
  <c r="N31" i="1"/>
  <c r="L31" i="1"/>
  <c r="I31" i="1"/>
  <c r="BL30" i="1"/>
  <c r="BK30" i="1"/>
  <c r="BJ30" i="1"/>
  <c r="BI30" i="1"/>
  <c r="BH30" i="1"/>
  <c r="BG30" i="1"/>
  <c r="BF30" i="1"/>
  <c r="BE30" i="1"/>
  <c r="BD30" i="1"/>
  <c r="AY30" i="1" s="1"/>
  <c r="BA30" i="1"/>
  <c r="AT30" i="1"/>
  <c r="AN30" i="1"/>
  <c r="AO30" i="1" s="1"/>
  <c r="AJ30" i="1"/>
  <c r="AH30" i="1" s="1"/>
  <c r="W30" i="1"/>
  <c r="U30" i="1" s="1"/>
  <c r="V30" i="1"/>
  <c r="N30" i="1"/>
  <c r="L30" i="1"/>
  <c r="G30" i="1"/>
  <c r="Y30" i="1" s="1"/>
  <c r="BL29" i="1"/>
  <c r="BK29" i="1"/>
  <c r="BJ29" i="1"/>
  <c r="BI29" i="1"/>
  <c r="BH29" i="1"/>
  <c r="BG29" i="1"/>
  <c r="BF29" i="1"/>
  <c r="BE29" i="1"/>
  <c r="BD29" i="1"/>
  <c r="AY29" i="1" s="1"/>
  <c r="BA29" i="1"/>
  <c r="AT29" i="1"/>
  <c r="AN29" i="1"/>
  <c r="AO29" i="1" s="1"/>
  <c r="AJ29" i="1"/>
  <c r="AH29" i="1" s="1"/>
  <c r="W29" i="1"/>
  <c r="U29" i="1" s="1"/>
  <c r="V29" i="1"/>
  <c r="N29" i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N28" i="1"/>
  <c r="AO28" i="1" s="1"/>
  <c r="AJ28" i="1"/>
  <c r="AH28" i="1"/>
  <c r="W28" i="1"/>
  <c r="V28" i="1"/>
  <c r="U28" i="1"/>
  <c r="N28" i="1"/>
  <c r="BL27" i="1"/>
  <c r="BK27" i="1"/>
  <c r="BI27" i="1"/>
  <c r="BH27" i="1"/>
  <c r="BG27" i="1"/>
  <c r="BF27" i="1"/>
  <c r="BE27" i="1"/>
  <c r="BD27" i="1"/>
  <c r="AY27" i="1" s="1"/>
  <c r="BA27" i="1"/>
  <c r="AT27" i="1"/>
  <c r="AN27" i="1"/>
  <c r="AO27" i="1" s="1"/>
  <c r="AJ27" i="1"/>
  <c r="AH27" i="1"/>
  <c r="W27" i="1"/>
  <c r="V27" i="1"/>
  <c r="U27" i="1"/>
  <c r="N27" i="1"/>
  <c r="BL26" i="1"/>
  <c r="BK26" i="1"/>
  <c r="BI26" i="1"/>
  <c r="BJ26" i="1" s="1"/>
  <c r="Q26" i="1" s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/>
  <c r="G26" i="1" s="1"/>
  <c r="W26" i="1"/>
  <c r="V26" i="1"/>
  <c r="U26" i="1"/>
  <c r="N26" i="1"/>
  <c r="L26" i="1"/>
  <c r="H26" i="1"/>
  <c r="AW26" i="1" s="1"/>
  <c r="BL25" i="1"/>
  <c r="BK25" i="1"/>
  <c r="BI25" i="1"/>
  <c r="BJ25" i="1" s="1"/>
  <c r="Q25" i="1" s="1"/>
  <c r="BH25" i="1"/>
  <c r="BG25" i="1"/>
  <c r="BF25" i="1"/>
  <c r="BE25" i="1"/>
  <c r="BD25" i="1"/>
  <c r="BA25" i="1"/>
  <c r="AY25" i="1"/>
  <c r="AV25" i="1"/>
  <c r="AT25" i="1"/>
  <c r="AN25" i="1"/>
  <c r="AO25" i="1" s="1"/>
  <c r="AJ25" i="1"/>
  <c r="AH25" i="1" s="1"/>
  <c r="AI25" i="1"/>
  <c r="W25" i="1"/>
  <c r="V25" i="1"/>
  <c r="U25" i="1" s="1"/>
  <c r="N25" i="1"/>
  <c r="BL24" i="1"/>
  <c r="Q24" i="1" s="1"/>
  <c r="BK24" i="1"/>
  <c r="BI24" i="1"/>
  <c r="BJ24" i="1" s="1"/>
  <c r="AV24" i="1" s="1"/>
  <c r="BH24" i="1"/>
  <c r="BG24" i="1"/>
  <c r="BF24" i="1"/>
  <c r="BE24" i="1"/>
  <c r="BD24" i="1"/>
  <c r="BA24" i="1"/>
  <c r="AY24" i="1"/>
  <c r="AT24" i="1"/>
  <c r="AX24" i="1" s="1"/>
  <c r="AO24" i="1"/>
  <c r="AN24" i="1"/>
  <c r="AJ24" i="1"/>
  <c r="AH24" i="1" s="1"/>
  <c r="AI24" i="1" s="1"/>
  <c r="W24" i="1"/>
  <c r="V24" i="1"/>
  <c r="U24" i="1" s="1"/>
  <c r="N24" i="1"/>
  <c r="I24" i="1"/>
  <c r="BL23" i="1"/>
  <c r="Q23" i="1" s="1"/>
  <c r="BK23" i="1"/>
  <c r="BI23" i="1"/>
  <c r="BJ23" i="1" s="1"/>
  <c r="AV23" i="1" s="1"/>
  <c r="AX23" i="1" s="1"/>
  <c r="BH23" i="1"/>
  <c r="BG23" i="1"/>
  <c r="BF23" i="1"/>
  <c r="BE23" i="1"/>
  <c r="BD23" i="1"/>
  <c r="AY23" i="1" s="1"/>
  <c r="BA23" i="1"/>
  <c r="AT23" i="1"/>
  <c r="AO23" i="1"/>
  <c r="AN23" i="1"/>
  <c r="AJ23" i="1"/>
  <c r="AH23" i="1"/>
  <c r="H23" i="1" s="1"/>
  <c r="AW23" i="1" s="1"/>
  <c r="AZ23" i="1" s="1"/>
  <c r="W23" i="1"/>
  <c r="V23" i="1"/>
  <c r="U23" i="1"/>
  <c r="N23" i="1"/>
  <c r="L23" i="1"/>
  <c r="I23" i="1"/>
  <c r="BL22" i="1"/>
  <c r="BK22" i="1"/>
  <c r="BJ22" i="1"/>
  <c r="BI22" i="1"/>
  <c r="BH22" i="1"/>
  <c r="BG22" i="1"/>
  <c r="BF22" i="1"/>
  <c r="BE22" i="1"/>
  <c r="BD22" i="1"/>
  <c r="AY22" i="1" s="1"/>
  <c r="BA22" i="1"/>
  <c r="AT22" i="1"/>
  <c r="AN22" i="1"/>
  <c r="AO22" i="1" s="1"/>
  <c r="AJ22" i="1"/>
  <c r="AH22" i="1" s="1"/>
  <c r="L22" i="1" s="1"/>
  <c r="W22" i="1"/>
  <c r="U22" i="1" s="1"/>
  <c r="V22" i="1"/>
  <c r="N22" i="1"/>
  <c r="BL21" i="1"/>
  <c r="BK21" i="1"/>
  <c r="BJ21" i="1"/>
  <c r="BI21" i="1"/>
  <c r="BH21" i="1"/>
  <c r="BG21" i="1"/>
  <c r="BF21" i="1"/>
  <c r="BE21" i="1"/>
  <c r="BD21" i="1"/>
  <c r="AY21" i="1" s="1"/>
  <c r="BA21" i="1"/>
  <c r="AT21" i="1"/>
  <c r="AN21" i="1"/>
  <c r="AO21" i="1" s="1"/>
  <c r="AJ21" i="1"/>
  <c r="AH21" i="1" s="1"/>
  <c r="W21" i="1"/>
  <c r="V21" i="1"/>
  <c r="N21" i="1"/>
  <c r="G21" i="1"/>
  <c r="Y21" i="1" s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O20" i="1"/>
  <c r="AN20" i="1"/>
  <c r="AJ20" i="1"/>
  <c r="AH20" i="1"/>
  <c r="W20" i="1"/>
  <c r="V20" i="1"/>
  <c r="U20" i="1"/>
  <c r="N20" i="1"/>
  <c r="BL19" i="1"/>
  <c r="BK19" i="1"/>
  <c r="BI19" i="1"/>
  <c r="BH19" i="1"/>
  <c r="BG19" i="1"/>
  <c r="BF19" i="1"/>
  <c r="BE19" i="1"/>
  <c r="BD19" i="1"/>
  <c r="AY19" i="1" s="1"/>
  <c r="BA19" i="1"/>
  <c r="AT19" i="1"/>
  <c r="AN19" i="1"/>
  <c r="AO19" i="1" s="1"/>
  <c r="AJ19" i="1"/>
  <c r="AH19" i="1"/>
  <c r="W19" i="1"/>
  <c r="V19" i="1"/>
  <c r="U19" i="1"/>
  <c r="N19" i="1"/>
  <c r="H19" i="1"/>
  <c r="AW19" i="1" s="1"/>
  <c r="BL18" i="1"/>
  <c r="BK18" i="1"/>
  <c r="BJ18" i="1" s="1"/>
  <c r="Q18" i="1" s="1"/>
  <c r="BI18" i="1"/>
  <c r="BH18" i="1"/>
  <c r="BG18" i="1"/>
  <c r="BF18" i="1"/>
  <c r="BE18" i="1"/>
  <c r="BD18" i="1"/>
  <c r="AY18" i="1" s="1"/>
  <c r="BA18" i="1"/>
  <c r="AV18" i="1"/>
  <c r="AX18" i="1" s="1"/>
  <c r="AT18" i="1"/>
  <c r="AN18" i="1"/>
  <c r="AO18" i="1" s="1"/>
  <c r="AJ18" i="1"/>
  <c r="AH18" i="1"/>
  <c r="G18" i="1" s="1"/>
  <c r="W18" i="1"/>
  <c r="V18" i="1"/>
  <c r="U18" i="1"/>
  <c r="N18" i="1"/>
  <c r="L18" i="1"/>
  <c r="H18" i="1"/>
  <c r="AW18" i="1" s="1"/>
  <c r="AZ18" i="1" s="1"/>
  <c r="BL17" i="1"/>
  <c r="BK17" i="1"/>
  <c r="BI17" i="1"/>
  <c r="BJ17" i="1" s="1"/>
  <c r="Q17" i="1" s="1"/>
  <c r="BH17" i="1"/>
  <c r="BG17" i="1"/>
  <c r="BF17" i="1"/>
  <c r="BE17" i="1"/>
  <c r="BD17" i="1"/>
  <c r="BA17" i="1"/>
  <c r="AY17" i="1"/>
  <c r="AT17" i="1"/>
  <c r="AN17" i="1"/>
  <c r="AO17" i="1" s="1"/>
  <c r="AJ17" i="1"/>
  <c r="AH17" i="1" s="1"/>
  <c r="AI17" i="1"/>
  <c r="W17" i="1"/>
  <c r="V17" i="1"/>
  <c r="U17" i="1" s="1"/>
  <c r="N17" i="1"/>
  <c r="R36" i="1" l="1"/>
  <c r="S36" i="1" s="1"/>
  <c r="AA36" i="1" s="1"/>
  <c r="Y33" i="1"/>
  <c r="G22" i="1"/>
  <c r="AI29" i="1"/>
  <c r="L29" i="1"/>
  <c r="I29" i="1"/>
  <c r="H29" i="1"/>
  <c r="AW29" i="1" s="1"/>
  <c r="L35" i="1"/>
  <c r="I35" i="1"/>
  <c r="H35" i="1"/>
  <c r="AW35" i="1" s="1"/>
  <c r="G35" i="1"/>
  <c r="AV26" i="1"/>
  <c r="AX26" i="1" s="1"/>
  <c r="I28" i="1"/>
  <c r="H28" i="1"/>
  <c r="AW28" i="1" s="1"/>
  <c r="G28" i="1"/>
  <c r="AI28" i="1"/>
  <c r="L28" i="1"/>
  <c r="I22" i="1"/>
  <c r="H22" i="1"/>
  <c r="AW22" i="1" s="1"/>
  <c r="AZ22" i="1" s="1"/>
  <c r="AI22" i="1"/>
  <c r="R26" i="1"/>
  <c r="S26" i="1" s="1"/>
  <c r="G29" i="1"/>
  <c r="R18" i="1"/>
  <c r="S18" i="1" s="1"/>
  <c r="I20" i="1"/>
  <c r="H20" i="1"/>
  <c r="AW20" i="1" s="1"/>
  <c r="AZ20" i="1" s="1"/>
  <c r="AI20" i="1"/>
  <c r="G20" i="1"/>
  <c r="L20" i="1"/>
  <c r="AI21" i="1"/>
  <c r="L21" i="1"/>
  <c r="I21" i="1"/>
  <c r="H21" i="1"/>
  <c r="AW21" i="1" s="1"/>
  <c r="AZ21" i="1" s="1"/>
  <c r="AV30" i="1"/>
  <c r="AX30" i="1" s="1"/>
  <c r="Q30" i="1"/>
  <c r="G34" i="1"/>
  <c r="AI34" i="1"/>
  <c r="H34" i="1"/>
  <c r="AW34" i="1" s="1"/>
  <c r="AZ34" i="1" s="1"/>
  <c r="AX35" i="1"/>
  <c r="AV35" i="1"/>
  <c r="Q35" i="1"/>
  <c r="L19" i="1"/>
  <c r="I19" i="1"/>
  <c r="G19" i="1"/>
  <c r="AI19" i="1"/>
  <c r="AX21" i="1"/>
  <c r="AV22" i="1"/>
  <c r="AX22" i="1" s="1"/>
  <c r="Q22" i="1"/>
  <c r="I25" i="1"/>
  <c r="H25" i="1"/>
  <c r="AW25" i="1" s="1"/>
  <c r="AZ25" i="1" s="1"/>
  <c r="G25" i="1"/>
  <c r="L25" i="1"/>
  <c r="I33" i="1"/>
  <c r="L33" i="1"/>
  <c r="AI33" i="1"/>
  <c r="H33" i="1"/>
  <c r="AW33" i="1" s="1"/>
  <c r="AZ33" i="1" s="1"/>
  <c r="I17" i="1"/>
  <c r="H17" i="1"/>
  <c r="AW17" i="1" s="1"/>
  <c r="G17" i="1"/>
  <c r="L17" i="1"/>
  <c r="AV21" i="1"/>
  <c r="Q21" i="1"/>
  <c r="Y26" i="1"/>
  <c r="Q28" i="1"/>
  <c r="AV28" i="1"/>
  <c r="AX28" i="1" s="1"/>
  <c r="L32" i="1"/>
  <c r="H32" i="1"/>
  <c r="AW32" i="1" s="1"/>
  <c r="AZ32" i="1" s="1"/>
  <c r="G32" i="1"/>
  <c r="R32" i="1" s="1"/>
  <c r="S32" i="1" s="1"/>
  <c r="Q34" i="1"/>
  <c r="R17" i="1"/>
  <c r="S17" i="1" s="1"/>
  <c r="L27" i="1"/>
  <c r="I27" i="1"/>
  <c r="G27" i="1"/>
  <c r="AI27" i="1"/>
  <c r="Y18" i="1"/>
  <c r="AX25" i="1"/>
  <c r="BJ27" i="1"/>
  <c r="I30" i="1"/>
  <c r="H30" i="1"/>
  <c r="AW30" i="1" s="1"/>
  <c r="AZ30" i="1" s="1"/>
  <c r="AI30" i="1"/>
  <c r="Q37" i="1"/>
  <c r="AV45" i="1"/>
  <c r="Q45" i="1"/>
  <c r="AV17" i="1"/>
  <c r="AX17" i="1" s="1"/>
  <c r="H27" i="1"/>
  <c r="AW27" i="1" s="1"/>
  <c r="AV29" i="1"/>
  <c r="AX29" i="1" s="1"/>
  <c r="Q29" i="1"/>
  <c r="BJ19" i="1"/>
  <c r="Q20" i="1"/>
  <c r="AV20" i="1"/>
  <c r="AX20" i="1" s="1"/>
  <c r="U21" i="1"/>
  <c r="L24" i="1"/>
  <c r="H24" i="1"/>
  <c r="AW24" i="1" s="1"/>
  <c r="AZ24" i="1" s="1"/>
  <c r="G24" i="1"/>
  <c r="R24" i="1" s="1"/>
  <c r="S24" i="1" s="1"/>
  <c r="R33" i="1"/>
  <c r="S33" i="1" s="1"/>
  <c r="AI35" i="1"/>
  <c r="Z36" i="1"/>
  <c r="AB36" i="1" s="1"/>
  <c r="T36" i="1"/>
  <c r="X36" i="1" s="1"/>
  <c r="AV48" i="1"/>
  <c r="Q48" i="1"/>
  <c r="AV46" i="1"/>
  <c r="AX46" i="1" s="1"/>
  <c r="Q46" i="1"/>
  <c r="AZ53" i="1"/>
  <c r="I18" i="1"/>
  <c r="I26" i="1"/>
  <c r="O36" i="1"/>
  <c r="M36" i="1" s="1"/>
  <c r="P36" i="1" s="1"/>
  <c r="Q39" i="1"/>
  <c r="AX50" i="1"/>
  <c r="I52" i="1"/>
  <c r="H52" i="1"/>
  <c r="AW52" i="1" s="1"/>
  <c r="AZ52" i="1" s="1"/>
  <c r="G52" i="1"/>
  <c r="AI52" i="1"/>
  <c r="L52" i="1"/>
  <c r="Y53" i="1"/>
  <c r="AI54" i="1"/>
  <c r="H54" i="1"/>
  <c r="AW54" i="1" s="1"/>
  <c r="AZ54" i="1" s="1"/>
  <c r="L54" i="1"/>
  <c r="I54" i="1"/>
  <c r="G54" i="1"/>
  <c r="R54" i="1" s="1"/>
  <c r="S54" i="1" s="1"/>
  <c r="AV40" i="1"/>
  <c r="AX40" i="1" s="1"/>
  <c r="Q40" i="1"/>
  <c r="AV43" i="1"/>
  <c r="AX43" i="1" s="1"/>
  <c r="Q43" i="1"/>
  <c r="L51" i="1"/>
  <c r="I51" i="1"/>
  <c r="H51" i="1"/>
  <c r="AW51" i="1" s="1"/>
  <c r="AZ51" i="1" s="1"/>
  <c r="G51" i="1"/>
  <c r="I36" i="1"/>
  <c r="H36" i="1"/>
  <c r="AW36" i="1" s="1"/>
  <c r="AI36" i="1"/>
  <c r="AV41" i="1"/>
  <c r="AX41" i="1" s="1"/>
  <c r="Q42" i="1"/>
  <c r="I46" i="1"/>
  <c r="H46" i="1"/>
  <c r="AW46" i="1" s="1"/>
  <c r="AZ46" i="1" s="1"/>
  <c r="G46" i="1"/>
  <c r="AI46" i="1"/>
  <c r="AX47" i="1"/>
  <c r="L48" i="1"/>
  <c r="I48" i="1"/>
  <c r="H48" i="1"/>
  <c r="AW48" i="1" s="1"/>
  <c r="AZ48" i="1" s="1"/>
  <c r="L65" i="1"/>
  <c r="I65" i="1"/>
  <c r="H65" i="1"/>
  <c r="AW65" i="1" s="1"/>
  <c r="G65" i="1"/>
  <c r="AI65" i="1"/>
  <c r="AX32" i="1"/>
  <c r="AX39" i="1"/>
  <c r="L40" i="1"/>
  <c r="I40" i="1"/>
  <c r="H40" i="1"/>
  <c r="AW40" i="1" s="1"/>
  <c r="AZ40" i="1" s="1"/>
  <c r="AX42" i="1"/>
  <c r="I44" i="1"/>
  <c r="H44" i="1"/>
  <c r="AW44" i="1" s="1"/>
  <c r="AZ44" i="1" s="1"/>
  <c r="G44" i="1"/>
  <c r="AI44" i="1"/>
  <c r="L44" i="1"/>
  <c r="AI45" i="1"/>
  <c r="L45" i="1"/>
  <c r="I45" i="1"/>
  <c r="AX48" i="1"/>
  <c r="L43" i="1"/>
  <c r="I43" i="1"/>
  <c r="H43" i="1"/>
  <c r="AW43" i="1" s="1"/>
  <c r="AZ43" i="1" s="1"/>
  <c r="G43" i="1"/>
  <c r="AV55" i="1"/>
  <c r="Q55" i="1"/>
  <c r="AI23" i="1"/>
  <c r="AI31" i="1"/>
  <c r="AX37" i="1"/>
  <c r="H38" i="1"/>
  <c r="AW38" i="1" s="1"/>
  <c r="AZ38" i="1" s="1"/>
  <c r="G38" i="1"/>
  <c r="R38" i="1" s="1"/>
  <c r="S38" i="1" s="1"/>
  <c r="Z38" i="1" s="1"/>
  <c r="AI38" i="1"/>
  <c r="H45" i="1"/>
  <c r="AW45" i="1" s="1"/>
  <c r="AZ45" i="1" s="1"/>
  <c r="AV51" i="1"/>
  <c r="AX51" i="1" s="1"/>
  <c r="Q51" i="1"/>
  <c r="Q53" i="1"/>
  <c r="I63" i="1"/>
  <c r="H63" i="1"/>
  <c r="AW63" i="1" s="1"/>
  <c r="AZ63" i="1" s="1"/>
  <c r="G63" i="1"/>
  <c r="AI63" i="1"/>
  <c r="L63" i="1"/>
  <c r="AI18" i="1"/>
  <c r="G23" i="1"/>
  <c r="AI26" i="1"/>
  <c r="G31" i="1"/>
  <c r="AV36" i="1"/>
  <c r="AX36" i="1" s="1"/>
  <c r="G40" i="1"/>
  <c r="AZ42" i="1"/>
  <c r="R44" i="1"/>
  <c r="S44" i="1" s="1"/>
  <c r="AX45" i="1"/>
  <c r="AZ41" i="1"/>
  <c r="H56" i="1"/>
  <c r="AW56" i="1" s="1"/>
  <c r="AZ56" i="1" s="1"/>
  <c r="AI56" i="1"/>
  <c r="L56" i="1"/>
  <c r="I56" i="1"/>
  <c r="G56" i="1"/>
  <c r="R56" i="1" s="1"/>
  <c r="S56" i="1" s="1"/>
  <c r="L36" i="1"/>
  <c r="L37" i="1"/>
  <c r="AZ39" i="1"/>
  <c r="Y42" i="1"/>
  <c r="AX44" i="1"/>
  <c r="Q47" i="1"/>
  <c r="U48" i="1"/>
  <c r="AV49" i="1"/>
  <c r="AX49" i="1" s="1"/>
  <c r="Q50" i="1"/>
  <c r="AX67" i="1"/>
  <c r="AV67" i="1"/>
  <c r="Q67" i="1"/>
  <c r="L68" i="1"/>
  <c r="I68" i="1"/>
  <c r="H68" i="1"/>
  <c r="AW68" i="1" s="1"/>
  <c r="G68" i="1"/>
  <c r="AI68" i="1"/>
  <c r="R71" i="1"/>
  <c r="S71" i="1" s="1"/>
  <c r="R74" i="1"/>
  <c r="S74" i="1" s="1"/>
  <c r="AV85" i="1"/>
  <c r="AX85" i="1" s="1"/>
  <c r="Q85" i="1"/>
  <c r="I55" i="1"/>
  <c r="H55" i="1"/>
  <c r="AW55" i="1" s="1"/>
  <c r="AZ55" i="1" s="1"/>
  <c r="H57" i="1"/>
  <c r="AW57" i="1" s="1"/>
  <c r="AZ57" i="1" s="1"/>
  <c r="G57" i="1"/>
  <c r="R57" i="1" s="1"/>
  <c r="S57" i="1" s="1"/>
  <c r="R64" i="1"/>
  <c r="S64" i="1" s="1"/>
  <c r="Z64" i="1" s="1"/>
  <c r="L80" i="1"/>
  <c r="I80" i="1"/>
  <c r="H80" i="1"/>
  <c r="AW80" i="1" s="1"/>
  <c r="AI41" i="1"/>
  <c r="AI49" i="1"/>
  <c r="AV59" i="1"/>
  <c r="AX59" i="1" s="1"/>
  <c r="Q59" i="1"/>
  <c r="L60" i="1"/>
  <c r="I60" i="1"/>
  <c r="H60" i="1"/>
  <c r="AW60" i="1" s="1"/>
  <c r="G60" i="1"/>
  <c r="AI60" i="1"/>
  <c r="AX61" i="1"/>
  <c r="AI62" i="1"/>
  <c r="L62" i="1"/>
  <c r="I62" i="1"/>
  <c r="H62" i="1"/>
  <c r="AW62" i="1" s="1"/>
  <c r="AX65" i="1"/>
  <c r="AV65" i="1"/>
  <c r="Q65" i="1"/>
  <c r="AZ73" i="1"/>
  <c r="Q73" i="1"/>
  <c r="AV73" i="1"/>
  <c r="AV91" i="1"/>
  <c r="AX91" i="1" s="1"/>
  <c r="Q91" i="1"/>
  <c r="G41" i="1"/>
  <c r="R41" i="1" s="1"/>
  <c r="S41" i="1" s="1"/>
  <c r="L42" i="1"/>
  <c r="G49" i="1"/>
  <c r="L50" i="1"/>
  <c r="L53" i="1"/>
  <c r="Q61" i="1"/>
  <c r="AV61" i="1"/>
  <c r="AV68" i="1"/>
  <c r="AX68" i="1" s="1"/>
  <c r="Q68" i="1"/>
  <c r="AZ72" i="1"/>
  <c r="H49" i="1"/>
  <c r="AW49" i="1" s="1"/>
  <c r="AZ49" i="1" s="1"/>
  <c r="AX55" i="1"/>
  <c r="Y67" i="1"/>
  <c r="G80" i="1"/>
  <c r="G39" i="1"/>
  <c r="AI42" i="1"/>
  <c r="G47" i="1"/>
  <c r="AI50" i="1"/>
  <c r="G55" i="1"/>
  <c r="G62" i="1"/>
  <c r="H64" i="1"/>
  <c r="AW64" i="1" s="1"/>
  <c r="AZ64" i="1" s="1"/>
  <c r="G64" i="1"/>
  <c r="AI64" i="1"/>
  <c r="L64" i="1"/>
  <c r="AZ67" i="1"/>
  <c r="I83" i="1"/>
  <c r="H83" i="1"/>
  <c r="AW83" i="1" s="1"/>
  <c r="AZ83" i="1" s="1"/>
  <c r="G83" i="1"/>
  <c r="AI83" i="1"/>
  <c r="Y59" i="1"/>
  <c r="AV60" i="1"/>
  <c r="AX60" i="1" s="1"/>
  <c r="Q60" i="1"/>
  <c r="AV62" i="1"/>
  <c r="AX62" i="1" s="1"/>
  <c r="Q62" i="1"/>
  <c r="Z71" i="1"/>
  <c r="AV82" i="1"/>
  <c r="AX82" i="1" s="1"/>
  <c r="Q82" i="1"/>
  <c r="I86" i="1"/>
  <c r="H86" i="1"/>
  <c r="AW86" i="1" s="1"/>
  <c r="G86" i="1"/>
  <c r="AI86" i="1"/>
  <c r="L86" i="1"/>
  <c r="L58" i="1"/>
  <c r="I59" i="1"/>
  <c r="L66" i="1"/>
  <c r="I67" i="1"/>
  <c r="G77" i="1"/>
  <c r="AI82" i="1"/>
  <c r="L82" i="1"/>
  <c r="AX84" i="1"/>
  <c r="BJ87" i="1"/>
  <c r="L88" i="1"/>
  <c r="I88" i="1"/>
  <c r="H88" i="1"/>
  <c r="AW88" i="1" s="1"/>
  <c r="AZ88" i="1" s="1"/>
  <c r="G88" i="1"/>
  <c r="AZ89" i="1"/>
  <c r="Y90" i="1"/>
  <c r="L61" i="1"/>
  <c r="AV72" i="1"/>
  <c r="AX72" i="1" s="1"/>
  <c r="Q72" i="1"/>
  <c r="H76" i="1"/>
  <c r="AW76" i="1" s="1"/>
  <c r="AZ76" i="1" s="1"/>
  <c r="G76" i="1"/>
  <c r="R76" i="1" s="1"/>
  <c r="S76" i="1" s="1"/>
  <c r="AI76" i="1"/>
  <c r="L76" i="1"/>
  <c r="L77" i="1"/>
  <c r="I77" i="1"/>
  <c r="R78" i="1"/>
  <c r="S78" i="1" s="1"/>
  <c r="Z78" i="1" s="1"/>
  <c r="AX81" i="1"/>
  <c r="U85" i="1"/>
  <c r="AZ90" i="1"/>
  <c r="I92" i="1"/>
  <c r="H92" i="1"/>
  <c r="AW92" i="1" s="1"/>
  <c r="AZ92" i="1" s="1"/>
  <c r="G92" i="1"/>
  <c r="AI92" i="1"/>
  <c r="L92" i="1"/>
  <c r="L72" i="1"/>
  <c r="I72" i="1"/>
  <c r="AV75" i="1"/>
  <c r="AX75" i="1" s="1"/>
  <c r="Q75" i="1"/>
  <c r="G58" i="1"/>
  <c r="R58" i="1" s="1"/>
  <c r="S58" i="1" s="1"/>
  <c r="L59" i="1"/>
  <c r="AI61" i="1"/>
  <c r="G66" i="1"/>
  <c r="R66" i="1" s="1"/>
  <c r="S66" i="1" s="1"/>
  <c r="Q69" i="1"/>
  <c r="H70" i="1"/>
  <c r="AW70" i="1" s="1"/>
  <c r="AZ70" i="1" s="1"/>
  <c r="G70" i="1"/>
  <c r="R70" i="1" s="1"/>
  <c r="S70" i="1" s="1"/>
  <c r="AI72" i="1"/>
  <c r="I75" i="1"/>
  <c r="H75" i="1"/>
  <c r="AW75" i="1" s="1"/>
  <c r="G75" i="1"/>
  <c r="I78" i="1"/>
  <c r="H78" i="1"/>
  <c r="AW78" i="1" s="1"/>
  <c r="AZ78" i="1" s="1"/>
  <c r="G78" i="1"/>
  <c r="AI78" i="1"/>
  <c r="AZ81" i="1"/>
  <c r="AV90" i="1"/>
  <c r="AX90" i="1" s="1"/>
  <c r="Q90" i="1"/>
  <c r="L91" i="1"/>
  <c r="I91" i="1"/>
  <c r="H91" i="1"/>
  <c r="AW91" i="1" s="1"/>
  <c r="AZ91" i="1" s="1"/>
  <c r="G91" i="1"/>
  <c r="AI91" i="1"/>
  <c r="G61" i="1"/>
  <c r="Q63" i="1"/>
  <c r="AI70" i="1"/>
  <c r="AI74" i="1"/>
  <c r="L74" i="1"/>
  <c r="AI75" i="1"/>
  <c r="AX76" i="1"/>
  <c r="BJ79" i="1"/>
  <c r="G85" i="1"/>
  <c r="AV86" i="1"/>
  <c r="AX86" i="1" s="1"/>
  <c r="H61" i="1"/>
  <c r="AW61" i="1" s="1"/>
  <c r="AZ61" i="1" s="1"/>
  <c r="O71" i="1"/>
  <c r="M71" i="1" s="1"/>
  <c r="P71" i="1" s="1"/>
  <c r="J71" i="1" s="1"/>
  <c r="K71" i="1" s="1"/>
  <c r="AX73" i="1"/>
  <c r="AV77" i="1"/>
  <c r="Q77" i="1"/>
  <c r="AV80" i="1"/>
  <c r="AX80" i="1" s="1"/>
  <c r="Q80" i="1"/>
  <c r="H84" i="1"/>
  <c r="AW84" i="1" s="1"/>
  <c r="AZ84" i="1" s="1"/>
  <c r="G84" i="1"/>
  <c r="R84" i="1" s="1"/>
  <c r="S84" i="1" s="1"/>
  <c r="AI84" i="1"/>
  <c r="L84" i="1"/>
  <c r="L85" i="1"/>
  <c r="I85" i="1"/>
  <c r="AV88" i="1"/>
  <c r="AX88" i="1" s="1"/>
  <c r="Q88" i="1"/>
  <c r="U69" i="1"/>
  <c r="AZ71" i="1"/>
  <c r="G72" i="1"/>
  <c r="Y79" i="1"/>
  <c r="H82" i="1"/>
  <c r="AW82" i="1" s="1"/>
  <c r="AZ82" i="1" s="1"/>
  <c r="AV83" i="1"/>
  <c r="AX83" i="1" s="1"/>
  <c r="Q83" i="1"/>
  <c r="AX89" i="1"/>
  <c r="L89" i="1"/>
  <c r="I90" i="1"/>
  <c r="L71" i="1"/>
  <c r="AI73" i="1"/>
  <c r="L79" i="1"/>
  <c r="AI81" i="1"/>
  <c r="L87" i="1"/>
  <c r="AI89" i="1"/>
  <c r="G73" i="1"/>
  <c r="G81" i="1"/>
  <c r="G89" i="1"/>
  <c r="L90" i="1"/>
  <c r="AI90" i="1"/>
  <c r="J36" i="1" l="1"/>
  <c r="K36" i="1" s="1"/>
  <c r="T66" i="1"/>
  <c r="X66" i="1" s="1"/>
  <c r="AA66" i="1"/>
  <c r="Z66" i="1"/>
  <c r="AA57" i="1"/>
  <c r="T57" i="1"/>
  <c r="X57" i="1" s="1"/>
  <c r="Z57" i="1"/>
  <c r="T70" i="1"/>
  <c r="X70" i="1" s="1"/>
  <c r="AA70" i="1"/>
  <c r="Z70" i="1"/>
  <c r="AA56" i="1"/>
  <c r="T56" i="1"/>
  <c r="X56" i="1" s="1"/>
  <c r="Z56" i="1"/>
  <c r="T32" i="1"/>
  <c r="X32" i="1" s="1"/>
  <c r="AA32" i="1"/>
  <c r="Z32" i="1"/>
  <c r="T58" i="1"/>
  <c r="X58" i="1" s="1"/>
  <c r="AA58" i="1"/>
  <c r="Z58" i="1"/>
  <c r="AA41" i="1"/>
  <c r="T41" i="1"/>
  <c r="X41" i="1" s="1"/>
  <c r="Z41" i="1"/>
  <c r="Y83" i="1"/>
  <c r="Y49" i="1"/>
  <c r="R59" i="1"/>
  <c r="S59" i="1" s="1"/>
  <c r="R47" i="1"/>
  <c r="S47" i="1" s="1"/>
  <c r="R46" i="1"/>
  <c r="S46" i="1" s="1"/>
  <c r="Y39" i="1"/>
  <c r="T33" i="1"/>
  <c r="X33" i="1" s="1"/>
  <c r="AA33" i="1"/>
  <c r="AV27" i="1"/>
  <c r="AX27" i="1" s="1"/>
  <c r="Q27" i="1"/>
  <c r="AZ28" i="1"/>
  <c r="R45" i="1"/>
  <c r="S45" i="1" s="1"/>
  <c r="R28" i="1"/>
  <c r="S28" i="1" s="1"/>
  <c r="Y17" i="1"/>
  <c r="O17" i="1"/>
  <c r="M17" i="1" s="1"/>
  <c r="P17" i="1" s="1"/>
  <c r="J17" i="1" s="1"/>
  <c r="K17" i="1" s="1"/>
  <c r="Y19" i="1"/>
  <c r="T18" i="1"/>
  <c r="X18" i="1" s="1"/>
  <c r="Z18" i="1"/>
  <c r="AA18" i="1"/>
  <c r="O33" i="1"/>
  <c r="M33" i="1" s="1"/>
  <c r="P33" i="1" s="1"/>
  <c r="J33" i="1" s="1"/>
  <c r="K33" i="1" s="1"/>
  <c r="Y92" i="1"/>
  <c r="R92" i="1"/>
  <c r="S92" i="1" s="1"/>
  <c r="T76" i="1"/>
  <c r="X76" i="1" s="1"/>
  <c r="AA76" i="1"/>
  <c r="Z76" i="1"/>
  <c r="T26" i="1"/>
  <c r="X26" i="1" s="1"/>
  <c r="AA26" i="1"/>
  <c r="Y77" i="1"/>
  <c r="R60" i="1"/>
  <c r="S60" i="1" s="1"/>
  <c r="R68" i="1"/>
  <c r="S68" i="1" s="1"/>
  <c r="O68" i="1" s="1"/>
  <c r="M68" i="1" s="1"/>
  <c r="P68" i="1" s="1"/>
  <c r="J68" i="1" s="1"/>
  <c r="K68" i="1" s="1"/>
  <c r="Y62" i="1"/>
  <c r="T64" i="1"/>
  <c r="X64" i="1" s="1"/>
  <c r="AA64" i="1"/>
  <c r="Y68" i="1"/>
  <c r="AZ59" i="1"/>
  <c r="AX77" i="1"/>
  <c r="AZ77" i="1"/>
  <c r="Y75" i="1"/>
  <c r="AV87" i="1"/>
  <c r="Q87" i="1"/>
  <c r="R91" i="1"/>
  <c r="S91" i="1" s="1"/>
  <c r="R65" i="1"/>
  <c r="S65" i="1" s="1"/>
  <c r="AZ68" i="1"/>
  <c r="Y23" i="1"/>
  <c r="R53" i="1"/>
  <c r="S53" i="1" s="1"/>
  <c r="R55" i="1"/>
  <c r="S55" i="1" s="1"/>
  <c r="R42" i="1"/>
  <c r="S42" i="1" s="1"/>
  <c r="R48" i="1"/>
  <c r="S48" i="1" s="1"/>
  <c r="R20" i="1"/>
  <c r="S20" i="1" s="1"/>
  <c r="T17" i="1"/>
  <c r="X17" i="1" s="1"/>
  <c r="AA17" i="1"/>
  <c r="AZ17" i="1"/>
  <c r="Y25" i="1"/>
  <c r="Y34" i="1"/>
  <c r="AZ29" i="1"/>
  <c r="R72" i="1"/>
  <c r="S72" i="1" s="1"/>
  <c r="Y46" i="1"/>
  <c r="O46" i="1"/>
  <c r="M46" i="1" s="1"/>
  <c r="P46" i="1" s="1"/>
  <c r="J46" i="1" s="1"/>
  <c r="K46" i="1" s="1"/>
  <c r="T24" i="1"/>
  <c r="X24" i="1" s="1"/>
  <c r="AA24" i="1"/>
  <c r="Y41" i="1"/>
  <c r="O41" i="1"/>
  <c r="M41" i="1" s="1"/>
  <c r="P41" i="1" s="1"/>
  <c r="J41" i="1" s="1"/>
  <c r="K41" i="1" s="1"/>
  <c r="T44" i="1"/>
  <c r="X44" i="1" s="1"/>
  <c r="AA44" i="1"/>
  <c r="Z44" i="1"/>
  <c r="Y85" i="1"/>
  <c r="R90" i="1"/>
  <c r="S90" i="1" s="1"/>
  <c r="O84" i="1"/>
  <c r="M84" i="1" s="1"/>
  <c r="P84" i="1" s="1"/>
  <c r="J84" i="1" s="1"/>
  <c r="K84" i="1" s="1"/>
  <c r="Y84" i="1"/>
  <c r="AV79" i="1"/>
  <c r="Q79" i="1"/>
  <c r="R63" i="1"/>
  <c r="S63" i="1" s="1"/>
  <c r="AZ75" i="1"/>
  <c r="R82" i="1"/>
  <c r="S82" i="1" s="1"/>
  <c r="Y60" i="1"/>
  <c r="O60" i="1"/>
  <c r="M60" i="1" s="1"/>
  <c r="P60" i="1" s="1"/>
  <c r="J60" i="1" s="1"/>
  <c r="K60" i="1" s="1"/>
  <c r="AZ85" i="1"/>
  <c r="O38" i="1"/>
  <c r="M38" i="1" s="1"/>
  <c r="P38" i="1" s="1"/>
  <c r="J38" i="1" s="1"/>
  <c r="K38" i="1" s="1"/>
  <c r="Y38" i="1"/>
  <c r="Y44" i="1"/>
  <c r="O44" i="1"/>
  <c r="M44" i="1" s="1"/>
  <c r="P44" i="1" s="1"/>
  <c r="J44" i="1" s="1"/>
  <c r="K44" i="1" s="1"/>
  <c r="O54" i="1"/>
  <c r="M54" i="1" s="1"/>
  <c r="P54" i="1" s="1"/>
  <c r="J54" i="1" s="1"/>
  <c r="K54" i="1" s="1"/>
  <c r="Y54" i="1"/>
  <c r="Y52" i="1"/>
  <c r="R52" i="1"/>
  <c r="S52" i="1" s="1"/>
  <c r="AV19" i="1"/>
  <c r="Q19" i="1"/>
  <c r="R37" i="1"/>
  <c r="S37" i="1" s="1"/>
  <c r="R34" i="1"/>
  <c r="S34" i="1" s="1"/>
  <c r="O26" i="1"/>
  <c r="M26" i="1" s="1"/>
  <c r="P26" i="1" s="1"/>
  <c r="J26" i="1" s="1"/>
  <c r="K26" i="1" s="1"/>
  <c r="R30" i="1"/>
  <c r="S30" i="1" s="1"/>
  <c r="Z24" i="1"/>
  <c r="R40" i="1"/>
  <c r="S40" i="1" s="1"/>
  <c r="AZ27" i="1"/>
  <c r="Y28" i="1"/>
  <c r="O28" i="1"/>
  <c r="M28" i="1" s="1"/>
  <c r="P28" i="1" s="1"/>
  <c r="J28" i="1" s="1"/>
  <c r="K28" i="1" s="1"/>
  <c r="R69" i="1"/>
  <c r="S69" i="1" s="1"/>
  <c r="Y31" i="1"/>
  <c r="R39" i="1"/>
  <c r="S39" i="1" s="1"/>
  <c r="O39" i="1" s="1"/>
  <c r="M39" i="1" s="1"/>
  <c r="P39" i="1" s="1"/>
  <c r="J39" i="1" s="1"/>
  <c r="K39" i="1" s="1"/>
  <c r="Y80" i="1"/>
  <c r="R85" i="1"/>
  <c r="S85" i="1" s="1"/>
  <c r="AA54" i="1"/>
  <c r="T54" i="1"/>
  <c r="X54" i="1" s="1"/>
  <c r="Z54" i="1"/>
  <c r="Y51" i="1"/>
  <c r="T84" i="1"/>
  <c r="X84" i="1" s="1"/>
  <c r="AA84" i="1"/>
  <c r="Z84" i="1"/>
  <c r="R88" i="1"/>
  <c r="S88" i="1" s="1"/>
  <c r="Y61" i="1"/>
  <c r="O61" i="1"/>
  <c r="M61" i="1" s="1"/>
  <c r="P61" i="1" s="1"/>
  <c r="J61" i="1" s="1"/>
  <c r="K61" i="1" s="1"/>
  <c r="Y58" i="1"/>
  <c r="O58" i="1"/>
  <c r="M58" i="1" s="1"/>
  <c r="P58" i="1" s="1"/>
  <c r="J58" i="1" s="1"/>
  <c r="K58" i="1" s="1"/>
  <c r="Y55" i="1"/>
  <c r="R61" i="1"/>
  <c r="S61" i="1" s="1"/>
  <c r="AZ60" i="1"/>
  <c r="O57" i="1"/>
  <c r="M57" i="1" s="1"/>
  <c r="P57" i="1" s="1"/>
  <c r="J57" i="1" s="1"/>
  <c r="K57" i="1" s="1"/>
  <c r="Y57" i="1"/>
  <c r="T74" i="1"/>
  <c r="X74" i="1" s="1"/>
  <c r="AA74" i="1"/>
  <c r="Z74" i="1"/>
  <c r="O74" i="1"/>
  <c r="M74" i="1" s="1"/>
  <c r="P74" i="1" s="1"/>
  <c r="J74" i="1" s="1"/>
  <c r="K74" i="1" s="1"/>
  <c r="R50" i="1"/>
  <c r="S50" i="1" s="1"/>
  <c r="R51" i="1"/>
  <c r="S51" i="1" s="1"/>
  <c r="O51" i="1" s="1"/>
  <c r="M51" i="1" s="1"/>
  <c r="P51" i="1" s="1"/>
  <c r="J51" i="1" s="1"/>
  <c r="K51" i="1" s="1"/>
  <c r="R25" i="1"/>
  <c r="S25" i="1" s="1"/>
  <c r="O25" i="1" s="1"/>
  <c r="M25" i="1" s="1"/>
  <c r="P25" i="1" s="1"/>
  <c r="J25" i="1" s="1"/>
  <c r="K25" i="1" s="1"/>
  <c r="Z17" i="1"/>
  <c r="O18" i="1"/>
  <c r="M18" i="1" s="1"/>
  <c r="P18" i="1" s="1"/>
  <c r="J18" i="1" s="1"/>
  <c r="K18" i="1" s="1"/>
  <c r="Z33" i="1"/>
  <c r="Z26" i="1"/>
  <c r="O76" i="1"/>
  <c r="M76" i="1" s="1"/>
  <c r="P76" i="1" s="1"/>
  <c r="J76" i="1" s="1"/>
  <c r="K76" i="1" s="1"/>
  <c r="Y76" i="1"/>
  <c r="AZ62" i="1"/>
  <c r="R67" i="1"/>
  <c r="S67" i="1" s="1"/>
  <c r="Y40" i="1"/>
  <c r="Y43" i="1"/>
  <c r="Y65" i="1"/>
  <c r="O65" i="1"/>
  <c r="M65" i="1" s="1"/>
  <c r="P65" i="1" s="1"/>
  <c r="J65" i="1" s="1"/>
  <c r="K65" i="1" s="1"/>
  <c r="AZ36" i="1"/>
  <c r="R43" i="1"/>
  <c r="S43" i="1" s="1"/>
  <c r="O43" i="1" s="1"/>
  <c r="M43" i="1" s="1"/>
  <c r="P43" i="1" s="1"/>
  <c r="J43" i="1" s="1"/>
  <c r="K43" i="1" s="1"/>
  <c r="O24" i="1"/>
  <c r="M24" i="1" s="1"/>
  <c r="P24" i="1" s="1"/>
  <c r="J24" i="1" s="1"/>
  <c r="K24" i="1" s="1"/>
  <c r="Y24" i="1"/>
  <c r="R29" i="1"/>
  <c r="S29" i="1" s="1"/>
  <c r="O29" i="1" s="1"/>
  <c r="M29" i="1" s="1"/>
  <c r="P29" i="1" s="1"/>
  <c r="J29" i="1" s="1"/>
  <c r="K29" i="1" s="1"/>
  <c r="O32" i="1"/>
  <c r="M32" i="1" s="1"/>
  <c r="P32" i="1" s="1"/>
  <c r="J32" i="1" s="1"/>
  <c r="K32" i="1" s="1"/>
  <c r="Y32" i="1"/>
  <c r="R21" i="1"/>
  <c r="S21" i="1" s="1"/>
  <c r="R22" i="1"/>
  <c r="S22" i="1" s="1"/>
  <c r="R35" i="1"/>
  <c r="S35" i="1" s="1"/>
  <c r="O35" i="1" s="1"/>
  <c r="M35" i="1" s="1"/>
  <c r="P35" i="1" s="1"/>
  <c r="J35" i="1" s="1"/>
  <c r="K35" i="1" s="1"/>
  <c r="Y20" i="1"/>
  <c r="O20" i="1"/>
  <c r="M20" i="1" s="1"/>
  <c r="P20" i="1" s="1"/>
  <c r="J20" i="1" s="1"/>
  <c r="K20" i="1" s="1"/>
  <c r="R31" i="1"/>
  <c r="S31" i="1" s="1"/>
  <c r="O31" i="1" s="1"/>
  <c r="M31" i="1" s="1"/>
  <c r="P31" i="1" s="1"/>
  <c r="J31" i="1" s="1"/>
  <c r="K31" i="1" s="1"/>
  <c r="Y35" i="1"/>
  <c r="Y73" i="1"/>
  <c r="T78" i="1"/>
  <c r="X78" i="1" s="1"/>
  <c r="AA78" i="1"/>
  <c r="Y86" i="1"/>
  <c r="O86" i="1"/>
  <c r="M86" i="1" s="1"/>
  <c r="P86" i="1" s="1"/>
  <c r="J86" i="1" s="1"/>
  <c r="K86" i="1" s="1"/>
  <c r="Y56" i="1"/>
  <c r="O56" i="1"/>
  <c r="M56" i="1" s="1"/>
  <c r="P56" i="1" s="1"/>
  <c r="J56" i="1" s="1"/>
  <c r="K56" i="1" s="1"/>
  <c r="Y72" i="1"/>
  <c r="R77" i="1"/>
  <c r="S77" i="1" s="1"/>
  <c r="O77" i="1" s="1"/>
  <c r="M77" i="1" s="1"/>
  <c r="P77" i="1" s="1"/>
  <c r="J77" i="1" s="1"/>
  <c r="K77" i="1" s="1"/>
  <c r="Y66" i="1"/>
  <c r="O66" i="1"/>
  <c r="M66" i="1" s="1"/>
  <c r="P66" i="1" s="1"/>
  <c r="J66" i="1" s="1"/>
  <c r="K66" i="1" s="1"/>
  <c r="AZ86" i="1"/>
  <c r="Y89" i="1"/>
  <c r="R83" i="1"/>
  <c r="S83" i="1" s="1"/>
  <c r="O83" i="1" s="1"/>
  <c r="M83" i="1" s="1"/>
  <c r="P83" i="1" s="1"/>
  <c r="J83" i="1" s="1"/>
  <c r="K83" i="1" s="1"/>
  <c r="Y81" i="1"/>
  <c r="R81" i="1"/>
  <c r="S81" i="1" s="1"/>
  <c r="R86" i="1"/>
  <c r="S86" i="1" s="1"/>
  <c r="R80" i="1"/>
  <c r="S80" i="1" s="1"/>
  <c r="Y91" i="1"/>
  <c r="O91" i="1"/>
  <c r="M91" i="1" s="1"/>
  <c r="P91" i="1" s="1"/>
  <c r="J91" i="1" s="1"/>
  <c r="K91" i="1" s="1"/>
  <c r="Y78" i="1"/>
  <c r="O78" i="1"/>
  <c r="M78" i="1" s="1"/>
  <c r="P78" i="1" s="1"/>
  <c r="J78" i="1" s="1"/>
  <c r="K78" i="1" s="1"/>
  <c r="O70" i="1"/>
  <c r="M70" i="1" s="1"/>
  <c r="P70" i="1" s="1"/>
  <c r="J70" i="1" s="1"/>
  <c r="K70" i="1" s="1"/>
  <c r="Y70" i="1"/>
  <c r="R75" i="1"/>
  <c r="S75" i="1" s="1"/>
  <c r="Y88" i="1"/>
  <c r="O88" i="1"/>
  <c r="M88" i="1" s="1"/>
  <c r="P88" i="1" s="1"/>
  <c r="J88" i="1" s="1"/>
  <c r="K88" i="1" s="1"/>
  <c r="R62" i="1"/>
  <c r="S62" i="1" s="1"/>
  <c r="O62" i="1" s="1"/>
  <c r="M62" i="1" s="1"/>
  <c r="P62" i="1" s="1"/>
  <c r="J62" i="1" s="1"/>
  <c r="K62" i="1" s="1"/>
  <c r="O64" i="1"/>
  <c r="M64" i="1" s="1"/>
  <c r="P64" i="1" s="1"/>
  <c r="J64" i="1" s="1"/>
  <c r="K64" i="1" s="1"/>
  <c r="Y64" i="1"/>
  <c r="O47" i="1"/>
  <c r="M47" i="1" s="1"/>
  <c r="P47" i="1" s="1"/>
  <c r="J47" i="1" s="1"/>
  <c r="K47" i="1" s="1"/>
  <c r="Y47" i="1"/>
  <c r="R89" i="1"/>
  <c r="S89" i="1" s="1"/>
  <c r="O89" i="1" s="1"/>
  <c r="M89" i="1" s="1"/>
  <c r="P89" i="1" s="1"/>
  <c r="J89" i="1" s="1"/>
  <c r="K89" i="1" s="1"/>
  <c r="R73" i="1"/>
  <c r="S73" i="1" s="1"/>
  <c r="AZ80" i="1"/>
  <c r="T71" i="1"/>
  <c r="X71" i="1" s="1"/>
  <c r="AA71" i="1"/>
  <c r="AB71" i="1" s="1"/>
  <c r="AA38" i="1"/>
  <c r="T38" i="1"/>
  <c r="X38" i="1" s="1"/>
  <c r="Y63" i="1"/>
  <c r="O63" i="1"/>
  <c r="M63" i="1" s="1"/>
  <c r="P63" i="1" s="1"/>
  <c r="J63" i="1" s="1"/>
  <c r="K63" i="1" s="1"/>
  <c r="AZ65" i="1"/>
  <c r="R49" i="1"/>
  <c r="S49" i="1" s="1"/>
  <c r="Y27" i="1"/>
  <c r="AZ26" i="1"/>
  <c r="Y29" i="1"/>
  <c r="AZ35" i="1"/>
  <c r="Y22" i="1"/>
  <c r="O22" i="1"/>
  <c r="M22" i="1" s="1"/>
  <c r="P22" i="1" s="1"/>
  <c r="J22" i="1" s="1"/>
  <c r="K22" i="1" s="1"/>
  <c r="R23" i="1"/>
  <c r="S23" i="1" s="1"/>
  <c r="O23" i="1" s="1"/>
  <c r="M23" i="1" s="1"/>
  <c r="P23" i="1" s="1"/>
  <c r="J23" i="1" s="1"/>
  <c r="K23" i="1" s="1"/>
  <c r="AB70" i="1" l="1"/>
  <c r="AB74" i="1"/>
  <c r="AB44" i="1"/>
  <c r="AB38" i="1"/>
  <c r="AB17" i="1"/>
  <c r="T72" i="1"/>
  <c r="X72" i="1" s="1"/>
  <c r="AA72" i="1"/>
  <c r="Z72" i="1"/>
  <c r="T45" i="1"/>
  <c r="X45" i="1" s="1"/>
  <c r="AA45" i="1"/>
  <c r="Z45" i="1"/>
  <c r="O45" i="1"/>
  <c r="M45" i="1" s="1"/>
  <c r="P45" i="1" s="1"/>
  <c r="J45" i="1" s="1"/>
  <c r="K45" i="1" s="1"/>
  <c r="O72" i="1"/>
  <c r="M72" i="1" s="1"/>
  <c r="P72" i="1" s="1"/>
  <c r="J72" i="1" s="1"/>
  <c r="K72" i="1" s="1"/>
  <c r="T50" i="1"/>
  <c r="X50" i="1" s="1"/>
  <c r="AA50" i="1"/>
  <c r="Z50" i="1"/>
  <c r="O50" i="1"/>
  <c r="M50" i="1" s="1"/>
  <c r="P50" i="1" s="1"/>
  <c r="J50" i="1" s="1"/>
  <c r="K50" i="1" s="1"/>
  <c r="T40" i="1"/>
  <c r="X40" i="1" s="1"/>
  <c r="AA40" i="1"/>
  <c r="Z40" i="1"/>
  <c r="T82" i="1"/>
  <c r="X82" i="1" s="1"/>
  <c r="AA82" i="1"/>
  <c r="Z82" i="1"/>
  <c r="O82" i="1"/>
  <c r="M82" i="1" s="1"/>
  <c r="P82" i="1" s="1"/>
  <c r="J82" i="1" s="1"/>
  <c r="K82" i="1" s="1"/>
  <c r="T20" i="1"/>
  <c r="X20" i="1" s="1"/>
  <c r="AA20" i="1"/>
  <c r="AB20" i="1" s="1"/>
  <c r="Z20" i="1"/>
  <c r="AA53" i="1"/>
  <c r="AB53" i="1" s="1"/>
  <c r="T53" i="1"/>
  <c r="X53" i="1" s="1"/>
  <c r="Z53" i="1"/>
  <c r="O53" i="1"/>
  <c r="M53" i="1" s="1"/>
  <c r="P53" i="1" s="1"/>
  <c r="J53" i="1" s="1"/>
  <c r="K53" i="1" s="1"/>
  <c r="T60" i="1"/>
  <c r="X60" i="1" s="1"/>
  <c r="AA60" i="1"/>
  <c r="Z60" i="1"/>
  <c r="AA46" i="1"/>
  <c r="T46" i="1"/>
  <c r="X46" i="1" s="1"/>
  <c r="Z46" i="1"/>
  <c r="AB32" i="1"/>
  <c r="T73" i="1"/>
  <c r="X73" i="1" s="1"/>
  <c r="AA73" i="1"/>
  <c r="Z73" i="1"/>
  <c r="AB78" i="1"/>
  <c r="AA83" i="1"/>
  <c r="T83" i="1"/>
  <c r="X83" i="1" s="1"/>
  <c r="Z83" i="1"/>
  <c r="T80" i="1"/>
  <c r="X80" i="1" s="1"/>
  <c r="AA80" i="1"/>
  <c r="Z80" i="1"/>
  <c r="T61" i="1"/>
  <c r="X61" i="1" s="1"/>
  <c r="AA61" i="1"/>
  <c r="AB61" i="1" s="1"/>
  <c r="Z61" i="1"/>
  <c r="T88" i="1"/>
  <c r="X88" i="1" s="1"/>
  <c r="AA88" i="1"/>
  <c r="AB88" i="1" s="1"/>
  <c r="Z88" i="1"/>
  <c r="AA37" i="1"/>
  <c r="Z37" i="1"/>
  <c r="T37" i="1"/>
  <c r="X37" i="1" s="1"/>
  <c r="O37" i="1"/>
  <c r="M37" i="1" s="1"/>
  <c r="P37" i="1" s="1"/>
  <c r="J37" i="1" s="1"/>
  <c r="K37" i="1" s="1"/>
  <c r="T90" i="1"/>
  <c r="X90" i="1" s="1"/>
  <c r="AA90" i="1"/>
  <c r="Z90" i="1"/>
  <c r="O90" i="1"/>
  <c r="M90" i="1" s="1"/>
  <c r="P90" i="1" s="1"/>
  <c r="J90" i="1" s="1"/>
  <c r="K90" i="1" s="1"/>
  <c r="R87" i="1"/>
  <c r="S87" i="1" s="1"/>
  <c r="T92" i="1"/>
  <c r="X92" i="1" s="1"/>
  <c r="AA92" i="1"/>
  <c r="Z92" i="1"/>
  <c r="R27" i="1"/>
  <c r="S27" i="1" s="1"/>
  <c r="T47" i="1"/>
  <c r="X47" i="1" s="1"/>
  <c r="AA47" i="1"/>
  <c r="Z47" i="1"/>
  <c r="T34" i="1"/>
  <c r="X34" i="1" s="1"/>
  <c r="AA34" i="1"/>
  <c r="AB34" i="1" s="1"/>
  <c r="Z34" i="1"/>
  <c r="AZ79" i="1"/>
  <c r="AX79" i="1"/>
  <c r="T68" i="1"/>
  <c r="X68" i="1" s="1"/>
  <c r="AA68" i="1"/>
  <c r="Z68" i="1"/>
  <c r="T29" i="1"/>
  <c r="X29" i="1" s="1"/>
  <c r="AA29" i="1"/>
  <c r="AB29" i="1" s="1"/>
  <c r="Z29" i="1"/>
  <c r="AA55" i="1"/>
  <c r="T55" i="1"/>
  <c r="X55" i="1" s="1"/>
  <c r="Z55" i="1"/>
  <c r="O73" i="1"/>
  <c r="M73" i="1" s="1"/>
  <c r="P73" i="1" s="1"/>
  <c r="J73" i="1" s="1"/>
  <c r="K73" i="1" s="1"/>
  <c r="AA22" i="1"/>
  <c r="T22" i="1"/>
  <c r="X22" i="1" s="1"/>
  <c r="Z22" i="1"/>
  <c r="O40" i="1"/>
  <c r="M40" i="1" s="1"/>
  <c r="P40" i="1" s="1"/>
  <c r="J40" i="1" s="1"/>
  <c r="K40" i="1" s="1"/>
  <c r="AB54" i="1"/>
  <c r="R19" i="1"/>
  <c r="S19" i="1" s="1"/>
  <c r="AB24" i="1"/>
  <c r="O34" i="1"/>
  <c r="M34" i="1" s="1"/>
  <c r="P34" i="1" s="1"/>
  <c r="J34" i="1" s="1"/>
  <c r="K34" i="1" s="1"/>
  <c r="T48" i="1"/>
  <c r="X48" i="1" s="1"/>
  <c r="AA48" i="1"/>
  <c r="AB48" i="1" s="1"/>
  <c r="Z48" i="1"/>
  <c r="O48" i="1"/>
  <c r="M48" i="1" s="1"/>
  <c r="P48" i="1" s="1"/>
  <c r="J48" i="1" s="1"/>
  <c r="K48" i="1" s="1"/>
  <c r="AZ87" i="1"/>
  <c r="AX87" i="1"/>
  <c r="AB64" i="1"/>
  <c r="O92" i="1"/>
  <c r="M92" i="1" s="1"/>
  <c r="P92" i="1" s="1"/>
  <c r="J92" i="1" s="1"/>
  <c r="K92" i="1" s="1"/>
  <c r="AB57" i="1"/>
  <c r="T77" i="1"/>
  <c r="X77" i="1" s="1"/>
  <c r="AA77" i="1"/>
  <c r="Z77" i="1"/>
  <c r="T51" i="1"/>
  <c r="X51" i="1" s="1"/>
  <c r="AA51" i="1"/>
  <c r="Z51" i="1"/>
  <c r="T35" i="1"/>
  <c r="X35" i="1" s="1"/>
  <c r="AA35" i="1"/>
  <c r="Z35" i="1"/>
  <c r="T39" i="1"/>
  <c r="X39" i="1" s="1"/>
  <c r="AA39" i="1"/>
  <c r="Z39" i="1"/>
  <c r="T91" i="1"/>
  <c r="X91" i="1" s="1"/>
  <c r="AA91" i="1"/>
  <c r="Z91" i="1"/>
  <c r="AB76" i="1"/>
  <c r="T89" i="1"/>
  <c r="X89" i="1" s="1"/>
  <c r="AA89" i="1"/>
  <c r="Z89" i="1"/>
  <c r="AA75" i="1"/>
  <c r="T75" i="1"/>
  <c r="X75" i="1" s="1"/>
  <c r="Z75" i="1"/>
  <c r="AA86" i="1"/>
  <c r="T86" i="1"/>
  <c r="X86" i="1" s="1"/>
  <c r="Z86" i="1"/>
  <c r="T21" i="1"/>
  <c r="X21" i="1" s="1"/>
  <c r="AA21" i="1"/>
  <c r="Z21" i="1"/>
  <c r="O21" i="1"/>
  <c r="M21" i="1" s="1"/>
  <c r="P21" i="1" s="1"/>
  <c r="J21" i="1" s="1"/>
  <c r="K21" i="1" s="1"/>
  <c r="T43" i="1"/>
  <c r="X43" i="1" s="1"/>
  <c r="AA43" i="1"/>
  <c r="AB43" i="1" s="1"/>
  <c r="Z43" i="1"/>
  <c r="O55" i="1"/>
  <c r="M55" i="1" s="1"/>
  <c r="P55" i="1" s="1"/>
  <c r="J55" i="1" s="1"/>
  <c r="K55" i="1" s="1"/>
  <c r="T85" i="1"/>
  <c r="X85" i="1" s="1"/>
  <c r="AA85" i="1"/>
  <c r="Z85" i="1"/>
  <c r="AX19" i="1"/>
  <c r="AZ19" i="1"/>
  <c r="O85" i="1"/>
  <c r="M85" i="1" s="1"/>
  <c r="P85" i="1" s="1"/>
  <c r="J85" i="1" s="1"/>
  <c r="K85" i="1" s="1"/>
  <c r="O75" i="1"/>
  <c r="M75" i="1" s="1"/>
  <c r="P75" i="1" s="1"/>
  <c r="J75" i="1" s="1"/>
  <c r="K75" i="1" s="1"/>
  <c r="AB33" i="1"/>
  <c r="T59" i="1"/>
  <c r="X59" i="1" s="1"/>
  <c r="AA59" i="1"/>
  <c r="Z59" i="1"/>
  <c r="O59" i="1"/>
  <c r="M59" i="1" s="1"/>
  <c r="P59" i="1" s="1"/>
  <c r="J59" i="1" s="1"/>
  <c r="K59" i="1" s="1"/>
  <c r="AB41" i="1"/>
  <c r="AA23" i="1"/>
  <c r="T23" i="1"/>
  <c r="X23" i="1" s="1"/>
  <c r="Z23" i="1"/>
  <c r="AA81" i="1"/>
  <c r="Z81" i="1"/>
  <c r="T81" i="1"/>
  <c r="X81" i="1" s="1"/>
  <c r="AA31" i="1"/>
  <c r="T31" i="1"/>
  <c r="X31" i="1" s="1"/>
  <c r="Z31" i="1"/>
  <c r="T67" i="1"/>
  <c r="X67" i="1" s="1"/>
  <c r="AA67" i="1"/>
  <c r="AB67" i="1" s="1"/>
  <c r="Z67" i="1"/>
  <c r="O67" i="1"/>
  <c r="M67" i="1" s="1"/>
  <c r="P67" i="1" s="1"/>
  <c r="J67" i="1" s="1"/>
  <c r="K67" i="1" s="1"/>
  <c r="AB84" i="1"/>
  <c r="AA69" i="1"/>
  <c r="AB69" i="1" s="1"/>
  <c r="T69" i="1"/>
  <c r="X69" i="1" s="1"/>
  <c r="O69" i="1"/>
  <c r="M69" i="1" s="1"/>
  <c r="P69" i="1" s="1"/>
  <c r="J69" i="1" s="1"/>
  <c r="K69" i="1" s="1"/>
  <c r="Z69" i="1"/>
  <c r="AA30" i="1"/>
  <c r="T30" i="1"/>
  <c r="X30" i="1" s="1"/>
  <c r="O30" i="1"/>
  <c r="M30" i="1" s="1"/>
  <c r="P30" i="1" s="1"/>
  <c r="J30" i="1" s="1"/>
  <c r="K30" i="1" s="1"/>
  <c r="Z30" i="1"/>
  <c r="T52" i="1"/>
  <c r="X52" i="1" s="1"/>
  <c r="Z52" i="1"/>
  <c r="AA52" i="1"/>
  <c r="AB52" i="1" s="1"/>
  <c r="AA63" i="1"/>
  <c r="Z63" i="1"/>
  <c r="T63" i="1"/>
  <c r="X63" i="1" s="1"/>
  <c r="T42" i="1"/>
  <c r="X42" i="1" s="1"/>
  <c r="AA42" i="1"/>
  <c r="Z42" i="1"/>
  <c r="O42" i="1"/>
  <c r="M42" i="1" s="1"/>
  <c r="P42" i="1" s="1"/>
  <c r="J42" i="1" s="1"/>
  <c r="K42" i="1" s="1"/>
  <c r="AB26" i="1"/>
  <c r="T28" i="1"/>
  <c r="X28" i="1" s="1"/>
  <c r="AA28" i="1"/>
  <c r="AB28" i="1" s="1"/>
  <c r="Z28" i="1"/>
  <c r="AB56" i="1"/>
  <c r="AB66" i="1"/>
  <c r="T49" i="1"/>
  <c r="X49" i="1" s="1"/>
  <c r="AA49" i="1"/>
  <c r="Z49" i="1"/>
  <c r="T62" i="1"/>
  <c r="X62" i="1" s="1"/>
  <c r="AA62" i="1"/>
  <c r="AB62" i="1" s="1"/>
  <c r="Z62" i="1"/>
  <c r="O81" i="1"/>
  <c r="M81" i="1" s="1"/>
  <c r="P81" i="1" s="1"/>
  <c r="J81" i="1" s="1"/>
  <c r="K81" i="1" s="1"/>
  <c r="T25" i="1"/>
  <c r="X25" i="1" s="1"/>
  <c r="AA25" i="1"/>
  <c r="Z25" i="1"/>
  <c r="O80" i="1"/>
  <c r="M80" i="1" s="1"/>
  <c r="P80" i="1" s="1"/>
  <c r="J80" i="1" s="1"/>
  <c r="K80" i="1" s="1"/>
  <c r="O52" i="1"/>
  <c r="M52" i="1" s="1"/>
  <c r="P52" i="1" s="1"/>
  <c r="J52" i="1" s="1"/>
  <c r="K52" i="1" s="1"/>
  <c r="R79" i="1"/>
  <c r="S79" i="1" s="1"/>
  <c r="T65" i="1"/>
  <c r="X65" i="1" s="1"/>
  <c r="AA65" i="1"/>
  <c r="AB65" i="1" s="1"/>
  <c r="Z65" i="1"/>
  <c r="AB18" i="1"/>
  <c r="O49" i="1"/>
  <c r="M49" i="1" s="1"/>
  <c r="P49" i="1" s="1"/>
  <c r="J49" i="1" s="1"/>
  <c r="K49" i="1" s="1"/>
  <c r="AB58" i="1"/>
  <c r="AB25" i="1" l="1"/>
  <c r="AB42" i="1"/>
  <c r="AB75" i="1"/>
  <c r="AB55" i="1"/>
  <c r="AB45" i="1"/>
  <c r="AB92" i="1"/>
  <c r="AB37" i="1"/>
  <c r="AB80" i="1"/>
  <c r="AB50" i="1"/>
  <c r="AB90" i="1"/>
  <c r="T79" i="1"/>
  <c r="X79" i="1" s="1"/>
  <c r="AA79" i="1"/>
  <c r="Z79" i="1"/>
  <c r="O79" i="1"/>
  <c r="M79" i="1" s="1"/>
  <c r="P79" i="1" s="1"/>
  <c r="J79" i="1" s="1"/>
  <c r="K79" i="1" s="1"/>
  <c r="AB81" i="1"/>
  <c r="AB89" i="1"/>
  <c r="AB77" i="1"/>
  <c r="AB83" i="1"/>
  <c r="AB46" i="1"/>
  <c r="AB40" i="1"/>
  <c r="AB30" i="1"/>
  <c r="T27" i="1"/>
  <c r="X27" i="1" s="1"/>
  <c r="AA27" i="1"/>
  <c r="Z27" i="1"/>
  <c r="O27" i="1"/>
  <c r="M27" i="1" s="1"/>
  <c r="P27" i="1" s="1"/>
  <c r="J27" i="1" s="1"/>
  <c r="K27" i="1" s="1"/>
  <c r="AB21" i="1"/>
  <c r="AB63" i="1"/>
  <c r="AB35" i="1"/>
  <c r="AB60" i="1"/>
  <c r="AB23" i="1"/>
  <c r="AB86" i="1"/>
  <c r="AB22" i="1"/>
  <c r="T87" i="1"/>
  <c r="X87" i="1" s="1"/>
  <c r="AA87" i="1"/>
  <c r="Z87" i="1"/>
  <c r="O87" i="1"/>
  <c r="M87" i="1" s="1"/>
  <c r="P87" i="1" s="1"/>
  <c r="J87" i="1" s="1"/>
  <c r="K87" i="1" s="1"/>
  <c r="AB73" i="1"/>
  <c r="AB85" i="1"/>
  <c r="AB49" i="1"/>
  <c r="AB91" i="1"/>
  <c r="AB68" i="1"/>
  <c r="AB47" i="1"/>
  <c r="AB72" i="1"/>
  <c r="AB59" i="1"/>
  <c r="AB39" i="1"/>
  <c r="AB31" i="1"/>
  <c r="AB51" i="1"/>
  <c r="T19" i="1"/>
  <c r="X19" i="1" s="1"/>
  <c r="AA19" i="1"/>
  <c r="AB19" i="1" s="1"/>
  <c r="Z19" i="1"/>
  <c r="O19" i="1"/>
  <c r="M19" i="1" s="1"/>
  <c r="P19" i="1" s="1"/>
  <c r="J19" i="1" s="1"/>
  <c r="K19" i="1" s="1"/>
  <c r="AB82" i="1"/>
  <c r="AB27" i="1" l="1"/>
  <c r="AB79" i="1"/>
  <c r="AB87" i="1"/>
</calcChain>
</file>

<file path=xl/sharedStrings.xml><?xml version="1.0" encoding="utf-8"?>
<sst xmlns="http://schemas.openxmlformats.org/spreadsheetml/2006/main" count="1021" uniqueCount="483">
  <si>
    <t>File opened</t>
  </si>
  <si>
    <t>2023-05-22 10:21:33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</si>
  <si>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</si>
  <si>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</si>
  <si>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</si>
  <si>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</si>
  <si>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</si>
  <si>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</si>
  <si>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</si>
  <si>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</si>
  <si>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</si>
  <si>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</si>
  <si>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</si>
  <si>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{"h2obspanconc1": "12.27", "flowazero": "0.31195", "h2oaspan2a": "0.0688822", "co2bspan2a": "0.289677", "h2obspan2": "0", "chamberpressurezero": "2.51199", "co2aspan1": "0.999297", "tbzero": "0.305447", "h2oaspanconc2": "0", "ssb_ref": "34260.8", "co2bspan2": "-0.0282607", "h2oaspanconc1": "12.27", "co2bspanconc1": "2500", "co2bzero": "0.956083", "h2oaspan2": "0", "co2aspan2b": "0.285496", "h2oaspan1": "1.00238", "co2aspan2": "-0.0280352", "co2bspan2b": "0.287104", "co2bspanconc2": "301.5", "h2oaspan2b": "0.0690461", "ssa_ref": "34202.9", "h2obspan1": "0.998622", "h2obspanconc2": "0", "tazero": "0.200024", "h2obspan2b": "0.0691233", "h2obspan2a": "0.0692186", "co2aspanconc1": "2500", "flowbzero": "0.28845", "oxygen": "21", "co2bspan1": "0.999307", "co2aspanconc2": "301.5", "flowmeterzero": "0.987779", "co2aspan2a": "0.288024", "h2obzero": "1.10204", "co2azero": "0.956047", "h2oazero": "1.09778"}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</si>
  <si>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</si>
  <si>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</si>
  <si>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</si>
  <si>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</si>
  <si>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</si>
  <si>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</si>
  <si>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</si>
  <si>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</si>
  <si>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</si>
  <si>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</si>
  <si>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10:21:33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</si>
  <si>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</si>
  <si>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</si>
  <si>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</si>
  <si>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</si>
  <si>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</si>
  <si>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</si>
  <si>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</si>
  <si>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</si>
  <si>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</si>
  <si>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</si>
  <si>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</si>
  <si>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</si>
  <si>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</si>
  <si>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</si>
  <si>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</si>
  <si>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</si>
  <si>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</si>
  <si>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</si>
  <si>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</si>
  <si>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</si>
  <si>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</si>
  <si>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</si>
  <si>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</si>
  <si>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</si>
  <si>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</si>
  <si>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</si>
  <si>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</si>
  <si>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</si>
  <si>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</si>
  <si>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</si>
  <si>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</si>
  <si>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</si>
  <si>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</si>
  <si>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</si>
  <si>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</si>
  <si>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</si>
  <si>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</si>
  <si>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</si>
  <si>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</si>
  <si>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</si>
  <si>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</si>
  <si>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</si>
  <si>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</si>
  <si>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</si>
  <si>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</si>
  <si>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4.56769 83.5274 397.564 642.897 889.757 1086.44 1259.46 1437.82</t>
  </si>
  <si>
    <t>Fs_true</t>
  </si>
  <si>
    <t>0.362297 100.13 401.387 600.814 800.287 1001.84 1200.58 1401.35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</si>
  <si>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</si>
  <si>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</si>
  <si>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</si>
  <si>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</si>
  <si>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</si>
  <si>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</si>
  <si>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</si>
  <si>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</si>
  <si>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</si>
  <si>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</si>
  <si>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</si>
  <si>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</si>
  <si>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</si>
  <si>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</si>
  <si>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</si>
  <si>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</si>
  <si>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</si>
  <si>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</si>
  <si>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</si>
  <si>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</si>
  <si>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</si>
  <si>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</si>
  <si>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</si>
  <si>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</si>
  <si>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</si>
  <si>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</si>
  <si>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</si>
  <si>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</si>
  <si>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</si>
  <si>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</si>
  <si>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</si>
  <si>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</si>
  <si>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</si>
  <si>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</si>
  <si>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</si>
  <si>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</si>
  <si>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</si>
  <si>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</si>
  <si>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</si>
  <si>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</si>
  <si>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</si>
  <si>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</si>
  <si>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</si>
  <si>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</si>
  <si>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</si>
  <si>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</si>
  <si>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</si>
  <si>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</si>
  <si>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</si>
  <si>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</si>
  <si>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</si>
  <si>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</si>
  <si>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</si>
  <si>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</si>
  <si>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</si>
  <si>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</si>
  <si>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</si>
  <si>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</si>
  <si>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</si>
  <si>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</si>
  <si>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</si>
  <si>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</si>
  <si>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</si>
  <si>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</si>
  <si>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</si>
  <si>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</si>
  <si>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</si>
  <si>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</si>
  <si>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</si>
  <si>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</si>
  <si>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</si>
  <si>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</si>
  <si>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</si>
  <si>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</si>
  <si>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</si>
  <si>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</si>
  <si>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</si>
  <si>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</si>
  <si>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</si>
  <si>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</si>
  <si>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</si>
  <si>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</si>
  <si>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</si>
  <si>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</si>
  <si>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</si>
  <si>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</si>
  <si>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</si>
  <si>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</si>
  <si>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</si>
  <si>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</si>
  <si>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</si>
  <si>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</si>
  <si>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</si>
  <si>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</si>
  <si>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</si>
  <si>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</si>
  <si>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</si>
  <si>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</si>
  <si>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</si>
  <si>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</si>
  <si>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</si>
  <si>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</si>
  <si>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</si>
  <si>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</si>
  <si>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</si>
  <si>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</si>
  <si>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</si>
  <si>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</si>
  <si>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</si>
  <si>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</si>
  <si>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</si>
  <si>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</si>
  <si>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</si>
  <si>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</si>
  <si>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</si>
  <si>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</si>
  <si>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</si>
  <si>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</si>
  <si>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</si>
  <si>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</si>
  <si>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</si>
  <si>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</si>
  <si>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</si>
  <si>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</si>
  <si>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</si>
  <si>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</si>
  <si>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</si>
  <si>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</si>
  <si>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</si>
  <si>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</si>
  <si>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</si>
  <si>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</si>
  <si>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</si>
  <si>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</si>
  <si>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</si>
  <si>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</si>
  <si>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</si>
  <si>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</si>
  <si>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</si>
  <si>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</si>
  <si>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</si>
  <si>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</si>
  <si>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</si>
  <si>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</si>
  <si>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</si>
  <si>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</si>
  <si>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</si>
  <si>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</si>
  <si>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</si>
  <si>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</si>
  <si>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</si>
  <si>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</si>
  <si>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</si>
  <si>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</si>
  <si>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</si>
  <si>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</si>
  <si>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</si>
  <si>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</si>
  <si>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</si>
  <si>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</si>
  <si>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</si>
  <si>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</si>
  <si>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</si>
  <si>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</si>
  <si>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</si>
  <si>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</si>
  <si>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</si>
  <si>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</si>
  <si>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</si>
  <si>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</si>
  <si>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</si>
  <si>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</si>
  <si>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</si>
  <si>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</si>
  <si>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</si>
  <si>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</si>
  <si>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20230522 10:25:14</t>
  </si>
  <si>
    <t>10:25:14</t>
  </si>
  <si>
    <t>MPF-11675-20230522-10_25_16</t>
  </si>
  <si>
    <t>-</t>
  </si>
  <si>
    <t>0: Broadleaf</t>
  </si>
  <si>
    <t>10:23:52</t>
  </si>
  <si>
    <t>2/3</t>
  </si>
  <si>
    <t>20230522 10:26:14</t>
  </si>
  <si>
    <t>10:26:14</t>
  </si>
  <si>
    <t>MPF-11676-20230522-10_26_16</t>
  </si>
  <si>
    <t>1/3</t>
  </si>
  <si>
    <t>20230522 10:27:14</t>
  </si>
  <si>
    <t>10:27:14</t>
  </si>
  <si>
    <t>MPF-11677-20230522-10_27_16</t>
  </si>
  <si>
    <t>20230522 10:28:14</t>
  </si>
  <si>
    <t>10:28:14</t>
  </si>
  <si>
    <t>MPF-11678-20230522-10_28_16</t>
  </si>
  <si>
    <t>20230522 10:29:14</t>
  </si>
  <si>
    <t>10:29:14</t>
  </si>
  <si>
    <t>MPF-11679-20230522-10_29_16</t>
  </si>
  <si>
    <t>20230522 10:30:14</t>
  </si>
  <si>
    <t>10:30:14</t>
  </si>
  <si>
    <t>MPF-11680-20230522-10_30_16</t>
  </si>
  <si>
    <t>20230522 10:31:14</t>
  </si>
  <si>
    <t>10:31:14</t>
  </si>
  <si>
    <t>MPF-11681-20230522-10_31_16</t>
  </si>
  <si>
    <t>20230522 10:32:14</t>
  </si>
  <si>
    <t>10:32:14</t>
  </si>
  <si>
    <t>MPF-11682-20230522-10_32_16</t>
  </si>
  <si>
    <t>20230522 10:33:14</t>
  </si>
  <si>
    <t>10:33:14</t>
  </si>
  <si>
    <t>MPF-11683-20230522-10_33_16</t>
  </si>
  <si>
    <t>3/3</t>
  </si>
  <si>
    <t>20230522 10:34:14</t>
  </si>
  <si>
    <t>10:34:14</t>
  </si>
  <si>
    <t>MPF-11684-20230522-10_34_16</t>
  </si>
  <si>
    <t>20230522 10:35:14</t>
  </si>
  <si>
    <t>10:35:14</t>
  </si>
  <si>
    <t>MPF-11685-20230522-10_35_16</t>
  </si>
  <si>
    <t>20230522 10:36:14</t>
  </si>
  <si>
    <t>10:36:14</t>
  </si>
  <si>
    <t>MPF-11686-20230522-10_36_16</t>
  </si>
  <si>
    <t>20230522 10:37:15</t>
  </si>
  <si>
    <t>10:37:15</t>
  </si>
  <si>
    <t>MPF-11687-20230522-10_37_16</t>
  </si>
  <si>
    <t>20230522 10:38:15</t>
  </si>
  <si>
    <t>10:38:15</t>
  </si>
  <si>
    <t>MPF-11688-20230522-10_38_16</t>
  </si>
  <si>
    <t>20230522 10:39:15</t>
  </si>
  <si>
    <t>10:39:15</t>
  </si>
  <si>
    <t>MPF-11689-20230522-10_39_16</t>
  </si>
  <si>
    <t>20230522 10:40:15</t>
  </si>
  <si>
    <t>10:40:15</t>
  </si>
  <si>
    <t>MPF-11690-20230522-10_40_17</t>
  </si>
  <si>
    <t>20230522 10:41:15</t>
  </si>
  <si>
    <t>10:41:15</t>
  </si>
  <si>
    <t>MPF-11691-20230522-10_41_17</t>
  </si>
  <si>
    <t>20230522 10:42:15</t>
  </si>
  <si>
    <t>10:42:15</t>
  </si>
  <si>
    <t>MPF-11692-20230522-10_42_17</t>
  </si>
  <si>
    <t>20230522 10:43:15</t>
  </si>
  <si>
    <t>10:43:15</t>
  </si>
  <si>
    <t>MPF-11693-20230522-10_43_17</t>
  </si>
  <si>
    <t>20230522 10:45:15</t>
  </si>
  <si>
    <t>10:45:15</t>
  </si>
  <si>
    <t>MPF-11694-20230522-10_45_16</t>
  </si>
  <si>
    <t>20230522 10:46:15</t>
  </si>
  <si>
    <t>10:46:15</t>
  </si>
  <si>
    <t>MPF-11695-20230522-10_46_16</t>
  </si>
  <si>
    <t>20230522 10:47:15</t>
  </si>
  <si>
    <t>10:47:15</t>
  </si>
  <si>
    <t>MPF-11696-20230522-10_47_16</t>
  </si>
  <si>
    <t>20230522 10:48:15</t>
  </si>
  <si>
    <t>10:48:15</t>
  </si>
  <si>
    <t>MPF-11697-20230522-10_48_16</t>
  </si>
  <si>
    <t>20230522 10:49:15</t>
  </si>
  <si>
    <t>10:49:15</t>
  </si>
  <si>
    <t>MPF-11698-20230522-10_49_16</t>
  </si>
  <si>
    <t>20230522 10:50:15</t>
  </si>
  <si>
    <t>10:50:15</t>
  </si>
  <si>
    <t>MPF-11699-20230522-10_50_16</t>
  </si>
  <si>
    <t>20230522 10:51:15</t>
  </si>
  <si>
    <t>10:51:15</t>
  </si>
  <si>
    <t>MPF-11700-20230522-10_51_16</t>
  </si>
  <si>
    <t>20230522 10:52:15</t>
  </si>
  <si>
    <t>10:52:15</t>
  </si>
  <si>
    <t>MPF-11701-20230522-10_52_16</t>
  </si>
  <si>
    <t>20230522 10:53:15</t>
  </si>
  <si>
    <t>10:53:15</t>
  </si>
  <si>
    <t>MPF-11702-20230522-10_53_16</t>
  </si>
  <si>
    <t>20230522 10:54:15</t>
  </si>
  <si>
    <t>10:54:15</t>
  </si>
  <si>
    <t>MPF-11703-20230522-10_54_16</t>
  </si>
  <si>
    <t>20230522 10:55:15</t>
  </si>
  <si>
    <t>10:55:15</t>
  </si>
  <si>
    <t>MPF-11704-20230522-10_55_17</t>
  </si>
  <si>
    <t>20230522 10:56:15</t>
  </si>
  <si>
    <t>10:56:15</t>
  </si>
  <si>
    <t>MPF-11705-20230522-10_56_17</t>
  </si>
  <si>
    <t>20230522 10:57:15</t>
  </si>
  <si>
    <t>10:57:15</t>
  </si>
  <si>
    <t>MPF-11706-20230522-10_57_17</t>
  </si>
  <si>
    <t>20230522 10:58:15</t>
  </si>
  <si>
    <t>10:58:15</t>
  </si>
  <si>
    <t>MPF-11707-20230522-10_58_17</t>
  </si>
  <si>
    <t>20230522 10:59:15</t>
  </si>
  <si>
    <t>10:59:15</t>
  </si>
  <si>
    <t>MPF-11708-20230522-10_59_17</t>
  </si>
  <si>
    <t>20230522 11:00:15</t>
  </si>
  <si>
    <t>11:00:15</t>
  </si>
  <si>
    <t>MPF-11709-20230522-11_00_17</t>
  </si>
  <si>
    <t>20230522 11:01:15</t>
  </si>
  <si>
    <t>11:01:15</t>
  </si>
  <si>
    <t>MPF-11710-20230522-11_01_17</t>
  </si>
  <si>
    <t>20230522 11:02:15</t>
  </si>
  <si>
    <t>11:02:15</t>
  </si>
  <si>
    <t>MPF-11711-20230522-11_02_17</t>
  </si>
  <si>
    <t>20230522 11:03:15</t>
  </si>
  <si>
    <t>11:03:15</t>
  </si>
  <si>
    <t>MPF-11712-20230522-11_03_17</t>
  </si>
  <si>
    <t>20230522 11:05:15</t>
  </si>
  <si>
    <t>11:05:15</t>
  </si>
  <si>
    <t>MPF-11713-20230522-11_05_16</t>
  </si>
  <si>
    <t>20230522 11:06:15</t>
  </si>
  <si>
    <t>11:06:15</t>
  </si>
  <si>
    <t>MPF-11714-20230522-11_06_16</t>
  </si>
  <si>
    <t>20230522 11:07:15</t>
  </si>
  <si>
    <t>11:07:15</t>
  </si>
  <si>
    <t>MPF-11715-20230522-11_07_16</t>
  </si>
  <si>
    <t>20230522 11:08:15</t>
  </si>
  <si>
    <t>11:08:15</t>
  </si>
  <si>
    <t>MPF-11716-20230522-11_08_16</t>
  </si>
  <si>
    <t>20230522 11:09:15</t>
  </si>
  <si>
    <t>11:09:15</t>
  </si>
  <si>
    <t>MPF-11717-20230522-11_09_16</t>
  </si>
  <si>
    <t>20230522 11:10:15</t>
  </si>
  <si>
    <t>11:10:15</t>
  </si>
  <si>
    <t>MPF-11718-20230522-11_10_16</t>
  </si>
  <si>
    <t>20230522 11:11:15</t>
  </si>
  <si>
    <t>11:11:15</t>
  </si>
  <si>
    <t>MPF-11719-20230522-11_11_16</t>
  </si>
  <si>
    <t>20230522 11:12:15</t>
  </si>
  <si>
    <t>11:12:15</t>
  </si>
  <si>
    <t>MPF-11720-20230522-11_12_16</t>
  </si>
  <si>
    <t>20230522 11:13:15</t>
  </si>
  <si>
    <t>11:13:15</t>
  </si>
  <si>
    <t>MPF-11721-20230522-11_13_16</t>
  </si>
  <si>
    <t>20230522 11:14:15</t>
  </si>
  <si>
    <t>11:14:15</t>
  </si>
  <si>
    <t>MPF-11722-20230522-11_14_16</t>
  </si>
  <si>
    <t>20230522 11:15:15</t>
  </si>
  <si>
    <t>11:15:15</t>
  </si>
  <si>
    <t>MPF-11723-20230522-11_15_17</t>
  </si>
  <si>
    <t>20230522 11:16:15</t>
  </si>
  <si>
    <t>11:16:15</t>
  </si>
  <si>
    <t>MPF-11724-20230522-11_16_17</t>
  </si>
  <si>
    <t>20230522 11:17:15</t>
  </si>
  <si>
    <t>11:17:15</t>
  </si>
  <si>
    <t>MPF-11725-20230522-11_17_17</t>
  </si>
  <si>
    <t>20230522 11:18:15</t>
  </si>
  <si>
    <t>11:18:15</t>
  </si>
  <si>
    <t>MPF-11726-20230522-11_18_17</t>
  </si>
  <si>
    <t>20230522 11:19:15</t>
  </si>
  <si>
    <t>11:19:15</t>
  </si>
  <si>
    <t>MPF-11727-20230522-11_19_17</t>
  </si>
  <si>
    <t>20230522 11:20:15</t>
  </si>
  <si>
    <t>11:20:15</t>
  </si>
  <si>
    <t>MPF-11728-20230522-11_20_17</t>
  </si>
  <si>
    <t>20230522 11:21:15</t>
  </si>
  <si>
    <t>11:21:15</t>
  </si>
  <si>
    <t>MPF-11729-20230522-11_21_17</t>
  </si>
  <si>
    <t>20230522 11:22:15</t>
  </si>
  <si>
    <t>11:22:15</t>
  </si>
  <si>
    <t>MPF-11730-20230522-11_22_17</t>
  </si>
  <si>
    <t>20230522 11:23:15</t>
  </si>
  <si>
    <t>11:23:15</t>
  </si>
  <si>
    <t>MPF-11731-20230522-11_23_17</t>
  </si>
  <si>
    <t>20230522 11:25:15</t>
  </si>
  <si>
    <t>11:25:15</t>
  </si>
  <si>
    <t>MPF-11732-20230522-11_25_16</t>
  </si>
  <si>
    <t>20230522 11:26:15</t>
  </si>
  <si>
    <t>11:26:15</t>
  </si>
  <si>
    <t>MPF-11733-20230522-11_26_16</t>
  </si>
  <si>
    <t>20230522 11:27:15</t>
  </si>
  <si>
    <t>11:27:15</t>
  </si>
  <si>
    <t>MPF-11734-20230522-11_27_16</t>
  </si>
  <si>
    <t>20230522 11:28:15</t>
  </si>
  <si>
    <t>11:28:15</t>
  </si>
  <si>
    <t>MPF-11735-20230522-11_28_16</t>
  </si>
  <si>
    <t>20230522 11:29:15</t>
  </si>
  <si>
    <t>11:29:15</t>
  </si>
  <si>
    <t>MPF-11736-20230522-11_29_16</t>
  </si>
  <si>
    <t>20230522 11:30:15</t>
  </si>
  <si>
    <t>11:30:15</t>
  </si>
  <si>
    <t>MPF-11737-20230522-11_30_16</t>
  </si>
  <si>
    <t>20230522 11:31:15</t>
  </si>
  <si>
    <t>11:31:15</t>
  </si>
  <si>
    <t>MPF-11738-20230522-11_31_16</t>
  </si>
  <si>
    <t>20230522 11:32:15</t>
  </si>
  <si>
    <t>11:32:15</t>
  </si>
  <si>
    <t>MPF-11739-20230522-11_32_16</t>
  </si>
  <si>
    <t>20230522 11:33:15</t>
  </si>
  <si>
    <t>11:33:15</t>
  </si>
  <si>
    <t>MPF-11740-20230522-11_33_17</t>
  </si>
  <si>
    <t>20230522 11:34:15</t>
  </si>
  <si>
    <t>11:34:15</t>
  </si>
  <si>
    <t>MPF-11741-20230522-11_34_17</t>
  </si>
  <si>
    <t>20230522 11:35:16</t>
  </si>
  <si>
    <t>11:35:16</t>
  </si>
  <si>
    <t>MPF-11742-20230522-11_35_17</t>
  </si>
  <si>
    <t>20230522 11:36:16</t>
  </si>
  <si>
    <t>11:36:16</t>
  </si>
  <si>
    <t>MPF-11743-20230522-11_36_17</t>
  </si>
  <si>
    <t>20230522 11:37:16</t>
  </si>
  <si>
    <t>11:37:16</t>
  </si>
  <si>
    <t>MPF-11744-20230522-11_37_17</t>
  </si>
  <si>
    <t>20230522 11:38:16</t>
  </si>
  <si>
    <t>11:38:16</t>
  </si>
  <si>
    <t>MPF-11745-20230522-11_38_17</t>
  </si>
  <si>
    <t>20230522 11:39:16</t>
  </si>
  <si>
    <t>11:39:16</t>
  </si>
  <si>
    <t>MPF-11746-20230522-11_39_18</t>
  </si>
  <si>
    <t>20230522 11:40:16</t>
  </si>
  <si>
    <t>11:40:16</t>
  </si>
  <si>
    <t>MPF-11747-20230522-11_40_17</t>
  </si>
  <si>
    <t>20230522 11:41:16</t>
  </si>
  <si>
    <t>11:41:16</t>
  </si>
  <si>
    <t>MPF-11748-20230522-11_41_17</t>
  </si>
  <si>
    <t>20230522 11:42:16</t>
  </si>
  <si>
    <t>11:42:16</t>
  </si>
  <si>
    <t>MPF-11749-20230522-11_42_18</t>
  </si>
  <si>
    <t>20230522 11:43:16</t>
  </si>
  <si>
    <t>11:43:16</t>
  </si>
  <si>
    <t>MPF-11750-20230522-11_43_18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</si>
</sst>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2"/>
  <sheetViews>
    <sheetView tabSelected="1" topLeftCell="A5" workbookViewId="0">
      <selection activeCell="BM17" sqref="BM17:BM92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1684743914.8</v>
      </c>
      <c r="C17">
        <v>0</v>
      </c>
      <c r="D17" t="s">
        <v>249</v>
      </c>
      <c r="E17" t="s">
        <v>250</v>
      </c>
      <c r="F17">
        <v>1684743906.8</v>
      </c>
      <c r="G17">
        <f t="shared" ref="G17:G48" si="0">BU17*AH17*(BS17-BT17)/(100*BM17*(1000-AH17*BS17))</f>
        <v>3.8613775535272935E-3</v>
      </c>
      <c r="H17">
        <f t="shared" ref="H17:H48" si="1">BU17*AH17*(BR17-BQ17*(1000-AH17*BT17)/(1000-AH17*BS17))/(100*BM17)</f>
        <v>12.858344732071808</v>
      </c>
      <c r="I17">
        <f t="shared" ref="I17:I48" si="2">BQ17 - IF(AH17&gt;1, H17*BM17*100/(AJ17*CA17), 0)</f>
        <v>400.04119354838701</v>
      </c>
      <c r="J17">
        <f t="shared" ref="J17:J48" si="3">((P17-G17/2)*I17-H17)/(P17+G17/2)</f>
        <v>255.41081643613541</v>
      </c>
      <c r="K17">
        <f t="shared" ref="K17:K48" si="4">J17*(BV17+BW17)/1000</f>
        <v>24.354573299401991</v>
      </c>
      <c r="L17">
        <f t="shared" ref="L17:L48" si="5">(BQ17 - IF(AH17&gt;1, H17*BM17*100/(AJ17*CA17), 0))*(BV17+BW17)/1000</f>
        <v>38.145732068048936</v>
      </c>
      <c r="M17">
        <f t="shared" ref="M17:M48" si="6">2/((1/O17-1/N17)+SIGN(O17)*SQRT((1/O17-1/N17)*(1/O17-1/N17) + 4*BN17/((BN17+1)*(BN17+1))*(2*1/O17*1/N17-1/N17*1/N17)))</f>
        <v>0.15978526166680465</v>
      </c>
      <c r="N17">
        <f t="shared" ref="N17:N48" si="7">AE17+AD17*BM17+AC17*BM17*BM17</f>
        <v>3.3508326204886245</v>
      </c>
      <c r="O17">
        <f t="shared" ref="O17:O48" si="8">G17*(1000-(1000*0.61365*EXP(17.502*S17/(240.97+S17))/(BV17+BW17)+BS17)/2)/(1000*0.61365*EXP(17.502*S17/(240.97+S17))/(BV17+BW17)-BS17)</f>
        <v>0.15566984587361768</v>
      </c>
      <c r="P17">
        <f t="shared" ref="P17:P48" si="9">1/((BN17+1)/(M17/1.6)+1/(N17/1.37)) + BN17/((BN17+1)/(M17/1.6) + BN17/(N17/1.37))</f>
        <v>9.7654578889013188E-2</v>
      </c>
      <c r="Q17">
        <f t="shared" ref="Q17:Q48" si="10">(BJ17*BL17)</f>
        <v>161.8445296090897</v>
      </c>
      <c r="R17">
        <f t="shared" ref="R17:R48" si="11">(BX17+(Q17+2*0.95*0.0000000567*(((BX17+$B$7)+273)^4-(BX17+273)^4)-44100*G17)/(1.84*29.3*N17+8*0.95*0.0000000567*(BX17+273)^3))</f>
        <v>27.739658051826858</v>
      </c>
      <c r="S17">
        <f t="shared" ref="S17:S48" si="12">($C$7*BY17+$D$7*BZ17+$E$7*R17)</f>
        <v>28.010374193548401</v>
      </c>
      <c r="T17">
        <f t="shared" ref="T17:T48" si="13">0.61365*EXP(17.502*S17/(240.97+S17))</f>
        <v>3.7971353276955018</v>
      </c>
      <c r="U17">
        <f t="shared" ref="U17:U48" si="14">(V17/W17*100)</f>
        <v>39.964110606935101</v>
      </c>
      <c r="V17">
        <f t="shared" ref="V17:V48" si="15">BS17*(BV17+BW17)/1000</f>
        <v>1.4975416598040907</v>
      </c>
      <c r="W17">
        <f t="shared" ref="W17:W48" si="16">0.61365*EXP(17.502*BX17/(240.97+BX17))</f>
        <v>3.7472162824617383</v>
      </c>
      <c r="X17">
        <f t="shared" ref="X17:X48" si="17">(T17-BS17*(BV17+BW17)/1000)</f>
        <v>2.2995936678914113</v>
      </c>
      <c r="Y17">
        <f t="shared" ref="Y17:Y48" si="18">(-G17*44100)</f>
        <v>-170.28675011055364</v>
      </c>
      <c r="Z17">
        <f t="shared" ref="Z17:Z48" si="19">2*29.3*N17*0.92*(BX17-S17)</f>
        <v>-40.977267434073987</v>
      </c>
      <c r="AA17">
        <f t="shared" ref="AA17:AA48" si="20">2*0.95*0.0000000567*(((BX17+$B$7)+273)^4-(S17+273)^4)</f>
        <v>-2.6629003864599605</v>
      </c>
      <c r="AB17">
        <f t="shared" ref="AB17:AB48" si="21">Q17+AA17+Y17+Z17</f>
        <v>-52.08238832199789</v>
      </c>
      <c r="AC17">
        <v>-3.9444478106527001E-2</v>
      </c>
      <c r="AD17">
        <v>4.4279882200645798E-2</v>
      </c>
      <c r="AE17">
        <v>3.3388779037265599</v>
      </c>
      <c r="AF17">
        <v>13</v>
      </c>
      <c r="AG17">
        <v>3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50167.636890699498</v>
      </c>
      <c r="AK17">
        <v>0</v>
      </c>
      <c r="AL17">
        <v>0</v>
      </c>
      <c r="AM17">
        <v>0</v>
      </c>
      <c r="AN17">
        <f t="shared" ref="AN17:AN48" si="25">AM17-AL17</f>
        <v>0</v>
      </c>
      <c r="AO17" t="e">
        <f t="shared" ref="AO17:AO48" si="26">AN17/AM17</f>
        <v>#DIV/0!</v>
      </c>
      <c r="AP17">
        <v>-1</v>
      </c>
      <c r="AQ17" t="s">
        <v>251</v>
      </c>
      <c r="AR17">
        <v>2.2082615384615401</v>
      </c>
      <c r="AS17">
        <v>1.6366700000000001</v>
      </c>
      <c r="AT17">
        <f t="shared" ref="AT17:AT48" si="27">1-AR17/AS17</f>
        <v>-0.34924055457822289</v>
      </c>
      <c r="AU17">
        <v>0.5</v>
      </c>
      <c r="AV17">
        <f t="shared" ref="AV17:AV48" si="28">BJ17</f>
        <v>841.19012616794919</v>
      </c>
      <c r="AW17">
        <f t="shared" ref="AW17:AW48" si="29">H17</f>
        <v>12.858344732071808</v>
      </c>
      <c r="AX17">
        <f t="shared" ref="AX17:AX48" si="30">AT17*AU17*AV17</f>
        <v>-146.88885308430994</v>
      </c>
      <c r="AY17">
        <f t="shared" ref="AY17:AY48" si="31">BD17/AS17</f>
        <v>1</v>
      </c>
      <c r="AZ17">
        <f t="shared" ref="AZ17:AZ48" si="32">(AW17-AP17)/AV17</f>
        <v>1.6474687827356758E-2</v>
      </c>
      <c r="BA17">
        <f t="shared" ref="BA17:BA48" si="33">(AM17-AS17)/AS17</f>
        <v>-1</v>
      </c>
      <c r="BB17" t="s">
        <v>252</v>
      </c>
      <c r="BC17">
        <v>0</v>
      </c>
      <c r="BD17">
        <f t="shared" ref="BD17:BD48" si="34">AS17-BC17</f>
        <v>1.6366700000000001</v>
      </c>
      <c r="BE17">
        <f t="shared" ref="BE17:BE48" si="35">(AS17-AR17)/(AS17-BC17)</f>
        <v>-0.34924055457822284</v>
      </c>
      <c r="BF17" t="e">
        <f t="shared" ref="BF17:BF48" si="36">(AM17-AS17)/(AM17-BC17)</f>
        <v>#DIV/0!</v>
      </c>
      <c r="BG17">
        <f t="shared" ref="BG17:BG48" si="37">(AS17-AR17)/(AS17-AL17)</f>
        <v>-0.34924055457822284</v>
      </c>
      <c r="BH17" t="e">
        <f t="shared" ref="BH17:BH48" si="38">(AM17-AS17)/(AM17-AL17)</f>
        <v>#DIV/0!</v>
      </c>
      <c r="BI17">
        <f t="shared" ref="BI17:BI48" si="39">$B$11*CB17+$C$11*CC17+$F$11*CD17</f>
        <v>999.98858064516105</v>
      </c>
      <c r="BJ17">
        <f t="shared" ref="BJ17:BJ48" si="40">BI17*BK17</f>
        <v>841.19012616794919</v>
      </c>
      <c r="BK17">
        <f t="shared" ref="BK17:BK48" si="41">($B$11*$D$9+$C$11*$D$9+$F$11*((CQ17+CI17)/MAX(CQ17+CI17+CR17, 0.1)*$I$9+CR17/MAX(CQ17+CI17+CR17, 0.1)*$J$9))/($B$11+$C$11+$F$11)</f>
        <v>0.84119973212618071</v>
      </c>
      <c r="BL17">
        <f t="shared" ref="BL17:BL48" si="42">($B$11*$K$9+$C$11*$K$9+$F$11*((CQ17+CI17)/MAX(CQ17+CI17+CR17, 0.1)*$P$9+CR17/MAX(CQ17+CI17+CR17, 0.1)*$Q$9))/($B$11+$C$11+$F$11)</f>
        <v>0.1923994642523614</v>
      </c>
      <c r="BM17">
        <v>0.67071804516927236</v>
      </c>
      <c r="BN17">
        <v>0.5</v>
      </c>
      <c r="BO17" t="s">
        <v>253</v>
      </c>
      <c r="BP17">
        <v>1684743906.8</v>
      </c>
      <c r="BQ17">
        <v>400.04119354838701</v>
      </c>
      <c r="BR17">
        <v>401.97322580645198</v>
      </c>
      <c r="BS17">
        <v>15.704990322580599</v>
      </c>
      <c r="BT17">
        <v>15.1951580645161</v>
      </c>
      <c r="BU17">
        <v>500.01177419354798</v>
      </c>
      <c r="BV17">
        <v>95.154506451612903</v>
      </c>
      <c r="BW17">
        <v>0.20000374193548401</v>
      </c>
      <c r="BX17">
        <v>27.7835419354839</v>
      </c>
      <c r="BY17">
        <v>28.010374193548401</v>
      </c>
      <c r="BZ17">
        <v>999.9</v>
      </c>
      <c r="CA17">
        <v>9996.6129032258104</v>
      </c>
      <c r="CB17">
        <v>0</v>
      </c>
      <c r="CC17">
        <v>68.763900000000007</v>
      </c>
      <c r="CD17">
        <v>999.98858064516105</v>
      </c>
      <c r="CE17">
        <v>0.96001209677419297</v>
      </c>
      <c r="CF17">
        <v>3.9988261290322603E-2</v>
      </c>
      <c r="CG17">
        <v>0</v>
      </c>
      <c r="CH17">
        <v>2.2066612903225802</v>
      </c>
      <c r="CI17">
        <v>0</v>
      </c>
      <c r="CJ17">
        <v>663.10825806451601</v>
      </c>
      <c r="CK17">
        <v>9334.25</v>
      </c>
      <c r="CL17">
        <v>32.820354838709697</v>
      </c>
      <c r="CM17">
        <v>36.227548387096803</v>
      </c>
      <c r="CN17">
        <v>33.786032258064502</v>
      </c>
      <c r="CO17">
        <v>35.665096774193501</v>
      </c>
      <c r="CP17">
        <v>33.4695483870968</v>
      </c>
      <c r="CQ17">
        <v>959.99870967741901</v>
      </c>
      <c r="CR17">
        <v>39.990645161290303</v>
      </c>
      <c r="CS17">
        <v>0</v>
      </c>
      <c r="CT17">
        <v>1528316781.9000001</v>
      </c>
      <c r="CU17">
        <v>2.2082615384615401</v>
      </c>
      <c r="CV17">
        <v>0.17673162357665401</v>
      </c>
      <c r="CW17">
        <v>-26.5844444531463</v>
      </c>
      <c r="CX17">
        <v>662.85957692307704</v>
      </c>
      <c r="CY17">
        <v>15</v>
      </c>
      <c r="CZ17">
        <v>1684743832.3</v>
      </c>
      <c r="DA17" t="s">
        <v>254</v>
      </c>
      <c r="DB17">
        <v>1</v>
      </c>
      <c r="DC17">
        <v>-3.641</v>
      </c>
      <c r="DD17">
        <v>0.39700000000000002</v>
      </c>
      <c r="DE17">
        <v>401</v>
      </c>
      <c r="DF17">
        <v>15</v>
      </c>
      <c r="DG17">
        <v>1.77</v>
      </c>
      <c r="DH17">
        <v>0.32</v>
      </c>
      <c r="DI17">
        <v>-2.0050091999999999</v>
      </c>
      <c r="DJ17">
        <v>0.66201196638654802</v>
      </c>
      <c r="DK17">
        <v>0.16080078689906999</v>
      </c>
      <c r="DL17">
        <v>0</v>
      </c>
      <c r="DM17">
        <v>2.16313055555556</v>
      </c>
      <c r="DN17">
        <v>0.68093065206570902</v>
      </c>
      <c r="DO17">
        <v>0.18456649632682001</v>
      </c>
      <c r="DP17">
        <v>1</v>
      </c>
      <c r="DQ17">
        <v>0.51503273999999999</v>
      </c>
      <c r="DR17">
        <v>-5.8660995918367403E-2</v>
      </c>
      <c r="DS17">
        <v>7.4750187125116902E-3</v>
      </c>
      <c r="DT17">
        <v>1</v>
      </c>
      <c r="DU17">
        <v>2</v>
      </c>
      <c r="DV17">
        <v>3</v>
      </c>
      <c r="DW17" t="s">
        <v>255</v>
      </c>
      <c r="DX17">
        <v>100</v>
      </c>
      <c r="DY17">
        <v>100</v>
      </c>
      <c r="DZ17">
        <v>-3.641</v>
      </c>
      <c r="EA17">
        <v>0.39700000000000002</v>
      </c>
      <c r="EB17">
        <v>2</v>
      </c>
      <c r="EC17">
        <v>503.26799999999997</v>
      </c>
      <c r="ED17">
        <v>452.46</v>
      </c>
      <c r="EE17">
        <v>27.440300000000001</v>
      </c>
      <c r="EF17">
        <v>25.6431</v>
      </c>
      <c r="EG17">
        <v>30.002199999999998</v>
      </c>
      <c r="EH17">
        <v>25.078099999999999</v>
      </c>
      <c r="EI17">
        <v>24.934000000000001</v>
      </c>
      <c r="EJ17">
        <v>18.1113</v>
      </c>
      <c r="EK17">
        <v>22.121300000000002</v>
      </c>
      <c r="EL17">
        <v>100</v>
      </c>
      <c r="EM17">
        <v>27.4497</v>
      </c>
      <c r="EN17">
        <v>402.226</v>
      </c>
      <c r="EO17">
        <v>15.1662</v>
      </c>
      <c r="EP17">
        <v>100.491</v>
      </c>
      <c r="EQ17">
        <v>90.183099999999996</v>
      </c>
    </row>
    <row r="18" spans="1:147" x14ac:dyDescent="0.3">
      <c r="A18">
        <v>2</v>
      </c>
      <c r="B18">
        <v>1684743974.8</v>
      </c>
      <c r="C18">
        <v>60</v>
      </c>
      <c r="D18" t="s">
        <v>256</v>
      </c>
      <c r="E18" t="s">
        <v>257</v>
      </c>
      <c r="F18">
        <v>1684743966.8</v>
      </c>
      <c r="G18">
        <f t="shared" si="0"/>
        <v>4.0084755911777145E-3</v>
      </c>
      <c r="H18">
        <f t="shared" si="1"/>
        <v>10.202251276163741</v>
      </c>
      <c r="I18">
        <f t="shared" si="2"/>
        <v>400.41132258064499</v>
      </c>
      <c r="J18">
        <f t="shared" si="3"/>
        <v>286.6710124722552</v>
      </c>
      <c r="K18">
        <f t="shared" si="4"/>
        <v>27.334345479367375</v>
      </c>
      <c r="L18">
        <f t="shared" si="5"/>
        <v>38.179588968134858</v>
      </c>
      <c r="M18">
        <f t="shared" si="6"/>
        <v>0.16673055573538248</v>
      </c>
      <c r="N18">
        <f t="shared" si="7"/>
        <v>3.3558151867596409</v>
      </c>
      <c r="O18">
        <f t="shared" si="8"/>
        <v>0.16226144916436999</v>
      </c>
      <c r="P18">
        <f t="shared" si="9"/>
        <v>0.101804959470601</v>
      </c>
      <c r="Q18">
        <f t="shared" si="10"/>
        <v>161.84816181659596</v>
      </c>
      <c r="R18">
        <f t="shared" si="11"/>
        <v>27.69679322580383</v>
      </c>
      <c r="S18">
        <f t="shared" si="12"/>
        <v>27.993487096774199</v>
      </c>
      <c r="T18">
        <f t="shared" si="13"/>
        <v>3.7933990938309377</v>
      </c>
      <c r="U18">
        <f t="shared" si="14"/>
        <v>40.139303826349682</v>
      </c>
      <c r="V18">
        <f t="shared" si="15"/>
        <v>1.503292493112643</v>
      </c>
      <c r="W18">
        <f t="shared" si="16"/>
        <v>3.7451882564186323</v>
      </c>
      <c r="X18">
        <f t="shared" si="17"/>
        <v>2.2901066007182944</v>
      </c>
      <c r="Y18">
        <f t="shared" si="18"/>
        <v>-176.77377357093721</v>
      </c>
      <c r="Z18">
        <f t="shared" si="19"/>
        <v>-39.660298913700757</v>
      </c>
      <c r="AA18">
        <f t="shared" si="20"/>
        <v>-2.5731551419842602</v>
      </c>
      <c r="AB18">
        <f t="shared" si="21"/>
        <v>-57.159065810026277</v>
      </c>
      <c r="AC18">
        <v>-3.9518123010858101E-2</v>
      </c>
      <c r="AD18">
        <v>4.4362555057405398E-2</v>
      </c>
      <c r="AE18">
        <v>3.34383814991592</v>
      </c>
      <c r="AF18">
        <v>12</v>
      </c>
      <c r="AG18">
        <v>2</v>
      </c>
      <c r="AH18">
        <f t="shared" si="22"/>
        <v>1</v>
      </c>
      <c r="AI18">
        <f t="shared" si="23"/>
        <v>0</v>
      </c>
      <c r="AJ18">
        <f t="shared" si="24"/>
        <v>50258.930238227527</v>
      </c>
      <c r="AK18">
        <v>0</v>
      </c>
      <c r="AL18">
        <v>0</v>
      </c>
      <c r="AM18">
        <v>0</v>
      </c>
      <c r="AN18">
        <f t="shared" si="25"/>
        <v>0</v>
      </c>
      <c r="AO18" t="e">
        <f t="shared" si="26"/>
        <v>#DIV/0!</v>
      </c>
      <c r="AP18">
        <v>-1</v>
      </c>
      <c r="AQ18" t="s">
        <v>258</v>
      </c>
      <c r="AR18">
        <v>2.1280999999999999</v>
      </c>
      <c r="AS18">
        <v>1.3151999999999999</v>
      </c>
      <c r="AT18">
        <f t="shared" si="27"/>
        <v>-0.61808090024330897</v>
      </c>
      <c r="AU18">
        <v>0.5</v>
      </c>
      <c r="AV18">
        <f t="shared" si="28"/>
        <v>841.20372754887046</v>
      </c>
      <c r="AW18">
        <f t="shared" si="29"/>
        <v>10.202251276163741</v>
      </c>
      <c r="AX18">
        <f t="shared" si="30"/>
        <v>-259.96597860571654</v>
      </c>
      <c r="AY18">
        <f t="shared" si="31"/>
        <v>1</v>
      </c>
      <c r="AZ18">
        <f t="shared" si="32"/>
        <v>1.3316930143432985E-2</v>
      </c>
      <c r="BA18">
        <f t="shared" si="33"/>
        <v>-1</v>
      </c>
      <c r="BB18" t="s">
        <v>252</v>
      </c>
      <c r="BC18">
        <v>0</v>
      </c>
      <c r="BD18">
        <f t="shared" si="34"/>
        <v>1.3151999999999999</v>
      </c>
      <c r="BE18">
        <f t="shared" si="35"/>
        <v>-0.61808090024330897</v>
      </c>
      <c r="BF18" t="e">
        <f t="shared" si="36"/>
        <v>#DIV/0!</v>
      </c>
      <c r="BG18">
        <f t="shared" si="37"/>
        <v>-0.61808090024330897</v>
      </c>
      <c r="BH18" t="e">
        <f t="shared" si="38"/>
        <v>#DIV/0!</v>
      </c>
      <c r="BI18">
        <f t="shared" si="39"/>
        <v>1000.00403225806</v>
      </c>
      <c r="BJ18">
        <f t="shared" si="40"/>
        <v>841.20372754887046</v>
      </c>
      <c r="BK18">
        <f t="shared" si="41"/>
        <v>0.84120033561203711</v>
      </c>
      <c r="BL18">
        <f t="shared" si="42"/>
        <v>0.19240067122407425</v>
      </c>
      <c r="BM18">
        <v>0.67071804516927236</v>
      </c>
      <c r="BN18">
        <v>0.5</v>
      </c>
      <c r="BO18" t="s">
        <v>253</v>
      </c>
      <c r="BP18">
        <v>1684743966.8</v>
      </c>
      <c r="BQ18">
        <v>400.41132258064499</v>
      </c>
      <c r="BR18">
        <v>401.99516129032298</v>
      </c>
      <c r="BS18">
        <v>15.765893548387099</v>
      </c>
      <c r="BT18">
        <v>15.236670967741899</v>
      </c>
      <c r="BU18">
        <v>500.01067741935498</v>
      </c>
      <c r="BV18">
        <v>95.151009677419395</v>
      </c>
      <c r="BW18">
        <v>0.199912774193548</v>
      </c>
      <c r="BX18">
        <v>27.774270967741899</v>
      </c>
      <c r="BY18">
        <v>27.993487096774199</v>
      </c>
      <c r="BZ18">
        <v>999.9</v>
      </c>
      <c r="CA18">
        <v>10015.6451612903</v>
      </c>
      <c r="CB18">
        <v>0</v>
      </c>
      <c r="CC18">
        <v>68.763900000000007</v>
      </c>
      <c r="CD18">
        <v>1000.00403225806</v>
      </c>
      <c r="CE18">
        <v>0.95998619354838699</v>
      </c>
      <c r="CF18">
        <v>4.0014180645161303E-2</v>
      </c>
      <c r="CG18">
        <v>0</v>
      </c>
      <c r="CH18">
        <v>2.15356129032258</v>
      </c>
      <c r="CI18">
        <v>0</v>
      </c>
      <c r="CJ18">
        <v>646.64961290322594</v>
      </c>
      <c r="CK18">
        <v>9334.3141935483909</v>
      </c>
      <c r="CL18">
        <v>33.669161290322599</v>
      </c>
      <c r="CM18">
        <v>36.935354838709699</v>
      </c>
      <c r="CN18">
        <v>34.614612903225797</v>
      </c>
      <c r="CO18">
        <v>36.310290322580599</v>
      </c>
      <c r="CP18">
        <v>34.219419354838699</v>
      </c>
      <c r="CQ18">
        <v>959.99129032258099</v>
      </c>
      <c r="CR18">
        <v>40.011290322580599</v>
      </c>
      <c r="CS18">
        <v>0</v>
      </c>
      <c r="CT18">
        <v>59.400000095367403</v>
      </c>
      <c r="CU18">
        <v>2.1280999999999999</v>
      </c>
      <c r="CV18">
        <v>3.5220505094915297E-2</v>
      </c>
      <c r="CW18">
        <v>-2.1417435789850199</v>
      </c>
      <c r="CX18">
        <v>646.64307692307705</v>
      </c>
      <c r="CY18">
        <v>15</v>
      </c>
      <c r="CZ18">
        <v>1684743832.3</v>
      </c>
      <c r="DA18" t="s">
        <v>254</v>
      </c>
      <c r="DB18">
        <v>1</v>
      </c>
      <c r="DC18">
        <v>-3.641</v>
      </c>
      <c r="DD18">
        <v>0.39700000000000002</v>
      </c>
      <c r="DE18">
        <v>401</v>
      </c>
      <c r="DF18">
        <v>15</v>
      </c>
      <c r="DG18">
        <v>1.77</v>
      </c>
      <c r="DH18">
        <v>0.32</v>
      </c>
      <c r="DI18">
        <v>-1.87166294</v>
      </c>
      <c r="DJ18">
        <v>3.5233009613445501</v>
      </c>
      <c r="DK18">
        <v>0.70511610818157899</v>
      </c>
      <c r="DL18">
        <v>0</v>
      </c>
      <c r="DM18">
        <v>2.1263472222222202</v>
      </c>
      <c r="DN18">
        <v>7.5972244897956107E-2</v>
      </c>
      <c r="DO18">
        <v>0.15125346733603401</v>
      </c>
      <c r="DP18">
        <v>1</v>
      </c>
      <c r="DQ18">
        <v>0.50887300000000002</v>
      </c>
      <c r="DR18">
        <v>0.18083523457382999</v>
      </c>
      <c r="DS18">
        <v>2.7181640921033399E-2</v>
      </c>
      <c r="DT18">
        <v>0</v>
      </c>
      <c r="DU18">
        <v>1</v>
      </c>
      <c r="DV18">
        <v>3</v>
      </c>
      <c r="DW18" t="s">
        <v>259</v>
      </c>
      <c r="DX18">
        <v>100</v>
      </c>
      <c r="DY18">
        <v>100</v>
      </c>
      <c r="DZ18">
        <v>-3.641</v>
      </c>
      <c r="EA18">
        <v>0.39700000000000002</v>
      </c>
      <c r="EB18">
        <v>2</v>
      </c>
      <c r="EC18">
        <v>503.685</v>
      </c>
      <c r="ED18">
        <v>451.52100000000002</v>
      </c>
      <c r="EE18">
        <v>27.382899999999999</v>
      </c>
      <c r="EF18">
        <v>25.973500000000001</v>
      </c>
      <c r="EG18">
        <v>30.001899999999999</v>
      </c>
      <c r="EH18">
        <v>25.449000000000002</v>
      </c>
      <c r="EI18">
        <v>25.313600000000001</v>
      </c>
      <c r="EJ18">
        <v>18.1389</v>
      </c>
      <c r="EK18">
        <v>24.257100000000001</v>
      </c>
      <c r="EL18">
        <v>100</v>
      </c>
      <c r="EM18">
        <v>27.388200000000001</v>
      </c>
      <c r="EN18">
        <v>402.012</v>
      </c>
      <c r="EO18">
        <v>15.1623</v>
      </c>
      <c r="EP18">
        <v>100.459</v>
      </c>
      <c r="EQ18">
        <v>90.148300000000006</v>
      </c>
    </row>
    <row r="19" spans="1:147" x14ac:dyDescent="0.3">
      <c r="A19">
        <v>3</v>
      </c>
      <c r="B19">
        <v>1684744034.8</v>
      </c>
      <c r="C19">
        <v>120</v>
      </c>
      <c r="D19" t="s">
        <v>260</v>
      </c>
      <c r="E19" t="s">
        <v>261</v>
      </c>
      <c r="F19">
        <v>1684744026.8</v>
      </c>
      <c r="G19">
        <f t="shared" si="0"/>
        <v>3.7686940528544751E-3</v>
      </c>
      <c r="H19">
        <f t="shared" si="1"/>
        <v>12.835419756854032</v>
      </c>
      <c r="I19">
        <f t="shared" si="2"/>
        <v>400.15251612903199</v>
      </c>
      <c r="J19">
        <f t="shared" si="3"/>
        <v>253.04224212796328</v>
      </c>
      <c r="K19">
        <f t="shared" si="4"/>
        <v>24.129330928855968</v>
      </c>
      <c r="L19">
        <f t="shared" si="5"/>
        <v>38.157314772800085</v>
      </c>
      <c r="M19">
        <f t="shared" si="6"/>
        <v>0.1563774362919807</v>
      </c>
      <c r="N19">
        <f t="shared" si="7"/>
        <v>3.3512020792163946</v>
      </c>
      <c r="O19">
        <f t="shared" si="8"/>
        <v>0.15243378140187508</v>
      </c>
      <c r="P19">
        <f t="shared" si="9"/>
        <v>9.561715150602787E-2</v>
      </c>
      <c r="Q19">
        <f t="shared" si="10"/>
        <v>161.85005504765064</v>
      </c>
      <c r="R19">
        <f t="shared" si="11"/>
        <v>27.772445547132072</v>
      </c>
      <c r="S19">
        <f t="shared" si="12"/>
        <v>27.996961290322599</v>
      </c>
      <c r="T19">
        <f t="shared" si="13"/>
        <v>3.794167489523145</v>
      </c>
      <c r="U19">
        <f t="shared" si="14"/>
        <v>40.058372102560938</v>
      </c>
      <c r="V19">
        <f t="shared" si="15"/>
        <v>1.5020829433216589</v>
      </c>
      <c r="W19">
        <f t="shared" si="16"/>
        <v>3.7497353598790664</v>
      </c>
      <c r="X19">
        <f t="shared" si="17"/>
        <v>2.2920845462014858</v>
      </c>
      <c r="Y19">
        <f t="shared" si="18"/>
        <v>-166.19940773088234</v>
      </c>
      <c r="Z19">
        <f t="shared" si="19"/>
        <v>-36.479022730708223</v>
      </c>
      <c r="AA19">
        <f t="shared" si="20"/>
        <v>-2.3702988522439159</v>
      </c>
      <c r="AB19">
        <f t="shared" si="21"/>
        <v>-43.198674266183829</v>
      </c>
      <c r="AC19">
        <v>-3.9449937372094498E-2</v>
      </c>
      <c r="AD19">
        <v>4.4286010704503199E-2</v>
      </c>
      <c r="AE19">
        <v>3.3392457078761302</v>
      </c>
      <c r="AF19">
        <v>11</v>
      </c>
      <c r="AG19">
        <v>2</v>
      </c>
      <c r="AH19">
        <f t="shared" si="22"/>
        <v>1</v>
      </c>
      <c r="AI19">
        <f t="shared" si="23"/>
        <v>0</v>
      </c>
      <c r="AJ19">
        <f t="shared" si="24"/>
        <v>50172.429183219319</v>
      </c>
      <c r="AK19">
        <v>0</v>
      </c>
      <c r="AL19">
        <v>0</v>
      </c>
      <c r="AM19">
        <v>0</v>
      </c>
      <c r="AN19">
        <f t="shared" si="25"/>
        <v>0</v>
      </c>
      <c r="AO19" t="e">
        <f t="shared" si="26"/>
        <v>#DIV/0!</v>
      </c>
      <c r="AP19">
        <v>-1</v>
      </c>
      <c r="AQ19" t="s">
        <v>262</v>
      </c>
      <c r="AR19">
        <v>2.1557384615384598</v>
      </c>
      <c r="AS19">
        <v>1.76267</v>
      </c>
      <c r="AT19">
        <f t="shared" si="27"/>
        <v>-0.22299605799069577</v>
      </c>
      <c r="AU19">
        <v>0.5</v>
      </c>
      <c r="AV19">
        <f t="shared" si="28"/>
        <v>841.21550040009913</v>
      </c>
      <c r="AW19">
        <f t="shared" si="29"/>
        <v>12.835419756854032</v>
      </c>
      <c r="AX19">
        <f t="shared" si="30"/>
        <v>-93.793870254946341</v>
      </c>
      <c r="AY19">
        <f t="shared" si="31"/>
        <v>1</v>
      </c>
      <c r="AZ19">
        <f t="shared" si="32"/>
        <v>1.644693868607227E-2</v>
      </c>
      <c r="BA19">
        <f t="shared" si="33"/>
        <v>-1</v>
      </c>
      <c r="BB19" t="s">
        <v>252</v>
      </c>
      <c r="BC19">
        <v>0</v>
      </c>
      <c r="BD19">
        <f t="shared" si="34"/>
        <v>1.76267</v>
      </c>
      <c r="BE19">
        <f t="shared" si="35"/>
        <v>-0.22299605799069586</v>
      </c>
      <c r="BF19" t="e">
        <f t="shared" si="36"/>
        <v>#DIV/0!</v>
      </c>
      <c r="BG19">
        <f t="shared" si="37"/>
        <v>-0.22299605799069586</v>
      </c>
      <c r="BH19" t="e">
        <f t="shared" si="38"/>
        <v>#DIV/0!</v>
      </c>
      <c r="BI19">
        <f t="shared" si="39"/>
        <v>1000.01829032258</v>
      </c>
      <c r="BJ19">
        <f t="shared" si="40"/>
        <v>841.21550040009913</v>
      </c>
      <c r="BK19">
        <f t="shared" si="41"/>
        <v>0.84120011457864918</v>
      </c>
      <c r="BL19">
        <f t="shared" si="42"/>
        <v>0.19240022915729854</v>
      </c>
      <c r="BM19">
        <v>0.67071804516927203</v>
      </c>
      <c r="BN19">
        <v>0.5</v>
      </c>
      <c r="BO19" t="s">
        <v>253</v>
      </c>
      <c r="BP19">
        <v>1684744026.8</v>
      </c>
      <c r="BQ19">
        <v>400.15251612903199</v>
      </c>
      <c r="BR19">
        <v>402.07658064516102</v>
      </c>
      <c r="BS19">
        <v>15.7522161290323</v>
      </c>
      <c r="BT19">
        <v>15.254638709677399</v>
      </c>
      <c r="BU19">
        <v>500.00535483870999</v>
      </c>
      <c r="BV19">
        <v>95.156929032258006</v>
      </c>
      <c r="BW19">
        <v>0.19999922580645199</v>
      </c>
      <c r="BX19">
        <v>27.795051612903201</v>
      </c>
      <c r="BY19">
        <v>27.996961290322599</v>
      </c>
      <c r="BZ19">
        <v>999.9</v>
      </c>
      <c r="CA19">
        <v>9997.7419354838694</v>
      </c>
      <c r="CB19">
        <v>0</v>
      </c>
      <c r="CC19">
        <v>68.763900000000007</v>
      </c>
      <c r="CD19">
        <v>1000.01829032258</v>
      </c>
      <c r="CE19">
        <v>0.95999458064516097</v>
      </c>
      <c r="CF19">
        <v>4.0005567741935498E-2</v>
      </c>
      <c r="CG19">
        <v>0</v>
      </c>
      <c r="CH19">
        <v>2.16710322580645</v>
      </c>
      <c r="CI19">
        <v>0</v>
      </c>
      <c r="CJ19">
        <v>645.13190322580601</v>
      </c>
      <c r="CK19">
        <v>9334.4693548387095</v>
      </c>
      <c r="CL19">
        <v>34.435322580645199</v>
      </c>
      <c r="CM19">
        <v>37.592516129032198</v>
      </c>
      <c r="CN19">
        <v>35.382741935483899</v>
      </c>
      <c r="CO19">
        <v>36.902935483870998</v>
      </c>
      <c r="CP19">
        <v>34.919129032258098</v>
      </c>
      <c r="CQ19">
        <v>960.01290322580599</v>
      </c>
      <c r="CR19">
        <v>40.004516129032297</v>
      </c>
      <c r="CS19">
        <v>0</v>
      </c>
      <c r="CT19">
        <v>59.400000095367403</v>
      </c>
      <c r="CU19">
        <v>2.1557384615384598</v>
      </c>
      <c r="CV19">
        <v>3.77093918950967E-2</v>
      </c>
      <c r="CW19">
        <v>3.65599999410257</v>
      </c>
      <c r="CX19">
        <v>645.16315384615405</v>
      </c>
      <c r="CY19">
        <v>15</v>
      </c>
      <c r="CZ19">
        <v>1684743832.3</v>
      </c>
      <c r="DA19" t="s">
        <v>254</v>
      </c>
      <c r="DB19">
        <v>1</v>
      </c>
      <c r="DC19">
        <v>-3.641</v>
      </c>
      <c r="DD19">
        <v>0.39700000000000002</v>
      </c>
      <c r="DE19">
        <v>401</v>
      </c>
      <c r="DF19">
        <v>15</v>
      </c>
      <c r="DG19">
        <v>1.77</v>
      </c>
      <c r="DH19">
        <v>0.32</v>
      </c>
      <c r="DI19">
        <v>-2.094376</v>
      </c>
      <c r="DJ19">
        <v>1.8572641728691399</v>
      </c>
      <c r="DK19">
        <v>0.423079511382908</v>
      </c>
      <c r="DL19">
        <v>0</v>
      </c>
      <c r="DM19">
        <v>2.1531250000000002</v>
      </c>
      <c r="DN19">
        <v>9.6529099054246406E-2</v>
      </c>
      <c r="DO19">
        <v>0.17851179602324399</v>
      </c>
      <c r="DP19">
        <v>1</v>
      </c>
      <c r="DQ19">
        <v>0.48941672000000003</v>
      </c>
      <c r="DR19">
        <v>9.4756771188475794E-2</v>
      </c>
      <c r="DS19">
        <v>1.45013471967814E-2</v>
      </c>
      <c r="DT19">
        <v>1</v>
      </c>
      <c r="DU19">
        <v>2</v>
      </c>
      <c r="DV19">
        <v>3</v>
      </c>
      <c r="DW19" t="s">
        <v>255</v>
      </c>
      <c r="DX19">
        <v>100</v>
      </c>
      <c r="DY19">
        <v>100</v>
      </c>
      <c r="DZ19">
        <v>-3.641</v>
      </c>
      <c r="EA19">
        <v>0.39700000000000002</v>
      </c>
      <c r="EB19">
        <v>2</v>
      </c>
      <c r="EC19">
        <v>505.06200000000001</v>
      </c>
      <c r="ED19">
        <v>450.59899999999999</v>
      </c>
      <c r="EE19">
        <v>27.33</v>
      </c>
      <c r="EF19">
        <v>26.275400000000001</v>
      </c>
      <c r="EG19">
        <v>30.001899999999999</v>
      </c>
      <c r="EH19">
        <v>25.793500000000002</v>
      </c>
      <c r="EI19">
        <v>25.6694</v>
      </c>
      <c r="EJ19">
        <v>18.2773</v>
      </c>
      <c r="EK19">
        <v>25.113</v>
      </c>
      <c r="EL19">
        <v>100</v>
      </c>
      <c r="EM19">
        <v>27.329000000000001</v>
      </c>
      <c r="EN19">
        <v>402.14</v>
      </c>
      <c r="EO19">
        <v>15.1937</v>
      </c>
      <c r="EP19">
        <v>100.428</v>
      </c>
      <c r="EQ19">
        <v>90.117500000000007</v>
      </c>
    </row>
    <row r="20" spans="1:147" x14ac:dyDescent="0.3">
      <c r="A20">
        <v>4</v>
      </c>
      <c r="B20">
        <v>1684744094.8</v>
      </c>
      <c r="C20">
        <v>180</v>
      </c>
      <c r="D20" t="s">
        <v>263</v>
      </c>
      <c r="E20" t="s">
        <v>264</v>
      </c>
      <c r="F20">
        <v>1684744086.8</v>
      </c>
      <c r="G20">
        <f t="shared" si="0"/>
        <v>3.7522461298822615E-3</v>
      </c>
      <c r="H20">
        <f t="shared" si="1"/>
        <v>13.217258497353511</v>
      </c>
      <c r="I20">
        <f t="shared" si="2"/>
        <v>400.01745161290302</v>
      </c>
      <c r="J20">
        <f t="shared" si="3"/>
        <v>248.42961243266618</v>
      </c>
      <c r="K20">
        <f t="shared" si="4"/>
        <v>23.686092407535046</v>
      </c>
      <c r="L20">
        <f t="shared" si="5"/>
        <v>38.138973171316053</v>
      </c>
      <c r="M20">
        <f t="shared" si="6"/>
        <v>0.15570671444791004</v>
      </c>
      <c r="N20">
        <f t="shared" si="7"/>
        <v>3.3539633509905169</v>
      </c>
      <c r="O20">
        <f t="shared" si="8"/>
        <v>0.15179949338443605</v>
      </c>
      <c r="P20">
        <f t="shared" si="9"/>
        <v>9.5217565397452797E-2</v>
      </c>
      <c r="Q20">
        <f t="shared" si="10"/>
        <v>161.84406061279731</v>
      </c>
      <c r="R20">
        <f t="shared" si="11"/>
        <v>27.79211858998497</v>
      </c>
      <c r="S20">
        <f t="shared" si="12"/>
        <v>27.993487096774199</v>
      </c>
      <c r="T20">
        <f t="shared" si="13"/>
        <v>3.7933990938309377</v>
      </c>
      <c r="U20">
        <f t="shared" si="14"/>
        <v>40.02190163354701</v>
      </c>
      <c r="V20">
        <f t="shared" si="15"/>
        <v>1.5021108173613102</v>
      </c>
      <c r="W20">
        <f t="shared" si="16"/>
        <v>3.7532220010810695</v>
      </c>
      <c r="X20">
        <f t="shared" si="17"/>
        <v>2.2912882764696274</v>
      </c>
      <c r="Y20">
        <f t="shared" si="18"/>
        <v>-165.47405432780772</v>
      </c>
      <c r="Z20">
        <f t="shared" si="19"/>
        <v>-33.002360606024631</v>
      </c>
      <c r="AA20">
        <f t="shared" si="20"/>
        <v>-2.1427630818154246</v>
      </c>
      <c r="AB20">
        <f t="shared" si="21"/>
        <v>-38.775117402850462</v>
      </c>
      <c r="AC20">
        <v>-3.9490746730769598E-2</v>
      </c>
      <c r="AD20">
        <v>4.4331822784712198E-2</v>
      </c>
      <c r="AE20">
        <v>3.3419946112694898</v>
      </c>
      <c r="AF20">
        <v>11</v>
      </c>
      <c r="AG20">
        <v>2</v>
      </c>
      <c r="AH20">
        <f t="shared" si="22"/>
        <v>1</v>
      </c>
      <c r="AI20">
        <f t="shared" si="23"/>
        <v>0</v>
      </c>
      <c r="AJ20">
        <f t="shared" si="24"/>
        <v>50219.251468889401</v>
      </c>
      <c r="AK20">
        <v>0</v>
      </c>
      <c r="AL20">
        <v>0</v>
      </c>
      <c r="AM20">
        <v>0</v>
      </c>
      <c r="AN20">
        <f t="shared" si="25"/>
        <v>0</v>
      </c>
      <c r="AO20" t="e">
        <f t="shared" si="26"/>
        <v>#DIV/0!</v>
      </c>
      <c r="AP20">
        <v>-1</v>
      </c>
      <c r="AQ20" t="s">
        <v>265</v>
      </c>
      <c r="AR20">
        <v>2.0996192307692301</v>
      </c>
      <c r="AS20">
        <v>1.2108000000000001</v>
      </c>
      <c r="AT20">
        <f t="shared" si="27"/>
        <v>-0.73407600823358932</v>
      </c>
      <c r="AU20">
        <v>0.5</v>
      </c>
      <c r="AV20">
        <f t="shared" si="28"/>
        <v>841.18520067090526</v>
      </c>
      <c r="AW20">
        <f t="shared" si="29"/>
        <v>13.217258497353511</v>
      </c>
      <c r="AX20">
        <f t="shared" si="30"/>
        <v>-308.74693714683445</v>
      </c>
      <c r="AY20">
        <f t="shared" si="31"/>
        <v>1</v>
      </c>
      <c r="AZ20">
        <f t="shared" si="32"/>
        <v>1.6901460565419163E-2</v>
      </c>
      <c r="BA20">
        <f t="shared" si="33"/>
        <v>-1</v>
      </c>
      <c r="BB20" t="s">
        <v>252</v>
      </c>
      <c r="BC20">
        <v>0</v>
      </c>
      <c r="BD20">
        <f t="shared" si="34"/>
        <v>1.2108000000000001</v>
      </c>
      <c r="BE20">
        <f t="shared" si="35"/>
        <v>-0.73407600823358932</v>
      </c>
      <c r="BF20" t="e">
        <f t="shared" si="36"/>
        <v>#DIV/0!</v>
      </c>
      <c r="BG20">
        <f t="shared" si="37"/>
        <v>-0.73407600823358932</v>
      </c>
      <c r="BH20" t="e">
        <f t="shared" si="38"/>
        <v>#DIV/0!</v>
      </c>
      <c r="BI20">
        <f t="shared" si="39"/>
        <v>999.982387096774</v>
      </c>
      <c r="BJ20">
        <f t="shared" si="40"/>
        <v>841.18520067090526</v>
      </c>
      <c r="BK20">
        <f t="shared" si="41"/>
        <v>0.84120001664539212</v>
      </c>
      <c r="BL20">
        <f t="shared" si="42"/>
        <v>0.19240003329078437</v>
      </c>
      <c r="BM20">
        <v>0.67071804516927203</v>
      </c>
      <c r="BN20">
        <v>0.5</v>
      </c>
      <c r="BO20" t="s">
        <v>253</v>
      </c>
      <c r="BP20">
        <v>1684744086.8</v>
      </c>
      <c r="BQ20">
        <v>400.01745161290302</v>
      </c>
      <c r="BR20">
        <v>401.991806451613</v>
      </c>
      <c r="BS20">
        <v>15.754764516129001</v>
      </c>
      <c r="BT20">
        <v>15.259354838709701</v>
      </c>
      <c r="BU20">
        <v>500.00016129032298</v>
      </c>
      <c r="BV20">
        <v>95.1433161290323</v>
      </c>
      <c r="BW20">
        <v>0.19995706451612899</v>
      </c>
      <c r="BX20">
        <v>27.810970967741898</v>
      </c>
      <c r="BY20">
        <v>27.993487096774199</v>
      </c>
      <c r="BZ20">
        <v>999.9</v>
      </c>
      <c r="CA20">
        <v>10009.516129032299</v>
      </c>
      <c r="CB20">
        <v>0</v>
      </c>
      <c r="CC20">
        <v>68.760448387096801</v>
      </c>
      <c r="CD20">
        <v>999.982387096774</v>
      </c>
      <c r="CE20">
        <v>0.96000264516128997</v>
      </c>
      <c r="CF20">
        <v>3.9997341935483897E-2</v>
      </c>
      <c r="CG20">
        <v>0</v>
      </c>
      <c r="CH20">
        <v>2.0888</v>
      </c>
      <c r="CI20">
        <v>0</v>
      </c>
      <c r="CJ20">
        <v>647.87096774193606</v>
      </c>
      <c r="CK20">
        <v>9334.1658064516105</v>
      </c>
      <c r="CL20">
        <v>35.171161290322601</v>
      </c>
      <c r="CM20">
        <v>38.2255161290323</v>
      </c>
      <c r="CN20">
        <v>36.108580645161297</v>
      </c>
      <c r="CO20">
        <v>37.481580645161301</v>
      </c>
      <c r="CP20">
        <v>35.560258064516098</v>
      </c>
      <c r="CQ20">
        <v>959.98612903225796</v>
      </c>
      <c r="CR20">
        <v>40</v>
      </c>
      <c r="CS20">
        <v>0</v>
      </c>
      <c r="CT20">
        <v>59.200000047683702</v>
      </c>
      <c r="CU20">
        <v>2.0996192307692301</v>
      </c>
      <c r="CV20">
        <v>0.16851624064493501</v>
      </c>
      <c r="CW20">
        <v>7.6839316461862399</v>
      </c>
      <c r="CX20">
        <v>647.91857692307701</v>
      </c>
      <c r="CY20">
        <v>15</v>
      </c>
      <c r="CZ20">
        <v>1684743832.3</v>
      </c>
      <c r="DA20" t="s">
        <v>254</v>
      </c>
      <c r="DB20">
        <v>1</v>
      </c>
      <c r="DC20">
        <v>-3.641</v>
      </c>
      <c r="DD20">
        <v>0.39700000000000002</v>
      </c>
      <c r="DE20">
        <v>401</v>
      </c>
      <c r="DF20">
        <v>15</v>
      </c>
      <c r="DG20">
        <v>1.77</v>
      </c>
      <c r="DH20">
        <v>0.32</v>
      </c>
      <c r="DI20">
        <v>-2.0701426000000001</v>
      </c>
      <c r="DJ20">
        <v>1.7000536854742001</v>
      </c>
      <c r="DK20">
        <v>0.32282024069633602</v>
      </c>
      <c r="DL20">
        <v>0</v>
      </c>
      <c r="DM20">
        <v>2.08717222222222</v>
      </c>
      <c r="DN20">
        <v>0.105847287207567</v>
      </c>
      <c r="DO20">
        <v>0.12269050178557001</v>
      </c>
      <c r="DP20">
        <v>1</v>
      </c>
      <c r="DQ20">
        <v>0.49258165999999998</v>
      </c>
      <c r="DR20">
        <v>1.9315931812724799E-2</v>
      </c>
      <c r="DS20">
        <v>9.6512974290713892E-3</v>
      </c>
      <c r="DT20">
        <v>1</v>
      </c>
      <c r="DU20">
        <v>2</v>
      </c>
      <c r="DV20">
        <v>3</v>
      </c>
      <c r="DW20" t="s">
        <v>255</v>
      </c>
      <c r="DX20">
        <v>100</v>
      </c>
      <c r="DY20">
        <v>100</v>
      </c>
      <c r="DZ20">
        <v>-3.641</v>
      </c>
      <c r="EA20">
        <v>0.39700000000000002</v>
      </c>
      <c r="EB20">
        <v>2</v>
      </c>
      <c r="EC20">
        <v>505.99599999999998</v>
      </c>
      <c r="ED20">
        <v>449.43700000000001</v>
      </c>
      <c r="EE20">
        <v>27.243300000000001</v>
      </c>
      <c r="EF20">
        <v>26.553999999999998</v>
      </c>
      <c r="EG20">
        <v>30.0017</v>
      </c>
      <c r="EH20">
        <v>26.116700000000002</v>
      </c>
      <c r="EI20">
        <v>26.000399999999999</v>
      </c>
      <c r="EJ20">
        <v>18.454000000000001</v>
      </c>
      <c r="EK20">
        <v>26.535900000000002</v>
      </c>
      <c r="EL20">
        <v>100</v>
      </c>
      <c r="EM20">
        <v>27.247499999999999</v>
      </c>
      <c r="EN20">
        <v>402.53300000000002</v>
      </c>
      <c r="EO20">
        <v>15.1937</v>
      </c>
      <c r="EP20">
        <v>100.40300000000001</v>
      </c>
      <c r="EQ20">
        <v>90.092600000000004</v>
      </c>
    </row>
    <row r="21" spans="1:147" x14ac:dyDescent="0.3">
      <c r="A21">
        <v>5</v>
      </c>
      <c r="B21">
        <v>1684744154.8</v>
      </c>
      <c r="C21">
        <v>240</v>
      </c>
      <c r="D21" t="s">
        <v>266</v>
      </c>
      <c r="E21" t="s">
        <v>267</v>
      </c>
      <c r="F21">
        <v>1684744146.8</v>
      </c>
      <c r="G21">
        <f t="shared" si="0"/>
        <v>3.829476686676765E-3</v>
      </c>
      <c r="H21">
        <f t="shared" si="1"/>
        <v>14.769885251770994</v>
      </c>
      <c r="I21">
        <f t="shared" si="2"/>
        <v>399.98661290322599</v>
      </c>
      <c r="J21">
        <f t="shared" si="3"/>
        <v>235.89215889056388</v>
      </c>
      <c r="K21">
        <f t="shared" si="4"/>
        <v>22.491472993256071</v>
      </c>
      <c r="L21">
        <f t="shared" si="5"/>
        <v>38.137291820498689</v>
      </c>
      <c r="M21">
        <f t="shared" si="6"/>
        <v>0.15940521363594076</v>
      </c>
      <c r="N21">
        <f t="shared" si="7"/>
        <v>3.3520283214714257</v>
      </c>
      <c r="O21">
        <f t="shared" si="8"/>
        <v>0.15531050197625257</v>
      </c>
      <c r="P21">
        <f t="shared" si="9"/>
        <v>9.7428196547129087E-2</v>
      </c>
      <c r="Q21">
        <f t="shared" si="10"/>
        <v>161.84751459021973</v>
      </c>
      <c r="R21">
        <f t="shared" si="11"/>
        <v>27.799248257662363</v>
      </c>
      <c r="S21">
        <f t="shared" si="12"/>
        <v>27.9935774193548</v>
      </c>
      <c r="T21">
        <f t="shared" si="13"/>
        <v>3.7934190689729088</v>
      </c>
      <c r="U21">
        <f t="shared" si="14"/>
        <v>40.116050358748588</v>
      </c>
      <c r="V21">
        <f t="shared" si="15"/>
        <v>1.5078273643464382</v>
      </c>
      <c r="W21">
        <f t="shared" si="16"/>
        <v>3.7586635545181686</v>
      </c>
      <c r="X21">
        <f t="shared" si="17"/>
        <v>2.2855917046264707</v>
      </c>
      <c r="Y21">
        <f t="shared" si="18"/>
        <v>-168.87992188244533</v>
      </c>
      <c r="Z21">
        <f t="shared" si="19"/>
        <v>-28.514424326165894</v>
      </c>
      <c r="AA21">
        <f t="shared" si="20"/>
        <v>-1.8526710215616995</v>
      </c>
      <c r="AB21">
        <f t="shared" si="21"/>
        <v>-37.399502639953184</v>
      </c>
      <c r="AC21">
        <v>-3.94621471321377E-2</v>
      </c>
      <c r="AD21">
        <v>4.4299717229785401E-2</v>
      </c>
      <c r="AE21">
        <v>3.34006824963289</v>
      </c>
      <c r="AF21">
        <v>10</v>
      </c>
      <c r="AG21">
        <v>2</v>
      </c>
      <c r="AH21">
        <f t="shared" si="22"/>
        <v>1</v>
      </c>
      <c r="AI21">
        <f t="shared" si="23"/>
        <v>0</v>
      </c>
      <c r="AJ21">
        <f t="shared" si="24"/>
        <v>50180.301142967648</v>
      </c>
      <c r="AK21">
        <v>0</v>
      </c>
      <c r="AL21">
        <v>0</v>
      </c>
      <c r="AM21">
        <v>0</v>
      </c>
      <c r="AN21">
        <f t="shared" si="25"/>
        <v>0</v>
      </c>
      <c r="AO21" t="e">
        <f t="shared" si="26"/>
        <v>#DIV/0!</v>
      </c>
      <c r="AP21">
        <v>-1</v>
      </c>
      <c r="AQ21" t="s">
        <v>268</v>
      </c>
      <c r="AR21">
        <v>2.1031846153846199</v>
      </c>
      <c r="AS21">
        <v>1.1504000000000001</v>
      </c>
      <c r="AT21">
        <f t="shared" si="27"/>
        <v>-0.82822028458329244</v>
      </c>
      <c r="AU21">
        <v>0.5</v>
      </c>
      <c r="AV21">
        <f t="shared" si="28"/>
        <v>841.2059148000061</v>
      </c>
      <c r="AW21">
        <f t="shared" si="29"/>
        <v>14.769885251770994</v>
      </c>
      <c r="AX21">
        <f t="shared" si="30"/>
        <v>-348.35190107440496</v>
      </c>
      <c r="AY21">
        <f t="shared" si="31"/>
        <v>1</v>
      </c>
      <c r="AZ21">
        <f t="shared" si="32"/>
        <v>1.8746759829334096E-2</v>
      </c>
      <c r="BA21">
        <f t="shared" si="33"/>
        <v>-1</v>
      </c>
      <c r="BB21" t="s">
        <v>252</v>
      </c>
      <c r="BC21">
        <v>0</v>
      </c>
      <c r="BD21">
        <f t="shared" si="34"/>
        <v>1.1504000000000001</v>
      </c>
      <c r="BE21">
        <f t="shared" si="35"/>
        <v>-0.82822028458329255</v>
      </c>
      <c r="BF21" t="e">
        <f t="shared" si="36"/>
        <v>#DIV/0!</v>
      </c>
      <c r="BG21">
        <f t="shared" si="37"/>
        <v>-0.82822028458329255</v>
      </c>
      <c r="BH21" t="e">
        <f t="shared" si="38"/>
        <v>#DIV/0!</v>
      </c>
      <c r="BI21">
        <f t="shared" si="39"/>
        <v>1000.00738709677</v>
      </c>
      <c r="BJ21">
        <f t="shared" si="40"/>
        <v>841.2059148000061</v>
      </c>
      <c r="BK21">
        <f t="shared" si="41"/>
        <v>0.84119970077641359</v>
      </c>
      <c r="BL21">
        <f t="shared" si="42"/>
        <v>0.1923994015528272</v>
      </c>
      <c r="BM21">
        <v>0.67071804516927203</v>
      </c>
      <c r="BN21">
        <v>0.5</v>
      </c>
      <c r="BO21" t="s">
        <v>253</v>
      </c>
      <c r="BP21">
        <v>1684744146.8</v>
      </c>
      <c r="BQ21">
        <v>399.98661290322599</v>
      </c>
      <c r="BR21">
        <v>402.17341935483898</v>
      </c>
      <c r="BS21">
        <v>15.8142</v>
      </c>
      <c r="BT21">
        <v>15.3086129032258</v>
      </c>
      <c r="BU21">
        <v>499.98909677419402</v>
      </c>
      <c r="BV21">
        <v>95.146470967741905</v>
      </c>
      <c r="BW21">
        <v>0.19994961290322599</v>
      </c>
      <c r="BX21">
        <v>27.835790322580699</v>
      </c>
      <c r="BY21">
        <v>27.9935774193548</v>
      </c>
      <c r="BZ21">
        <v>999.9</v>
      </c>
      <c r="CA21">
        <v>10001.935483871001</v>
      </c>
      <c r="CB21">
        <v>0</v>
      </c>
      <c r="CC21">
        <v>68.753200000000007</v>
      </c>
      <c r="CD21">
        <v>1000.00738709677</v>
      </c>
      <c r="CE21">
        <v>0.96001070967741897</v>
      </c>
      <c r="CF21">
        <v>3.9989116129032297E-2</v>
      </c>
      <c r="CG21">
        <v>0</v>
      </c>
      <c r="CH21">
        <v>2.1194225806451601</v>
      </c>
      <c r="CI21">
        <v>0</v>
      </c>
      <c r="CJ21">
        <v>652.07254838709696</v>
      </c>
      <c r="CK21">
        <v>9334.4338709677395</v>
      </c>
      <c r="CL21">
        <v>35.826387096774198</v>
      </c>
      <c r="CM21">
        <v>38.814322580645197</v>
      </c>
      <c r="CN21">
        <v>36.775903225806402</v>
      </c>
      <c r="CO21">
        <v>38.0179032258064</v>
      </c>
      <c r="CP21">
        <v>36.156999999999996</v>
      </c>
      <c r="CQ21">
        <v>960.01709677419296</v>
      </c>
      <c r="CR21">
        <v>39.990322580645199</v>
      </c>
      <c r="CS21">
        <v>0</v>
      </c>
      <c r="CT21">
        <v>59.599999904632597</v>
      </c>
      <c r="CU21">
        <v>2.1031846153846199</v>
      </c>
      <c r="CV21">
        <v>-0.139781205952904</v>
      </c>
      <c r="CW21">
        <v>6.0594529872339997</v>
      </c>
      <c r="CX21">
        <v>652.18034615384602</v>
      </c>
      <c r="CY21">
        <v>15</v>
      </c>
      <c r="CZ21">
        <v>1684743832.3</v>
      </c>
      <c r="DA21" t="s">
        <v>254</v>
      </c>
      <c r="DB21">
        <v>1</v>
      </c>
      <c r="DC21">
        <v>-3.641</v>
      </c>
      <c r="DD21">
        <v>0.39700000000000002</v>
      </c>
      <c r="DE21">
        <v>401</v>
      </c>
      <c r="DF21">
        <v>15</v>
      </c>
      <c r="DG21">
        <v>1.77</v>
      </c>
      <c r="DH21">
        <v>0.32</v>
      </c>
      <c r="DI21">
        <v>-2.0752459999999999</v>
      </c>
      <c r="DJ21">
        <v>-0.94075586074430395</v>
      </c>
      <c r="DK21">
        <v>0.23500867147405399</v>
      </c>
      <c r="DL21">
        <v>0</v>
      </c>
      <c r="DM21">
        <v>2.1173777777777798</v>
      </c>
      <c r="DN21">
        <v>-0.29661204132525998</v>
      </c>
      <c r="DO21">
        <v>0.19763619651480699</v>
      </c>
      <c r="DP21">
        <v>1</v>
      </c>
      <c r="DQ21">
        <v>0.50200712000000003</v>
      </c>
      <c r="DR21">
        <v>2.53800950780316E-2</v>
      </c>
      <c r="DS21">
        <v>6.5987458252004198E-3</v>
      </c>
      <c r="DT21">
        <v>1</v>
      </c>
      <c r="DU21">
        <v>2</v>
      </c>
      <c r="DV21">
        <v>3</v>
      </c>
      <c r="DW21" t="s">
        <v>255</v>
      </c>
      <c r="DX21">
        <v>100</v>
      </c>
      <c r="DY21">
        <v>100</v>
      </c>
      <c r="DZ21">
        <v>-3.641</v>
      </c>
      <c r="EA21">
        <v>0.39700000000000002</v>
      </c>
      <c r="EB21">
        <v>2</v>
      </c>
      <c r="EC21">
        <v>506.70400000000001</v>
      </c>
      <c r="ED21">
        <v>448.45</v>
      </c>
      <c r="EE21">
        <v>27.183199999999999</v>
      </c>
      <c r="EF21">
        <v>26.8111</v>
      </c>
      <c r="EG21">
        <v>30.0015</v>
      </c>
      <c r="EH21">
        <v>26.415500000000002</v>
      </c>
      <c r="EI21">
        <v>26.3096</v>
      </c>
      <c r="EJ21">
        <v>18.653400000000001</v>
      </c>
      <c r="EK21">
        <v>27.6419</v>
      </c>
      <c r="EL21">
        <v>100</v>
      </c>
      <c r="EM21">
        <v>27.1876</v>
      </c>
      <c r="EN21">
        <v>402.51</v>
      </c>
      <c r="EO21">
        <v>15.2196</v>
      </c>
      <c r="EP21">
        <v>100.38</v>
      </c>
      <c r="EQ21">
        <v>90.069100000000006</v>
      </c>
    </row>
    <row r="22" spans="1:147" x14ac:dyDescent="0.3">
      <c r="A22">
        <v>6</v>
      </c>
      <c r="B22">
        <v>1684744214.8</v>
      </c>
      <c r="C22">
        <v>300</v>
      </c>
      <c r="D22" t="s">
        <v>269</v>
      </c>
      <c r="E22" t="s">
        <v>270</v>
      </c>
      <c r="F22">
        <v>1684744206.8</v>
      </c>
      <c r="G22">
        <f t="shared" si="0"/>
        <v>3.9158754256332067E-3</v>
      </c>
      <c r="H22">
        <f t="shared" si="1"/>
        <v>15.107152393352546</v>
      </c>
      <c r="I22">
        <f t="shared" si="2"/>
        <v>399.89525806451599</v>
      </c>
      <c r="J22">
        <f t="shared" si="3"/>
        <v>235.91991550522926</v>
      </c>
      <c r="K22">
        <f t="shared" si="4"/>
        <v>22.494739743400686</v>
      </c>
      <c r="L22">
        <f t="shared" si="5"/>
        <v>38.129632826957973</v>
      </c>
      <c r="M22">
        <f t="shared" si="6"/>
        <v>0.1632475774663783</v>
      </c>
      <c r="N22">
        <f t="shared" si="7"/>
        <v>3.350377826826751</v>
      </c>
      <c r="O22">
        <f t="shared" si="8"/>
        <v>0.15895389334441076</v>
      </c>
      <c r="P22">
        <f t="shared" si="9"/>
        <v>9.972254757847851E-2</v>
      </c>
      <c r="Q22">
        <f t="shared" si="10"/>
        <v>161.85219794641594</v>
      </c>
      <c r="R22">
        <f t="shared" si="11"/>
        <v>27.803803589419282</v>
      </c>
      <c r="S22">
        <f t="shared" si="12"/>
        <v>27.9972903225806</v>
      </c>
      <c r="T22">
        <f t="shared" si="13"/>
        <v>3.7942402694130917</v>
      </c>
      <c r="U22">
        <f t="shared" si="14"/>
        <v>40.13358722511051</v>
      </c>
      <c r="V22">
        <f t="shared" si="15"/>
        <v>1.5106322183838139</v>
      </c>
      <c r="W22">
        <f t="shared" si="16"/>
        <v>3.7640099548306805</v>
      </c>
      <c r="X22">
        <f t="shared" si="17"/>
        <v>2.2836080510292778</v>
      </c>
      <c r="Y22">
        <f t="shared" si="18"/>
        <v>-172.69010627042442</v>
      </c>
      <c r="Z22">
        <f t="shared" si="19"/>
        <v>-24.771922848499116</v>
      </c>
      <c r="AA22">
        <f t="shared" si="20"/>
        <v>-1.6105272116945937</v>
      </c>
      <c r="AB22">
        <f t="shared" si="21"/>
        <v>-37.2203583842022</v>
      </c>
      <c r="AC22">
        <v>-3.9437758234124397E-2</v>
      </c>
      <c r="AD22">
        <v>4.4272338555180701E-2</v>
      </c>
      <c r="AE22">
        <v>3.3384251467039099</v>
      </c>
      <c r="AF22">
        <v>9</v>
      </c>
      <c r="AG22">
        <v>2</v>
      </c>
      <c r="AH22">
        <f t="shared" si="22"/>
        <v>1</v>
      </c>
      <c r="AI22">
        <f t="shared" si="23"/>
        <v>0</v>
      </c>
      <c r="AJ22">
        <f t="shared" si="24"/>
        <v>50146.549941980702</v>
      </c>
      <c r="AK22">
        <v>0</v>
      </c>
      <c r="AL22">
        <v>0</v>
      </c>
      <c r="AM22">
        <v>0</v>
      </c>
      <c r="AN22">
        <f t="shared" si="25"/>
        <v>0</v>
      </c>
      <c r="AO22" t="e">
        <f t="shared" si="26"/>
        <v>#DIV/0!</v>
      </c>
      <c r="AP22">
        <v>-1</v>
      </c>
      <c r="AQ22" t="s">
        <v>271</v>
      </c>
      <c r="AR22">
        <v>2.1875615384615399</v>
      </c>
      <c r="AS22">
        <v>1.2811999999999999</v>
      </c>
      <c r="AT22">
        <f t="shared" si="27"/>
        <v>-0.7074317346718233</v>
      </c>
      <c r="AU22">
        <v>0.5</v>
      </c>
      <c r="AV22">
        <f t="shared" si="28"/>
        <v>841.22489829683343</v>
      </c>
      <c r="AW22">
        <f t="shared" si="29"/>
        <v>15.107152393352546</v>
      </c>
      <c r="AX22">
        <f t="shared" si="30"/>
        <v>-297.55459452562849</v>
      </c>
      <c r="AY22">
        <f t="shared" si="31"/>
        <v>1</v>
      </c>
      <c r="AZ22">
        <f t="shared" si="32"/>
        <v>1.9147260650467575E-2</v>
      </c>
      <c r="BA22">
        <f t="shared" si="33"/>
        <v>-1</v>
      </c>
      <c r="BB22" t="s">
        <v>252</v>
      </c>
      <c r="BC22">
        <v>0</v>
      </c>
      <c r="BD22">
        <f t="shared" si="34"/>
        <v>1.2811999999999999</v>
      </c>
      <c r="BE22">
        <f t="shared" si="35"/>
        <v>-0.7074317346718233</v>
      </c>
      <c r="BF22" t="e">
        <f t="shared" si="36"/>
        <v>#DIV/0!</v>
      </c>
      <c r="BG22">
        <f t="shared" si="37"/>
        <v>-0.7074317346718233</v>
      </c>
      <c r="BH22" t="e">
        <f t="shared" si="38"/>
        <v>#DIV/0!</v>
      </c>
      <c r="BI22">
        <f t="shared" si="39"/>
        <v>1000.02922580645</v>
      </c>
      <c r="BJ22">
        <f t="shared" si="40"/>
        <v>841.22489829683343</v>
      </c>
      <c r="BK22">
        <f t="shared" si="41"/>
        <v>0.84120031353928426</v>
      </c>
      <c r="BL22">
        <f t="shared" si="42"/>
        <v>0.1924006270785687</v>
      </c>
      <c r="BM22">
        <v>0.67071804516927203</v>
      </c>
      <c r="BN22">
        <v>0.5</v>
      </c>
      <c r="BO22" t="s">
        <v>253</v>
      </c>
      <c r="BP22">
        <v>1684744206.8</v>
      </c>
      <c r="BQ22">
        <v>399.89525806451599</v>
      </c>
      <c r="BR22">
        <v>402.13180645161299</v>
      </c>
      <c r="BS22">
        <v>15.843180645161301</v>
      </c>
      <c r="BT22">
        <v>15.326222580645201</v>
      </c>
      <c r="BU22">
        <v>500.009032258064</v>
      </c>
      <c r="BV22">
        <v>95.149041935483893</v>
      </c>
      <c r="BW22">
        <v>0.20000774193548401</v>
      </c>
      <c r="BX22">
        <v>27.860145161290301</v>
      </c>
      <c r="BY22">
        <v>27.9972903225806</v>
      </c>
      <c r="BZ22">
        <v>999.9</v>
      </c>
      <c r="CA22">
        <v>9995.4838709677406</v>
      </c>
      <c r="CB22">
        <v>0</v>
      </c>
      <c r="CC22">
        <v>68.710400000000007</v>
      </c>
      <c r="CD22">
        <v>1000.02922580645</v>
      </c>
      <c r="CE22">
        <v>0.95999177419354897</v>
      </c>
      <c r="CF22">
        <v>4.00080677419355E-2</v>
      </c>
      <c r="CG22">
        <v>0</v>
      </c>
      <c r="CH22">
        <v>2.1851032258064498</v>
      </c>
      <c r="CI22">
        <v>0</v>
      </c>
      <c r="CJ22">
        <v>656.33687096774202</v>
      </c>
      <c r="CK22">
        <v>9334.5664516129</v>
      </c>
      <c r="CL22">
        <v>36.4473225806451</v>
      </c>
      <c r="CM22">
        <v>39.368709677419297</v>
      </c>
      <c r="CN22">
        <v>37.413032258064497</v>
      </c>
      <c r="CO22">
        <v>38.536064516129002</v>
      </c>
      <c r="CP22">
        <v>36.735580645161299</v>
      </c>
      <c r="CQ22">
        <v>960.01741935483903</v>
      </c>
      <c r="CR22">
        <v>40.011612903225803</v>
      </c>
      <c r="CS22">
        <v>0</v>
      </c>
      <c r="CT22">
        <v>59.400000095367403</v>
      </c>
      <c r="CU22">
        <v>2.1875615384615399</v>
      </c>
      <c r="CV22">
        <v>0.64577093429007704</v>
      </c>
      <c r="CW22">
        <v>5.2648888809183596</v>
      </c>
      <c r="CX22">
        <v>656.35592307692298</v>
      </c>
      <c r="CY22">
        <v>15</v>
      </c>
      <c r="CZ22">
        <v>1684743832.3</v>
      </c>
      <c r="DA22" t="s">
        <v>254</v>
      </c>
      <c r="DB22">
        <v>1</v>
      </c>
      <c r="DC22">
        <v>-3.641</v>
      </c>
      <c r="DD22">
        <v>0.39700000000000002</v>
      </c>
      <c r="DE22">
        <v>401</v>
      </c>
      <c r="DF22">
        <v>15</v>
      </c>
      <c r="DG22">
        <v>1.77</v>
      </c>
      <c r="DH22">
        <v>0.32</v>
      </c>
      <c r="DI22">
        <v>-2.2140485999999999</v>
      </c>
      <c r="DJ22">
        <v>-0.57090756302523105</v>
      </c>
      <c r="DK22">
        <v>0.26249556131112001</v>
      </c>
      <c r="DL22">
        <v>0</v>
      </c>
      <c r="DM22">
        <v>2.18875277777778</v>
      </c>
      <c r="DN22">
        <v>7.39117570930789E-2</v>
      </c>
      <c r="DO22">
        <v>0.163292541651328</v>
      </c>
      <c r="DP22">
        <v>1</v>
      </c>
      <c r="DQ22">
        <v>0.52150088000000006</v>
      </c>
      <c r="DR22">
        <v>-3.1115997118847001E-2</v>
      </c>
      <c r="DS22">
        <v>1.05323471413356E-2</v>
      </c>
      <c r="DT22">
        <v>1</v>
      </c>
      <c r="DU22">
        <v>2</v>
      </c>
      <c r="DV22">
        <v>3</v>
      </c>
      <c r="DW22" t="s">
        <v>255</v>
      </c>
      <c r="DX22">
        <v>100</v>
      </c>
      <c r="DY22">
        <v>100</v>
      </c>
      <c r="DZ22">
        <v>-3.641</v>
      </c>
      <c r="EA22">
        <v>0.39700000000000002</v>
      </c>
      <c r="EB22">
        <v>2</v>
      </c>
      <c r="EC22">
        <v>507.46600000000001</v>
      </c>
      <c r="ED22">
        <v>447.52199999999999</v>
      </c>
      <c r="EE22">
        <v>27.116499999999998</v>
      </c>
      <c r="EF22">
        <v>27.0504</v>
      </c>
      <c r="EG22">
        <v>30.0014</v>
      </c>
      <c r="EH22">
        <v>26.6936</v>
      </c>
      <c r="EI22">
        <v>26.598500000000001</v>
      </c>
      <c r="EJ22">
        <v>18.895900000000001</v>
      </c>
      <c r="EK22">
        <v>28.478899999999999</v>
      </c>
      <c r="EL22">
        <v>100</v>
      </c>
      <c r="EM22">
        <v>27.107199999999999</v>
      </c>
      <c r="EN22">
        <v>402.63900000000001</v>
      </c>
      <c r="EO22">
        <v>15.2453</v>
      </c>
      <c r="EP22">
        <v>100.357</v>
      </c>
      <c r="EQ22">
        <v>90.049300000000002</v>
      </c>
    </row>
    <row r="23" spans="1:147" x14ac:dyDescent="0.3">
      <c r="A23">
        <v>7</v>
      </c>
      <c r="B23">
        <v>1684744274.8</v>
      </c>
      <c r="C23">
        <v>360</v>
      </c>
      <c r="D23" t="s">
        <v>272</v>
      </c>
      <c r="E23" t="s">
        <v>273</v>
      </c>
      <c r="F23">
        <v>1684744266.8</v>
      </c>
      <c r="G23">
        <f t="shared" si="0"/>
        <v>4.1435935457073206E-3</v>
      </c>
      <c r="H23">
        <f t="shared" si="1"/>
        <v>16.209726254662151</v>
      </c>
      <c r="I23">
        <f t="shared" si="2"/>
        <v>399.91106451612899</v>
      </c>
      <c r="J23">
        <f t="shared" si="3"/>
        <v>233.97292544312236</v>
      </c>
      <c r="K23">
        <f t="shared" si="4"/>
        <v>22.310482312903044</v>
      </c>
      <c r="L23">
        <f t="shared" si="5"/>
        <v>38.133509314052098</v>
      </c>
      <c r="M23">
        <f t="shared" si="6"/>
        <v>0.17310316241141541</v>
      </c>
      <c r="N23">
        <f t="shared" si="7"/>
        <v>3.3510607325815598</v>
      </c>
      <c r="O23">
        <f t="shared" si="8"/>
        <v>0.16828458598872714</v>
      </c>
      <c r="P23">
        <f t="shared" si="9"/>
        <v>0.10559962379543052</v>
      </c>
      <c r="Q23">
        <f t="shared" si="10"/>
        <v>161.84515253816767</v>
      </c>
      <c r="R23">
        <f t="shared" si="11"/>
        <v>27.773170354652894</v>
      </c>
      <c r="S23">
        <f t="shared" si="12"/>
        <v>27.994683870967702</v>
      </c>
      <c r="T23">
        <f t="shared" si="13"/>
        <v>3.7936637719098574</v>
      </c>
      <c r="U23">
        <f t="shared" si="14"/>
        <v>40.095226620436506</v>
      </c>
      <c r="V23">
        <f t="shared" si="15"/>
        <v>1.5110905867090192</v>
      </c>
      <c r="W23">
        <f t="shared" si="16"/>
        <v>3.7687543233358789</v>
      </c>
      <c r="X23">
        <f t="shared" si="17"/>
        <v>2.282573185200838</v>
      </c>
      <c r="Y23">
        <f t="shared" si="18"/>
        <v>-182.73247536569284</v>
      </c>
      <c r="Z23">
        <f t="shared" si="19"/>
        <v>-20.406107913918468</v>
      </c>
      <c r="AA23">
        <f t="shared" si="20"/>
        <v>-1.3265422760778862</v>
      </c>
      <c r="AB23">
        <f t="shared" si="21"/>
        <v>-42.619973017521509</v>
      </c>
      <c r="AC23">
        <v>-3.9447848750514297E-2</v>
      </c>
      <c r="AD23">
        <v>4.4283666043806097E-2</v>
      </c>
      <c r="AE23">
        <v>3.3391049942545998</v>
      </c>
      <c r="AF23">
        <v>9</v>
      </c>
      <c r="AG23">
        <v>2</v>
      </c>
      <c r="AH23">
        <f t="shared" si="22"/>
        <v>1</v>
      </c>
      <c r="AI23">
        <f t="shared" si="23"/>
        <v>0</v>
      </c>
      <c r="AJ23">
        <f t="shared" si="24"/>
        <v>50155.385576982975</v>
      </c>
      <c r="AK23">
        <v>0</v>
      </c>
      <c r="AL23">
        <v>0</v>
      </c>
      <c r="AM23">
        <v>0</v>
      </c>
      <c r="AN23">
        <f t="shared" si="25"/>
        <v>0</v>
      </c>
      <c r="AO23" t="e">
        <f t="shared" si="26"/>
        <v>#DIV/0!</v>
      </c>
      <c r="AP23">
        <v>-1</v>
      </c>
      <c r="AQ23" t="s">
        <v>274</v>
      </c>
      <c r="AR23">
        <v>2.19036153846154</v>
      </c>
      <c r="AS23">
        <v>1.5112000000000001</v>
      </c>
      <c r="AT23">
        <f t="shared" si="27"/>
        <v>-0.44941869935252776</v>
      </c>
      <c r="AU23">
        <v>0.5</v>
      </c>
      <c r="AV23">
        <f t="shared" si="28"/>
        <v>841.18824251628246</v>
      </c>
      <c r="AW23">
        <f t="shared" si="29"/>
        <v>16.209726254662151</v>
      </c>
      <c r="AX23">
        <f t="shared" si="30"/>
        <v>-189.02286293115318</v>
      </c>
      <c r="AY23">
        <f t="shared" si="31"/>
        <v>1</v>
      </c>
      <c r="AZ23">
        <f t="shared" si="32"/>
        <v>2.0458828814798883E-2</v>
      </c>
      <c r="BA23">
        <f t="shared" si="33"/>
        <v>-1</v>
      </c>
      <c r="BB23" t="s">
        <v>252</v>
      </c>
      <c r="BC23">
        <v>0</v>
      </c>
      <c r="BD23">
        <f t="shared" si="34"/>
        <v>1.5112000000000001</v>
      </c>
      <c r="BE23">
        <f t="shared" si="35"/>
        <v>-0.44941869935252771</v>
      </c>
      <c r="BF23" t="e">
        <f t="shared" si="36"/>
        <v>#DIV/0!</v>
      </c>
      <c r="BG23">
        <f t="shared" si="37"/>
        <v>-0.44941869935252771</v>
      </c>
      <c r="BH23" t="e">
        <f t="shared" si="38"/>
        <v>#DIV/0!</v>
      </c>
      <c r="BI23">
        <f t="shared" si="39"/>
        <v>999.98564516128999</v>
      </c>
      <c r="BJ23">
        <f t="shared" si="40"/>
        <v>841.18824251628246</v>
      </c>
      <c r="BK23">
        <f t="shared" si="41"/>
        <v>0.84120031781116744</v>
      </c>
      <c r="BL23">
        <f t="shared" si="42"/>
        <v>0.19240063562233503</v>
      </c>
      <c r="BM23">
        <v>0.67071804516927203</v>
      </c>
      <c r="BN23">
        <v>0.5</v>
      </c>
      <c r="BO23" t="s">
        <v>253</v>
      </c>
      <c r="BP23">
        <v>1684744266.8</v>
      </c>
      <c r="BQ23">
        <v>399.91106451612899</v>
      </c>
      <c r="BR23">
        <v>402.30774193548399</v>
      </c>
      <c r="BS23">
        <v>15.8470032258065</v>
      </c>
      <c r="BT23">
        <v>15.299983870967701</v>
      </c>
      <c r="BU23">
        <v>500.00812903225801</v>
      </c>
      <c r="BV23">
        <v>95.154961290322603</v>
      </c>
      <c r="BW23">
        <v>0.20001309677419399</v>
      </c>
      <c r="BX23">
        <v>27.881732258064499</v>
      </c>
      <c r="BY23">
        <v>27.994683870967702</v>
      </c>
      <c r="BZ23">
        <v>999.9</v>
      </c>
      <c r="CA23">
        <v>9997.4193548387102</v>
      </c>
      <c r="CB23">
        <v>0</v>
      </c>
      <c r="CC23">
        <v>68.710400000000007</v>
      </c>
      <c r="CD23">
        <v>999.98564516128999</v>
      </c>
      <c r="CE23">
        <v>0.95998996774193601</v>
      </c>
      <c r="CF23">
        <v>4.0009812903225798E-2</v>
      </c>
      <c r="CG23">
        <v>0</v>
      </c>
      <c r="CH23">
        <v>2.1791967741935498</v>
      </c>
      <c r="CI23">
        <v>0</v>
      </c>
      <c r="CJ23">
        <v>660.31906451612895</v>
      </c>
      <c r="CK23">
        <v>9334.1580645161303</v>
      </c>
      <c r="CL23">
        <v>37.026032258064497</v>
      </c>
      <c r="CM23">
        <v>39.923193548387097</v>
      </c>
      <c r="CN23">
        <v>38.0137741935484</v>
      </c>
      <c r="CO23">
        <v>39.029967741935501</v>
      </c>
      <c r="CP23">
        <v>37.263838709677401</v>
      </c>
      <c r="CQ23">
        <v>959.97516129032294</v>
      </c>
      <c r="CR23">
        <v>40.01</v>
      </c>
      <c r="CS23">
        <v>0</v>
      </c>
      <c r="CT23">
        <v>59.400000095367403</v>
      </c>
      <c r="CU23">
        <v>2.19036153846154</v>
      </c>
      <c r="CV23">
        <v>0.54226325999678304</v>
      </c>
      <c r="CW23">
        <v>5.0578461285004801</v>
      </c>
      <c r="CX23">
        <v>660.343153846154</v>
      </c>
      <c r="CY23">
        <v>15</v>
      </c>
      <c r="CZ23">
        <v>1684743832.3</v>
      </c>
      <c r="DA23" t="s">
        <v>254</v>
      </c>
      <c r="DB23">
        <v>1</v>
      </c>
      <c r="DC23">
        <v>-3.641</v>
      </c>
      <c r="DD23">
        <v>0.39700000000000002</v>
      </c>
      <c r="DE23">
        <v>401</v>
      </c>
      <c r="DF23">
        <v>15</v>
      </c>
      <c r="DG23">
        <v>1.77</v>
      </c>
      <c r="DH23">
        <v>0.32</v>
      </c>
      <c r="DI23">
        <v>-2.241803</v>
      </c>
      <c r="DJ23">
        <v>-1.2809832605042</v>
      </c>
      <c r="DK23">
        <v>0.23975108445427301</v>
      </c>
      <c r="DL23">
        <v>0</v>
      </c>
      <c r="DM23">
        <v>2.1565305555555598</v>
      </c>
      <c r="DN23">
        <v>0.509491806869109</v>
      </c>
      <c r="DO23">
        <v>0.19174109253459001</v>
      </c>
      <c r="DP23">
        <v>1</v>
      </c>
      <c r="DQ23">
        <v>0.54906405999999996</v>
      </c>
      <c r="DR23">
        <v>-1.04827102040816E-2</v>
      </c>
      <c r="DS23">
        <v>9.0902919082062501E-3</v>
      </c>
      <c r="DT23">
        <v>1</v>
      </c>
      <c r="DU23">
        <v>2</v>
      </c>
      <c r="DV23">
        <v>3</v>
      </c>
      <c r="DW23" t="s">
        <v>255</v>
      </c>
      <c r="DX23">
        <v>100</v>
      </c>
      <c r="DY23">
        <v>100</v>
      </c>
      <c r="DZ23">
        <v>-3.641</v>
      </c>
      <c r="EA23">
        <v>0.39700000000000002</v>
      </c>
      <c r="EB23">
        <v>2</v>
      </c>
      <c r="EC23">
        <v>508.279</v>
      </c>
      <c r="ED23">
        <v>446.51600000000002</v>
      </c>
      <c r="EE23">
        <v>27.036000000000001</v>
      </c>
      <c r="EF23">
        <v>27.2713</v>
      </c>
      <c r="EG23">
        <v>30.001300000000001</v>
      </c>
      <c r="EH23">
        <v>26.95</v>
      </c>
      <c r="EI23">
        <v>26.864000000000001</v>
      </c>
      <c r="EJ23">
        <v>19.100899999999999</v>
      </c>
      <c r="EK23">
        <v>29.8855</v>
      </c>
      <c r="EL23">
        <v>100</v>
      </c>
      <c r="EM23">
        <v>27.021899999999999</v>
      </c>
      <c r="EN23">
        <v>402.79300000000001</v>
      </c>
      <c r="EO23">
        <v>15.2173</v>
      </c>
      <c r="EP23">
        <v>100.33799999999999</v>
      </c>
      <c r="EQ23">
        <v>90.0321</v>
      </c>
    </row>
    <row r="24" spans="1:147" x14ac:dyDescent="0.3">
      <c r="A24">
        <v>8</v>
      </c>
      <c r="B24">
        <v>1684744334.8</v>
      </c>
      <c r="C24">
        <v>420</v>
      </c>
      <c r="D24" t="s">
        <v>275</v>
      </c>
      <c r="E24" t="s">
        <v>276</v>
      </c>
      <c r="F24">
        <v>1684744326.8064499</v>
      </c>
      <c r="G24">
        <f t="shared" si="0"/>
        <v>4.5201585220913214E-3</v>
      </c>
      <c r="H24">
        <f t="shared" si="1"/>
        <v>15.380011718196398</v>
      </c>
      <c r="I24">
        <f t="shared" si="2"/>
        <v>400.09938709677402</v>
      </c>
      <c r="J24">
        <f t="shared" si="3"/>
        <v>254.0627568522431</v>
      </c>
      <c r="K24">
        <f t="shared" si="4"/>
        <v>24.227452186270398</v>
      </c>
      <c r="L24">
        <f t="shared" si="5"/>
        <v>38.153521164381566</v>
      </c>
      <c r="M24">
        <f t="shared" si="6"/>
        <v>0.18966493843728971</v>
      </c>
      <c r="N24">
        <f t="shared" si="7"/>
        <v>3.352066284643155</v>
      </c>
      <c r="O24">
        <f t="shared" si="8"/>
        <v>0.18389842500376732</v>
      </c>
      <c r="P24">
        <f t="shared" si="9"/>
        <v>0.11544000970761983</v>
      </c>
      <c r="Q24">
        <f t="shared" si="10"/>
        <v>161.84836696179758</v>
      </c>
      <c r="R24">
        <f t="shared" si="11"/>
        <v>27.713897262233047</v>
      </c>
      <c r="S24">
        <f t="shared" si="12"/>
        <v>27.998025806451601</v>
      </c>
      <c r="T24">
        <f t="shared" si="13"/>
        <v>3.7944029582772081</v>
      </c>
      <c r="U24">
        <f t="shared" si="14"/>
        <v>40.155528434635549</v>
      </c>
      <c r="V24">
        <f t="shared" si="15"/>
        <v>1.5157458564224533</v>
      </c>
      <c r="W24">
        <f t="shared" si="16"/>
        <v>3.7746878587085639</v>
      </c>
      <c r="X24">
        <f t="shared" si="17"/>
        <v>2.2786571018547548</v>
      </c>
      <c r="Y24">
        <f t="shared" si="18"/>
        <v>-199.33899082422727</v>
      </c>
      <c r="Z24">
        <f t="shared" si="19"/>
        <v>-16.143238771017565</v>
      </c>
      <c r="AA24">
        <f t="shared" si="20"/>
        <v>-1.0492691026126379</v>
      </c>
      <c r="AB24">
        <f t="shared" si="21"/>
        <v>-54.683131736059892</v>
      </c>
      <c r="AC24">
        <v>-3.94627081606585E-2</v>
      </c>
      <c r="AD24">
        <v>4.43003470334489E-2</v>
      </c>
      <c r="AE24">
        <v>3.3401060427697402</v>
      </c>
      <c r="AF24">
        <v>9</v>
      </c>
      <c r="AG24">
        <v>2</v>
      </c>
      <c r="AH24">
        <f t="shared" si="22"/>
        <v>1</v>
      </c>
      <c r="AI24">
        <f t="shared" si="23"/>
        <v>0</v>
      </c>
      <c r="AJ24">
        <f t="shared" si="24"/>
        <v>50169.121064774779</v>
      </c>
      <c r="AK24">
        <v>0</v>
      </c>
      <c r="AL24">
        <v>0</v>
      </c>
      <c r="AM24">
        <v>0</v>
      </c>
      <c r="AN24">
        <f t="shared" si="25"/>
        <v>0</v>
      </c>
      <c r="AO24" t="e">
        <f t="shared" si="26"/>
        <v>#DIV/0!</v>
      </c>
      <c r="AP24">
        <v>-1</v>
      </c>
      <c r="AQ24" t="s">
        <v>277</v>
      </c>
      <c r="AR24">
        <v>2.1591961538461502</v>
      </c>
      <c r="AS24">
        <v>1.71974</v>
      </c>
      <c r="AT24">
        <f t="shared" si="27"/>
        <v>-0.25553639145809837</v>
      </c>
      <c r="AU24">
        <v>0.5</v>
      </c>
      <c r="AV24">
        <f t="shared" si="28"/>
        <v>841.20756263227281</v>
      </c>
      <c r="AW24">
        <f t="shared" si="29"/>
        <v>15.380011718196398</v>
      </c>
      <c r="AX24">
        <f t="shared" si="30"/>
        <v>-107.47957251115663</v>
      </c>
      <c r="AY24">
        <f t="shared" si="31"/>
        <v>1</v>
      </c>
      <c r="AZ24">
        <f t="shared" si="32"/>
        <v>1.9472021467496946E-2</v>
      </c>
      <c r="BA24">
        <f t="shared" si="33"/>
        <v>-1</v>
      </c>
      <c r="BB24" t="s">
        <v>252</v>
      </c>
      <c r="BC24">
        <v>0</v>
      </c>
      <c r="BD24">
        <f t="shared" si="34"/>
        <v>1.71974</v>
      </c>
      <c r="BE24">
        <f t="shared" si="35"/>
        <v>-0.25553639145809837</v>
      </c>
      <c r="BF24" t="e">
        <f t="shared" si="36"/>
        <v>#DIV/0!</v>
      </c>
      <c r="BG24">
        <f t="shared" si="37"/>
        <v>-0.25553639145809837</v>
      </c>
      <c r="BH24" t="e">
        <f t="shared" si="38"/>
        <v>#DIV/0!</v>
      </c>
      <c r="BI24">
        <f t="shared" si="39"/>
        <v>1000.00896774194</v>
      </c>
      <c r="BJ24">
        <f t="shared" si="40"/>
        <v>841.20756263227281</v>
      </c>
      <c r="BK24">
        <f t="shared" si="41"/>
        <v>0.84120001896758279</v>
      </c>
      <c r="BL24">
        <f t="shared" si="42"/>
        <v>0.19240003793516572</v>
      </c>
      <c r="BM24">
        <v>0.67071804516927203</v>
      </c>
      <c r="BN24">
        <v>0.5</v>
      </c>
      <c r="BO24" t="s">
        <v>253</v>
      </c>
      <c r="BP24">
        <v>1684744326.8064499</v>
      </c>
      <c r="BQ24">
        <v>400.09938709677402</v>
      </c>
      <c r="BR24">
        <v>402.40503225806498</v>
      </c>
      <c r="BS24">
        <v>15.894967741935501</v>
      </c>
      <c r="BT24">
        <v>15.2982774193548</v>
      </c>
      <c r="BU24">
        <v>500.01854838709698</v>
      </c>
      <c r="BV24">
        <v>95.1601</v>
      </c>
      <c r="BW24">
        <v>0.20000899999999999</v>
      </c>
      <c r="BX24">
        <v>27.908696774193501</v>
      </c>
      <c r="BY24">
        <v>27.998025806451601</v>
      </c>
      <c r="BZ24">
        <v>999.9</v>
      </c>
      <c r="CA24">
        <v>10000.6451612903</v>
      </c>
      <c r="CB24">
        <v>0</v>
      </c>
      <c r="CC24">
        <v>68.713851612903198</v>
      </c>
      <c r="CD24">
        <v>1000.00896774194</v>
      </c>
      <c r="CE24">
        <v>0.95999641935483904</v>
      </c>
      <c r="CF24">
        <v>4.00032322580645E-2</v>
      </c>
      <c r="CG24">
        <v>0</v>
      </c>
      <c r="CH24">
        <v>2.14503225806452</v>
      </c>
      <c r="CI24">
        <v>0</v>
      </c>
      <c r="CJ24">
        <v>663.15099999999995</v>
      </c>
      <c r="CK24">
        <v>9334.3922580645194</v>
      </c>
      <c r="CL24">
        <v>37.5884838709677</v>
      </c>
      <c r="CM24">
        <v>40.407032258064497</v>
      </c>
      <c r="CN24">
        <v>38.5723548387097</v>
      </c>
      <c r="CO24">
        <v>39.475612903225802</v>
      </c>
      <c r="CP24">
        <v>37.743741935483897</v>
      </c>
      <c r="CQ24">
        <v>960.00741935483904</v>
      </c>
      <c r="CR24">
        <v>40.000967741935497</v>
      </c>
      <c r="CS24">
        <v>0</v>
      </c>
      <c r="CT24">
        <v>59.299999952316298</v>
      </c>
      <c r="CU24">
        <v>2.1591961538461502</v>
      </c>
      <c r="CV24">
        <v>4.6547007154455602E-2</v>
      </c>
      <c r="CW24">
        <v>5.8404444522107299</v>
      </c>
      <c r="CX24">
        <v>663.188115384615</v>
      </c>
      <c r="CY24">
        <v>15</v>
      </c>
      <c r="CZ24">
        <v>1684743832.3</v>
      </c>
      <c r="DA24" t="s">
        <v>254</v>
      </c>
      <c r="DB24">
        <v>1</v>
      </c>
      <c r="DC24">
        <v>-3.641</v>
      </c>
      <c r="DD24">
        <v>0.39700000000000002</v>
      </c>
      <c r="DE24">
        <v>401</v>
      </c>
      <c r="DF24">
        <v>15</v>
      </c>
      <c r="DG24">
        <v>1.77</v>
      </c>
      <c r="DH24">
        <v>0.32</v>
      </c>
      <c r="DI24">
        <v>-2.3124883999999999</v>
      </c>
      <c r="DJ24">
        <v>0.54039097720366203</v>
      </c>
      <c r="DK24">
        <v>0.18802529566374801</v>
      </c>
      <c r="DL24">
        <v>0</v>
      </c>
      <c r="DM24">
        <v>2.1364305555555601</v>
      </c>
      <c r="DN24">
        <v>0.130194287980956</v>
      </c>
      <c r="DO24">
        <v>0.160843857720331</v>
      </c>
      <c r="DP24">
        <v>1</v>
      </c>
      <c r="DQ24">
        <v>0.58049114000000002</v>
      </c>
      <c r="DR24">
        <v>0.17534489844363299</v>
      </c>
      <c r="DS24">
        <v>2.3562439129266699E-2</v>
      </c>
      <c r="DT24">
        <v>0</v>
      </c>
      <c r="DU24">
        <v>1</v>
      </c>
      <c r="DV24">
        <v>3</v>
      </c>
      <c r="DW24" t="s">
        <v>259</v>
      </c>
      <c r="DX24">
        <v>100</v>
      </c>
      <c r="DY24">
        <v>100</v>
      </c>
      <c r="DZ24">
        <v>-3.641</v>
      </c>
      <c r="EA24">
        <v>0.39700000000000002</v>
      </c>
      <c r="EB24">
        <v>2</v>
      </c>
      <c r="EC24">
        <v>508.19099999999997</v>
      </c>
      <c r="ED24">
        <v>445.86399999999998</v>
      </c>
      <c r="EE24">
        <v>26.998799999999999</v>
      </c>
      <c r="EF24">
        <v>27.4756</v>
      </c>
      <c r="EG24">
        <v>30.001200000000001</v>
      </c>
      <c r="EH24">
        <v>27.188700000000001</v>
      </c>
      <c r="EI24">
        <v>27.112100000000002</v>
      </c>
      <c r="EJ24">
        <v>19.281199999999998</v>
      </c>
      <c r="EK24">
        <v>31.0108</v>
      </c>
      <c r="EL24">
        <v>100</v>
      </c>
      <c r="EM24">
        <v>26.9938</v>
      </c>
      <c r="EN24">
        <v>402.63</v>
      </c>
      <c r="EO24">
        <v>15.2133</v>
      </c>
      <c r="EP24">
        <v>100.32</v>
      </c>
      <c r="EQ24">
        <v>90.017700000000005</v>
      </c>
    </row>
    <row r="25" spans="1:147" x14ac:dyDescent="0.3">
      <c r="A25">
        <v>9</v>
      </c>
      <c r="B25">
        <v>1684744394.8</v>
      </c>
      <c r="C25">
        <v>480</v>
      </c>
      <c r="D25" t="s">
        <v>278</v>
      </c>
      <c r="E25" t="s">
        <v>279</v>
      </c>
      <c r="F25">
        <v>1684744386.8064499</v>
      </c>
      <c r="G25">
        <f t="shared" si="0"/>
        <v>4.6283340766458915E-3</v>
      </c>
      <c r="H25">
        <f t="shared" si="1"/>
        <v>15.999137240899948</v>
      </c>
      <c r="I25">
        <f t="shared" si="2"/>
        <v>400.042129032258</v>
      </c>
      <c r="J25">
        <f t="shared" si="3"/>
        <v>252.13924891653349</v>
      </c>
      <c r="K25">
        <f t="shared" si="4"/>
        <v>24.044496304353416</v>
      </c>
      <c r="L25">
        <f t="shared" si="5"/>
        <v>38.148806797968795</v>
      </c>
      <c r="M25">
        <f t="shared" si="6"/>
        <v>0.19461846884354153</v>
      </c>
      <c r="N25">
        <f t="shared" si="7"/>
        <v>3.3556101397572231</v>
      </c>
      <c r="O25">
        <f t="shared" si="8"/>
        <v>0.18855818831362134</v>
      </c>
      <c r="P25">
        <f t="shared" si="9"/>
        <v>0.1183776399422235</v>
      </c>
      <c r="Q25">
        <f t="shared" si="10"/>
        <v>161.84580618096791</v>
      </c>
      <c r="R25">
        <f t="shared" si="11"/>
        <v>27.710955825308549</v>
      </c>
      <c r="S25">
        <f t="shared" si="12"/>
        <v>27.9972741935484</v>
      </c>
      <c r="T25">
        <f t="shared" si="13"/>
        <v>3.7942367017430496</v>
      </c>
      <c r="U25">
        <f t="shared" si="14"/>
        <v>40.182900881750321</v>
      </c>
      <c r="V25">
        <f t="shared" si="15"/>
        <v>1.5186947950892935</v>
      </c>
      <c r="W25">
        <f t="shared" si="16"/>
        <v>3.7794553448455286</v>
      </c>
      <c r="X25">
        <f t="shared" si="17"/>
        <v>2.2755419066537561</v>
      </c>
      <c r="Y25">
        <f t="shared" si="18"/>
        <v>-204.10953278008381</v>
      </c>
      <c r="Z25">
        <f t="shared" si="19"/>
        <v>-12.109724919791729</v>
      </c>
      <c r="AA25">
        <f t="shared" si="20"/>
        <v>-0.7863516440536864</v>
      </c>
      <c r="AB25">
        <f t="shared" si="21"/>
        <v>-55.159803162961325</v>
      </c>
      <c r="AC25">
        <v>-3.9515091432999201E-2</v>
      </c>
      <c r="AD25">
        <v>4.4359151845677999E-2</v>
      </c>
      <c r="AE25">
        <v>3.3436340217152298</v>
      </c>
      <c r="AF25">
        <v>8</v>
      </c>
      <c r="AG25">
        <v>2</v>
      </c>
      <c r="AH25">
        <f t="shared" si="22"/>
        <v>1</v>
      </c>
      <c r="AI25">
        <f t="shared" si="23"/>
        <v>0</v>
      </c>
      <c r="AJ25">
        <f t="shared" si="24"/>
        <v>50229.412272093788</v>
      </c>
      <c r="AK25">
        <v>0</v>
      </c>
      <c r="AL25">
        <v>0</v>
      </c>
      <c r="AM25">
        <v>0</v>
      </c>
      <c r="AN25">
        <f t="shared" si="25"/>
        <v>0</v>
      </c>
      <c r="AO25" t="e">
        <f t="shared" si="26"/>
        <v>#DIV/0!</v>
      </c>
      <c r="AP25">
        <v>-1</v>
      </c>
      <c r="AQ25" t="s">
        <v>280</v>
      </c>
      <c r="AR25">
        <v>2.1349499999999999</v>
      </c>
      <c r="AS25">
        <v>1.4039999999999999</v>
      </c>
      <c r="AT25">
        <f t="shared" si="27"/>
        <v>-0.52061965811965805</v>
      </c>
      <c r="AU25">
        <v>0.5</v>
      </c>
      <c r="AV25">
        <f t="shared" si="28"/>
        <v>841.19394832243324</v>
      </c>
      <c r="AW25">
        <f t="shared" si="29"/>
        <v>15.999137240899948</v>
      </c>
      <c r="AX25">
        <f t="shared" si="30"/>
        <v>-218.97105289397524</v>
      </c>
      <c r="AY25">
        <f t="shared" si="31"/>
        <v>1</v>
      </c>
      <c r="AZ25">
        <f t="shared" si="32"/>
        <v>2.0208344668670993E-2</v>
      </c>
      <c r="BA25">
        <f t="shared" si="33"/>
        <v>-1</v>
      </c>
      <c r="BB25" t="s">
        <v>252</v>
      </c>
      <c r="BC25">
        <v>0</v>
      </c>
      <c r="BD25">
        <f t="shared" si="34"/>
        <v>1.4039999999999999</v>
      </c>
      <c r="BE25">
        <f t="shared" si="35"/>
        <v>-0.52061965811965816</v>
      </c>
      <c r="BF25" t="e">
        <f t="shared" si="36"/>
        <v>#DIV/0!</v>
      </c>
      <c r="BG25">
        <f t="shared" si="37"/>
        <v>-0.52061965811965816</v>
      </c>
      <c r="BH25" t="e">
        <f t="shared" si="38"/>
        <v>#DIV/0!</v>
      </c>
      <c r="BI25">
        <f t="shared" si="39"/>
        <v>999.99274193548399</v>
      </c>
      <c r="BJ25">
        <f t="shared" si="40"/>
        <v>841.19394832243324</v>
      </c>
      <c r="BK25">
        <f t="shared" si="41"/>
        <v>0.8412000538066946</v>
      </c>
      <c r="BL25">
        <f t="shared" si="42"/>
        <v>0.19240010761338922</v>
      </c>
      <c r="BM25">
        <v>0.67071804516927203</v>
      </c>
      <c r="BN25">
        <v>0.5</v>
      </c>
      <c r="BO25" t="s">
        <v>253</v>
      </c>
      <c r="BP25">
        <v>1684744386.8064499</v>
      </c>
      <c r="BQ25">
        <v>400.042129032258</v>
      </c>
      <c r="BR25">
        <v>402.43664516129002</v>
      </c>
      <c r="BS25">
        <v>15.9255806451613</v>
      </c>
      <c r="BT25">
        <v>15.3146161290323</v>
      </c>
      <c r="BU25">
        <v>500.00764516128999</v>
      </c>
      <c r="BV25">
        <v>95.162099999999995</v>
      </c>
      <c r="BW25">
        <v>0.199873225806452</v>
      </c>
      <c r="BX25">
        <v>27.930335483871001</v>
      </c>
      <c r="BY25">
        <v>27.9972741935484</v>
      </c>
      <c r="BZ25">
        <v>999.9</v>
      </c>
      <c r="CA25">
        <v>10013.7096774194</v>
      </c>
      <c r="CB25">
        <v>0</v>
      </c>
      <c r="CC25">
        <v>68.763900000000007</v>
      </c>
      <c r="CD25">
        <v>999.99274193548399</v>
      </c>
      <c r="CE25">
        <v>0.96000219354838701</v>
      </c>
      <c r="CF25">
        <v>3.9997638709677402E-2</v>
      </c>
      <c r="CG25">
        <v>0</v>
      </c>
      <c r="CH25">
        <v>2.1336677419354801</v>
      </c>
      <c r="CI25">
        <v>0</v>
      </c>
      <c r="CJ25">
        <v>664.43490322580703</v>
      </c>
      <c r="CK25">
        <v>9334.2641935483898</v>
      </c>
      <c r="CL25">
        <v>38.092548387096798</v>
      </c>
      <c r="CM25">
        <v>40.8546774193548</v>
      </c>
      <c r="CN25">
        <v>39.098548387096798</v>
      </c>
      <c r="CO25">
        <v>39.905000000000001</v>
      </c>
      <c r="CP25">
        <v>38.2093548387097</v>
      </c>
      <c r="CQ25">
        <v>959.99387096774205</v>
      </c>
      <c r="CR25">
        <v>40.001612903225798</v>
      </c>
      <c r="CS25">
        <v>0</v>
      </c>
      <c r="CT25">
        <v>59.399999856948902</v>
      </c>
      <c r="CU25">
        <v>2.1349499999999999</v>
      </c>
      <c r="CV25">
        <v>0.10215725568509799</v>
      </c>
      <c r="CW25">
        <v>3.2052649788757499</v>
      </c>
      <c r="CX25">
        <v>664.47861538461495</v>
      </c>
      <c r="CY25">
        <v>15</v>
      </c>
      <c r="CZ25">
        <v>1684743832.3</v>
      </c>
      <c r="DA25" t="s">
        <v>254</v>
      </c>
      <c r="DB25">
        <v>1</v>
      </c>
      <c r="DC25">
        <v>-3.641</v>
      </c>
      <c r="DD25">
        <v>0.39700000000000002</v>
      </c>
      <c r="DE25">
        <v>401</v>
      </c>
      <c r="DF25">
        <v>15</v>
      </c>
      <c r="DG25">
        <v>1.77</v>
      </c>
      <c r="DH25">
        <v>0.32</v>
      </c>
      <c r="DI25">
        <v>-2.3703642</v>
      </c>
      <c r="DJ25">
        <v>-1.18712445673867E-2</v>
      </c>
      <c r="DK25">
        <v>0.13798239854546701</v>
      </c>
      <c r="DL25">
        <v>1</v>
      </c>
      <c r="DM25">
        <v>2.11714166666667</v>
      </c>
      <c r="DN25">
        <v>0.22183789079934699</v>
      </c>
      <c r="DO25">
        <v>0.18342767023634499</v>
      </c>
      <c r="DP25">
        <v>1</v>
      </c>
      <c r="DQ25">
        <v>0.60367601999999998</v>
      </c>
      <c r="DR25">
        <v>8.0581206061827004E-2</v>
      </c>
      <c r="DS25">
        <v>1.1912351688042101E-2</v>
      </c>
      <c r="DT25">
        <v>1</v>
      </c>
      <c r="DU25">
        <v>3</v>
      </c>
      <c r="DV25">
        <v>3</v>
      </c>
      <c r="DW25" t="s">
        <v>281</v>
      </c>
      <c r="DX25">
        <v>100</v>
      </c>
      <c r="DY25">
        <v>100</v>
      </c>
      <c r="DZ25">
        <v>-3.641</v>
      </c>
      <c r="EA25">
        <v>0.39700000000000002</v>
      </c>
      <c r="EB25">
        <v>2</v>
      </c>
      <c r="EC25">
        <v>508.822</v>
      </c>
      <c r="ED25">
        <v>444.92700000000002</v>
      </c>
      <c r="EE25">
        <v>26.908799999999999</v>
      </c>
      <c r="EF25">
        <v>27.665099999999999</v>
      </c>
      <c r="EG25">
        <v>30.001000000000001</v>
      </c>
      <c r="EH25">
        <v>27.411300000000001</v>
      </c>
      <c r="EI25">
        <v>27.342099999999999</v>
      </c>
      <c r="EJ25">
        <v>19.454699999999999</v>
      </c>
      <c r="EK25">
        <v>32.1128</v>
      </c>
      <c r="EL25">
        <v>100</v>
      </c>
      <c r="EM25">
        <v>26.898700000000002</v>
      </c>
      <c r="EN25">
        <v>402.68599999999998</v>
      </c>
      <c r="EO25">
        <v>15.2263</v>
      </c>
      <c r="EP25">
        <v>100.306</v>
      </c>
      <c r="EQ25">
        <v>90.004099999999994</v>
      </c>
    </row>
    <row r="26" spans="1:147" x14ac:dyDescent="0.3">
      <c r="A26">
        <v>10</v>
      </c>
      <c r="B26">
        <v>1684744454.8</v>
      </c>
      <c r="C26">
        <v>540</v>
      </c>
      <c r="D26" t="s">
        <v>282</v>
      </c>
      <c r="E26" t="s">
        <v>283</v>
      </c>
      <c r="F26">
        <v>1684744446.82903</v>
      </c>
      <c r="G26">
        <f t="shared" si="0"/>
        <v>4.8320282616106259E-3</v>
      </c>
      <c r="H26">
        <f t="shared" si="1"/>
        <v>16.313158710224297</v>
      </c>
      <c r="I26">
        <f t="shared" si="2"/>
        <v>399.97938709677402</v>
      </c>
      <c r="J26">
        <f t="shared" si="3"/>
        <v>254.91253300342603</v>
      </c>
      <c r="K26">
        <f t="shared" si="4"/>
        <v>24.310305215547732</v>
      </c>
      <c r="L26">
        <f t="shared" si="5"/>
        <v>38.144930991367161</v>
      </c>
      <c r="M26">
        <f t="shared" si="6"/>
        <v>0.2030526082825676</v>
      </c>
      <c r="N26">
        <f t="shared" si="7"/>
        <v>3.3504998584042416</v>
      </c>
      <c r="O26">
        <f t="shared" si="8"/>
        <v>0.1964555520702615</v>
      </c>
      <c r="P26">
        <f t="shared" si="9"/>
        <v>0.12335958448386311</v>
      </c>
      <c r="Q26">
        <f t="shared" si="10"/>
        <v>161.84465226681274</v>
      </c>
      <c r="R26">
        <f t="shared" si="11"/>
        <v>27.689199912016942</v>
      </c>
      <c r="S26">
        <f t="shared" si="12"/>
        <v>28.009825806451602</v>
      </c>
      <c r="T26">
        <f t="shared" si="13"/>
        <v>3.7970139478117382</v>
      </c>
      <c r="U26">
        <f t="shared" si="14"/>
        <v>40.071211523302082</v>
      </c>
      <c r="V26">
        <f t="shared" si="15"/>
        <v>1.5167058497142738</v>
      </c>
      <c r="W26">
        <f t="shared" si="16"/>
        <v>3.7850261872723356</v>
      </c>
      <c r="X26">
        <f t="shared" si="17"/>
        <v>2.2803080980974642</v>
      </c>
      <c r="Y26">
        <f t="shared" si="18"/>
        <v>-213.0924463370286</v>
      </c>
      <c r="Z26">
        <f t="shared" si="19"/>
        <v>-9.7966719693040467</v>
      </c>
      <c r="AA26">
        <f t="shared" si="20"/>
        <v>-0.63724261340125687</v>
      </c>
      <c r="AB26">
        <f t="shared" si="21"/>
        <v>-61.681708652921174</v>
      </c>
      <c r="AC26">
        <v>-3.9439561293802702E-2</v>
      </c>
      <c r="AD26">
        <v>4.4274362647626297E-2</v>
      </c>
      <c r="AE26">
        <v>3.33854663181536</v>
      </c>
      <c r="AF26">
        <v>7</v>
      </c>
      <c r="AG26">
        <v>1</v>
      </c>
      <c r="AH26">
        <f t="shared" si="22"/>
        <v>1</v>
      </c>
      <c r="AI26">
        <f t="shared" si="23"/>
        <v>0</v>
      </c>
      <c r="AJ26">
        <f t="shared" si="24"/>
        <v>50133.235059871688</v>
      </c>
      <c r="AK26">
        <v>0</v>
      </c>
      <c r="AL26">
        <v>0</v>
      </c>
      <c r="AM26">
        <v>0</v>
      </c>
      <c r="AN26">
        <f t="shared" si="25"/>
        <v>0</v>
      </c>
      <c r="AO26" t="e">
        <f t="shared" si="26"/>
        <v>#DIV/0!</v>
      </c>
      <c r="AP26">
        <v>-1</v>
      </c>
      <c r="AQ26" t="s">
        <v>284</v>
      </c>
      <c r="AR26">
        <v>2.1734038461538501</v>
      </c>
      <c r="AS26">
        <v>1.3608</v>
      </c>
      <c r="AT26">
        <f t="shared" si="27"/>
        <v>-0.59715156242934309</v>
      </c>
      <c r="AU26">
        <v>0.5</v>
      </c>
      <c r="AV26">
        <f t="shared" si="28"/>
        <v>841.19094646482336</v>
      </c>
      <c r="AW26">
        <f t="shared" si="29"/>
        <v>16.313158710224297</v>
      </c>
      <c r="AX26">
        <f t="shared" si="30"/>
        <v>-251.15924399144359</v>
      </c>
      <c r="AY26">
        <f t="shared" si="31"/>
        <v>1</v>
      </c>
      <c r="AZ26">
        <f t="shared" si="32"/>
        <v>2.0581722595784373E-2</v>
      </c>
      <c r="BA26">
        <f t="shared" si="33"/>
        <v>-1</v>
      </c>
      <c r="BB26" t="s">
        <v>252</v>
      </c>
      <c r="BC26">
        <v>0</v>
      </c>
      <c r="BD26">
        <f t="shared" si="34"/>
        <v>1.3608</v>
      </c>
      <c r="BE26">
        <f t="shared" si="35"/>
        <v>-0.59715156242934309</v>
      </c>
      <c r="BF26" t="e">
        <f t="shared" si="36"/>
        <v>#DIV/0!</v>
      </c>
      <c r="BG26">
        <f t="shared" si="37"/>
        <v>-0.59715156242934309</v>
      </c>
      <c r="BH26" t="e">
        <f t="shared" si="38"/>
        <v>#DIV/0!</v>
      </c>
      <c r="BI26">
        <f t="shared" si="39"/>
        <v>999.98958064516103</v>
      </c>
      <c r="BJ26">
        <f t="shared" si="40"/>
        <v>841.19094646482336</v>
      </c>
      <c r="BK26">
        <f t="shared" si="41"/>
        <v>0.841199711223105</v>
      </c>
      <c r="BL26">
        <f t="shared" si="42"/>
        <v>0.19239942244620997</v>
      </c>
      <c r="BM26">
        <v>0.67071804516927203</v>
      </c>
      <c r="BN26">
        <v>0.5</v>
      </c>
      <c r="BO26" t="s">
        <v>253</v>
      </c>
      <c r="BP26">
        <v>1684744446.82903</v>
      </c>
      <c r="BQ26">
        <v>399.97938709677402</v>
      </c>
      <c r="BR26">
        <v>402.42696774193598</v>
      </c>
      <c r="BS26">
        <v>15.903845161290301</v>
      </c>
      <c r="BT26">
        <v>15.265964516128999</v>
      </c>
      <c r="BU26">
        <v>499.99719354838697</v>
      </c>
      <c r="BV26">
        <v>95.167212903225803</v>
      </c>
      <c r="BW26">
        <v>0.20002906451612901</v>
      </c>
      <c r="BX26">
        <v>27.955590322580601</v>
      </c>
      <c r="BY26">
        <v>28.009825806451602</v>
      </c>
      <c r="BZ26">
        <v>999.9</v>
      </c>
      <c r="CA26">
        <v>9994.0322580645206</v>
      </c>
      <c r="CB26">
        <v>0</v>
      </c>
      <c r="CC26">
        <v>68.763900000000007</v>
      </c>
      <c r="CD26">
        <v>999.98958064516103</v>
      </c>
      <c r="CE26">
        <v>0.96001096774193595</v>
      </c>
      <c r="CF26">
        <v>3.9989412903225802E-2</v>
      </c>
      <c r="CG26">
        <v>0</v>
      </c>
      <c r="CH26">
        <v>2.1642806451612899</v>
      </c>
      <c r="CI26">
        <v>0</v>
      </c>
      <c r="CJ26">
        <v>664.82006451612904</v>
      </c>
      <c r="CK26">
        <v>9334.2587096774205</v>
      </c>
      <c r="CL26">
        <v>38.576354838709698</v>
      </c>
      <c r="CM26">
        <v>41.294096774193498</v>
      </c>
      <c r="CN26">
        <v>39.602612903225797</v>
      </c>
      <c r="CO26">
        <v>40.310161290322597</v>
      </c>
      <c r="CP26">
        <v>38.651000000000003</v>
      </c>
      <c r="CQ26">
        <v>960.00064516128998</v>
      </c>
      <c r="CR26">
        <v>39.99</v>
      </c>
      <c r="CS26">
        <v>0</v>
      </c>
      <c r="CT26">
        <v>59.200000047683702</v>
      </c>
      <c r="CU26">
        <v>2.1734038461538501</v>
      </c>
      <c r="CV26">
        <v>0.22606838436677601</v>
      </c>
      <c r="CW26">
        <v>2.8899487120059</v>
      </c>
      <c r="CX26">
        <v>664.79419230769201</v>
      </c>
      <c r="CY26">
        <v>15</v>
      </c>
      <c r="CZ26">
        <v>1684743832.3</v>
      </c>
      <c r="DA26" t="s">
        <v>254</v>
      </c>
      <c r="DB26">
        <v>1</v>
      </c>
      <c r="DC26">
        <v>-3.641</v>
      </c>
      <c r="DD26">
        <v>0.39700000000000002</v>
      </c>
      <c r="DE26">
        <v>401</v>
      </c>
      <c r="DF26">
        <v>15</v>
      </c>
      <c r="DG26">
        <v>1.77</v>
      </c>
      <c r="DH26">
        <v>0.32</v>
      </c>
      <c r="DI26">
        <v>-2.4769505999999999</v>
      </c>
      <c r="DJ26">
        <v>0.42697044748974999</v>
      </c>
      <c r="DK26">
        <v>0.13758849398710599</v>
      </c>
      <c r="DL26">
        <v>1</v>
      </c>
      <c r="DM26">
        <v>2.1612444444444399</v>
      </c>
      <c r="DN26">
        <v>-1.1849101542512E-2</v>
      </c>
      <c r="DO26">
        <v>0.175258877480721</v>
      </c>
      <c r="DP26">
        <v>1</v>
      </c>
      <c r="DQ26">
        <v>0.64466962000000005</v>
      </c>
      <c r="DR26">
        <v>-5.7966914718677702E-2</v>
      </c>
      <c r="DS26">
        <v>1.3181750184084099E-2</v>
      </c>
      <c r="DT26">
        <v>1</v>
      </c>
      <c r="DU26">
        <v>3</v>
      </c>
      <c r="DV26">
        <v>3</v>
      </c>
      <c r="DW26" t="s">
        <v>281</v>
      </c>
      <c r="DX26">
        <v>100</v>
      </c>
      <c r="DY26">
        <v>100</v>
      </c>
      <c r="DZ26">
        <v>-3.641</v>
      </c>
      <c r="EA26">
        <v>0.39700000000000002</v>
      </c>
      <c r="EB26">
        <v>2</v>
      </c>
      <c r="EC26">
        <v>509.42899999999997</v>
      </c>
      <c r="ED26">
        <v>444.483</v>
      </c>
      <c r="EE26">
        <v>26.7745</v>
      </c>
      <c r="EF26">
        <v>27.839700000000001</v>
      </c>
      <c r="EG26">
        <v>30.001000000000001</v>
      </c>
      <c r="EH26">
        <v>27.6174</v>
      </c>
      <c r="EI26">
        <v>27.555900000000001</v>
      </c>
      <c r="EJ26">
        <v>19.5898</v>
      </c>
      <c r="EK26">
        <v>32.670099999999998</v>
      </c>
      <c r="EL26">
        <v>100</v>
      </c>
      <c r="EM26">
        <v>26.768699999999999</v>
      </c>
      <c r="EN26">
        <v>402.67700000000002</v>
      </c>
      <c r="EO26">
        <v>15.21</v>
      </c>
      <c r="EP26">
        <v>100.29300000000001</v>
      </c>
      <c r="EQ26">
        <v>89.994399999999999</v>
      </c>
    </row>
    <row r="27" spans="1:147" x14ac:dyDescent="0.3">
      <c r="A27">
        <v>11</v>
      </c>
      <c r="B27">
        <v>1684744514.8</v>
      </c>
      <c r="C27">
        <v>600</v>
      </c>
      <c r="D27" t="s">
        <v>285</v>
      </c>
      <c r="E27" t="s">
        <v>286</v>
      </c>
      <c r="F27">
        <v>1684744506.8387101</v>
      </c>
      <c r="G27">
        <f t="shared" si="0"/>
        <v>4.9719006903406688E-3</v>
      </c>
      <c r="H27">
        <f t="shared" si="1"/>
        <v>16.88826317219436</v>
      </c>
      <c r="I27">
        <f t="shared" si="2"/>
        <v>400.00448387096799</v>
      </c>
      <c r="J27">
        <f t="shared" si="3"/>
        <v>254.60226198368775</v>
      </c>
      <c r="K27">
        <f t="shared" si="4"/>
        <v>24.279766136936754</v>
      </c>
      <c r="L27">
        <f t="shared" si="5"/>
        <v>38.145832823494068</v>
      </c>
      <c r="M27">
        <f t="shared" si="6"/>
        <v>0.20979398653763981</v>
      </c>
      <c r="N27">
        <f t="shared" si="7"/>
        <v>3.3534558033613329</v>
      </c>
      <c r="O27">
        <f t="shared" si="8"/>
        <v>0.20276575460642285</v>
      </c>
      <c r="P27">
        <f t="shared" si="9"/>
        <v>0.12734044086586485</v>
      </c>
      <c r="Q27">
        <f t="shared" si="10"/>
        <v>161.84543005590271</v>
      </c>
      <c r="R27">
        <f t="shared" si="11"/>
        <v>27.662717241247407</v>
      </c>
      <c r="S27">
        <f t="shared" si="12"/>
        <v>27.993267741935501</v>
      </c>
      <c r="T27">
        <f t="shared" si="13"/>
        <v>3.7933505831538956</v>
      </c>
      <c r="U27">
        <f t="shared" si="14"/>
        <v>40.149517539401444</v>
      </c>
      <c r="V27">
        <f t="shared" si="15"/>
        <v>1.5201420800049186</v>
      </c>
      <c r="W27">
        <f t="shared" si="16"/>
        <v>3.786202607573304</v>
      </c>
      <c r="X27">
        <f t="shared" si="17"/>
        <v>2.273208503148977</v>
      </c>
      <c r="Y27">
        <f t="shared" si="18"/>
        <v>-219.26082044402349</v>
      </c>
      <c r="Z27">
        <f t="shared" si="19"/>
        <v>-5.8483137257070261</v>
      </c>
      <c r="AA27">
        <f t="shared" si="20"/>
        <v>-0.38005777012875613</v>
      </c>
      <c r="AB27">
        <f t="shared" si="21"/>
        <v>-63.643761883956572</v>
      </c>
      <c r="AC27">
        <v>-3.9483244564368997E-2</v>
      </c>
      <c r="AD27">
        <v>4.4323400945701599E-2</v>
      </c>
      <c r="AE27">
        <v>3.3414893373749002</v>
      </c>
      <c r="AF27">
        <v>7</v>
      </c>
      <c r="AG27">
        <v>1</v>
      </c>
      <c r="AH27">
        <f t="shared" si="22"/>
        <v>1</v>
      </c>
      <c r="AI27">
        <f t="shared" si="23"/>
        <v>0</v>
      </c>
      <c r="AJ27">
        <f t="shared" si="24"/>
        <v>50185.525217017646</v>
      </c>
      <c r="AK27">
        <v>0</v>
      </c>
      <c r="AL27">
        <v>0</v>
      </c>
      <c r="AM27">
        <v>0</v>
      </c>
      <c r="AN27">
        <f t="shared" si="25"/>
        <v>0</v>
      </c>
      <c r="AO27" t="e">
        <f t="shared" si="26"/>
        <v>#DIV/0!</v>
      </c>
      <c r="AP27">
        <v>-1</v>
      </c>
      <c r="AQ27" t="s">
        <v>287</v>
      </c>
      <c r="AR27">
        <v>2.2686999999999999</v>
      </c>
      <c r="AS27">
        <v>1.4528000000000001</v>
      </c>
      <c r="AT27">
        <f t="shared" si="27"/>
        <v>-0.56160517621145356</v>
      </c>
      <c r="AU27">
        <v>0.5</v>
      </c>
      <c r="AV27">
        <f t="shared" si="28"/>
        <v>841.19484348351978</v>
      </c>
      <c r="AW27">
        <f t="shared" si="29"/>
        <v>16.88826317219436</v>
      </c>
      <c r="AX27">
        <f t="shared" si="30"/>
        <v>-236.2096891513641</v>
      </c>
      <c r="AY27">
        <f t="shared" si="31"/>
        <v>1</v>
      </c>
      <c r="AZ27">
        <f t="shared" si="32"/>
        <v>2.1265302932809545E-2</v>
      </c>
      <c r="BA27">
        <f t="shared" si="33"/>
        <v>-1</v>
      </c>
      <c r="BB27" t="s">
        <v>252</v>
      </c>
      <c r="BC27">
        <v>0</v>
      </c>
      <c r="BD27">
        <f t="shared" si="34"/>
        <v>1.4528000000000001</v>
      </c>
      <c r="BE27">
        <f t="shared" si="35"/>
        <v>-0.56160517621145356</v>
      </c>
      <c r="BF27" t="e">
        <f t="shared" si="36"/>
        <v>#DIV/0!</v>
      </c>
      <c r="BG27">
        <f t="shared" si="37"/>
        <v>-0.56160517621145356</v>
      </c>
      <c r="BH27" t="e">
        <f t="shared" si="38"/>
        <v>#DIV/0!</v>
      </c>
      <c r="BI27">
        <f t="shared" si="39"/>
        <v>999.99419354838699</v>
      </c>
      <c r="BJ27">
        <f t="shared" si="40"/>
        <v>841.19484348351978</v>
      </c>
      <c r="BK27">
        <f t="shared" si="41"/>
        <v>0.84119972786903652</v>
      </c>
      <c r="BL27">
        <f t="shared" si="42"/>
        <v>0.19239945573807299</v>
      </c>
      <c r="BM27">
        <v>0.67071804516927203</v>
      </c>
      <c r="BN27">
        <v>0.5</v>
      </c>
      <c r="BO27" t="s">
        <v>253</v>
      </c>
      <c r="BP27">
        <v>1684744506.8387101</v>
      </c>
      <c r="BQ27">
        <v>400.00448387096799</v>
      </c>
      <c r="BR27">
        <v>402.53667741935499</v>
      </c>
      <c r="BS27">
        <v>15.9405</v>
      </c>
      <c r="BT27">
        <v>15.284193548387099</v>
      </c>
      <c r="BU27">
        <v>500.008193548387</v>
      </c>
      <c r="BV27">
        <v>95.163577419354795</v>
      </c>
      <c r="BW27">
        <v>0.19993564516129</v>
      </c>
      <c r="BX27">
        <v>27.960919354838701</v>
      </c>
      <c r="BY27">
        <v>27.993267741935501</v>
      </c>
      <c r="BZ27">
        <v>999.9</v>
      </c>
      <c r="CA27">
        <v>10005.483870967701</v>
      </c>
      <c r="CB27">
        <v>0</v>
      </c>
      <c r="CC27">
        <v>68.763900000000007</v>
      </c>
      <c r="CD27">
        <v>999.99419354838699</v>
      </c>
      <c r="CE27">
        <v>0.96000816129032296</v>
      </c>
      <c r="CF27">
        <v>3.9992074193548402E-2</v>
      </c>
      <c r="CG27">
        <v>0</v>
      </c>
      <c r="CH27">
        <v>2.2987064516129001</v>
      </c>
      <c r="CI27">
        <v>0</v>
      </c>
      <c r="CJ27">
        <v>664.93777419354899</v>
      </c>
      <c r="CK27">
        <v>9334.2867741935497</v>
      </c>
      <c r="CL27">
        <v>39.021999999999998</v>
      </c>
      <c r="CM27">
        <v>41.705354838709702</v>
      </c>
      <c r="CN27">
        <v>40.056161290322599</v>
      </c>
      <c r="CO27">
        <v>40.685161290322597</v>
      </c>
      <c r="CP27">
        <v>39.064096774193501</v>
      </c>
      <c r="CQ27">
        <v>960.00225806451601</v>
      </c>
      <c r="CR27">
        <v>39.990645161290303</v>
      </c>
      <c r="CS27">
        <v>0</v>
      </c>
      <c r="CT27">
        <v>59.599999904632597</v>
      </c>
      <c r="CU27">
        <v>2.2686999999999999</v>
      </c>
      <c r="CV27">
        <v>0.27542563213444998</v>
      </c>
      <c r="CW27">
        <v>0.286666664942274</v>
      </c>
      <c r="CX27">
        <v>664.97634615384595</v>
      </c>
      <c r="CY27">
        <v>15</v>
      </c>
      <c r="CZ27">
        <v>1684743832.3</v>
      </c>
      <c r="DA27" t="s">
        <v>254</v>
      </c>
      <c r="DB27">
        <v>1</v>
      </c>
      <c r="DC27">
        <v>-3.641</v>
      </c>
      <c r="DD27">
        <v>0.39700000000000002</v>
      </c>
      <c r="DE27">
        <v>401</v>
      </c>
      <c r="DF27">
        <v>15</v>
      </c>
      <c r="DG27">
        <v>1.77</v>
      </c>
      <c r="DH27">
        <v>0.32</v>
      </c>
      <c r="DI27">
        <v>-2.5078056000000002</v>
      </c>
      <c r="DJ27">
        <v>-0.24189627411154599</v>
      </c>
      <c r="DK27">
        <v>9.4157576905101001E-2</v>
      </c>
      <c r="DL27">
        <v>1</v>
      </c>
      <c r="DM27">
        <v>2.2622555555555599</v>
      </c>
      <c r="DN27">
        <v>0.20877987500676601</v>
      </c>
      <c r="DO27">
        <v>0.167149207204628</v>
      </c>
      <c r="DP27">
        <v>1</v>
      </c>
      <c r="DQ27">
        <v>0.65648636000000005</v>
      </c>
      <c r="DR27">
        <v>1.1290705087764899E-2</v>
      </c>
      <c r="DS27">
        <v>7.7680404369699302E-3</v>
      </c>
      <c r="DT27">
        <v>1</v>
      </c>
      <c r="DU27">
        <v>3</v>
      </c>
      <c r="DV27">
        <v>3</v>
      </c>
      <c r="DW27" t="s">
        <v>281</v>
      </c>
      <c r="DX27">
        <v>100</v>
      </c>
      <c r="DY27">
        <v>100</v>
      </c>
      <c r="DZ27">
        <v>-3.641</v>
      </c>
      <c r="EA27">
        <v>0.39700000000000002</v>
      </c>
      <c r="EB27">
        <v>2</v>
      </c>
      <c r="EC27">
        <v>510.17599999999999</v>
      </c>
      <c r="ED27">
        <v>442.88900000000001</v>
      </c>
      <c r="EE27">
        <v>26.693100000000001</v>
      </c>
      <c r="EF27">
        <v>28.003599999999999</v>
      </c>
      <c r="EG27">
        <v>30.001000000000001</v>
      </c>
      <c r="EH27">
        <v>27.811199999999999</v>
      </c>
      <c r="EI27">
        <v>27.755400000000002</v>
      </c>
      <c r="EJ27">
        <v>19.685500000000001</v>
      </c>
      <c r="EK27">
        <v>33.525300000000001</v>
      </c>
      <c r="EL27">
        <v>99.629599999999996</v>
      </c>
      <c r="EM27">
        <v>26.685099999999998</v>
      </c>
      <c r="EN27">
        <v>402.69400000000002</v>
      </c>
      <c r="EO27">
        <v>15.210900000000001</v>
      </c>
      <c r="EP27">
        <v>100.279</v>
      </c>
      <c r="EQ27">
        <v>89.983199999999997</v>
      </c>
    </row>
    <row r="28" spans="1:147" x14ac:dyDescent="0.3">
      <c r="A28">
        <v>12</v>
      </c>
      <c r="B28">
        <v>1684744574.9000001</v>
      </c>
      <c r="C28">
        <v>660.10000014305103</v>
      </c>
      <c r="D28" t="s">
        <v>288</v>
      </c>
      <c r="E28" t="s">
        <v>289</v>
      </c>
      <c r="F28">
        <v>1684744566.93871</v>
      </c>
      <c r="G28">
        <f t="shared" si="0"/>
        <v>5.1899591791390483E-3</v>
      </c>
      <c r="H28">
        <f t="shared" si="1"/>
        <v>16.638128598754673</v>
      </c>
      <c r="I28">
        <f t="shared" si="2"/>
        <v>400.00687096774197</v>
      </c>
      <c r="J28">
        <f t="shared" si="3"/>
        <v>261.82145523597848</v>
      </c>
      <c r="K28">
        <f t="shared" si="4"/>
        <v>24.96730194418852</v>
      </c>
      <c r="L28">
        <f t="shared" si="5"/>
        <v>38.144667396338278</v>
      </c>
      <c r="M28">
        <f t="shared" si="6"/>
        <v>0.21912066122518595</v>
      </c>
      <c r="N28">
        <f t="shared" si="7"/>
        <v>3.3544363459908602</v>
      </c>
      <c r="O28">
        <f t="shared" si="8"/>
        <v>0.21146806080643202</v>
      </c>
      <c r="P28">
        <f t="shared" si="9"/>
        <v>0.13283282826809234</v>
      </c>
      <c r="Q28">
        <f t="shared" si="10"/>
        <v>161.85094913062647</v>
      </c>
      <c r="R28">
        <f t="shared" si="11"/>
        <v>27.629277117527412</v>
      </c>
      <c r="S28">
        <f t="shared" si="12"/>
        <v>28.004196774193598</v>
      </c>
      <c r="T28">
        <f t="shared" si="13"/>
        <v>3.79576821470086</v>
      </c>
      <c r="U28">
        <f t="shared" si="14"/>
        <v>40.124112567254464</v>
      </c>
      <c r="V28">
        <f t="shared" si="15"/>
        <v>1.5206316556525212</v>
      </c>
      <c r="W28">
        <f t="shared" si="16"/>
        <v>3.7898200317918507</v>
      </c>
      <c r="X28">
        <f t="shared" si="17"/>
        <v>2.275136559048339</v>
      </c>
      <c r="Y28">
        <f t="shared" si="18"/>
        <v>-228.87719980003203</v>
      </c>
      <c r="Z28">
        <f t="shared" si="19"/>
        <v>-4.8647136144856686</v>
      </c>
      <c r="AA28">
        <f t="shared" si="20"/>
        <v>-0.31608825977492794</v>
      </c>
      <c r="AB28">
        <f t="shared" si="21"/>
        <v>-72.207052543666137</v>
      </c>
      <c r="AC28">
        <v>-3.9497738582906103E-2</v>
      </c>
      <c r="AD28">
        <v>4.4339671751255298E-2</v>
      </c>
      <c r="AE28">
        <v>3.3424654871997901</v>
      </c>
      <c r="AF28">
        <v>7</v>
      </c>
      <c r="AG28">
        <v>1</v>
      </c>
      <c r="AH28">
        <f t="shared" si="22"/>
        <v>1</v>
      </c>
      <c r="AI28">
        <f t="shared" si="23"/>
        <v>0</v>
      </c>
      <c r="AJ28">
        <f t="shared" si="24"/>
        <v>50200.385775309718</v>
      </c>
      <c r="AK28">
        <v>0</v>
      </c>
      <c r="AL28">
        <v>0</v>
      </c>
      <c r="AM28">
        <v>0</v>
      </c>
      <c r="AN28">
        <f t="shared" si="25"/>
        <v>0</v>
      </c>
      <c r="AO28" t="e">
        <f t="shared" si="26"/>
        <v>#DIV/0!</v>
      </c>
      <c r="AP28">
        <v>-1</v>
      </c>
      <c r="AQ28" t="s">
        <v>290</v>
      </c>
      <c r="AR28">
        <v>2.1305038461538501</v>
      </c>
      <c r="AS28">
        <v>1.4376</v>
      </c>
      <c r="AT28">
        <f t="shared" si="27"/>
        <v>-0.48198653739138164</v>
      </c>
      <c r="AU28">
        <v>0.5</v>
      </c>
      <c r="AV28">
        <f t="shared" si="28"/>
        <v>841.21848541975146</v>
      </c>
      <c r="AW28">
        <f t="shared" si="29"/>
        <v>16.638128598754673</v>
      </c>
      <c r="AX28">
        <f t="shared" si="30"/>
        <v>-202.72799248854423</v>
      </c>
      <c r="AY28">
        <f t="shared" si="31"/>
        <v>1</v>
      </c>
      <c r="AZ28">
        <f t="shared" si="32"/>
        <v>2.096735735657734E-2</v>
      </c>
      <c r="BA28">
        <f t="shared" si="33"/>
        <v>-1</v>
      </c>
      <c r="BB28" t="s">
        <v>252</v>
      </c>
      <c r="BC28">
        <v>0</v>
      </c>
      <c r="BD28">
        <f t="shared" si="34"/>
        <v>1.4376</v>
      </c>
      <c r="BE28">
        <f t="shared" si="35"/>
        <v>-0.48198653739138159</v>
      </c>
      <c r="BF28" t="e">
        <f t="shared" si="36"/>
        <v>#DIV/0!</v>
      </c>
      <c r="BG28">
        <f t="shared" si="37"/>
        <v>-0.48198653739138159</v>
      </c>
      <c r="BH28" t="e">
        <f t="shared" si="38"/>
        <v>#DIV/0!</v>
      </c>
      <c r="BI28">
        <f t="shared" si="39"/>
        <v>1000.02161290323</v>
      </c>
      <c r="BJ28">
        <f t="shared" si="40"/>
        <v>841.21848541975146</v>
      </c>
      <c r="BK28">
        <f t="shared" si="41"/>
        <v>0.84120030463897022</v>
      </c>
      <c r="BL28">
        <f t="shared" si="42"/>
        <v>0.19240060927794048</v>
      </c>
      <c r="BM28">
        <v>0.67071804516927203</v>
      </c>
      <c r="BN28">
        <v>0.5</v>
      </c>
      <c r="BO28" t="s">
        <v>253</v>
      </c>
      <c r="BP28">
        <v>1684744566.93871</v>
      </c>
      <c r="BQ28">
        <v>400.00687096774197</v>
      </c>
      <c r="BR28">
        <v>402.51722580645202</v>
      </c>
      <c r="BS28">
        <v>15.946216129032299</v>
      </c>
      <c r="BT28">
        <v>15.2611258064516</v>
      </c>
      <c r="BU28">
        <v>500.00567741935498</v>
      </c>
      <c r="BV28">
        <v>95.160161290322606</v>
      </c>
      <c r="BW28">
        <v>0.19986916129032301</v>
      </c>
      <c r="BX28">
        <v>27.977296774193501</v>
      </c>
      <c r="BY28">
        <v>28.004196774193598</v>
      </c>
      <c r="BZ28">
        <v>999.9</v>
      </c>
      <c r="CA28">
        <v>10009.516129032299</v>
      </c>
      <c r="CB28">
        <v>0</v>
      </c>
      <c r="CC28">
        <v>68.791512903225794</v>
      </c>
      <c r="CD28">
        <v>1000.02161290323</v>
      </c>
      <c r="CE28">
        <v>0.95998938709677495</v>
      </c>
      <c r="CF28">
        <v>4.0010900000000002E-2</v>
      </c>
      <c r="CG28">
        <v>0</v>
      </c>
      <c r="CH28">
        <v>2.1396999999999999</v>
      </c>
      <c r="CI28">
        <v>0</v>
      </c>
      <c r="CJ28">
        <v>664.35503225806497</v>
      </c>
      <c r="CK28">
        <v>9334.4883870967697</v>
      </c>
      <c r="CL28">
        <v>39.436999999999998</v>
      </c>
      <c r="CM28">
        <v>42.05</v>
      </c>
      <c r="CN28">
        <v>40.451225806451603</v>
      </c>
      <c r="CO28">
        <v>40.985774193548401</v>
      </c>
      <c r="CP28">
        <v>39.387</v>
      </c>
      <c r="CQ28">
        <v>960.00935483871001</v>
      </c>
      <c r="CR28">
        <v>40.010967741935502</v>
      </c>
      <c r="CS28">
        <v>0</v>
      </c>
      <c r="CT28">
        <v>59.399999856948902</v>
      </c>
      <c r="CU28">
        <v>2.1305038461538501</v>
      </c>
      <c r="CV28">
        <v>-0.499524791649607</v>
      </c>
      <c r="CW28">
        <v>-1.41582906949614</v>
      </c>
      <c r="CX28">
        <v>664.38311538461505</v>
      </c>
      <c r="CY28">
        <v>15</v>
      </c>
      <c r="CZ28">
        <v>1684743832.3</v>
      </c>
      <c r="DA28" t="s">
        <v>254</v>
      </c>
      <c r="DB28">
        <v>1</v>
      </c>
      <c r="DC28">
        <v>-3.641</v>
      </c>
      <c r="DD28">
        <v>0.39700000000000002</v>
      </c>
      <c r="DE28">
        <v>401</v>
      </c>
      <c r="DF28">
        <v>15</v>
      </c>
      <c r="DG28">
        <v>1.77</v>
      </c>
      <c r="DH28">
        <v>0.32</v>
      </c>
      <c r="DI28">
        <v>-2.5007852000000002</v>
      </c>
      <c r="DJ28">
        <v>-0.13669576004817899</v>
      </c>
      <c r="DK28">
        <v>9.5923865669394301E-2</v>
      </c>
      <c r="DL28">
        <v>1</v>
      </c>
      <c r="DM28">
        <v>2.1368888888888899</v>
      </c>
      <c r="DN28">
        <v>-0.14951224502044899</v>
      </c>
      <c r="DO28">
        <v>0.19368527704296401</v>
      </c>
      <c r="DP28">
        <v>1</v>
      </c>
      <c r="DQ28">
        <v>0.68777504</v>
      </c>
      <c r="DR28">
        <v>-5.7492616684594999E-3</v>
      </c>
      <c r="DS28">
        <v>8.7355196547429306E-3</v>
      </c>
      <c r="DT28">
        <v>1</v>
      </c>
      <c r="DU28">
        <v>3</v>
      </c>
      <c r="DV28">
        <v>3</v>
      </c>
      <c r="DW28" t="s">
        <v>281</v>
      </c>
      <c r="DX28">
        <v>100</v>
      </c>
      <c r="DY28">
        <v>100</v>
      </c>
      <c r="DZ28">
        <v>-3.641</v>
      </c>
      <c r="EA28">
        <v>0.39700000000000002</v>
      </c>
      <c r="EB28">
        <v>2</v>
      </c>
      <c r="EC28">
        <v>510.17200000000003</v>
      </c>
      <c r="ED28">
        <v>442.06900000000002</v>
      </c>
      <c r="EE28">
        <v>26.621099999999998</v>
      </c>
      <c r="EF28">
        <v>28.158999999999999</v>
      </c>
      <c r="EG28">
        <v>30.001100000000001</v>
      </c>
      <c r="EH28">
        <v>27.990100000000002</v>
      </c>
      <c r="EI28">
        <v>27.940100000000001</v>
      </c>
      <c r="EJ28">
        <v>19.759399999999999</v>
      </c>
      <c r="EK28">
        <v>34.357500000000002</v>
      </c>
      <c r="EL28">
        <v>99.257499999999993</v>
      </c>
      <c r="EM28">
        <v>26.619800000000001</v>
      </c>
      <c r="EN28">
        <v>402.666</v>
      </c>
      <c r="EO28">
        <v>15.1868</v>
      </c>
      <c r="EP28">
        <v>100.26600000000001</v>
      </c>
      <c r="EQ28">
        <v>89.975999999999999</v>
      </c>
    </row>
    <row r="29" spans="1:147" x14ac:dyDescent="0.3">
      <c r="A29">
        <v>13</v>
      </c>
      <c r="B29">
        <v>1684744635</v>
      </c>
      <c r="C29">
        <v>720.20000004768394</v>
      </c>
      <c r="D29" t="s">
        <v>291</v>
      </c>
      <c r="E29" t="s">
        <v>292</v>
      </c>
      <c r="F29">
        <v>1684744626.94839</v>
      </c>
      <c r="G29">
        <f t="shared" si="0"/>
        <v>5.3078618815757374E-3</v>
      </c>
      <c r="H29">
        <f t="shared" si="1"/>
        <v>16.925211674414154</v>
      </c>
      <c r="I29">
        <f t="shared" si="2"/>
        <v>399.99564516128999</v>
      </c>
      <c r="J29">
        <f t="shared" si="3"/>
        <v>262.58353261511104</v>
      </c>
      <c r="K29">
        <f t="shared" si="4"/>
        <v>25.040591982724891</v>
      </c>
      <c r="L29">
        <f t="shared" si="5"/>
        <v>38.144538789612831</v>
      </c>
      <c r="M29">
        <f t="shared" si="6"/>
        <v>0.22446700108659404</v>
      </c>
      <c r="N29">
        <f t="shared" si="7"/>
        <v>3.3493719575594079</v>
      </c>
      <c r="O29">
        <f t="shared" si="8"/>
        <v>0.21643210391961912</v>
      </c>
      <c r="P29">
        <f t="shared" si="9"/>
        <v>0.13596800681423088</v>
      </c>
      <c r="Q29">
        <f t="shared" si="10"/>
        <v>161.84430791732646</v>
      </c>
      <c r="R29">
        <f t="shared" si="11"/>
        <v>27.601567636838567</v>
      </c>
      <c r="S29">
        <f t="shared" si="12"/>
        <v>27.992480645161301</v>
      </c>
      <c r="T29">
        <f t="shared" si="13"/>
        <v>3.7931765198857339</v>
      </c>
      <c r="U29">
        <f t="shared" si="14"/>
        <v>40.097763687068252</v>
      </c>
      <c r="V29">
        <f t="shared" si="15"/>
        <v>1.5196202186392231</v>
      </c>
      <c r="W29">
        <f t="shared" si="16"/>
        <v>3.7897879555046332</v>
      </c>
      <c r="X29">
        <f t="shared" si="17"/>
        <v>2.2735563012465105</v>
      </c>
      <c r="Y29">
        <f t="shared" si="18"/>
        <v>-234.07670897749003</v>
      </c>
      <c r="Z29">
        <f t="shared" si="19"/>
        <v>-2.7679839107088631</v>
      </c>
      <c r="AA29">
        <f t="shared" si="20"/>
        <v>-0.18011303778162516</v>
      </c>
      <c r="AB29">
        <f t="shared" si="21"/>
        <v>-75.18049800865407</v>
      </c>
      <c r="AC29">
        <v>-3.9422897174701703E-2</v>
      </c>
      <c r="AD29">
        <v>4.4255655714078301E-2</v>
      </c>
      <c r="AE29">
        <v>3.33742378148288</v>
      </c>
      <c r="AF29">
        <v>6</v>
      </c>
      <c r="AG29">
        <v>1</v>
      </c>
      <c r="AH29">
        <f t="shared" si="22"/>
        <v>1</v>
      </c>
      <c r="AI29">
        <f t="shared" si="23"/>
        <v>0</v>
      </c>
      <c r="AJ29">
        <f t="shared" si="24"/>
        <v>50109.219572012778</v>
      </c>
      <c r="AK29">
        <v>0</v>
      </c>
      <c r="AL29">
        <v>0</v>
      </c>
      <c r="AM29">
        <v>0</v>
      </c>
      <c r="AN29">
        <f t="shared" si="25"/>
        <v>0</v>
      </c>
      <c r="AO29" t="e">
        <f t="shared" si="26"/>
        <v>#DIV/0!</v>
      </c>
      <c r="AP29">
        <v>-1</v>
      </c>
      <c r="AQ29" t="s">
        <v>293</v>
      </c>
      <c r="AR29">
        <v>2.2388346153846199</v>
      </c>
      <c r="AS29">
        <v>2.63218</v>
      </c>
      <c r="AT29">
        <f t="shared" si="27"/>
        <v>0.14943711471684307</v>
      </c>
      <c r="AU29">
        <v>0.5</v>
      </c>
      <c r="AV29">
        <f t="shared" si="28"/>
        <v>841.18869298062964</v>
      </c>
      <c r="AW29">
        <f t="shared" si="29"/>
        <v>16.925211674414154</v>
      </c>
      <c r="AX29">
        <f t="shared" si="30"/>
        <v>62.852405605728819</v>
      </c>
      <c r="AY29">
        <f t="shared" si="31"/>
        <v>1</v>
      </c>
      <c r="AZ29">
        <f t="shared" si="32"/>
        <v>2.1309382572534084E-2</v>
      </c>
      <c r="BA29">
        <f t="shared" si="33"/>
        <v>-1</v>
      </c>
      <c r="BB29" t="s">
        <v>252</v>
      </c>
      <c r="BC29">
        <v>0</v>
      </c>
      <c r="BD29">
        <f t="shared" si="34"/>
        <v>2.63218</v>
      </c>
      <c r="BE29">
        <f t="shared" si="35"/>
        <v>0.14943711471684309</v>
      </c>
      <c r="BF29" t="e">
        <f t="shared" si="36"/>
        <v>#DIV/0!</v>
      </c>
      <c r="BG29">
        <f t="shared" si="37"/>
        <v>0.14943711471684309</v>
      </c>
      <c r="BH29" t="e">
        <f t="shared" si="38"/>
        <v>#DIV/0!</v>
      </c>
      <c r="BI29">
        <f t="shared" si="39"/>
        <v>999.98683870967704</v>
      </c>
      <c r="BJ29">
        <f t="shared" si="40"/>
        <v>841.18869298062964</v>
      </c>
      <c r="BK29">
        <f t="shared" si="41"/>
        <v>0.84119976425494658</v>
      </c>
      <c r="BL29">
        <f t="shared" si="42"/>
        <v>0.1923995285098932</v>
      </c>
      <c r="BM29">
        <v>0.67071804516927203</v>
      </c>
      <c r="BN29">
        <v>0.5</v>
      </c>
      <c r="BO29" t="s">
        <v>253</v>
      </c>
      <c r="BP29">
        <v>1684744626.94839</v>
      </c>
      <c r="BQ29">
        <v>399.99564516128999</v>
      </c>
      <c r="BR29">
        <v>402.55083870967798</v>
      </c>
      <c r="BS29">
        <v>15.9352161290323</v>
      </c>
      <c r="BT29">
        <v>15.2345516129032</v>
      </c>
      <c r="BU29">
        <v>500.00364516129002</v>
      </c>
      <c r="BV29">
        <v>95.162325806451605</v>
      </c>
      <c r="BW29">
        <v>0.20005938709677401</v>
      </c>
      <c r="BX29">
        <v>27.977151612903199</v>
      </c>
      <c r="BY29">
        <v>27.992480645161301</v>
      </c>
      <c r="BZ29">
        <v>999.9</v>
      </c>
      <c r="CA29">
        <v>9990.3225806451592</v>
      </c>
      <c r="CB29">
        <v>0</v>
      </c>
      <c r="CC29">
        <v>68.765280645161297</v>
      </c>
      <c r="CD29">
        <v>999.98683870967704</v>
      </c>
      <c r="CE29">
        <v>0.96000880645161302</v>
      </c>
      <c r="CF29">
        <v>3.9991454838709702E-2</v>
      </c>
      <c r="CG29">
        <v>0</v>
      </c>
      <c r="CH29">
        <v>2.2467193548387101</v>
      </c>
      <c r="CI29">
        <v>0</v>
      </c>
      <c r="CJ29">
        <v>661.58887096774197</v>
      </c>
      <c r="CK29">
        <v>9334.2219354838708</v>
      </c>
      <c r="CL29">
        <v>39.5</v>
      </c>
      <c r="CM29">
        <v>42.052</v>
      </c>
      <c r="CN29">
        <v>40.586387096774203</v>
      </c>
      <c r="CO29">
        <v>40.811999999999998</v>
      </c>
      <c r="CP29">
        <v>39.461387096774203</v>
      </c>
      <c r="CQ29">
        <v>959.99516129032304</v>
      </c>
      <c r="CR29">
        <v>39.9916129032258</v>
      </c>
      <c r="CS29">
        <v>0</v>
      </c>
      <c r="CT29">
        <v>59.600000143051098</v>
      </c>
      <c r="CU29">
        <v>2.2388346153846199</v>
      </c>
      <c r="CV29">
        <v>0.579511111902003</v>
      </c>
      <c r="CW29">
        <v>-0.71442735111587796</v>
      </c>
      <c r="CX29">
        <v>661.59119230769204</v>
      </c>
      <c r="CY29">
        <v>15</v>
      </c>
      <c r="CZ29">
        <v>1684743832.3</v>
      </c>
      <c r="DA29" t="s">
        <v>254</v>
      </c>
      <c r="DB29">
        <v>1</v>
      </c>
      <c r="DC29">
        <v>-3.641</v>
      </c>
      <c r="DD29">
        <v>0.39700000000000002</v>
      </c>
      <c r="DE29">
        <v>401</v>
      </c>
      <c r="DF29">
        <v>15</v>
      </c>
      <c r="DG29">
        <v>1.77</v>
      </c>
      <c r="DH29">
        <v>0.32</v>
      </c>
      <c r="DI29">
        <v>-2.5526181999999999</v>
      </c>
      <c r="DJ29">
        <v>5.2542510951131202E-2</v>
      </c>
      <c r="DK29">
        <v>8.9343928494106398E-2</v>
      </c>
      <c r="DL29">
        <v>1</v>
      </c>
      <c r="DM29">
        <v>2.2422444444444398</v>
      </c>
      <c r="DN29">
        <v>0.26845317286397702</v>
      </c>
      <c r="DO29">
        <v>0.19705042423541799</v>
      </c>
      <c r="DP29">
        <v>1</v>
      </c>
      <c r="DQ29">
        <v>0.70246531999999995</v>
      </c>
      <c r="DR29">
        <v>-1.6455850666145699E-2</v>
      </c>
      <c r="DS29">
        <v>9.7647149808686197E-3</v>
      </c>
      <c r="DT29">
        <v>1</v>
      </c>
      <c r="DU29">
        <v>3</v>
      </c>
      <c r="DV29">
        <v>3</v>
      </c>
      <c r="DW29" t="s">
        <v>281</v>
      </c>
      <c r="DX29">
        <v>100</v>
      </c>
      <c r="DY29">
        <v>100</v>
      </c>
      <c r="DZ29">
        <v>-3.641</v>
      </c>
      <c r="EA29">
        <v>0.39700000000000002</v>
      </c>
      <c r="EB29">
        <v>2</v>
      </c>
      <c r="EC29">
        <v>510.67700000000002</v>
      </c>
      <c r="ED29">
        <v>441.02699999999999</v>
      </c>
      <c r="EE29">
        <v>26.534199999999998</v>
      </c>
      <c r="EF29">
        <v>28.300999999999998</v>
      </c>
      <c r="EG29">
        <v>30.0002</v>
      </c>
      <c r="EH29">
        <v>28.155999999999999</v>
      </c>
      <c r="EI29">
        <v>28.1143</v>
      </c>
      <c r="EJ29">
        <v>19.812999999999999</v>
      </c>
      <c r="EK29">
        <v>35.197299999999998</v>
      </c>
      <c r="EL29">
        <v>98.883300000000006</v>
      </c>
      <c r="EM29">
        <v>26.5459</v>
      </c>
      <c r="EN29">
        <v>402.69799999999998</v>
      </c>
      <c r="EO29">
        <v>15.170299999999999</v>
      </c>
      <c r="EP29">
        <v>100.25700000000001</v>
      </c>
      <c r="EQ29">
        <v>89.971299999999999</v>
      </c>
    </row>
    <row r="30" spans="1:147" x14ac:dyDescent="0.3">
      <c r="A30">
        <v>14</v>
      </c>
      <c r="B30">
        <v>1684744695</v>
      </c>
      <c r="C30">
        <v>780.20000004768394</v>
      </c>
      <c r="D30" t="s">
        <v>294</v>
      </c>
      <c r="E30" t="s">
        <v>295</v>
      </c>
      <c r="F30">
        <v>1684744686.9548399</v>
      </c>
      <c r="G30">
        <f t="shared" si="0"/>
        <v>5.6029006353220494E-3</v>
      </c>
      <c r="H30">
        <f t="shared" si="1"/>
        <v>16.484694210716004</v>
      </c>
      <c r="I30">
        <f t="shared" si="2"/>
        <v>400.029258064516</v>
      </c>
      <c r="J30">
        <f t="shared" si="3"/>
        <v>271.97926141432146</v>
      </c>
      <c r="K30">
        <f t="shared" si="4"/>
        <v>25.935640225830841</v>
      </c>
      <c r="L30">
        <f t="shared" si="5"/>
        <v>38.146345655239045</v>
      </c>
      <c r="M30">
        <f t="shared" si="6"/>
        <v>0.23720053629476442</v>
      </c>
      <c r="N30">
        <f t="shared" si="7"/>
        <v>3.3547051130596075</v>
      </c>
      <c r="O30">
        <f t="shared" si="8"/>
        <v>0.22826138991658598</v>
      </c>
      <c r="P30">
        <f t="shared" si="9"/>
        <v>0.14343844725944394</v>
      </c>
      <c r="Q30">
        <f t="shared" si="10"/>
        <v>161.84987218098476</v>
      </c>
      <c r="R30">
        <f t="shared" si="11"/>
        <v>27.541715901027576</v>
      </c>
      <c r="S30">
        <f t="shared" si="12"/>
        <v>28.003212903225801</v>
      </c>
      <c r="T30">
        <f t="shared" si="13"/>
        <v>3.7955505157264167</v>
      </c>
      <c r="U30">
        <f t="shared" si="14"/>
        <v>40.094109808095958</v>
      </c>
      <c r="V30">
        <f t="shared" si="15"/>
        <v>1.5201117445612045</v>
      </c>
      <c r="W30">
        <f t="shared" si="16"/>
        <v>3.7913592590956031</v>
      </c>
      <c r="X30">
        <f t="shared" si="17"/>
        <v>2.275438771165212</v>
      </c>
      <c r="Y30">
        <f t="shared" si="18"/>
        <v>-247.08791801770238</v>
      </c>
      <c r="Z30">
        <f t="shared" si="19"/>
        <v>-3.4275671437849802</v>
      </c>
      <c r="AA30">
        <f t="shared" si="20"/>
        <v>-0.22269743049659654</v>
      </c>
      <c r="AB30">
        <f t="shared" si="21"/>
        <v>-88.888310410999196</v>
      </c>
      <c r="AC30">
        <v>-3.9501711699005897E-2</v>
      </c>
      <c r="AD30">
        <v>4.43441319221414E-2</v>
      </c>
      <c r="AE30">
        <v>3.3427330501081598</v>
      </c>
      <c r="AF30">
        <v>7</v>
      </c>
      <c r="AG30">
        <v>1</v>
      </c>
      <c r="AH30">
        <f t="shared" si="22"/>
        <v>1</v>
      </c>
      <c r="AI30">
        <f t="shared" si="23"/>
        <v>0</v>
      </c>
      <c r="AJ30">
        <f t="shared" si="24"/>
        <v>50204.040955222052</v>
      </c>
      <c r="AK30">
        <v>0</v>
      </c>
      <c r="AL30">
        <v>0</v>
      </c>
      <c r="AM30">
        <v>0</v>
      </c>
      <c r="AN30">
        <f t="shared" si="25"/>
        <v>0</v>
      </c>
      <c r="AO30" t="e">
        <f t="shared" si="26"/>
        <v>#DIV/0!</v>
      </c>
      <c r="AP30">
        <v>-1</v>
      </c>
      <c r="AQ30" t="s">
        <v>296</v>
      </c>
      <c r="AR30">
        <v>2.1861038461538498</v>
      </c>
      <c r="AS30">
        <v>2.0054599999999998</v>
      </c>
      <c r="AT30">
        <f t="shared" si="27"/>
        <v>-9.0076015554461319E-2</v>
      </c>
      <c r="AU30">
        <v>0.5</v>
      </c>
      <c r="AV30">
        <f t="shared" si="28"/>
        <v>841.212894736115</v>
      </c>
      <c r="AW30">
        <f t="shared" si="29"/>
        <v>16.484694210716004</v>
      </c>
      <c r="AX30">
        <f t="shared" si="30"/>
        <v>-37.886552895431862</v>
      </c>
      <c r="AY30">
        <f t="shared" si="31"/>
        <v>1</v>
      </c>
      <c r="AZ30">
        <f t="shared" si="32"/>
        <v>2.0785100085990573E-2</v>
      </c>
      <c r="BA30">
        <f t="shared" si="33"/>
        <v>-1</v>
      </c>
      <c r="BB30" t="s">
        <v>252</v>
      </c>
      <c r="BC30">
        <v>0</v>
      </c>
      <c r="BD30">
        <f t="shared" si="34"/>
        <v>2.0054599999999998</v>
      </c>
      <c r="BE30">
        <f t="shared" si="35"/>
        <v>-9.0076015554461319E-2</v>
      </c>
      <c r="BF30" t="e">
        <f t="shared" si="36"/>
        <v>#DIV/0!</v>
      </c>
      <c r="BG30">
        <f t="shared" si="37"/>
        <v>-9.0076015554461319E-2</v>
      </c>
      <c r="BH30" t="e">
        <f t="shared" si="38"/>
        <v>#DIV/0!</v>
      </c>
      <c r="BI30">
        <f t="shared" si="39"/>
        <v>1000.01496774194</v>
      </c>
      <c r="BJ30">
        <f t="shared" si="40"/>
        <v>841.212894736115</v>
      </c>
      <c r="BK30">
        <f t="shared" si="41"/>
        <v>0.84120030386704681</v>
      </c>
      <c r="BL30">
        <f t="shared" si="42"/>
        <v>0.19240060773409376</v>
      </c>
      <c r="BM30">
        <v>0.67071804516927203</v>
      </c>
      <c r="BN30">
        <v>0.5</v>
      </c>
      <c r="BO30" t="s">
        <v>253</v>
      </c>
      <c r="BP30">
        <v>1684744686.9548399</v>
      </c>
      <c r="BQ30">
        <v>400.029258064516</v>
      </c>
      <c r="BR30">
        <v>402.541258064516</v>
      </c>
      <c r="BS30">
        <v>15.9409548387097</v>
      </c>
      <c r="BT30">
        <v>15.201335483871</v>
      </c>
      <c r="BU30">
        <v>499.99516129032298</v>
      </c>
      <c r="BV30">
        <v>95.159000000000006</v>
      </c>
      <c r="BW30">
        <v>0.199889096774194</v>
      </c>
      <c r="BX30">
        <v>27.9842612903226</v>
      </c>
      <c r="BY30">
        <v>28.003212903225801</v>
      </c>
      <c r="BZ30">
        <v>999.9</v>
      </c>
      <c r="CA30">
        <v>10010.6451612903</v>
      </c>
      <c r="CB30">
        <v>0</v>
      </c>
      <c r="CC30">
        <v>68.763554838709695</v>
      </c>
      <c r="CD30">
        <v>1000.01496774194</v>
      </c>
      <c r="CE30">
        <v>0.95998732258064601</v>
      </c>
      <c r="CF30">
        <v>4.0012970967741902E-2</v>
      </c>
      <c r="CG30">
        <v>0</v>
      </c>
      <c r="CH30">
        <v>2.1973935483871001</v>
      </c>
      <c r="CI30">
        <v>0</v>
      </c>
      <c r="CJ30">
        <v>659.23141935483898</v>
      </c>
      <c r="CK30">
        <v>9334.4219354838697</v>
      </c>
      <c r="CL30">
        <v>39.625</v>
      </c>
      <c r="CM30">
        <v>42.120935483871001</v>
      </c>
      <c r="CN30">
        <v>40.686999999999998</v>
      </c>
      <c r="CO30">
        <v>40.75</v>
      </c>
      <c r="CP30">
        <v>39.561999999999998</v>
      </c>
      <c r="CQ30">
        <v>960.00225806451601</v>
      </c>
      <c r="CR30">
        <v>40.010645161290299</v>
      </c>
      <c r="CS30">
        <v>0</v>
      </c>
      <c r="CT30">
        <v>59.300000190734899</v>
      </c>
      <c r="CU30">
        <v>2.1861038461538498</v>
      </c>
      <c r="CV30">
        <v>4.8741886069297698E-2</v>
      </c>
      <c r="CW30">
        <v>-1.0600000033746599</v>
      </c>
      <c r="CX30">
        <v>659.21757692307699</v>
      </c>
      <c r="CY30">
        <v>15</v>
      </c>
      <c r="CZ30">
        <v>1684743832.3</v>
      </c>
      <c r="DA30" t="s">
        <v>254</v>
      </c>
      <c r="DB30">
        <v>1</v>
      </c>
      <c r="DC30">
        <v>-3.641</v>
      </c>
      <c r="DD30">
        <v>0.39700000000000002</v>
      </c>
      <c r="DE30">
        <v>401</v>
      </c>
      <c r="DF30">
        <v>15</v>
      </c>
      <c r="DG30">
        <v>1.77</v>
      </c>
      <c r="DH30">
        <v>0.32</v>
      </c>
      <c r="DI30">
        <v>-2.5144166000000001</v>
      </c>
      <c r="DJ30">
        <v>0.16685403172865501</v>
      </c>
      <c r="DK30">
        <v>0.13973229806469201</v>
      </c>
      <c r="DL30">
        <v>1</v>
      </c>
      <c r="DM30">
        <v>2.19292222222222</v>
      </c>
      <c r="DN30">
        <v>-0.11932068889557</v>
      </c>
      <c r="DO30">
        <v>0.199607833723906</v>
      </c>
      <c r="DP30">
        <v>1</v>
      </c>
      <c r="DQ30">
        <v>0.73447576000000003</v>
      </c>
      <c r="DR30">
        <v>8.6634087478899904E-2</v>
      </c>
      <c r="DS30">
        <v>1.7287550363842798E-2</v>
      </c>
      <c r="DT30">
        <v>1</v>
      </c>
      <c r="DU30">
        <v>3</v>
      </c>
      <c r="DV30">
        <v>3</v>
      </c>
      <c r="DW30" t="s">
        <v>281</v>
      </c>
      <c r="DX30">
        <v>100</v>
      </c>
      <c r="DY30">
        <v>100</v>
      </c>
      <c r="DZ30">
        <v>-3.641</v>
      </c>
      <c r="EA30">
        <v>0.39700000000000002</v>
      </c>
      <c r="EB30">
        <v>2</v>
      </c>
      <c r="EC30">
        <v>510.83800000000002</v>
      </c>
      <c r="ED30">
        <v>440.26</v>
      </c>
      <c r="EE30">
        <v>26.482800000000001</v>
      </c>
      <c r="EF30">
        <v>28.436499999999999</v>
      </c>
      <c r="EG30">
        <v>30.000900000000001</v>
      </c>
      <c r="EH30">
        <v>28.3111</v>
      </c>
      <c r="EI30">
        <v>28.275700000000001</v>
      </c>
      <c r="EJ30">
        <v>19.853200000000001</v>
      </c>
      <c r="EK30">
        <v>35.746400000000001</v>
      </c>
      <c r="EL30">
        <v>98.138099999999994</v>
      </c>
      <c r="EM30">
        <v>26.4815</v>
      </c>
      <c r="EN30">
        <v>402.60899999999998</v>
      </c>
      <c r="EO30">
        <v>15.1572</v>
      </c>
      <c r="EP30">
        <v>100.249</v>
      </c>
      <c r="EQ30">
        <v>89.965199999999996</v>
      </c>
    </row>
    <row r="31" spans="1:147" x14ac:dyDescent="0.3">
      <c r="A31">
        <v>15</v>
      </c>
      <c r="B31">
        <v>1684744755.5</v>
      </c>
      <c r="C31">
        <v>840.70000004768394</v>
      </c>
      <c r="D31" t="s">
        <v>297</v>
      </c>
      <c r="E31" t="s">
        <v>298</v>
      </c>
      <c r="F31">
        <v>1684744747.4935501</v>
      </c>
      <c r="G31">
        <f t="shared" si="0"/>
        <v>5.6363096869588335E-3</v>
      </c>
      <c r="H31">
        <f t="shared" si="1"/>
        <v>16.545440665375526</v>
      </c>
      <c r="I31">
        <f t="shared" si="2"/>
        <v>400.01709677419302</v>
      </c>
      <c r="J31">
        <f t="shared" si="3"/>
        <v>272.59000736766222</v>
      </c>
      <c r="K31">
        <f t="shared" si="4"/>
        <v>25.991206384526919</v>
      </c>
      <c r="L31">
        <f t="shared" si="5"/>
        <v>38.141262110075168</v>
      </c>
      <c r="M31">
        <f t="shared" si="6"/>
        <v>0.23939782410437979</v>
      </c>
      <c r="N31">
        <f t="shared" si="7"/>
        <v>3.3503783697802976</v>
      </c>
      <c r="O31">
        <f t="shared" si="8"/>
        <v>0.23028444112815963</v>
      </c>
      <c r="P31">
        <f t="shared" si="9"/>
        <v>0.14471767125465268</v>
      </c>
      <c r="Q31">
        <f t="shared" si="10"/>
        <v>161.84725118542048</v>
      </c>
      <c r="R31">
        <f t="shared" si="11"/>
        <v>27.527653782711216</v>
      </c>
      <c r="S31">
        <f t="shared" si="12"/>
        <v>27.987661290322599</v>
      </c>
      <c r="T31">
        <f t="shared" si="13"/>
        <v>3.792110891005525</v>
      </c>
      <c r="U31">
        <f t="shared" si="14"/>
        <v>40.195921023673336</v>
      </c>
      <c r="V31">
        <f t="shared" si="15"/>
        <v>1.5234519191677895</v>
      </c>
      <c r="W31">
        <f t="shared" si="16"/>
        <v>3.7900659578631237</v>
      </c>
      <c r="X31">
        <f t="shared" si="17"/>
        <v>2.2686589718377355</v>
      </c>
      <c r="Y31">
        <f t="shared" si="18"/>
        <v>-248.56125719488455</v>
      </c>
      <c r="Z31">
        <f t="shared" si="19"/>
        <v>-1.6710781193361808</v>
      </c>
      <c r="AA31">
        <f t="shared" si="20"/>
        <v>-0.10870265659134197</v>
      </c>
      <c r="AB31">
        <f t="shared" si="21"/>
        <v>-88.493786785391592</v>
      </c>
      <c r="AC31">
        <v>-3.9437766256395897E-2</v>
      </c>
      <c r="AD31">
        <v>4.4272347560883302E-2</v>
      </c>
      <c r="AE31">
        <v>3.3384256872260898</v>
      </c>
      <c r="AF31">
        <v>6</v>
      </c>
      <c r="AG31">
        <v>1</v>
      </c>
      <c r="AH31">
        <f t="shared" si="22"/>
        <v>1</v>
      </c>
      <c r="AI31">
        <f t="shared" si="23"/>
        <v>0</v>
      </c>
      <c r="AJ31">
        <f t="shared" si="24"/>
        <v>50126.855876504698</v>
      </c>
      <c r="AK31">
        <v>0</v>
      </c>
      <c r="AL31">
        <v>0</v>
      </c>
      <c r="AM31">
        <v>0</v>
      </c>
      <c r="AN31">
        <f t="shared" si="25"/>
        <v>0</v>
      </c>
      <c r="AO31" t="e">
        <f t="shared" si="26"/>
        <v>#DIV/0!</v>
      </c>
      <c r="AP31">
        <v>-1</v>
      </c>
      <c r="AQ31" t="s">
        <v>299</v>
      </c>
      <c r="AR31">
        <v>2.25245769230769</v>
      </c>
      <c r="AS31">
        <v>1.6628000000000001</v>
      </c>
      <c r="AT31">
        <f t="shared" si="27"/>
        <v>-0.35461732758461029</v>
      </c>
      <c r="AU31">
        <v>0.5</v>
      </c>
      <c r="AV31">
        <f t="shared" si="28"/>
        <v>841.19912655469363</v>
      </c>
      <c r="AW31">
        <f t="shared" si="29"/>
        <v>16.545440665375526</v>
      </c>
      <c r="AX31">
        <f t="shared" si="30"/>
        <v>-149.15189311266693</v>
      </c>
      <c r="AY31">
        <f t="shared" si="31"/>
        <v>1</v>
      </c>
      <c r="AZ31">
        <f t="shared" si="32"/>
        <v>2.0857654402515295E-2</v>
      </c>
      <c r="BA31">
        <f t="shared" si="33"/>
        <v>-1</v>
      </c>
      <c r="BB31" t="s">
        <v>252</v>
      </c>
      <c r="BC31">
        <v>0</v>
      </c>
      <c r="BD31">
        <f t="shared" si="34"/>
        <v>1.6628000000000001</v>
      </c>
      <c r="BE31">
        <f t="shared" si="35"/>
        <v>-0.35461732758461023</v>
      </c>
      <c r="BF31" t="e">
        <f t="shared" si="36"/>
        <v>#DIV/0!</v>
      </c>
      <c r="BG31">
        <f t="shared" si="37"/>
        <v>-0.35461732758461023</v>
      </c>
      <c r="BH31" t="e">
        <f t="shared" si="38"/>
        <v>#DIV/0!</v>
      </c>
      <c r="BI31">
        <f t="shared" si="39"/>
        <v>999.99858064516104</v>
      </c>
      <c r="BJ31">
        <f t="shared" si="40"/>
        <v>841.19912655469363</v>
      </c>
      <c r="BK31">
        <f t="shared" si="41"/>
        <v>0.84120032051643912</v>
      </c>
      <c r="BL31">
        <f t="shared" si="42"/>
        <v>0.19240064103287843</v>
      </c>
      <c r="BM31">
        <v>0.67071804516927203</v>
      </c>
      <c r="BN31">
        <v>0.5</v>
      </c>
      <c r="BO31" t="s">
        <v>253</v>
      </c>
      <c r="BP31">
        <v>1684744747.4935501</v>
      </c>
      <c r="BQ31">
        <v>400.01709677419302</v>
      </c>
      <c r="BR31">
        <v>402.538935483871</v>
      </c>
      <c r="BS31">
        <v>15.9776258064516</v>
      </c>
      <c r="BT31">
        <v>15.2336516129032</v>
      </c>
      <c r="BU31">
        <v>500.01374193548401</v>
      </c>
      <c r="BV31">
        <v>95.149061290322607</v>
      </c>
      <c r="BW31">
        <v>0.20001858064516101</v>
      </c>
      <c r="BX31">
        <v>27.9784096774193</v>
      </c>
      <c r="BY31">
        <v>27.987661290322599</v>
      </c>
      <c r="BZ31">
        <v>999.9</v>
      </c>
      <c r="CA31">
        <v>9995.4838709677406</v>
      </c>
      <c r="CB31">
        <v>0</v>
      </c>
      <c r="CC31">
        <v>68.763900000000007</v>
      </c>
      <c r="CD31">
        <v>999.99858064516104</v>
      </c>
      <c r="CE31">
        <v>0.95998893548387099</v>
      </c>
      <c r="CF31">
        <v>4.00113258064516E-2</v>
      </c>
      <c r="CG31">
        <v>0</v>
      </c>
      <c r="CH31">
        <v>2.25043225806452</v>
      </c>
      <c r="CI31">
        <v>0</v>
      </c>
      <c r="CJ31">
        <v>656.72641935483898</v>
      </c>
      <c r="CK31">
        <v>9334.27</v>
      </c>
      <c r="CL31">
        <v>39.741870967741903</v>
      </c>
      <c r="CM31">
        <v>42.231709677419403</v>
      </c>
      <c r="CN31">
        <v>40.811999999999998</v>
      </c>
      <c r="CO31">
        <v>40.811999999999998</v>
      </c>
      <c r="CP31">
        <v>39.625</v>
      </c>
      <c r="CQ31">
        <v>959.98838709677398</v>
      </c>
      <c r="CR31">
        <v>40.010645161290299</v>
      </c>
      <c r="CS31">
        <v>0</v>
      </c>
      <c r="CT31">
        <v>60</v>
      </c>
      <c r="CU31">
        <v>2.25245769230769</v>
      </c>
      <c r="CV31">
        <v>0.63884786437963403</v>
      </c>
      <c r="CW31">
        <v>-1.94735041475035</v>
      </c>
      <c r="CX31">
        <v>656.71561538461503</v>
      </c>
      <c r="CY31">
        <v>15</v>
      </c>
      <c r="CZ31">
        <v>1684743832.3</v>
      </c>
      <c r="DA31" t="s">
        <v>254</v>
      </c>
      <c r="DB31">
        <v>1</v>
      </c>
      <c r="DC31">
        <v>-3.641</v>
      </c>
      <c r="DD31">
        <v>0.39700000000000002</v>
      </c>
      <c r="DE31">
        <v>401</v>
      </c>
      <c r="DF31">
        <v>15</v>
      </c>
      <c r="DG31">
        <v>1.77</v>
      </c>
      <c r="DH31">
        <v>0.32</v>
      </c>
      <c r="DI31">
        <v>-2.5207730000000002</v>
      </c>
      <c r="DJ31">
        <v>-6.4757463402820001E-2</v>
      </c>
      <c r="DK31">
        <v>0.102610888920231</v>
      </c>
      <c r="DL31">
        <v>1</v>
      </c>
      <c r="DM31">
        <v>2.26400277777778</v>
      </c>
      <c r="DN31">
        <v>7.8292101214588405E-2</v>
      </c>
      <c r="DO31">
        <v>0.19569285243024101</v>
      </c>
      <c r="DP31">
        <v>1</v>
      </c>
      <c r="DQ31">
        <v>0.73215078</v>
      </c>
      <c r="DR31">
        <v>0.125709446939515</v>
      </c>
      <c r="DS31">
        <v>1.6360313916658199E-2</v>
      </c>
      <c r="DT31">
        <v>0</v>
      </c>
      <c r="DU31">
        <v>2</v>
      </c>
      <c r="DV31">
        <v>3</v>
      </c>
      <c r="DW31" t="s">
        <v>255</v>
      </c>
      <c r="DX31">
        <v>100</v>
      </c>
      <c r="DY31">
        <v>100</v>
      </c>
      <c r="DZ31">
        <v>-3.641</v>
      </c>
      <c r="EA31">
        <v>0.39700000000000002</v>
      </c>
      <c r="EB31">
        <v>2</v>
      </c>
      <c r="EC31">
        <v>511.05599999999998</v>
      </c>
      <c r="ED31">
        <v>439.91199999999998</v>
      </c>
      <c r="EE31">
        <v>26.456099999999999</v>
      </c>
      <c r="EF31">
        <v>28.564599999999999</v>
      </c>
      <c r="EG31">
        <v>30.000900000000001</v>
      </c>
      <c r="EH31">
        <v>28.459099999999999</v>
      </c>
      <c r="EI31">
        <v>28.426600000000001</v>
      </c>
      <c r="EJ31">
        <v>19.881799999999998</v>
      </c>
      <c r="EK31">
        <v>36.311399999999999</v>
      </c>
      <c r="EL31">
        <v>97.394800000000004</v>
      </c>
      <c r="EM31">
        <v>26.456800000000001</v>
      </c>
      <c r="EN31">
        <v>402.48700000000002</v>
      </c>
      <c r="EO31">
        <v>15.164300000000001</v>
      </c>
      <c r="EP31">
        <v>100.242</v>
      </c>
      <c r="EQ31">
        <v>89.959199999999996</v>
      </c>
    </row>
    <row r="32" spans="1:147" x14ac:dyDescent="0.3">
      <c r="A32">
        <v>16</v>
      </c>
      <c r="B32">
        <v>1684744815.5</v>
      </c>
      <c r="C32">
        <v>900.70000004768394</v>
      </c>
      <c r="D32" t="s">
        <v>300</v>
      </c>
      <c r="E32" t="s">
        <v>301</v>
      </c>
      <c r="F32">
        <v>1684744807.5</v>
      </c>
      <c r="G32">
        <f t="shared" si="0"/>
        <v>5.6902504076347879E-3</v>
      </c>
      <c r="H32">
        <f t="shared" si="1"/>
        <v>16.815786937056895</v>
      </c>
      <c r="I32">
        <f t="shared" si="2"/>
        <v>400.00509677419399</v>
      </c>
      <c r="J32">
        <f t="shared" si="3"/>
        <v>271.74620924364621</v>
      </c>
      <c r="K32">
        <f t="shared" si="4"/>
        <v>25.908968284544432</v>
      </c>
      <c r="L32">
        <f t="shared" si="5"/>
        <v>38.137493784454826</v>
      </c>
      <c r="M32">
        <f t="shared" si="6"/>
        <v>0.24160685109054658</v>
      </c>
      <c r="N32">
        <f t="shared" si="7"/>
        <v>3.3506700397819631</v>
      </c>
      <c r="O32">
        <f t="shared" si="8"/>
        <v>0.23232878603348708</v>
      </c>
      <c r="P32">
        <f t="shared" si="9"/>
        <v>0.14600940230395526</v>
      </c>
      <c r="Q32">
        <f t="shared" si="10"/>
        <v>161.84750209078018</v>
      </c>
      <c r="R32">
        <f t="shared" si="11"/>
        <v>27.522306944124658</v>
      </c>
      <c r="S32">
        <f t="shared" si="12"/>
        <v>27.981364516128998</v>
      </c>
      <c r="T32">
        <f t="shared" si="13"/>
        <v>3.79071897696253</v>
      </c>
      <c r="U32">
        <f t="shared" si="14"/>
        <v>40.104647659934336</v>
      </c>
      <c r="V32">
        <f t="shared" si="15"/>
        <v>1.5206110790628691</v>
      </c>
      <c r="W32">
        <f t="shared" si="16"/>
        <v>3.7916081247161832</v>
      </c>
      <c r="X32">
        <f t="shared" si="17"/>
        <v>2.2701078978996607</v>
      </c>
      <c r="Y32">
        <f t="shared" si="18"/>
        <v>-250.94004297669414</v>
      </c>
      <c r="Z32">
        <f t="shared" si="19"/>
        <v>0.72664429036657519</v>
      </c>
      <c r="AA32">
        <f t="shared" si="20"/>
        <v>4.7263832828673698E-2</v>
      </c>
      <c r="AB32">
        <f t="shared" si="21"/>
        <v>-88.318632762718721</v>
      </c>
      <c r="AC32">
        <v>-3.9442075828266199E-2</v>
      </c>
      <c r="AD32">
        <v>4.4277185432846797E-2</v>
      </c>
      <c r="AE32">
        <v>3.33871605109535</v>
      </c>
      <c r="AF32">
        <v>6</v>
      </c>
      <c r="AG32">
        <v>1</v>
      </c>
      <c r="AH32">
        <f t="shared" si="22"/>
        <v>1</v>
      </c>
      <c r="AI32">
        <f t="shared" si="23"/>
        <v>0</v>
      </c>
      <c r="AJ32">
        <f t="shared" si="24"/>
        <v>50130.808452769597</v>
      </c>
      <c r="AK32">
        <v>0</v>
      </c>
      <c r="AL32">
        <v>0</v>
      </c>
      <c r="AM32">
        <v>0</v>
      </c>
      <c r="AN32">
        <f t="shared" si="25"/>
        <v>0</v>
      </c>
      <c r="AO32" t="e">
        <f t="shared" si="26"/>
        <v>#DIV/0!</v>
      </c>
      <c r="AP32">
        <v>-1</v>
      </c>
      <c r="AQ32" t="s">
        <v>302</v>
      </c>
      <c r="AR32">
        <v>2.2588769230769201</v>
      </c>
      <c r="AS32">
        <v>1.4996</v>
      </c>
      <c r="AT32">
        <f t="shared" si="27"/>
        <v>-0.50631963395366775</v>
      </c>
      <c r="AU32">
        <v>0.5</v>
      </c>
      <c r="AV32">
        <f t="shared" si="28"/>
        <v>841.20035616774874</v>
      </c>
      <c r="AW32">
        <f t="shared" si="29"/>
        <v>16.815786937056895</v>
      </c>
      <c r="AX32">
        <f t="shared" si="30"/>
        <v>-212.95812820827473</v>
      </c>
      <c r="AY32">
        <f t="shared" si="31"/>
        <v>1</v>
      </c>
      <c r="AZ32">
        <f t="shared" si="32"/>
        <v>2.1179005460982166E-2</v>
      </c>
      <c r="BA32">
        <f t="shared" si="33"/>
        <v>-1</v>
      </c>
      <c r="BB32" t="s">
        <v>252</v>
      </c>
      <c r="BC32">
        <v>0</v>
      </c>
      <c r="BD32">
        <f t="shared" si="34"/>
        <v>1.4996</v>
      </c>
      <c r="BE32">
        <f t="shared" si="35"/>
        <v>-0.50631963395366764</v>
      </c>
      <c r="BF32" t="e">
        <f t="shared" si="36"/>
        <v>#DIV/0!</v>
      </c>
      <c r="BG32">
        <f t="shared" si="37"/>
        <v>-0.50631963395366764</v>
      </c>
      <c r="BH32" t="e">
        <f t="shared" si="38"/>
        <v>#DIV/0!</v>
      </c>
      <c r="BI32">
        <f t="shared" si="39"/>
        <v>1000.0000322580599</v>
      </c>
      <c r="BJ32">
        <f t="shared" si="40"/>
        <v>841.20035616774874</v>
      </c>
      <c r="BK32">
        <f t="shared" si="41"/>
        <v>0.84120032903225805</v>
      </c>
      <c r="BL32">
        <f t="shared" si="42"/>
        <v>0.19240065806451612</v>
      </c>
      <c r="BM32">
        <v>0.67071804516927203</v>
      </c>
      <c r="BN32">
        <v>0.5</v>
      </c>
      <c r="BO32" t="s">
        <v>253</v>
      </c>
      <c r="BP32">
        <v>1684744807.5</v>
      </c>
      <c r="BQ32">
        <v>400.00509677419399</v>
      </c>
      <c r="BR32">
        <v>402.566129032258</v>
      </c>
      <c r="BS32">
        <v>15.9489290322581</v>
      </c>
      <c r="BT32">
        <v>15.197800000000001</v>
      </c>
      <c r="BU32">
        <v>500.00512903225803</v>
      </c>
      <c r="BV32">
        <v>95.142570967741904</v>
      </c>
      <c r="BW32">
        <v>0.19994864516128999</v>
      </c>
      <c r="BX32">
        <v>27.9853870967742</v>
      </c>
      <c r="BY32">
        <v>27.981364516128998</v>
      </c>
      <c r="BZ32">
        <v>999.9</v>
      </c>
      <c r="CA32">
        <v>9997.2580645161306</v>
      </c>
      <c r="CB32">
        <v>0</v>
      </c>
      <c r="CC32">
        <v>68.763900000000007</v>
      </c>
      <c r="CD32">
        <v>1000.0000322580599</v>
      </c>
      <c r="CE32">
        <v>0.95999054838709696</v>
      </c>
      <c r="CF32">
        <v>4.0009680645161298E-2</v>
      </c>
      <c r="CG32">
        <v>0</v>
      </c>
      <c r="CH32">
        <v>2.26196451612903</v>
      </c>
      <c r="CI32">
        <v>0</v>
      </c>
      <c r="CJ32">
        <v>654.05661290322598</v>
      </c>
      <c r="CK32">
        <v>9334.2999999999993</v>
      </c>
      <c r="CL32">
        <v>39.811999999999998</v>
      </c>
      <c r="CM32">
        <v>42.311999999999998</v>
      </c>
      <c r="CN32">
        <v>40.933</v>
      </c>
      <c r="CO32">
        <v>40.877000000000002</v>
      </c>
      <c r="CP32">
        <v>39.723580645161299</v>
      </c>
      <c r="CQ32">
        <v>959.98903225806498</v>
      </c>
      <c r="CR32">
        <v>40.010967741935502</v>
      </c>
      <c r="CS32">
        <v>0</v>
      </c>
      <c r="CT32">
        <v>59.400000095367403</v>
      </c>
      <c r="CU32">
        <v>2.2588769230769201</v>
      </c>
      <c r="CV32">
        <v>0.26069059369146402</v>
      </c>
      <c r="CW32">
        <v>-5.0696410439448396</v>
      </c>
      <c r="CX32">
        <v>654.01519230769202</v>
      </c>
      <c r="CY32">
        <v>15</v>
      </c>
      <c r="CZ32">
        <v>1684743832.3</v>
      </c>
      <c r="DA32" t="s">
        <v>254</v>
      </c>
      <c r="DB32">
        <v>1</v>
      </c>
      <c r="DC32">
        <v>-3.641</v>
      </c>
      <c r="DD32">
        <v>0.39700000000000002</v>
      </c>
      <c r="DE32">
        <v>401</v>
      </c>
      <c r="DF32">
        <v>15</v>
      </c>
      <c r="DG32">
        <v>1.77</v>
      </c>
      <c r="DH32">
        <v>0.32</v>
      </c>
      <c r="DI32">
        <v>-2.5475126000000001</v>
      </c>
      <c r="DJ32">
        <v>-1.7604821128449001E-2</v>
      </c>
      <c r="DK32">
        <v>0.121703982265331</v>
      </c>
      <c r="DL32">
        <v>1</v>
      </c>
      <c r="DM32">
        <v>2.2340861111111101</v>
      </c>
      <c r="DN32">
        <v>0.31428041811845803</v>
      </c>
      <c r="DO32">
        <v>0.18347943746852199</v>
      </c>
      <c r="DP32">
        <v>1</v>
      </c>
      <c r="DQ32">
        <v>0.74489086000000004</v>
      </c>
      <c r="DR32">
        <v>4.0956947899157797E-2</v>
      </c>
      <c r="DS32">
        <v>9.7587721707395204E-3</v>
      </c>
      <c r="DT32">
        <v>1</v>
      </c>
      <c r="DU32">
        <v>3</v>
      </c>
      <c r="DV32">
        <v>3</v>
      </c>
      <c r="DW32" t="s">
        <v>281</v>
      </c>
      <c r="DX32">
        <v>100</v>
      </c>
      <c r="DY32">
        <v>100</v>
      </c>
      <c r="DZ32">
        <v>-3.641</v>
      </c>
      <c r="EA32">
        <v>0.39700000000000002</v>
      </c>
      <c r="EB32">
        <v>2</v>
      </c>
      <c r="EC32">
        <v>512.06600000000003</v>
      </c>
      <c r="ED32">
        <v>438.21600000000001</v>
      </c>
      <c r="EE32">
        <v>26.477599999999999</v>
      </c>
      <c r="EF32">
        <v>28.683</v>
      </c>
      <c r="EG32">
        <v>30.001000000000001</v>
      </c>
      <c r="EH32">
        <v>28.596800000000002</v>
      </c>
      <c r="EI32">
        <v>28.568300000000001</v>
      </c>
      <c r="EJ32">
        <v>19.9072</v>
      </c>
      <c r="EK32">
        <v>36.880200000000002</v>
      </c>
      <c r="EL32">
        <v>96.653400000000005</v>
      </c>
      <c r="EM32">
        <v>26.4879</v>
      </c>
      <c r="EN32">
        <v>402.55500000000001</v>
      </c>
      <c r="EO32">
        <v>15.144600000000001</v>
      </c>
      <c r="EP32">
        <v>100.232</v>
      </c>
      <c r="EQ32">
        <v>89.955200000000005</v>
      </c>
    </row>
    <row r="33" spans="1:147" x14ac:dyDescent="0.3">
      <c r="A33">
        <v>17</v>
      </c>
      <c r="B33">
        <v>1684744875.5</v>
      </c>
      <c r="C33">
        <v>960.70000004768394</v>
      </c>
      <c r="D33" t="s">
        <v>303</v>
      </c>
      <c r="E33" t="s">
        <v>304</v>
      </c>
      <c r="F33">
        <v>1684744867.5</v>
      </c>
      <c r="G33">
        <f t="shared" si="0"/>
        <v>5.6169717053281163E-3</v>
      </c>
      <c r="H33">
        <f t="shared" si="1"/>
        <v>17.180445606424385</v>
      </c>
      <c r="I33">
        <f t="shared" si="2"/>
        <v>399.99174193548401</v>
      </c>
      <c r="J33">
        <f t="shared" si="3"/>
        <v>267.64082570053989</v>
      </c>
      <c r="K33">
        <f t="shared" si="4"/>
        <v>25.517253954860955</v>
      </c>
      <c r="L33">
        <f t="shared" si="5"/>
        <v>38.135777051573953</v>
      </c>
      <c r="M33">
        <f t="shared" si="6"/>
        <v>0.23813077877174518</v>
      </c>
      <c r="N33">
        <f t="shared" si="7"/>
        <v>3.3505948443816069</v>
      </c>
      <c r="O33">
        <f t="shared" si="8"/>
        <v>0.22911221250353492</v>
      </c>
      <c r="P33">
        <f t="shared" si="9"/>
        <v>0.14397695739092123</v>
      </c>
      <c r="Q33">
        <f t="shared" si="10"/>
        <v>161.84917548598074</v>
      </c>
      <c r="R33">
        <f t="shared" si="11"/>
        <v>27.549493136055137</v>
      </c>
      <c r="S33">
        <f t="shared" si="12"/>
        <v>27.994093548387099</v>
      </c>
      <c r="T33">
        <f t="shared" si="13"/>
        <v>3.7935332144018465</v>
      </c>
      <c r="U33">
        <f t="shared" si="14"/>
        <v>40.097712587814812</v>
      </c>
      <c r="V33">
        <f t="shared" si="15"/>
        <v>1.521269091165987</v>
      </c>
      <c r="W33">
        <f t="shared" si="16"/>
        <v>3.7939049212205722</v>
      </c>
      <c r="X33">
        <f t="shared" si="17"/>
        <v>2.2722641232358596</v>
      </c>
      <c r="Y33">
        <f t="shared" si="18"/>
        <v>-247.70845220496994</v>
      </c>
      <c r="Z33">
        <f t="shared" si="19"/>
        <v>0.30358715251609603</v>
      </c>
      <c r="AA33">
        <f t="shared" si="20"/>
        <v>1.9749233218120076E-2</v>
      </c>
      <c r="AB33">
        <f t="shared" si="21"/>
        <v>-85.535940333254999</v>
      </c>
      <c r="AC33">
        <v>-3.9440964763616901E-2</v>
      </c>
      <c r="AD33">
        <v>4.4275938165443403E-2</v>
      </c>
      <c r="AE33">
        <v>3.3386411924332098</v>
      </c>
      <c r="AF33">
        <v>6</v>
      </c>
      <c r="AG33">
        <v>1</v>
      </c>
      <c r="AH33">
        <f t="shared" si="22"/>
        <v>1</v>
      </c>
      <c r="AI33">
        <f t="shared" si="23"/>
        <v>0</v>
      </c>
      <c r="AJ33">
        <f t="shared" si="24"/>
        <v>50127.69937103767</v>
      </c>
      <c r="AK33">
        <v>0</v>
      </c>
      <c r="AL33">
        <v>0</v>
      </c>
      <c r="AM33">
        <v>0</v>
      </c>
      <c r="AN33">
        <f t="shared" si="25"/>
        <v>0</v>
      </c>
      <c r="AO33" t="e">
        <f t="shared" si="26"/>
        <v>#DIV/0!</v>
      </c>
      <c r="AP33">
        <v>-1</v>
      </c>
      <c r="AQ33" t="s">
        <v>305</v>
      </c>
      <c r="AR33">
        <v>2.2531307692307698</v>
      </c>
      <c r="AS33">
        <v>1.9108000000000001</v>
      </c>
      <c r="AT33">
        <f t="shared" si="27"/>
        <v>-0.17915573018147879</v>
      </c>
      <c r="AU33">
        <v>0.5</v>
      </c>
      <c r="AV33">
        <f t="shared" si="28"/>
        <v>841.20926012873633</v>
      </c>
      <c r="AW33">
        <f t="shared" si="29"/>
        <v>17.180445606424385</v>
      </c>
      <c r="AX33">
        <f t="shared" si="30"/>
        <v>-75.35372961689265</v>
      </c>
      <c r="AY33">
        <f t="shared" si="31"/>
        <v>1</v>
      </c>
      <c r="AZ33">
        <f t="shared" si="32"/>
        <v>2.1612274695647193E-2</v>
      </c>
      <c r="BA33">
        <f t="shared" si="33"/>
        <v>-1</v>
      </c>
      <c r="BB33" t="s">
        <v>252</v>
      </c>
      <c r="BC33">
        <v>0</v>
      </c>
      <c r="BD33">
        <f t="shared" si="34"/>
        <v>1.9108000000000001</v>
      </c>
      <c r="BE33">
        <f t="shared" si="35"/>
        <v>-0.17915573018147884</v>
      </c>
      <c r="BF33" t="e">
        <f t="shared" si="36"/>
        <v>#DIV/0!</v>
      </c>
      <c r="BG33">
        <f t="shared" si="37"/>
        <v>-0.17915573018147884</v>
      </c>
      <c r="BH33" t="e">
        <f t="shared" si="38"/>
        <v>#DIV/0!</v>
      </c>
      <c r="BI33">
        <f t="shared" si="39"/>
        <v>1000.01064516129</v>
      </c>
      <c r="BJ33">
        <f t="shared" si="40"/>
        <v>841.20926012873633</v>
      </c>
      <c r="BK33">
        <f t="shared" si="41"/>
        <v>0.84120030541580804</v>
      </c>
      <c r="BL33">
        <f t="shared" si="42"/>
        <v>0.19240061083161614</v>
      </c>
      <c r="BM33">
        <v>0.67071804516927203</v>
      </c>
      <c r="BN33">
        <v>0.5</v>
      </c>
      <c r="BO33" t="s">
        <v>253</v>
      </c>
      <c r="BP33">
        <v>1684744867.5</v>
      </c>
      <c r="BQ33">
        <v>399.99174193548401</v>
      </c>
      <c r="BR33">
        <v>402.59777419354799</v>
      </c>
      <c r="BS33">
        <v>15.956016129032299</v>
      </c>
      <c r="BT33">
        <v>15.214558064516099</v>
      </c>
      <c r="BU33">
        <v>500.00016129032298</v>
      </c>
      <c r="BV33">
        <v>95.141425806451593</v>
      </c>
      <c r="BW33">
        <v>0.19998516129032301</v>
      </c>
      <c r="BX33">
        <v>27.995774193548399</v>
      </c>
      <c r="BY33">
        <v>27.994093548387099</v>
      </c>
      <c r="BZ33">
        <v>999.9</v>
      </c>
      <c r="CA33">
        <v>9997.0967741935492</v>
      </c>
      <c r="CB33">
        <v>0</v>
      </c>
      <c r="CC33">
        <v>68.753545161290305</v>
      </c>
      <c r="CD33">
        <v>1000.01064516129</v>
      </c>
      <c r="CE33">
        <v>0.95999312903225797</v>
      </c>
      <c r="CF33">
        <v>4.0007048387096802E-2</v>
      </c>
      <c r="CG33">
        <v>0</v>
      </c>
      <c r="CH33">
        <v>2.2706193548387099</v>
      </c>
      <c r="CI33">
        <v>0</v>
      </c>
      <c r="CJ33">
        <v>651.64970967741897</v>
      </c>
      <c r="CK33">
        <v>9334.4067741935505</v>
      </c>
      <c r="CL33">
        <v>39.920999999999999</v>
      </c>
      <c r="CM33">
        <v>42.436999999999998</v>
      </c>
      <c r="CN33">
        <v>41.021999999999998</v>
      </c>
      <c r="CO33">
        <v>40.955290322580602</v>
      </c>
      <c r="CP33">
        <v>39.811999999999998</v>
      </c>
      <c r="CQ33">
        <v>960.00096774193605</v>
      </c>
      <c r="CR33">
        <v>40.010645161290299</v>
      </c>
      <c r="CS33">
        <v>0</v>
      </c>
      <c r="CT33">
        <v>59.200000047683702</v>
      </c>
      <c r="CU33">
        <v>2.2531307692307698</v>
      </c>
      <c r="CV33">
        <v>0.55158291155214101</v>
      </c>
      <c r="CW33">
        <v>-2.9651965919247401</v>
      </c>
      <c r="CX33">
        <v>651.63300000000004</v>
      </c>
      <c r="CY33">
        <v>15</v>
      </c>
      <c r="CZ33">
        <v>1684743832.3</v>
      </c>
      <c r="DA33" t="s">
        <v>254</v>
      </c>
      <c r="DB33">
        <v>1</v>
      </c>
      <c r="DC33">
        <v>-3.641</v>
      </c>
      <c r="DD33">
        <v>0.39700000000000002</v>
      </c>
      <c r="DE33">
        <v>401</v>
      </c>
      <c r="DF33">
        <v>15</v>
      </c>
      <c r="DG33">
        <v>1.77</v>
      </c>
      <c r="DH33">
        <v>0.32</v>
      </c>
      <c r="DI33">
        <v>-2.5861855999999999</v>
      </c>
      <c r="DJ33">
        <v>-0.14922191596638601</v>
      </c>
      <c r="DK33">
        <v>0.13761241779955799</v>
      </c>
      <c r="DL33">
        <v>1</v>
      </c>
      <c r="DM33">
        <v>2.2523861111111101</v>
      </c>
      <c r="DN33">
        <v>0.25064612518146301</v>
      </c>
      <c r="DO33">
        <v>0.18378803182044301</v>
      </c>
      <c r="DP33">
        <v>1</v>
      </c>
      <c r="DQ33">
        <v>0.74364649999999999</v>
      </c>
      <c r="DR33">
        <v>-2.6640593517406601E-2</v>
      </c>
      <c r="DS33">
        <v>3.9850132810318201E-3</v>
      </c>
      <c r="DT33">
        <v>1</v>
      </c>
      <c r="DU33">
        <v>3</v>
      </c>
      <c r="DV33">
        <v>3</v>
      </c>
      <c r="DW33" t="s">
        <v>281</v>
      </c>
      <c r="DX33">
        <v>100</v>
      </c>
      <c r="DY33">
        <v>100</v>
      </c>
      <c r="DZ33">
        <v>-3.641</v>
      </c>
      <c r="EA33">
        <v>0.39700000000000002</v>
      </c>
      <c r="EB33">
        <v>2</v>
      </c>
      <c r="EC33">
        <v>511.97800000000001</v>
      </c>
      <c r="ED33">
        <v>437.70400000000001</v>
      </c>
      <c r="EE33">
        <v>26.427199999999999</v>
      </c>
      <c r="EF33">
        <v>28.793500000000002</v>
      </c>
      <c r="EG33">
        <v>30.000800000000002</v>
      </c>
      <c r="EH33">
        <v>28.723099999999999</v>
      </c>
      <c r="EI33">
        <v>28.698799999999999</v>
      </c>
      <c r="EJ33">
        <v>19.923500000000001</v>
      </c>
      <c r="EK33">
        <v>37.153799999999997</v>
      </c>
      <c r="EL33">
        <v>95.910300000000007</v>
      </c>
      <c r="EM33">
        <v>26.427</v>
      </c>
      <c r="EN33">
        <v>402.57600000000002</v>
      </c>
      <c r="EO33">
        <v>15.1523</v>
      </c>
      <c r="EP33">
        <v>100.22199999999999</v>
      </c>
      <c r="EQ33">
        <v>89.950900000000004</v>
      </c>
    </row>
    <row r="34" spans="1:147" x14ac:dyDescent="0.3">
      <c r="A34">
        <v>18</v>
      </c>
      <c r="B34">
        <v>1684744935.5</v>
      </c>
      <c r="C34">
        <v>1020.70000004768</v>
      </c>
      <c r="D34" t="s">
        <v>306</v>
      </c>
      <c r="E34" t="s">
        <v>307</v>
      </c>
      <c r="F34">
        <v>1684744927.5</v>
      </c>
      <c r="G34">
        <f t="shared" si="0"/>
        <v>5.7075241385786254E-3</v>
      </c>
      <c r="H34">
        <f t="shared" si="1"/>
        <v>16.548858471608217</v>
      </c>
      <c r="I34">
        <f t="shared" si="2"/>
        <v>400.00751612903201</v>
      </c>
      <c r="J34">
        <f t="shared" si="3"/>
        <v>273.59112718081667</v>
      </c>
      <c r="K34">
        <f t="shared" si="4"/>
        <v>26.085188278592373</v>
      </c>
      <c r="L34">
        <f t="shared" si="5"/>
        <v>38.138193583236543</v>
      </c>
      <c r="M34">
        <f t="shared" si="6"/>
        <v>0.24178830124852954</v>
      </c>
      <c r="N34">
        <f t="shared" si="7"/>
        <v>3.349367267691405</v>
      </c>
      <c r="O34">
        <f t="shared" si="8"/>
        <v>0.23249311859514002</v>
      </c>
      <c r="P34">
        <f t="shared" si="9"/>
        <v>0.14611356077713183</v>
      </c>
      <c r="Q34">
        <f t="shared" si="10"/>
        <v>161.84744920928426</v>
      </c>
      <c r="R34">
        <f t="shared" si="11"/>
        <v>27.528544079801204</v>
      </c>
      <c r="S34">
        <f t="shared" si="12"/>
        <v>27.998893548387102</v>
      </c>
      <c r="T34">
        <f t="shared" si="13"/>
        <v>3.7945949104209373</v>
      </c>
      <c r="U34">
        <f t="shared" si="14"/>
        <v>40.043404724812547</v>
      </c>
      <c r="V34">
        <f t="shared" si="15"/>
        <v>1.5192067025703024</v>
      </c>
      <c r="W34">
        <f t="shared" si="16"/>
        <v>3.7938999268684546</v>
      </c>
      <c r="X34">
        <f t="shared" si="17"/>
        <v>2.2753882078506349</v>
      </c>
      <c r="Y34">
        <f t="shared" si="18"/>
        <v>-251.70181451131739</v>
      </c>
      <c r="Z34">
        <f t="shared" si="19"/>
        <v>-0.56734270918079255</v>
      </c>
      <c r="AA34">
        <f t="shared" si="20"/>
        <v>-3.6921710415410841E-2</v>
      </c>
      <c r="AB34">
        <f t="shared" si="21"/>
        <v>-90.458629721629336</v>
      </c>
      <c r="AC34">
        <v>-3.9422827889211601E-2</v>
      </c>
      <c r="AD34">
        <v>4.42555779350461E-2</v>
      </c>
      <c r="AE34">
        <v>3.3374191126137198</v>
      </c>
      <c r="AF34">
        <v>6</v>
      </c>
      <c r="AG34">
        <v>1</v>
      </c>
      <c r="AH34">
        <f t="shared" si="22"/>
        <v>1</v>
      </c>
      <c r="AI34">
        <f t="shared" si="23"/>
        <v>0</v>
      </c>
      <c r="AJ34">
        <f t="shared" si="24"/>
        <v>50105.640328381473</v>
      </c>
      <c r="AK34">
        <v>0</v>
      </c>
      <c r="AL34">
        <v>0</v>
      </c>
      <c r="AM34">
        <v>0</v>
      </c>
      <c r="AN34">
        <f t="shared" si="25"/>
        <v>0</v>
      </c>
      <c r="AO34" t="e">
        <f t="shared" si="26"/>
        <v>#DIV/0!</v>
      </c>
      <c r="AP34">
        <v>-1</v>
      </c>
      <c r="AQ34" t="s">
        <v>308</v>
      </c>
      <c r="AR34">
        <v>2.2069692307692299</v>
      </c>
      <c r="AS34">
        <v>1.3420000000000001</v>
      </c>
      <c r="AT34">
        <f t="shared" si="27"/>
        <v>-0.64453742978333062</v>
      </c>
      <c r="AU34">
        <v>0.5</v>
      </c>
      <c r="AV34">
        <f t="shared" si="28"/>
        <v>841.20059581928149</v>
      </c>
      <c r="AW34">
        <f t="shared" si="29"/>
        <v>16.548858471608217</v>
      </c>
      <c r="AX34">
        <f t="shared" si="30"/>
        <v>-271.09263498078303</v>
      </c>
      <c r="AY34">
        <f t="shared" si="31"/>
        <v>1</v>
      </c>
      <c r="AZ34">
        <f t="shared" si="32"/>
        <v>2.0861680981712368E-2</v>
      </c>
      <c r="BA34">
        <f t="shared" si="33"/>
        <v>-1</v>
      </c>
      <c r="BB34" t="s">
        <v>252</v>
      </c>
      <c r="BC34">
        <v>0</v>
      </c>
      <c r="BD34">
        <f t="shared" si="34"/>
        <v>1.3420000000000001</v>
      </c>
      <c r="BE34">
        <f t="shared" si="35"/>
        <v>-0.64453742978333073</v>
      </c>
      <c r="BF34" t="e">
        <f t="shared" si="36"/>
        <v>#DIV/0!</v>
      </c>
      <c r="BG34">
        <f t="shared" si="37"/>
        <v>-0.64453742978333073</v>
      </c>
      <c r="BH34" t="e">
        <f t="shared" si="38"/>
        <v>#DIV/0!</v>
      </c>
      <c r="BI34">
        <f t="shared" si="39"/>
        <v>1000.0003870967701</v>
      </c>
      <c r="BJ34">
        <f t="shared" si="40"/>
        <v>841.20059581928149</v>
      </c>
      <c r="BK34">
        <f t="shared" si="41"/>
        <v>0.84120027019337396</v>
      </c>
      <c r="BL34">
        <f t="shared" si="42"/>
        <v>0.19240054038674814</v>
      </c>
      <c r="BM34">
        <v>0.67071804516927203</v>
      </c>
      <c r="BN34">
        <v>0.5</v>
      </c>
      <c r="BO34" t="s">
        <v>253</v>
      </c>
      <c r="BP34">
        <v>1684744927.5</v>
      </c>
      <c r="BQ34">
        <v>400.00751612903201</v>
      </c>
      <c r="BR34">
        <v>402.53370967741898</v>
      </c>
      <c r="BS34">
        <v>15.934003225806499</v>
      </c>
      <c r="BT34">
        <v>15.1805709677419</v>
      </c>
      <c r="BU34">
        <v>499.997419354839</v>
      </c>
      <c r="BV34">
        <v>95.143725806451599</v>
      </c>
      <c r="BW34">
        <v>0.19996661290322601</v>
      </c>
      <c r="BX34">
        <v>27.995751612903199</v>
      </c>
      <c r="BY34">
        <v>27.998893548387102</v>
      </c>
      <c r="BZ34">
        <v>999.9</v>
      </c>
      <c r="CA34">
        <v>9992.2580645161306</v>
      </c>
      <c r="CB34">
        <v>0</v>
      </c>
      <c r="CC34">
        <v>68.734216129032305</v>
      </c>
      <c r="CD34">
        <v>1000.0003870967701</v>
      </c>
      <c r="CE34">
        <v>0.95999441935483898</v>
      </c>
      <c r="CF34">
        <v>4.0005732258064503E-2</v>
      </c>
      <c r="CG34">
        <v>0</v>
      </c>
      <c r="CH34">
        <v>2.1898096774193498</v>
      </c>
      <c r="CI34">
        <v>0</v>
      </c>
      <c r="CJ34">
        <v>649.46416129032298</v>
      </c>
      <c r="CK34">
        <v>9334.3106451612894</v>
      </c>
      <c r="CL34">
        <v>40</v>
      </c>
      <c r="CM34">
        <v>42.545999999999999</v>
      </c>
      <c r="CN34">
        <v>41.125</v>
      </c>
      <c r="CO34">
        <v>41.061999999999998</v>
      </c>
      <c r="CP34">
        <v>39.875</v>
      </c>
      <c r="CQ34">
        <v>959.99161290322604</v>
      </c>
      <c r="CR34">
        <v>40.009032258064501</v>
      </c>
      <c r="CS34">
        <v>0</v>
      </c>
      <c r="CT34">
        <v>59.600000143051098</v>
      </c>
      <c r="CU34">
        <v>2.2069692307692299</v>
      </c>
      <c r="CV34">
        <v>0.354290597784161</v>
      </c>
      <c r="CW34">
        <v>1.17921367724773</v>
      </c>
      <c r="CX34">
        <v>649.44646153846202</v>
      </c>
      <c r="CY34">
        <v>15</v>
      </c>
      <c r="CZ34">
        <v>1684743832.3</v>
      </c>
      <c r="DA34" t="s">
        <v>254</v>
      </c>
      <c r="DB34">
        <v>1</v>
      </c>
      <c r="DC34">
        <v>-3.641</v>
      </c>
      <c r="DD34">
        <v>0.39700000000000002</v>
      </c>
      <c r="DE34">
        <v>401</v>
      </c>
      <c r="DF34">
        <v>15</v>
      </c>
      <c r="DG34">
        <v>1.77</v>
      </c>
      <c r="DH34">
        <v>0.32</v>
      </c>
      <c r="DI34">
        <v>-2.5433241999999998</v>
      </c>
      <c r="DJ34">
        <v>0.133437291716686</v>
      </c>
      <c r="DK34">
        <v>0.14293029357123699</v>
      </c>
      <c r="DL34">
        <v>1</v>
      </c>
      <c r="DM34">
        <v>2.21624166666667</v>
      </c>
      <c r="DN34">
        <v>-0.12879586747417399</v>
      </c>
      <c r="DO34">
        <v>0.17902821220100701</v>
      </c>
      <c r="DP34">
        <v>1</v>
      </c>
      <c r="DQ34">
        <v>0.75753634000000003</v>
      </c>
      <c r="DR34">
        <v>-4.6867724369748301E-2</v>
      </c>
      <c r="DS34">
        <v>6.5474965952186503E-3</v>
      </c>
      <c r="DT34">
        <v>1</v>
      </c>
      <c r="DU34">
        <v>3</v>
      </c>
      <c r="DV34">
        <v>3</v>
      </c>
      <c r="DW34" t="s">
        <v>281</v>
      </c>
      <c r="DX34">
        <v>100</v>
      </c>
      <c r="DY34">
        <v>100</v>
      </c>
      <c r="DZ34">
        <v>-3.641</v>
      </c>
      <c r="EA34">
        <v>0.39700000000000002</v>
      </c>
      <c r="EB34">
        <v>2</v>
      </c>
      <c r="EC34">
        <v>512.33500000000004</v>
      </c>
      <c r="ED34">
        <v>437.00799999999998</v>
      </c>
      <c r="EE34">
        <v>26.3354</v>
      </c>
      <c r="EF34">
        <v>28.8963</v>
      </c>
      <c r="EG34">
        <v>30.001200000000001</v>
      </c>
      <c r="EH34">
        <v>28.8428</v>
      </c>
      <c r="EI34">
        <v>28.822700000000001</v>
      </c>
      <c r="EJ34">
        <v>19.939699999999998</v>
      </c>
      <c r="EK34">
        <v>37.721400000000003</v>
      </c>
      <c r="EL34">
        <v>94.788700000000006</v>
      </c>
      <c r="EM34">
        <v>26.340399999999999</v>
      </c>
      <c r="EN34">
        <v>402.61200000000002</v>
      </c>
      <c r="EO34">
        <v>15.1471</v>
      </c>
      <c r="EP34">
        <v>100.215</v>
      </c>
      <c r="EQ34">
        <v>89.946600000000004</v>
      </c>
    </row>
    <row r="35" spans="1:147" x14ac:dyDescent="0.3">
      <c r="A35">
        <v>19</v>
      </c>
      <c r="B35">
        <v>1684744995.5</v>
      </c>
      <c r="C35">
        <v>1080.7000000476801</v>
      </c>
      <c r="D35" t="s">
        <v>309</v>
      </c>
      <c r="E35" t="s">
        <v>310</v>
      </c>
      <c r="F35">
        <v>1684744987.5</v>
      </c>
      <c r="G35">
        <f t="shared" si="0"/>
        <v>5.8094867522983642E-3</v>
      </c>
      <c r="H35">
        <f t="shared" si="1"/>
        <v>16.747681688540595</v>
      </c>
      <c r="I35">
        <f t="shared" si="2"/>
        <v>400.01880645161299</v>
      </c>
      <c r="J35">
        <f t="shared" si="3"/>
        <v>274.45530353584149</v>
      </c>
      <c r="K35">
        <f t="shared" si="4"/>
        <v>26.167509879143914</v>
      </c>
      <c r="L35">
        <f t="shared" si="5"/>
        <v>38.139164865141602</v>
      </c>
      <c r="M35">
        <f t="shared" si="6"/>
        <v>0.24669225447722842</v>
      </c>
      <c r="N35">
        <f t="shared" si="7"/>
        <v>3.3533643502805104</v>
      </c>
      <c r="O35">
        <f t="shared" si="8"/>
        <v>0.23703534437510212</v>
      </c>
      <c r="P35">
        <f t="shared" si="9"/>
        <v>0.14898322727153773</v>
      </c>
      <c r="Q35">
        <f t="shared" si="10"/>
        <v>161.84873338591072</v>
      </c>
      <c r="R35">
        <f t="shared" si="11"/>
        <v>27.496490958743568</v>
      </c>
      <c r="S35">
        <f t="shared" si="12"/>
        <v>27.996951612903199</v>
      </c>
      <c r="T35">
        <f t="shared" si="13"/>
        <v>3.7941653489565752</v>
      </c>
      <c r="U35">
        <f t="shared" si="14"/>
        <v>40.153167382737657</v>
      </c>
      <c r="V35">
        <f t="shared" si="15"/>
        <v>1.5225518353653822</v>
      </c>
      <c r="W35">
        <f t="shared" si="16"/>
        <v>3.791859857162716</v>
      </c>
      <c r="X35">
        <f t="shared" si="17"/>
        <v>2.271613513591193</v>
      </c>
      <c r="Y35">
        <f t="shared" si="18"/>
        <v>-256.19836577635789</v>
      </c>
      <c r="Z35">
        <f t="shared" si="19"/>
        <v>-1.8848458801612933</v>
      </c>
      <c r="AA35">
        <f t="shared" si="20"/>
        <v>-0.12250957598274531</v>
      </c>
      <c r="AB35">
        <f t="shared" si="21"/>
        <v>-96.35698784659121</v>
      </c>
      <c r="AC35">
        <v>-3.9481892826525401E-2</v>
      </c>
      <c r="AD35">
        <v>4.43218835015535E-2</v>
      </c>
      <c r="AE35">
        <v>3.3413982939748199</v>
      </c>
      <c r="AF35">
        <v>5</v>
      </c>
      <c r="AG35">
        <v>1</v>
      </c>
      <c r="AH35">
        <f t="shared" si="22"/>
        <v>1</v>
      </c>
      <c r="AI35">
        <f t="shared" si="23"/>
        <v>0</v>
      </c>
      <c r="AJ35">
        <f t="shared" si="24"/>
        <v>50179.172673755915</v>
      </c>
      <c r="AK35">
        <v>0</v>
      </c>
      <c r="AL35">
        <v>0</v>
      </c>
      <c r="AM35">
        <v>0</v>
      </c>
      <c r="AN35">
        <f t="shared" si="25"/>
        <v>0</v>
      </c>
      <c r="AO35" t="e">
        <f t="shared" si="26"/>
        <v>#DIV/0!</v>
      </c>
      <c r="AP35">
        <v>-1</v>
      </c>
      <c r="AQ35" t="s">
        <v>311</v>
      </c>
      <c r="AR35">
        <v>2.3269769230769199</v>
      </c>
      <c r="AS35">
        <v>1.3588</v>
      </c>
      <c r="AT35">
        <f t="shared" si="27"/>
        <v>-0.7125234935803062</v>
      </c>
      <c r="AU35">
        <v>0.5</v>
      </c>
      <c r="AV35">
        <f t="shared" si="28"/>
        <v>841.20975483871314</v>
      </c>
      <c r="AW35">
        <f t="shared" si="29"/>
        <v>16.747681688540595</v>
      </c>
      <c r="AX35">
        <f t="shared" si="30"/>
        <v>-299.69085667575638</v>
      </c>
      <c r="AY35">
        <f t="shared" si="31"/>
        <v>1</v>
      </c>
      <c r="AZ35">
        <f t="shared" si="32"/>
        <v>2.1097807754194904E-2</v>
      </c>
      <c r="BA35">
        <f t="shared" si="33"/>
        <v>-1</v>
      </c>
      <c r="BB35" t="s">
        <v>252</v>
      </c>
      <c r="BC35">
        <v>0</v>
      </c>
      <c r="BD35">
        <f t="shared" si="34"/>
        <v>1.3588</v>
      </c>
      <c r="BE35">
        <f t="shared" si="35"/>
        <v>-0.71252349358030609</v>
      </c>
      <c r="BF35" t="e">
        <f t="shared" si="36"/>
        <v>#DIV/0!</v>
      </c>
      <c r="BG35">
        <f t="shared" si="37"/>
        <v>-0.71252349358030609</v>
      </c>
      <c r="BH35" t="e">
        <f t="shared" si="38"/>
        <v>#DIV/0!</v>
      </c>
      <c r="BI35">
        <f t="shared" si="39"/>
        <v>1000.01161290323</v>
      </c>
      <c r="BJ35">
        <f t="shared" si="40"/>
        <v>841.20975483871314</v>
      </c>
      <c r="BK35">
        <f t="shared" si="41"/>
        <v>0.84119998606467794</v>
      </c>
      <c r="BL35">
        <f t="shared" si="42"/>
        <v>0.19239997212935592</v>
      </c>
      <c r="BM35">
        <v>0.67071804516927203</v>
      </c>
      <c r="BN35">
        <v>0.5</v>
      </c>
      <c r="BO35" t="s">
        <v>253</v>
      </c>
      <c r="BP35">
        <v>1684744987.5</v>
      </c>
      <c r="BQ35">
        <v>400.01880645161299</v>
      </c>
      <c r="BR35">
        <v>402.57712903225797</v>
      </c>
      <c r="BS35">
        <v>15.9691322580645</v>
      </c>
      <c r="BT35">
        <v>15.2022741935484</v>
      </c>
      <c r="BU35">
        <v>500.001709677419</v>
      </c>
      <c r="BV35">
        <v>95.143448387096797</v>
      </c>
      <c r="BW35">
        <v>0.19998109677419401</v>
      </c>
      <c r="BX35">
        <v>27.986525806451599</v>
      </c>
      <c r="BY35">
        <v>27.996951612903199</v>
      </c>
      <c r="BZ35">
        <v>999.9</v>
      </c>
      <c r="CA35">
        <v>10007.2580645161</v>
      </c>
      <c r="CB35">
        <v>0</v>
      </c>
      <c r="CC35">
        <v>68.746987096774205</v>
      </c>
      <c r="CD35">
        <v>1000.01161290323</v>
      </c>
      <c r="CE35">
        <v>0.95999699999999999</v>
      </c>
      <c r="CF35">
        <v>4.00031E-2</v>
      </c>
      <c r="CG35">
        <v>0</v>
      </c>
      <c r="CH35">
        <v>2.3247064516128999</v>
      </c>
      <c r="CI35">
        <v>0</v>
      </c>
      <c r="CJ35">
        <v>647.26641935483894</v>
      </c>
      <c r="CK35">
        <v>9334.4222580645092</v>
      </c>
      <c r="CL35">
        <v>40.0741935483871</v>
      </c>
      <c r="CM35">
        <v>42.628999999999998</v>
      </c>
      <c r="CN35">
        <v>41.191064516129003</v>
      </c>
      <c r="CO35">
        <v>41.128999999999998</v>
      </c>
      <c r="CP35">
        <v>40</v>
      </c>
      <c r="CQ35">
        <v>960.011612903225</v>
      </c>
      <c r="CR35">
        <v>40</v>
      </c>
      <c r="CS35">
        <v>0</v>
      </c>
      <c r="CT35">
        <v>59.300000190734899</v>
      </c>
      <c r="CU35">
        <v>2.3269769230769199</v>
      </c>
      <c r="CV35">
        <v>-0.47706666732657199</v>
      </c>
      <c r="CW35">
        <v>-0.43541880784599302</v>
      </c>
      <c r="CX35">
        <v>647.23938461538501</v>
      </c>
      <c r="CY35">
        <v>15</v>
      </c>
      <c r="CZ35">
        <v>1684743832.3</v>
      </c>
      <c r="DA35" t="s">
        <v>254</v>
      </c>
      <c r="DB35">
        <v>1</v>
      </c>
      <c r="DC35">
        <v>-3.641</v>
      </c>
      <c r="DD35">
        <v>0.39700000000000002</v>
      </c>
      <c r="DE35">
        <v>401</v>
      </c>
      <c r="DF35">
        <v>15</v>
      </c>
      <c r="DG35">
        <v>1.77</v>
      </c>
      <c r="DH35">
        <v>0.32</v>
      </c>
      <c r="DI35">
        <v>-2.5751900000000001</v>
      </c>
      <c r="DJ35">
        <v>0.12702182953181601</v>
      </c>
      <c r="DK35">
        <v>0.122920926729341</v>
      </c>
      <c r="DL35">
        <v>1</v>
      </c>
      <c r="DM35">
        <v>2.31728055555556</v>
      </c>
      <c r="DN35">
        <v>0.324020905923317</v>
      </c>
      <c r="DO35">
        <v>0.182580319949946</v>
      </c>
      <c r="DP35">
        <v>1</v>
      </c>
      <c r="DQ35">
        <v>0.76324577999999998</v>
      </c>
      <c r="DR35">
        <v>6.3366851380552397E-2</v>
      </c>
      <c r="DS35">
        <v>1.61223387885133E-2</v>
      </c>
      <c r="DT35">
        <v>1</v>
      </c>
      <c r="DU35">
        <v>3</v>
      </c>
      <c r="DV35">
        <v>3</v>
      </c>
      <c r="DW35" t="s">
        <v>281</v>
      </c>
      <c r="DX35">
        <v>100</v>
      </c>
      <c r="DY35">
        <v>100</v>
      </c>
      <c r="DZ35">
        <v>-3.641</v>
      </c>
      <c r="EA35">
        <v>0.39700000000000002</v>
      </c>
      <c r="EB35">
        <v>2</v>
      </c>
      <c r="EC35">
        <v>512.74900000000002</v>
      </c>
      <c r="ED35">
        <v>435.98599999999999</v>
      </c>
      <c r="EE35">
        <v>26.244900000000001</v>
      </c>
      <c r="EF35">
        <v>28.9955</v>
      </c>
      <c r="EG35">
        <v>30.001200000000001</v>
      </c>
      <c r="EH35">
        <v>28.9542</v>
      </c>
      <c r="EI35">
        <v>28.9374</v>
      </c>
      <c r="EJ35">
        <v>19.944700000000001</v>
      </c>
      <c r="EK35">
        <v>38.2789</v>
      </c>
      <c r="EL35">
        <v>93.667900000000003</v>
      </c>
      <c r="EM35">
        <v>26.2454</v>
      </c>
      <c r="EN35">
        <v>402.47800000000001</v>
      </c>
      <c r="EO35">
        <v>15.147</v>
      </c>
      <c r="EP35">
        <v>100.212</v>
      </c>
      <c r="EQ35">
        <v>89.946200000000005</v>
      </c>
    </row>
    <row r="36" spans="1:147" x14ac:dyDescent="0.3">
      <c r="A36">
        <v>20</v>
      </c>
      <c r="B36">
        <v>1684745115</v>
      </c>
      <c r="C36">
        <v>1200.2000000476801</v>
      </c>
      <c r="D36" t="s">
        <v>312</v>
      </c>
      <c r="E36" t="s">
        <v>313</v>
      </c>
      <c r="F36">
        <v>1684745107</v>
      </c>
      <c r="G36">
        <f t="shared" si="0"/>
        <v>5.9019634033076812E-3</v>
      </c>
      <c r="H36">
        <f t="shared" si="1"/>
        <v>1.8594785443666506</v>
      </c>
      <c r="I36">
        <f t="shared" si="2"/>
        <v>400.12703225806501</v>
      </c>
      <c r="J36">
        <f t="shared" si="3"/>
        <v>373.53665495297986</v>
      </c>
      <c r="K36">
        <f t="shared" si="4"/>
        <v>35.615280403349736</v>
      </c>
      <c r="L36">
        <f t="shared" si="5"/>
        <v>38.150570397502214</v>
      </c>
      <c r="M36">
        <f t="shared" si="6"/>
        <v>0.25837841927537625</v>
      </c>
      <c r="N36">
        <f t="shared" si="7"/>
        <v>3.3524932860680359</v>
      </c>
      <c r="O36">
        <f t="shared" si="8"/>
        <v>0.24780337253425408</v>
      </c>
      <c r="P36">
        <f t="shared" si="9"/>
        <v>0.15579116764801459</v>
      </c>
      <c r="Q36">
        <f t="shared" si="10"/>
        <v>16.523874106488918</v>
      </c>
      <c r="R36">
        <f t="shared" si="11"/>
        <v>26.938587544795261</v>
      </c>
      <c r="S36">
        <f t="shared" si="12"/>
        <v>27.680741935483901</v>
      </c>
      <c r="T36">
        <f t="shared" si="13"/>
        <v>3.7247822672912743</v>
      </c>
      <c r="U36">
        <f t="shared" si="14"/>
        <v>39.483847158937337</v>
      </c>
      <c r="V36">
        <f t="shared" si="15"/>
        <v>1.516325436211662</v>
      </c>
      <c r="W36">
        <f t="shared" si="16"/>
        <v>3.840369025105081</v>
      </c>
      <c r="X36">
        <f t="shared" si="17"/>
        <v>2.2084568310796122</v>
      </c>
      <c r="Y36">
        <f t="shared" si="18"/>
        <v>-260.27658608586876</v>
      </c>
      <c r="Z36">
        <f t="shared" si="19"/>
        <v>94.706393790122718</v>
      </c>
      <c r="AA36">
        <f t="shared" si="20"/>
        <v>6.1542413925865347</v>
      </c>
      <c r="AB36">
        <f t="shared" si="21"/>
        <v>-142.89207679667058</v>
      </c>
      <c r="AC36">
        <v>-3.9469018664009398E-2</v>
      </c>
      <c r="AD36">
        <v>4.4307431126290597E-2</v>
      </c>
      <c r="AE36">
        <v>3.3405311316257702</v>
      </c>
      <c r="AF36">
        <v>5</v>
      </c>
      <c r="AG36">
        <v>1</v>
      </c>
      <c r="AH36">
        <f t="shared" si="22"/>
        <v>1</v>
      </c>
      <c r="AI36">
        <f t="shared" si="23"/>
        <v>0</v>
      </c>
      <c r="AJ36">
        <f t="shared" si="24"/>
        <v>50127.198550554167</v>
      </c>
      <c r="AK36">
        <v>0</v>
      </c>
      <c r="AL36">
        <v>0</v>
      </c>
      <c r="AM36">
        <v>0</v>
      </c>
      <c r="AN36">
        <f t="shared" si="25"/>
        <v>0</v>
      </c>
      <c r="AO36" t="e">
        <f t="shared" si="26"/>
        <v>#DIV/0!</v>
      </c>
      <c r="AP36">
        <v>-1</v>
      </c>
      <c r="AQ36" t="s">
        <v>314</v>
      </c>
      <c r="AR36">
        <v>2.2552461538461501</v>
      </c>
      <c r="AS36">
        <v>1.6763999999999999</v>
      </c>
      <c r="AT36">
        <f t="shared" si="27"/>
        <v>-0.34529119174788248</v>
      </c>
      <c r="AU36">
        <v>0.5</v>
      </c>
      <c r="AV36">
        <f t="shared" si="28"/>
        <v>84.302941098051548</v>
      </c>
      <c r="AW36">
        <f t="shared" si="29"/>
        <v>1.8594785443666506</v>
      </c>
      <c r="AX36">
        <f t="shared" si="30"/>
        <v>-14.55453149979888</v>
      </c>
      <c r="AY36">
        <f t="shared" si="31"/>
        <v>1</v>
      </c>
      <c r="AZ36">
        <f t="shared" si="32"/>
        <v>3.3919084045250944E-2</v>
      </c>
      <c r="BA36">
        <f t="shared" si="33"/>
        <v>-1</v>
      </c>
      <c r="BB36" t="s">
        <v>252</v>
      </c>
      <c r="BC36">
        <v>0</v>
      </c>
      <c r="BD36">
        <f t="shared" si="34"/>
        <v>1.6763999999999999</v>
      </c>
      <c r="BE36">
        <f t="shared" si="35"/>
        <v>-0.34529119174788253</v>
      </c>
      <c r="BF36" t="e">
        <f t="shared" si="36"/>
        <v>#DIV/0!</v>
      </c>
      <c r="BG36">
        <f t="shared" si="37"/>
        <v>-0.34529119174788253</v>
      </c>
      <c r="BH36" t="e">
        <f t="shared" si="38"/>
        <v>#DIV/0!</v>
      </c>
      <c r="BI36">
        <f t="shared" si="39"/>
        <v>100.003138709677</v>
      </c>
      <c r="BJ36">
        <f t="shared" si="40"/>
        <v>84.302941098051548</v>
      </c>
      <c r="BK36">
        <f t="shared" si="41"/>
        <v>0.84300295156529725</v>
      </c>
      <c r="BL36">
        <f t="shared" si="42"/>
        <v>0.19600590313059466</v>
      </c>
      <c r="BM36">
        <v>0.67071804516927203</v>
      </c>
      <c r="BN36">
        <v>0.5</v>
      </c>
      <c r="BO36" t="s">
        <v>253</v>
      </c>
      <c r="BP36">
        <v>1684745107</v>
      </c>
      <c r="BQ36">
        <v>400.12703225806501</v>
      </c>
      <c r="BR36">
        <v>400.69322580645201</v>
      </c>
      <c r="BS36">
        <v>15.9033741935484</v>
      </c>
      <c r="BT36">
        <v>15.124293548387101</v>
      </c>
      <c r="BU36">
        <v>500.02512903225801</v>
      </c>
      <c r="BV36">
        <v>95.146161290322596</v>
      </c>
      <c r="BW36">
        <v>0.199984612903226</v>
      </c>
      <c r="BX36">
        <v>28.204735483871001</v>
      </c>
      <c r="BY36">
        <v>27.680741935483901</v>
      </c>
      <c r="BZ36">
        <v>999.9</v>
      </c>
      <c r="CA36">
        <v>10003.7096774194</v>
      </c>
      <c r="CB36">
        <v>0</v>
      </c>
      <c r="CC36">
        <v>68.729038709677397</v>
      </c>
      <c r="CD36">
        <v>100.003138709677</v>
      </c>
      <c r="CE36">
        <v>0.89987300000000003</v>
      </c>
      <c r="CF36">
        <v>0.10012699999999999</v>
      </c>
      <c r="CG36">
        <v>0</v>
      </c>
      <c r="CH36">
        <v>2.27995161290323</v>
      </c>
      <c r="CI36">
        <v>0</v>
      </c>
      <c r="CJ36">
        <v>53.246480645161299</v>
      </c>
      <c r="CK36">
        <v>914.32680645161304</v>
      </c>
      <c r="CL36">
        <v>39.473516129032298</v>
      </c>
      <c r="CM36">
        <v>42.811999999999998</v>
      </c>
      <c r="CN36">
        <v>41.249935483870999</v>
      </c>
      <c r="CO36">
        <v>41.25</v>
      </c>
      <c r="CP36">
        <v>39.794064516128998</v>
      </c>
      <c r="CQ36">
        <v>89.9916129032258</v>
      </c>
      <c r="CR36">
        <v>10.01</v>
      </c>
      <c r="CS36">
        <v>0</v>
      </c>
      <c r="CT36">
        <v>118.700000047684</v>
      </c>
      <c r="CU36">
        <v>2.2552461538461501</v>
      </c>
      <c r="CV36">
        <v>-0.46838291468294502</v>
      </c>
      <c r="CW36">
        <v>0.13098120777713301</v>
      </c>
      <c r="CX36">
        <v>53.231107692307702</v>
      </c>
      <c r="CY36">
        <v>15</v>
      </c>
      <c r="CZ36">
        <v>1684743832.3</v>
      </c>
      <c r="DA36" t="s">
        <v>254</v>
      </c>
      <c r="DB36">
        <v>1</v>
      </c>
      <c r="DC36">
        <v>-3.641</v>
      </c>
      <c r="DD36">
        <v>0.39700000000000002</v>
      </c>
      <c r="DE36">
        <v>401</v>
      </c>
      <c r="DF36">
        <v>15</v>
      </c>
      <c r="DG36">
        <v>1.77</v>
      </c>
      <c r="DH36">
        <v>0.32</v>
      </c>
      <c r="DI36">
        <v>-0.56833803999999999</v>
      </c>
      <c r="DJ36">
        <v>-0.18357304393757501</v>
      </c>
      <c r="DK36">
        <v>0.128231706218074</v>
      </c>
      <c r="DL36">
        <v>1</v>
      </c>
      <c r="DM36">
        <v>2.2621916666666699</v>
      </c>
      <c r="DN36">
        <v>-7.4431225772022006E-2</v>
      </c>
      <c r="DO36">
        <v>0.19009837420398901</v>
      </c>
      <c r="DP36">
        <v>1</v>
      </c>
      <c r="DQ36">
        <v>0.78275802000000005</v>
      </c>
      <c r="DR36">
        <v>-7.8029969747899303E-2</v>
      </c>
      <c r="DS36">
        <v>1.6371346515775698E-2</v>
      </c>
      <c r="DT36">
        <v>1</v>
      </c>
      <c r="DU36">
        <v>3</v>
      </c>
      <c r="DV36">
        <v>3</v>
      </c>
      <c r="DW36" t="s">
        <v>281</v>
      </c>
      <c r="DX36">
        <v>100</v>
      </c>
      <c r="DY36">
        <v>100</v>
      </c>
      <c r="DZ36">
        <v>-3.641</v>
      </c>
      <c r="EA36">
        <v>0.39700000000000002</v>
      </c>
      <c r="EB36">
        <v>2</v>
      </c>
      <c r="EC36">
        <v>513.02499999999998</v>
      </c>
      <c r="ED36">
        <v>434.43200000000002</v>
      </c>
      <c r="EE36">
        <v>30.235099999999999</v>
      </c>
      <c r="EF36">
        <v>29.168500000000002</v>
      </c>
      <c r="EG36">
        <v>30</v>
      </c>
      <c r="EH36">
        <v>29.1568</v>
      </c>
      <c r="EI36">
        <v>29.148399999999999</v>
      </c>
      <c r="EJ36">
        <v>19.892700000000001</v>
      </c>
      <c r="EK36">
        <v>37.969700000000003</v>
      </c>
      <c r="EL36">
        <v>91.415899999999993</v>
      </c>
      <c r="EM36">
        <v>30.3018</v>
      </c>
      <c r="EN36">
        <v>400.66300000000001</v>
      </c>
      <c r="EO36">
        <v>15.363899999999999</v>
      </c>
      <c r="EP36">
        <v>100.19799999999999</v>
      </c>
      <c r="EQ36">
        <v>89.942300000000003</v>
      </c>
    </row>
    <row r="37" spans="1:147" x14ac:dyDescent="0.3">
      <c r="A37">
        <v>21</v>
      </c>
      <c r="B37">
        <v>1684745175</v>
      </c>
      <c r="C37">
        <v>1260.2000000476801</v>
      </c>
      <c r="D37" t="s">
        <v>315</v>
      </c>
      <c r="E37" t="s">
        <v>316</v>
      </c>
      <c r="F37">
        <v>1684745167</v>
      </c>
      <c r="G37">
        <f t="shared" si="0"/>
        <v>4.9663606985251105E-3</v>
      </c>
      <c r="H37">
        <f t="shared" si="1"/>
        <v>2.6033511127059263</v>
      </c>
      <c r="I37">
        <f t="shared" si="2"/>
        <v>400.01290322580599</v>
      </c>
      <c r="J37">
        <f t="shared" si="3"/>
        <v>364.57548984235763</v>
      </c>
      <c r="K37">
        <f t="shared" si="4"/>
        <v>34.760144541238077</v>
      </c>
      <c r="L37">
        <f t="shared" si="5"/>
        <v>38.138895021444256</v>
      </c>
      <c r="M37">
        <f t="shared" si="6"/>
        <v>0.20928767678148644</v>
      </c>
      <c r="N37">
        <f t="shared" si="7"/>
        <v>3.3514887374630717</v>
      </c>
      <c r="O37">
        <f t="shared" si="8"/>
        <v>0.20228876095952172</v>
      </c>
      <c r="P37">
        <f t="shared" si="9"/>
        <v>0.12703980216992203</v>
      </c>
      <c r="Q37">
        <f t="shared" si="10"/>
        <v>16.523226885196653</v>
      </c>
      <c r="R37">
        <f t="shared" si="11"/>
        <v>27.7150186656255</v>
      </c>
      <c r="S37">
        <f t="shared" si="12"/>
        <v>28.2155967741935</v>
      </c>
      <c r="T37">
        <f t="shared" si="13"/>
        <v>3.8427976263284758</v>
      </c>
      <c r="U37">
        <f t="shared" si="14"/>
        <v>39.529116579782716</v>
      </c>
      <c r="V37">
        <f t="shared" si="15"/>
        <v>1.5684428351436071</v>
      </c>
      <c r="W37">
        <f t="shared" si="16"/>
        <v>3.9678165637169638</v>
      </c>
      <c r="X37">
        <f t="shared" si="17"/>
        <v>2.2743547911848685</v>
      </c>
      <c r="Y37">
        <f t="shared" si="18"/>
        <v>-219.01650680495737</v>
      </c>
      <c r="Z37">
        <f t="shared" si="19"/>
        <v>99.591494575437267</v>
      </c>
      <c r="AA37">
        <f t="shared" si="20"/>
        <v>6.509084890394309</v>
      </c>
      <c r="AB37">
        <f t="shared" si="21"/>
        <v>-96.392700453929152</v>
      </c>
      <c r="AC37">
        <v>-3.9454173313854299E-2</v>
      </c>
      <c r="AD37">
        <v>4.4290765920217502E-2</v>
      </c>
      <c r="AE37">
        <v>3.3395310823059998</v>
      </c>
      <c r="AF37">
        <v>4</v>
      </c>
      <c r="AG37">
        <v>1</v>
      </c>
      <c r="AH37">
        <f t="shared" si="22"/>
        <v>1</v>
      </c>
      <c r="AI37">
        <f t="shared" si="23"/>
        <v>0</v>
      </c>
      <c r="AJ37">
        <f t="shared" si="24"/>
        <v>50015.74236672376</v>
      </c>
      <c r="AK37">
        <v>0</v>
      </c>
      <c r="AL37">
        <v>0</v>
      </c>
      <c r="AM37">
        <v>0</v>
      </c>
      <c r="AN37">
        <f t="shared" si="25"/>
        <v>0</v>
      </c>
      <c r="AO37" t="e">
        <f t="shared" si="26"/>
        <v>#DIV/0!</v>
      </c>
      <c r="AP37">
        <v>-1</v>
      </c>
      <c r="AQ37" t="s">
        <v>317</v>
      </c>
      <c r="AR37">
        <v>2.2446961538461498</v>
      </c>
      <c r="AS37">
        <v>1.6112</v>
      </c>
      <c r="AT37">
        <f t="shared" si="27"/>
        <v>-0.39318281643877229</v>
      </c>
      <c r="AU37">
        <v>0.5</v>
      </c>
      <c r="AV37">
        <f t="shared" si="28"/>
        <v>84.29950572418602</v>
      </c>
      <c r="AW37">
        <f t="shared" si="29"/>
        <v>2.6033511127059263</v>
      </c>
      <c r="AX37">
        <f t="shared" si="30"/>
        <v>-16.572558542515932</v>
      </c>
      <c r="AY37">
        <f t="shared" si="31"/>
        <v>1</v>
      </c>
      <c r="AZ37">
        <f t="shared" si="32"/>
        <v>4.2744629185555286E-2</v>
      </c>
      <c r="BA37">
        <f t="shared" si="33"/>
        <v>-1</v>
      </c>
      <c r="BB37" t="s">
        <v>252</v>
      </c>
      <c r="BC37">
        <v>0</v>
      </c>
      <c r="BD37">
        <f t="shared" si="34"/>
        <v>1.6112</v>
      </c>
      <c r="BE37">
        <f t="shared" si="35"/>
        <v>-0.39318281643877229</v>
      </c>
      <c r="BF37" t="e">
        <f t="shared" si="36"/>
        <v>#DIV/0!</v>
      </c>
      <c r="BG37">
        <f t="shared" si="37"/>
        <v>-0.39318281643877229</v>
      </c>
      <c r="BH37" t="e">
        <f t="shared" si="38"/>
        <v>#DIV/0!</v>
      </c>
      <c r="BI37">
        <f t="shared" si="39"/>
        <v>99.999045161290297</v>
      </c>
      <c r="BJ37">
        <f t="shared" si="40"/>
        <v>84.29950572418602</v>
      </c>
      <c r="BK37">
        <f t="shared" si="41"/>
        <v>0.84300310656184563</v>
      </c>
      <c r="BL37">
        <f t="shared" si="42"/>
        <v>0.19600621312369146</v>
      </c>
      <c r="BM37">
        <v>0.67071804516927203</v>
      </c>
      <c r="BN37">
        <v>0.5</v>
      </c>
      <c r="BO37" t="s">
        <v>253</v>
      </c>
      <c r="BP37">
        <v>1684745167</v>
      </c>
      <c r="BQ37">
        <v>400.01290322580599</v>
      </c>
      <c r="BR37">
        <v>400.62861290322599</v>
      </c>
      <c r="BS37">
        <v>16.4503290322581</v>
      </c>
      <c r="BT37">
        <v>15.7950870967742</v>
      </c>
      <c r="BU37">
        <v>500.00329032258099</v>
      </c>
      <c r="BV37">
        <v>95.144122580645103</v>
      </c>
      <c r="BW37">
        <v>0.20003935483870999</v>
      </c>
      <c r="BX37">
        <v>28.7667838709677</v>
      </c>
      <c r="BY37">
        <v>28.2155967741935</v>
      </c>
      <c r="BZ37">
        <v>999.9</v>
      </c>
      <c r="CA37">
        <v>10000.1612903226</v>
      </c>
      <c r="CB37">
        <v>0</v>
      </c>
      <c r="CC37">
        <v>68.724551612903198</v>
      </c>
      <c r="CD37">
        <v>99.999045161290297</v>
      </c>
      <c r="CE37">
        <v>0.89987300000000003</v>
      </c>
      <c r="CF37">
        <v>0.10012699999999999</v>
      </c>
      <c r="CG37">
        <v>0</v>
      </c>
      <c r="CH37">
        <v>2.2475677419354798</v>
      </c>
      <c r="CI37">
        <v>0</v>
      </c>
      <c r="CJ37">
        <v>52.9688290322581</v>
      </c>
      <c r="CK37">
        <v>914.28987096774199</v>
      </c>
      <c r="CL37">
        <v>39.072419354838701</v>
      </c>
      <c r="CM37">
        <v>42.811999999999998</v>
      </c>
      <c r="CN37">
        <v>41.05</v>
      </c>
      <c r="CO37">
        <v>41.225612903225802</v>
      </c>
      <c r="CP37">
        <v>39.485741935483901</v>
      </c>
      <c r="CQ37">
        <v>89.986451612903195</v>
      </c>
      <c r="CR37">
        <v>10.01</v>
      </c>
      <c r="CS37">
        <v>0</v>
      </c>
      <c r="CT37">
        <v>59.100000143051098</v>
      </c>
      <c r="CU37">
        <v>2.2446961538461498</v>
      </c>
      <c r="CV37">
        <v>-0.44402392908851901</v>
      </c>
      <c r="CW37">
        <v>-3.3423111010700399</v>
      </c>
      <c r="CX37">
        <v>52.982630769230802</v>
      </c>
      <c r="CY37">
        <v>15</v>
      </c>
      <c r="CZ37">
        <v>1684743832.3</v>
      </c>
      <c r="DA37" t="s">
        <v>254</v>
      </c>
      <c r="DB37">
        <v>1</v>
      </c>
      <c r="DC37">
        <v>-3.641</v>
      </c>
      <c r="DD37">
        <v>0.39700000000000002</v>
      </c>
      <c r="DE37">
        <v>401</v>
      </c>
      <c r="DF37">
        <v>15</v>
      </c>
      <c r="DG37">
        <v>1.77</v>
      </c>
      <c r="DH37">
        <v>0.32</v>
      </c>
      <c r="DI37">
        <v>-0.61280034000000005</v>
      </c>
      <c r="DJ37">
        <v>2.8119869387758699E-2</v>
      </c>
      <c r="DK37">
        <v>0.12075701069844499</v>
      </c>
      <c r="DL37">
        <v>1</v>
      </c>
      <c r="DM37">
        <v>2.2471444444444399</v>
      </c>
      <c r="DN37">
        <v>-0.174282050771527</v>
      </c>
      <c r="DO37">
        <v>0.14249456996368601</v>
      </c>
      <c r="DP37">
        <v>1</v>
      </c>
      <c r="DQ37">
        <v>0.66728103999999999</v>
      </c>
      <c r="DR37">
        <v>-0.13661694309723799</v>
      </c>
      <c r="DS37">
        <v>1.9368169715241499E-2</v>
      </c>
      <c r="DT37">
        <v>0</v>
      </c>
      <c r="DU37">
        <v>2</v>
      </c>
      <c r="DV37">
        <v>3</v>
      </c>
      <c r="DW37" t="s">
        <v>255</v>
      </c>
      <c r="DX37">
        <v>100</v>
      </c>
      <c r="DY37">
        <v>100</v>
      </c>
      <c r="DZ37">
        <v>-3.641</v>
      </c>
      <c r="EA37">
        <v>0.39700000000000002</v>
      </c>
      <c r="EB37">
        <v>2</v>
      </c>
      <c r="EC37">
        <v>513.62900000000002</v>
      </c>
      <c r="ED37">
        <v>433.988</v>
      </c>
      <c r="EE37">
        <v>30.243500000000001</v>
      </c>
      <c r="EF37">
        <v>29.2362</v>
      </c>
      <c r="EG37">
        <v>30.000499999999999</v>
      </c>
      <c r="EH37">
        <v>29.246200000000002</v>
      </c>
      <c r="EI37">
        <v>29.239899999999999</v>
      </c>
      <c r="EJ37">
        <v>19.910299999999999</v>
      </c>
      <c r="EK37">
        <v>35.258699999999997</v>
      </c>
      <c r="EL37">
        <v>90.665400000000005</v>
      </c>
      <c r="EM37">
        <v>30.24</v>
      </c>
      <c r="EN37">
        <v>400.678</v>
      </c>
      <c r="EO37">
        <v>15.904500000000001</v>
      </c>
      <c r="EP37">
        <v>100.19499999999999</v>
      </c>
      <c r="EQ37">
        <v>89.937299999999993</v>
      </c>
    </row>
    <row r="38" spans="1:147" x14ac:dyDescent="0.3">
      <c r="A38">
        <v>22</v>
      </c>
      <c r="B38">
        <v>1684745235</v>
      </c>
      <c r="C38">
        <v>1320.2000000476801</v>
      </c>
      <c r="D38" t="s">
        <v>318</v>
      </c>
      <c r="E38" t="s">
        <v>319</v>
      </c>
      <c r="F38">
        <v>1684745227</v>
      </c>
      <c r="G38">
        <f t="shared" si="0"/>
        <v>5.5204953354651559E-3</v>
      </c>
      <c r="H38">
        <f t="shared" si="1"/>
        <v>2.3997846345932596</v>
      </c>
      <c r="I38">
        <f t="shared" si="2"/>
        <v>400.03116129032298</v>
      </c>
      <c r="J38">
        <f t="shared" si="3"/>
        <v>368.88330528272439</v>
      </c>
      <c r="K38">
        <f t="shared" si="4"/>
        <v>35.172289295120585</v>
      </c>
      <c r="L38">
        <f t="shared" si="5"/>
        <v>38.142175399297514</v>
      </c>
      <c r="M38">
        <f t="shared" si="6"/>
        <v>0.24018560227914426</v>
      </c>
      <c r="N38">
        <f t="shared" si="7"/>
        <v>3.3546134591373953</v>
      </c>
      <c r="O38">
        <f t="shared" si="8"/>
        <v>0.23102448286725913</v>
      </c>
      <c r="P38">
        <f t="shared" si="9"/>
        <v>0.14518427838288964</v>
      </c>
      <c r="Q38">
        <f t="shared" si="10"/>
        <v>16.52283023928457</v>
      </c>
      <c r="R38">
        <f t="shared" si="11"/>
        <v>27.4282117458825</v>
      </c>
      <c r="S38">
        <f t="shared" si="12"/>
        <v>28.038690322580599</v>
      </c>
      <c r="T38">
        <f t="shared" si="13"/>
        <v>3.8034074157636852</v>
      </c>
      <c r="U38">
        <f t="shared" si="14"/>
        <v>40.433409038176251</v>
      </c>
      <c r="V38">
        <f t="shared" si="15"/>
        <v>1.5894313440545522</v>
      </c>
      <c r="W38">
        <f t="shared" si="16"/>
        <v>3.9309852467642528</v>
      </c>
      <c r="X38">
        <f t="shared" si="17"/>
        <v>2.213976071709133</v>
      </c>
      <c r="Y38">
        <f t="shared" si="18"/>
        <v>-243.45384429401338</v>
      </c>
      <c r="Z38">
        <f t="shared" si="19"/>
        <v>102.59901267470792</v>
      </c>
      <c r="AA38">
        <f t="shared" si="20"/>
        <v>6.6881544181371035</v>
      </c>
      <c r="AB38">
        <f t="shared" si="21"/>
        <v>-117.64384696188378</v>
      </c>
      <c r="AC38">
        <v>-3.9500356787546202E-2</v>
      </c>
      <c r="AD38">
        <v>4.43426109153311E-2</v>
      </c>
      <c r="AE38">
        <v>3.34264180682854</v>
      </c>
      <c r="AF38">
        <v>4</v>
      </c>
      <c r="AG38">
        <v>1</v>
      </c>
      <c r="AH38">
        <f t="shared" si="22"/>
        <v>1</v>
      </c>
      <c r="AI38">
        <f t="shared" si="23"/>
        <v>0</v>
      </c>
      <c r="AJ38">
        <f t="shared" si="24"/>
        <v>50098.665590557925</v>
      </c>
      <c r="AK38">
        <v>0</v>
      </c>
      <c r="AL38">
        <v>0</v>
      </c>
      <c r="AM38">
        <v>0</v>
      </c>
      <c r="AN38">
        <f t="shared" si="25"/>
        <v>0</v>
      </c>
      <c r="AO38" t="e">
        <f t="shared" si="26"/>
        <v>#DIV/0!</v>
      </c>
      <c r="AP38">
        <v>-1</v>
      </c>
      <c r="AQ38" t="s">
        <v>320</v>
      </c>
      <c r="AR38">
        <v>2.2075807692307698</v>
      </c>
      <c r="AS38">
        <v>1.6</v>
      </c>
      <c r="AT38">
        <f t="shared" si="27"/>
        <v>-0.37973798076923115</v>
      </c>
      <c r="AU38">
        <v>0.5</v>
      </c>
      <c r="AV38">
        <f t="shared" si="28"/>
        <v>84.297465418680233</v>
      </c>
      <c r="AW38">
        <f t="shared" si="29"/>
        <v>2.3997846345932596</v>
      </c>
      <c r="AX38">
        <f t="shared" si="30"/>
        <v>-16.005474651026862</v>
      </c>
      <c r="AY38">
        <f t="shared" si="31"/>
        <v>1</v>
      </c>
      <c r="AZ38">
        <f t="shared" si="32"/>
        <v>4.0330804938292615E-2</v>
      </c>
      <c r="BA38">
        <f t="shared" si="33"/>
        <v>-1</v>
      </c>
      <c r="BB38" t="s">
        <v>252</v>
      </c>
      <c r="BC38">
        <v>0</v>
      </c>
      <c r="BD38">
        <f t="shared" si="34"/>
        <v>1.6</v>
      </c>
      <c r="BE38">
        <f t="shared" si="35"/>
        <v>-0.3797379807692311</v>
      </c>
      <c r="BF38" t="e">
        <f t="shared" si="36"/>
        <v>#DIV/0!</v>
      </c>
      <c r="BG38">
        <f t="shared" si="37"/>
        <v>-0.3797379807692311</v>
      </c>
      <c r="BH38" t="e">
        <f t="shared" si="38"/>
        <v>#DIV/0!</v>
      </c>
      <c r="BI38">
        <f t="shared" si="39"/>
        <v>99.996622580645194</v>
      </c>
      <c r="BJ38">
        <f t="shared" si="40"/>
        <v>84.297465418680233</v>
      </c>
      <c r="BK38">
        <f t="shared" si="41"/>
        <v>0.84300312593753934</v>
      </c>
      <c r="BL38">
        <f t="shared" si="42"/>
        <v>0.19600625187507864</v>
      </c>
      <c r="BM38">
        <v>0.67071804516927203</v>
      </c>
      <c r="BN38">
        <v>0.5</v>
      </c>
      <c r="BO38" t="s">
        <v>253</v>
      </c>
      <c r="BP38">
        <v>1684745227</v>
      </c>
      <c r="BQ38">
        <v>400.03116129032298</v>
      </c>
      <c r="BR38">
        <v>400.64929032258101</v>
      </c>
      <c r="BS38">
        <v>16.669790322580599</v>
      </c>
      <c r="BT38">
        <v>15.941625806451601</v>
      </c>
      <c r="BU38">
        <v>500.02061290322598</v>
      </c>
      <c r="BV38">
        <v>95.148070967742001</v>
      </c>
      <c r="BW38">
        <v>0.19993961290322601</v>
      </c>
      <c r="BX38">
        <v>28.605993548387101</v>
      </c>
      <c r="BY38">
        <v>28.038690322580599</v>
      </c>
      <c r="BZ38">
        <v>999.9</v>
      </c>
      <c r="CA38">
        <v>10011.4516129032</v>
      </c>
      <c r="CB38">
        <v>0</v>
      </c>
      <c r="CC38">
        <v>68.711780645161298</v>
      </c>
      <c r="CD38">
        <v>99.996622580645194</v>
      </c>
      <c r="CE38">
        <v>0.89988116129032303</v>
      </c>
      <c r="CF38">
        <v>0.10011884516128999</v>
      </c>
      <c r="CG38">
        <v>0</v>
      </c>
      <c r="CH38">
        <v>2.20612903225806</v>
      </c>
      <c r="CI38">
        <v>0</v>
      </c>
      <c r="CJ38">
        <v>51.492683870967703</v>
      </c>
      <c r="CK38">
        <v>914.26987096774201</v>
      </c>
      <c r="CL38">
        <v>38.755870967741899</v>
      </c>
      <c r="CM38">
        <v>42.733741935483899</v>
      </c>
      <c r="CN38">
        <v>40.811999999999998</v>
      </c>
      <c r="CO38">
        <v>41.167000000000002</v>
      </c>
      <c r="CP38">
        <v>39.251870967741901</v>
      </c>
      <c r="CQ38">
        <v>89.985806451612902</v>
      </c>
      <c r="CR38">
        <v>10.01</v>
      </c>
      <c r="CS38">
        <v>0</v>
      </c>
      <c r="CT38">
        <v>59.600000143051098</v>
      </c>
      <c r="CU38">
        <v>2.2075807692307698</v>
      </c>
      <c r="CV38">
        <v>0.43546324403000902</v>
      </c>
      <c r="CW38">
        <v>-4.2020512986475502</v>
      </c>
      <c r="CX38">
        <v>51.447615384615403</v>
      </c>
      <c r="CY38">
        <v>15</v>
      </c>
      <c r="CZ38">
        <v>1684743832.3</v>
      </c>
      <c r="DA38" t="s">
        <v>254</v>
      </c>
      <c r="DB38">
        <v>1</v>
      </c>
      <c r="DC38">
        <v>-3.641</v>
      </c>
      <c r="DD38">
        <v>0.39700000000000002</v>
      </c>
      <c r="DE38">
        <v>401</v>
      </c>
      <c r="DF38">
        <v>15</v>
      </c>
      <c r="DG38">
        <v>1.77</v>
      </c>
      <c r="DH38">
        <v>0.32</v>
      </c>
      <c r="DI38">
        <v>-0.61775698000000001</v>
      </c>
      <c r="DJ38">
        <v>3.50323995198039E-2</v>
      </c>
      <c r="DK38">
        <v>0.119200162076482</v>
      </c>
      <c r="DL38">
        <v>1</v>
      </c>
      <c r="DM38">
        <v>2.20064444444444</v>
      </c>
      <c r="DN38">
        <v>0.21838760242251901</v>
      </c>
      <c r="DO38">
        <v>0.16825022609270701</v>
      </c>
      <c r="DP38">
        <v>1</v>
      </c>
      <c r="DQ38">
        <v>0.68518208000000003</v>
      </c>
      <c r="DR38">
        <v>0.42409515486194399</v>
      </c>
      <c r="DS38">
        <v>5.8756411339985701E-2</v>
      </c>
      <c r="DT38">
        <v>0</v>
      </c>
      <c r="DU38">
        <v>2</v>
      </c>
      <c r="DV38">
        <v>3</v>
      </c>
      <c r="DW38" t="s">
        <v>255</v>
      </c>
      <c r="DX38">
        <v>100</v>
      </c>
      <c r="DY38">
        <v>100</v>
      </c>
      <c r="DZ38">
        <v>-3.641</v>
      </c>
      <c r="EA38">
        <v>0.39700000000000002</v>
      </c>
      <c r="EB38">
        <v>2</v>
      </c>
      <c r="EC38">
        <v>513.29300000000001</v>
      </c>
      <c r="ED38">
        <v>433.488</v>
      </c>
      <c r="EE38">
        <v>27.0837</v>
      </c>
      <c r="EF38">
        <v>29.316700000000001</v>
      </c>
      <c r="EG38">
        <v>30.0001</v>
      </c>
      <c r="EH38">
        <v>29.328499999999998</v>
      </c>
      <c r="EI38">
        <v>29.324300000000001</v>
      </c>
      <c r="EJ38">
        <v>19.916899999999998</v>
      </c>
      <c r="EK38">
        <v>36.3125</v>
      </c>
      <c r="EL38">
        <v>89.905500000000004</v>
      </c>
      <c r="EM38">
        <v>27.099499999999999</v>
      </c>
      <c r="EN38">
        <v>400.67599999999999</v>
      </c>
      <c r="EO38">
        <v>15.8613</v>
      </c>
      <c r="EP38">
        <v>100.193</v>
      </c>
      <c r="EQ38">
        <v>89.930700000000002</v>
      </c>
    </row>
    <row r="39" spans="1:147" x14ac:dyDescent="0.3">
      <c r="A39">
        <v>23</v>
      </c>
      <c r="B39">
        <v>1684745295</v>
      </c>
      <c r="C39">
        <v>1380.2000000476801</v>
      </c>
      <c r="D39" t="s">
        <v>321</v>
      </c>
      <c r="E39" t="s">
        <v>322</v>
      </c>
      <c r="F39">
        <v>1684745287</v>
      </c>
      <c r="G39">
        <f t="shared" si="0"/>
        <v>5.2031770539238765E-3</v>
      </c>
      <c r="H39">
        <f t="shared" si="1"/>
        <v>2.6043756349422935</v>
      </c>
      <c r="I39">
        <f t="shared" si="2"/>
        <v>400.03848387096798</v>
      </c>
      <c r="J39">
        <f t="shared" si="3"/>
        <v>366.56449841712742</v>
      </c>
      <c r="K39">
        <f t="shared" si="4"/>
        <v>34.951468196532723</v>
      </c>
      <c r="L39">
        <f t="shared" si="5"/>
        <v>38.143171002050352</v>
      </c>
      <c r="M39">
        <f t="shared" si="6"/>
        <v>0.22686875330656661</v>
      </c>
      <c r="N39">
        <f t="shared" si="7"/>
        <v>3.3536884434824694</v>
      </c>
      <c r="O39">
        <f t="shared" si="8"/>
        <v>0.21867452274768953</v>
      </c>
      <c r="P39">
        <f t="shared" si="9"/>
        <v>0.13738313786206707</v>
      </c>
      <c r="Q39">
        <f t="shared" si="10"/>
        <v>16.523300518637697</v>
      </c>
      <c r="R39">
        <f t="shared" si="11"/>
        <v>27.304911392211139</v>
      </c>
      <c r="S39">
        <f t="shared" si="12"/>
        <v>27.878164516129001</v>
      </c>
      <c r="T39">
        <f t="shared" si="13"/>
        <v>3.767969852505058</v>
      </c>
      <c r="U39">
        <f t="shared" si="14"/>
        <v>40.205938284064715</v>
      </c>
      <c r="V39">
        <f t="shared" si="15"/>
        <v>1.5626448933981041</v>
      </c>
      <c r="W39">
        <f t="shared" si="16"/>
        <v>3.8866022286500037</v>
      </c>
      <c r="X39">
        <f t="shared" si="17"/>
        <v>2.2053249591069539</v>
      </c>
      <c r="Y39">
        <f t="shared" si="18"/>
        <v>-229.46010807804296</v>
      </c>
      <c r="Z39">
        <f t="shared" si="19"/>
        <v>96.244912735988137</v>
      </c>
      <c r="AA39">
        <f t="shared" si="20"/>
        <v>6.2645611884524497</v>
      </c>
      <c r="AB39">
        <f t="shared" si="21"/>
        <v>-110.42733363496468</v>
      </c>
      <c r="AC39">
        <v>-3.9486683208818298E-2</v>
      </c>
      <c r="AD39">
        <v>4.4327261125337802E-2</v>
      </c>
      <c r="AE39">
        <v>3.3417209353217601</v>
      </c>
      <c r="AF39">
        <v>4</v>
      </c>
      <c r="AG39">
        <v>1</v>
      </c>
      <c r="AH39">
        <f t="shared" si="22"/>
        <v>1</v>
      </c>
      <c r="AI39">
        <f t="shared" si="23"/>
        <v>0</v>
      </c>
      <c r="AJ39">
        <f t="shared" si="24"/>
        <v>50114.539264292682</v>
      </c>
      <c r="AK39">
        <v>0</v>
      </c>
      <c r="AL39">
        <v>0</v>
      </c>
      <c r="AM39">
        <v>0</v>
      </c>
      <c r="AN39">
        <f t="shared" si="25"/>
        <v>0</v>
      </c>
      <c r="AO39" t="e">
        <f t="shared" si="26"/>
        <v>#DIV/0!</v>
      </c>
      <c r="AP39">
        <v>-1</v>
      </c>
      <c r="AQ39" t="s">
        <v>323</v>
      </c>
      <c r="AR39">
        <v>2.2630115384615399</v>
      </c>
      <c r="AS39">
        <v>1.70262</v>
      </c>
      <c r="AT39">
        <f t="shared" si="27"/>
        <v>-0.32913482659756133</v>
      </c>
      <c r="AU39">
        <v>0.5</v>
      </c>
      <c r="AV39">
        <f t="shared" si="28"/>
        <v>84.299698326523881</v>
      </c>
      <c r="AW39">
        <f t="shared" si="29"/>
        <v>2.6043756349422935</v>
      </c>
      <c r="AX39">
        <f t="shared" si="30"/>
        <v>-13.872983295463584</v>
      </c>
      <c r="AY39">
        <f t="shared" si="31"/>
        <v>1</v>
      </c>
      <c r="AZ39">
        <f t="shared" si="32"/>
        <v>4.2756684857651744E-2</v>
      </c>
      <c r="BA39">
        <f t="shared" si="33"/>
        <v>-1</v>
      </c>
      <c r="BB39" t="s">
        <v>252</v>
      </c>
      <c r="BC39">
        <v>0</v>
      </c>
      <c r="BD39">
        <f t="shared" si="34"/>
        <v>1.70262</v>
      </c>
      <c r="BE39">
        <f t="shared" si="35"/>
        <v>-0.32913482659756133</v>
      </c>
      <c r="BF39" t="e">
        <f t="shared" si="36"/>
        <v>#DIV/0!</v>
      </c>
      <c r="BG39">
        <f t="shared" si="37"/>
        <v>-0.32913482659756133</v>
      </c>
      <c r="BH39" t="e">
        <f t="shared" si="38"/>
        <v>#DIV/0!</v>
      </c>
      <c r="BI39">
        <f t="shared" si="39"/>
        <v>99.999248387096799</v>
      </c>
      <c r="BJ39">
        <f t="shared" si="40"/>
        <v>84.299698326523881</v>
      </c>
      <c r="BK39">
        <f t="shared" si="41"/>
        <v>0.84300331938696171</v>
      </c>
      <c r="BL39">
        <f t="shared" si="42"/>
        <v>0.1960066387739236</v>
      </c>
      <c r="BM39">
        <v>0.67071804516927203</v>
      </c>
      <c r="BN39">
        <v>0.5</v>
      </c>
      <c r="BO39" t="s">
        <v>253</v>
      </c>
      <c r="BP39">
        <v>1684745287</v>
      </c>
      <c r="BQ39">
        <v>400.03848387096798</v>
      </c>
      <c r="BR39">
        <v>400.66706451612902</v>
      </c>
      <c r="BS39">
        <v>16.388729032258102</v>
      </c>
      <c r="BT39">
        <v>15.7021903225806</v>
      </c>
      <c r="BU39">
        <v>499.99661290322598</v>
      </c>
      <c r="BV39">
        <v>95.148858064516105</v>
      </c>
      <c r="BW39">
        <v>0.19989596774193499</v>
      </c>
      <c r="BX39">
        <v>28.4104806451613</v>
      </c>
      <c r="BY39">
        <v>27.878164516129001</v>
      </c>
      <c r="BZ39">
        <v>999.9</v>
      </c>
      <c r="CA39">
        <v>10007.9032258065</v>
      </c>
      <c r="CB39">
        <v>0</v>
      </c>
      <c r="CC39">
        <v>68.713851612903198</v>
      </c>
      <c r="CD39">
        <v>99.999248387096799</v>
      </c>
      <c r="CE39">
        <v>0.89988116129032303</v>
      </c>
      <c r="CF39">
        <v>0.10011884516128999</v>
      </c>
      <c r="CG39">
        <v>0</v>
      </c>
      <c r="CH39">
        <v>2.2562387096774201</v>
      </c>
      <c r="CI39">
        <v>0</v>
      </c>
      <c r="CJ39">
        <v>49.052461290322597</v>
      </c>
      <c r="CK39">
        <v>914.29380645161302</v>
      </c>
      <c r="CL39">
        <v>38.501935483871002</v>
      </c>
      <c r="CM39">
        <v>42.608741935483899</v>
      </c>
      <c r="CN39">
        <v>40.592483870967698</v>
      </c>
      <c r="CO39">
        <v>41.061999999999998</v>
      </c>
      <c r="CP39">
        <v>39.042000000000002</v>
      </c>
      <c r="CQ39">
        <v>89.988064516129</v>
      </c>
      <c r="CR39">
        <v>10.010967741935501</v>
      </c>
      <c r="CS39">
        <v>0</v>
      </c>
      <c r="CT39">
        <v>59.300000190734899</v>
      </c>
      <c r="CU39">
        <v>2.2630115384615399</v>
      </c>
      <c r="CV39">
        <v>0.34061881516711001</v>
      </c>
      <c r="CW39">
        <v>-1.73408889627067</v>
      </c>
      <c r="CX39">
        <v>49.041419230769201</v>
      </c>
      <c r="CY39">
        <v>15</v>
      </c>
      <c r="CZ39">
        <v>1684743832.3</v>
      </c>
      <c r="DA39" t="s">
        <v>254</v>
      </c>
      <c r="DB39">
        <v>1</v>
      </c>
      <c r="DC39">
        <v>-3.641</v>
      </c>
      <c r="DD39">
        <v>0.39700000000000002</v>
      </c>
      <c r="DE39">
        <v>401</v>
      </c>
      <c r="DF39">
        <v>15</v>
      </c>
      <c r="DG39">
        <v>1.77</v>
      </c>
      <c r="DH39">
        <v>0.32</v>
      </c>
      <c r="DI39">
        <v>-0.65568360000000003</v>
      </c>
      <c r="DJ39">
        <v>0.38472591212479601</v>
      </c>
      <c r="DK39">
        <v>0.123577098961418</v>
      </c>
      <c r="DL39">
        <v>1</v>
      </c>
      <c r="DM39">
        <v>2.2702166666666699</v>
      </c>
      <c r="DN39">
        <v>4.8004539571988199E-2</v>
      </c>
      <c r="DO39">
        <v>0.18980040612882401</v>
      </c>
      <c r="DP39">
        <v>1</v>
      </c>
      <c r="DQ39">
        <v>0.68632985999999996</v>
      </c>
      <c r="DR39">
        <v>-2.2957812244901201E-2</v>
      </c>
      <c r="DS39">
        <v>1.6679445863709001E-2</v>
      </c>
      <c r="DT39">
        <v>1</v>
      </c>
      <c r="DU39">
        <v>3</v>
      </c>
      <c r="DV39">
        <v>3</v>
      </c>
      <c r="DW39" t="s">
        <v>281</v>
      </c>
      <c r="DX39">
        <v>100</v>
      </c>
      <c r="DY39">
        <v>100</v>
      </c>
      <c r="DZ39">
        <v>-3.641</v>
      </c>
      <c r="EA39">
        <v>0.39700000000000002</v>
      </c>
      <c r="EB39">
        <v>2</v>
      </c>
      <c r="EC39">
        <v>513.73400000000004</v>
      </c>
      <c r="ED39">
        <v>432.24799999999999</v>
      </c>
      <c r="EE39">
        <v>27.571899999999999</v>
      </c>
      <c r="EF39">
        <v>29.407499999999999</v>
      </c>
      <c r="EG39">
        <v>30.0002</v>
      </c>
      <c r="EH39">
        <v>29.413699999999999</v>
      </c>
      <c r="EI39">
        <v>29.4115</v>
      </c>
      <c r="EJ39">
        <v>19.9221</v>
      </c>
      <c r="EK39">
        <v>37.186700000000002</v>
      </c>
      <c r="EL39">
        <v>89.152900000000002</v>
      </c>
      <c r="EM39">
        <v>27.600200000000001</v>
      </c>
      <c r="EN39">
        <v>400.62599999999998</v>
      </c>
      <c r="EO39">
        <v>15.710699999999999</v>
      </c>
      <c r="EP39">
        <v>100.18600000000001</v>
      </c>
      <c r="EQ39">
        <v>89.929500000000004</v>
      </c>
    </row>
    <row r="40" spans="1:147" x14ac:dyDescent="0.3">
      <c r="A40">
        <v>24</v>
      </c>
      <c r="B40">
        <v>1684745355</v>
      </c>
      <c r="C40">
        <v>1440.2000000476801</v>
      </c>
      <c r="D40" t="s">
        <v>324</v>
      </c>
      <c r="E40" t="s">
        <v>325</v>
      </c>
      <c r="F40">
        <v>1684745347</v>
      </c>
      <c r="G40">
        <f t="shared" si="0"/>
        <v>4.821882315929016E-3</v>
      </c>
      <c r="H40">
        <f t="shared" si="1"/>
        <v>2.5818963024088566</v>
      </c>
      <c r="I40">
        <f t="shared" si="2"/>
        <v>400.020806451613</v>
      </c>
      <c r="J40">
        <f t="shared" si="3"/>
        <v>365.13122333839272</v>
      </c>
      <c r="K40">
        <f t="shared" si="4"/>
        <v>34.815120533293218</v>
      </c>
      <c r="L40">
        <f t="shared" si="5"/>
        <v>38.141828751607868</v>
      </c>
      <c r="M40">
        <f t="shared" si="6"/>
        <v>0.20900259771124918</v>
      </c>
      <c r="N40">
        <f t="shared" si="7"/>
        <v>3.3549619919489029</v>
      </c>
      <c r="O40">
        <f t="shared" si="8"/>
        <v>0.2020293605863695</v>
      </c>
      <c r="P40">
        <f t="shared" si="9"/>
        <v>0.1268754862666252</v>
      </c>
      <c r="Q40">
        <f t="shared" si="10"/>
        <v>16.521822756403783</v>
      </c>
      <c r="R40">
        <f t="shared" si="11"/>
        <v>27.387325492072009</v>
      </c>
      <c r="S40">
        <f t="shared" si="12"/>
        <v>27.898709677419401</v>
      </c>
      <c r="T40">
        <f t="shared" si="13"/>
        <v>3.7724892507706831</v>
      </c>
      <c r="U40">
        <f t="shared" si="14"/>
        <v>40.160366906933724</v>
      </c>
      <c r="V40">
        <f t="shared" si="15"/>
        <v>1.5603982484958792</v>
      </c>
      <c r="W40">
        <f t="shared" si="16"/>
        <v>3.8854183083334206</v>
      </c>
      <c r="X40">
        <f t="shared" si="17"/>
        <v>2.2120910022748039</v>
      </c>
      <c r="Y40">
        <f t="shared" si="18"/>
        <v>-212.64501013246959</v>
      </c>
      <c r="Z40">
        <f t="shared" si="19"/>
        <v>91.617279219097171</v>
      </c>
      <c r="AA40">
        <f t="shared" si="20"/>
        <v>5.9615397541106976</v>
      </c>
      <c r="AB40">
        <f t="shared" si="21"/>
        <v>-98.544368402857955</v>
      </c>
      <c r="AC40">
        <v>-3.9505509196071403E-2</v>
      </c>
      <c r="AD40">
        <v>4.4348394945276398E-2</v>
      </c>
      <c r="AE40">
        <v>3.3429887780631802</v>
      </c>
      <c r="AF40">
        <v>4</v>
      </c>
      <c r="AG40">
        <v>1</v>
      </c>
      <c r="AH40">
        <f t="shared" si="22"/>
        <v>1</v>
      </c>
      <c r="AI40">
        <f t="shared" si="23"/>
        <v>0</v>
      </c>
      <c r="AJ40">
        <f t="shared" si="24"/>
        <v>50138.340922347765</v>
      </c>
      <c r="AK40">
        <v>0</v>
      </c>
      <c r="AL40">
        <v>0</v>
      </c>
      <c r="AM40">
        <v>0</v>
      </c>
      <c r="AN40">
        <f t="shared" si="25"/>
        <v>0</v>
      </c>
      <c r="AO40" t="e">
        <f t="shared" si="26"/>
        <v>#DIV/0!</v>
      </c>
      <c r="AP40">
        <v>-1</v>
      </c>
      <c r="AQ40" t="s">
        <v>326</v>
      </c>
      <c r="AR40">
        <v>2.27569615384615</v>
      </c>
      <c r="AS40">
        <v>1.4236</v>
      </c>
      <c r="AT40">
        <f t="shared" si="27"/>
        <v>-0.5985502626061745</v>
      </c>
      <c r="AU40">
        <v>0.5</v>
      </c>
      <c r="AV40">
        <f t="shared" si="28"/>
        <v>84.292150368715468</v>
      </c>
      <c r="AW40">
        <f t="shared" si="29"/>
        <v>2.5818963024088566</v>
      </c>
      <c r="AX40">
        <f t="shared" si="30"/>
        <v>-25.226544369416896</v>
      </c>
      <c r="AY40">
        <f t="shared" si="31"/>
        <v>1</v>
      </c>
      <c r="AZ40">
        <f t="shared" si="32"/>
        <v>4.2493829932451883E-2</v>
      </c>
      <c r="BA40">
        <f t="shared" si="33"/>
        <v>-1</v>
      </c>
      <c r="BB40" t="s">
        <v>252</v>
      </c>
      <c r="BC40">
        <v>0</v>
      </c>
      <c r="BD40">
        <f t="shared" si="34"/>
        <v>1.4236</v>
      </c>
      <c r="BE40">
        <f t="shared" si="35"/>
        <v>-0.5985502626061745</v>
      </c>
      <c r="BF40" t="e">
        <f t="shared" si="36"/>
        <v>#DIV/0!</v>
      </c>
      <c r="BG40">
        <f t="shared" si="37"/>
        <v>-0.5985502626061745</v>
      </c>
      <c r="BH40" t="e">
        <f t="shared" si="38"/>
        <v>#DIV/0!</v>
      </c>
      <c r="BI40">
        <f t="shared" si="39"/>
        <v>99.9902935483871</v>
      </c>
      <c r="BJ40">
        <f t="shared" si="40"/>
        <v>84.292150368715468</v>
      </c>
      <c r="BK40">
        <f t="shared" si="41"/>
        <v>0.84300332939741773</v>
      </c>
      <c r="BL40">
        <f t="shared" si="42"/>
        <v>0.19600665879483553</v>
      </c>
      <c r="BM40">
        <v>0.67071804516927203</v>
      </c>
      <c r="BN40">
        <v>0.5</v>
      </c>
      <c r="BO40" t="s">
        <v>253</v>
      </c>
      <c r="BP40">
        <v>1684745347</v>
      </c>
      <c r="BQ40">
        <v>400.020806451613</v>
      </c>
      <c r="BR40">
        <v>400.62590322580598</v>
      </c>
      <c r="BS40">
        <v>16.365019354838701</v>
      </c>
      <c r="BT40">
        <v>15.7287709677419</v>
      </c>
      <c r="BU40">
        <v>499.99293548387101</v>
      </c>
      <c r="BV40">
        <v>95.149751612903202</v>
      </c>
      <c r="BW40">
        <v>0.19986054838709699</v>
      </c>
      <c r="BX40">
        <v>28.405238709677398</v>
      </c>
      <c r="BY40">
        <v>27.898709677419401</v>
      </c>
      <c r="BZ40">
        <v>999.9</v>
      </c>
      <c r="CA40">
        <v>10012.580645161301</v>
      </c>
      <c r="CB40">
        <v>0</v>
      </c>
      <c r="CC40">
        <v>68.724206451612901</v>
      </c>
      <c r="CD40">
        <v>99.9902935483871</v>
      </c>
      <c r="CE40">
        <v>0.89988116129032303</v>
      </c>
      <c r="CF40">
        <v>0.10011884516128999</v>
      </c>
      <c r="CG40">
        <v>0</v>
      </c>
      <c r="CH40">
        <v>2.2689258064516098</v>
      </c>
      <c r="CI40">
        <v>0</v>
      </c>
      <c r="CJ40">
        <v>47.911606451612897</v>
      </c>
      <c r="CK40">
        <v>914.21199999999999</v>
      </c>
      <c r="CL40">
        <v>38.287999999999997</v>
      </c>
      <c r="CM40">
        <v>42.475612903225802</v>
      </c>
      <c r="CN40">
        <v>40.375</v>
      </c>
      <c r="CO40">
        <v>40.983741935483899</v>
      </c>
      <c r="CP40">
        <v>38.850612903225802</v>
      </c>
      <c r="CQ40">
        <v>89.979032258064507</v>
      </c>
      <c r="CR40">
        <v>10.01</v>
      </c>
      <c r="CS40">
        <v>0</v>
      </c>
      <c r="CT40">
        <v>59.200000047683702</v>
      </c>
      <c r="CU40">
        <v>2.27569615384615</v>
      </c>
      <c r="CV40">
        <v>-2.46803440522167E-2</v>
      </c>
      <c r="CW40">
        <v>-1.84256752281059</v>
      </c>
      <c r="CX40">
        <v>47.902780769230802</v>
      </c>
      <c r="CY40">
        <v>15</v>
      </c>
      <c r="CZ40">
        <v>1684743832.3</v>
      </c>
      <c r="DA40" t="s">
        <v>254</v>
      </c>
      <c r="DB40">
        <v>1</v>
      </c>
      <c r="DC40">
        <v>-3.641</v>
      </c>
      <c r="DD40">
        <v>0.39700000000000002</v>
      </c>
      <c r="DE40">
        <v>401</v>
      </c>
      <c r="DF40">
        <v>15</v>
      </c>
      <c r="DG40">
        <v>1.77</v>
      </c>
      <c r="DH40">
        <v>0.32</v>
      </c>
      <c r="DI40">
        <v>-0.63234738000000001</v>
      </c>
      <c r="DJ40">
        <v>0.27238118607435302</v>
      </c>
      <c r="DK40">
        <v>0.140963576659205</v>
      </c>
      <c r="DL40">
        <v>1</v>
      </c>
      <c r="DM40">
        <v>2.2625555555555601</v>
      </c>
      <c r="DN40">
        <v>-0.13323571926331301</v>
      </c>
      <c r="DO40">
        <v>0.17008115945768101</v>
      </c>
      <c r="DP40">
        <v>1</v>
      </c>
      <c r="DQ40">
        <v>0.63760886000000006</v>
      </c>
      <c r="DR40">
        <v>-1.4300951740695299E-2</v>
      </c>
      <c r="DS40">
        <v>3.4346150643703899E-3</v>
      </c>
      <c r="DT40">
        <v>1</v>
      </c>
      <c r="DU40">
        <v>3</v>
      </c>
      <c r="DV40">
        <v>3</v>
      </c>
      <c r="DW40" t="s">
        <v>281</v>
      </c>
      <c r="DX40">
        <v>100</v>
      </c>
      <c r="DY40">
        <v>100</v>
      </c>
      <c r="DZ40">
        <v>-3.641</v>
      </c>
      <c r="EA40">
        <v>0.39700000000000002</v>
      </c>
      <c r="EB40">
        <v>2</v>
      </c>
      <c r="EC40">
        <v>513.88400000000001</v>
      </c>
      <c r="ED40">
        <v>432.09199999999998</v>
      </c>
      <c r="EE40">
        <v>28.2332</v>
      </c>
      <c r="EF40">
        <v>29.483499999999999</v>
      </c>
      <c r="EG40">
        <v>30.000399999999999</v>
      </c>
      <c r="EH40">
        <v>29.4941</v>
      </c>
      <c r="EI40">
        <v>29.491499999999998</v>
      </c>
      <c r="EJ40">
        <v>19.933800000000002</v>
      </c>
      <c r="EK40">
        <v>37.186700000000002</v>
      </c>
      <c r="EL40">
        <v>88.0291</v>
      </c>
      <c r="EM40">
        <v>28.252400000000002</v>
      </c>
      <c r="EN40">
        <v>400.71199999999999</v>
      </c>
      <c r="EO40">
        <v>15.708399999999999</v>
      </c>
      <c r="EP40">
        <v>100.181</v>
      </c>
      <c r="EQ40">
        <v>89.926900000000003</v>
      </c>
    </row>
    <row r="41" spans="1:147" x14ac:dyDescent="0.3">
      <c r="A41">
        <v>25</v>
      </c>
      <c r="B41">
        <v>1684745415</v>
      </c>
      <c r="C41">
        <v>1500.2000000476801</v>
      </c>
      <c r="D41" t="s">
        <v>327</v>
      </c>
      <c r="E41" t="s">
        <v>328</v>
      </c>
      <c r="F41">
        <v>1684745407</v>
      </c>
      <c r="G41">
        <f t="shared" si="0"/>
        <v>4.6363595876724147E-3</v>
      </c>
      <c r="H41">
        <f t="shared" si="1"/>
        <v>2.4324612726866977</v>
      </c>
      <c r="I41">
        <f t="shared" si="2"/>
        <v>399.986774193548</v>
      </c>
      <c r="J41">
        <f t="shared" si="3"/>
        <v>365.18707391357754</v>
      </c>
      <c r="K41">
        <f t="shared" si="4"/>
        <v>34.831060556389637</v>
      </c>
      <c r="L41">
        <f t="shared" si="5"/>
        <v>38.150209985218304</v>
      </c>
      <c r="M41">
        <f t="shared" si="6"/>
        <v>0.19883975997556355</v>
      </c>
      <c r="N41">
        <f t="shared" si="7"/>
        <v>3.351294934586452</v>
      </c>
      <c r="O41">
        <f t="shared" si="8"/>
        <v>0.19251046725201357</v>
      </c>
      <c r="P41">
        <f t="shared" si="9"/>
        <v>0.12087092107978645</v>
      </c>
      <c r="Q41">
        <f t="shared" si="10"/>
        <v>16.522171143819858</v>
      </c>
      <c r="R41">
        <f t="shared" si="11"/>
        <v>27.506273902808491</v>
      </c>
      <c r="S41">
        <f t="shared" si="12"/>
        <v>27.9939419354839</v>
      </c>
      <c r="T41">
        <f t="shared" si="13"/>
        <v>3.79349968387127</v>
      </c>
      <c r="U41">
        <f t="shared" si="14"/>
        <v>39.993116280836219</v>
      </c>
      <c r="V41">
        <f t="shared" si="15"/>
        <v>1.5609074579131914</v>
      </c>
      <c r="W41">
        <f t="shared" si="16"/>
        <v>3.9029403134087408</v>
      </c>
      <c r="X41">
        <f t="shared" si="17"/>
        <v>2.2325922259580784</v>
      </c>
      <c r="Y41">
        <f t="shared" si="18"/>
        <v>-204.4634578163535</v>
      </c>
      <c r="Z41">
        <f t="shared" si="19"/>
        <v>88.302289664129731</v>
      </c>
      <c r="AA41">
        <f t="shared" si="20"/>
        <v>5.7570687321416321</v>
      </c>
      <c r="AB41">
        <f t="shared" si="21"/>
        <v>-93.881928276262286</v>
      </c>
      <c r="AC41">
        <v>-3.94513094774833E-2</v>
      </c>
      <c r="AD41">
        <v>4.4287551013005202E-2</v>
      </c>
      <c r="AE41">
        <v>3.3393381473925099</v>
      </c>
      <c r="AF41">
        <v>4</v>
      </c>
      <c r="AG41">
        <v>1</v>
      </c>
      <c r="AH41">
        <f t="shared" si="22"/>
        <v>1</v>
      </c>
      <c r="AI41">
        <f t="shared" si="23"/>
        <v>0</v>
      </c>
      <c r="AJ41">
        <f t="shared" si="24"/>
        <v>50060.131676667959</v>
      </c>
      <c r="AK41">
        <v>0</v>
      </c>
      <c r="AL41">
        <v>0</v>
      </c>
      <c r="AM41">
        <v>0</v>
      </c>
      <c r="AN41">
        <f t="shared" si="25"/>
        <v>0</v>
      </c>
      <c r="AO41" t="e">
        <f t="shared" si="26"/>
        <v>#DIV/0!</v>
      </c>
      <c r="AP41">
        <v>-1</v>
      </c>
      <c r="AQ41" t="s">
        <v>329</v>
      </c>
      <c r="AR41">
        <v>2.21681923076923</v>
      </c>
      <c r="AS41">
        <v>1.554</v>
      </c>
      <c r="AT41">
        <f t="shared" si="27"/>
        <v>-0.42652460152460092</v>
      </c>
      <c r="AU41">
        <v>0.5</v>
      </c>
      <c r="AV41">
        <f t="shared" si="28"/>
        <v>84.293794737327474</v>
      </c>
      <c r="AW41">
        <f t="shared" si="29"/>
        <v>2.4324612726866977</v>
      </c>
      <c r="AX41">
        <f t="shared" si="30"/>
        <v>-17.976688605667551</v>
      </c>
      <c r="AY41">
        <f t="shared" si="31"/>
        <v>1</v>
      </c>
      <c r="AZ41">
        <f t="shared" si="32"/>
        <v>4.0720212957344952E-2</v>
      </c>
      <c r="BA41">
        <f t="shared" si="33"/>
        <v>-1</v>
      </c>
      <c r="BB41" t="s">
        <v>252</v>
      </c>
      <c r="BC41">
        <v>0</v>
      </c>
      <c r="BD41">
        <f t="shared" si="34"/>
        <v>1.554</v>
      </c>
      <c r="BE41">
        <f t="shared" si="35"/>
        <v>-0.42652460152460103</v>
      </c>
      <c r="BF41" t="e">
        <f t="shared" si="36"/>
        <v>#DIV/0!</v>
      </c>
      <c r="BG41">
        <f t="shared" si="37"/>
        <v>-0.42652460152460103</v>
      </c>
      <c r="BH41" t="e">
        <f t="shared" si="38"/>
        <v>#DIV/0!</v>
      </c>
      <c r="BI41">
        <f t="shared" si="39"/>
        <v>99.9922258064516</v>
      </c>
      <c r="BJ41">
        <f t="shared" si="40"/>
        <v>84.293794737327474</v>
      </c>
      <c r="BK41">
        <f t="shared" si="41"/>
        <v>0.8430034840957481</v>
      </c>
      <c r="BL41">
        <f t="shared" si="42"/>
        <v>0.19600696819149624</v>
      </c>
      <c r="BM41">
        <v>0.67071804516927203</v>
      </c>
      <c r="BN41">
        <v>0.5</v>
      </c>
      <c r="BO41" t="s">
        <v>253</v>
      </c>
      <c r="BP41">
        <v>1684745407</v>
      </c>
      <c r="BQ41">
        <v>399.986774193548</v>
      </c>
      <c r="BR41">
        <v>400.56183870967698</v>
      </c>
      <c r="BS41">
        <v>16.365370967741899</v>
      </c>
      <c r="BT41">
        <v>15.7536129032258</v>
      </c>
      <c r="BU41">
        <v>500.00138709677401</v>
      </c>
      <c r="BV41">
        <v>95.178664516129004</v>
      </c>
      <c r="BW41">
        <v>0.20001409677419399</v>
      </c>
      <c r="BX41">
        <v>28.4826774193548</v>
      </c>
      <c r="BY41">
        <v>27.9939419354839</v>
      </c>
      <c r="BZ41">
        <v>999.9</v>
      </c>
      <c r="CA41">
        <v>9995.8064516128998</v>
      </c>
      <c r="CB41">
        <v>0</v>
      </c>
      <c r="CC41">
        <v>68.713851612903198</v>
      </c>
      <c r="CD41">
        <v>99.9922258064516</v>
      </c>
      <c r="CE41">
        <v>0.89988932258064502</v>
      </c>
      <c r="CF41">
        <v>0.10011069032258101</v>
      </c>
      <c r="CG41">
        <v>0</v>
      </c>
      <c r="CH41">
        <v>2.2220032258064499</v>
      </c>
      <c r="CI41">
        <v>0</v>
      </c>
      <c r="CJ41">
        <v>46.877477419354797</v>
      </c>
      <c r="CK41">
        <v>914.23216129032301</v>
      </c>
      <c r="CL41">
        <v>38.096548387096803</v>
      </c>
      <c r="CM41">
        <v>42.326225806451603</v>
      </c>
      <c r="CN41">
        <v>40.186999999999998</v>
      </c>
      <c r="CO41">
        <v>40.875</v>
      </c>
      <c r="CP41">
        <v>38.667000000000002</v>
      </c>
      <c r="CQ41">
        <v>89.982580645161306</v>
      </c>
      <c r="CR41">
        <v>10.010967741935501</v>
      </c>
      <c r="CS41">
        <v>0</v>
      </c>
      <c r="CT41">
        <v>59.600000143051098</v>
      </c>
      <c r="CU41">
        <v>2.21681923076923</v>
      </c>
      <c r="CV41">
        <v>0.471948705643151</v>
      </c>
      <c r="CW41">
        <v>0.92390427354138405</v>
      </c>
      <c r="CX41">
        <v>46.888261538461499</v>
      </c>
      <c r="CY41">
        <v>15</v>
      </c>
      <c r="CZ41">
        <v>1684743832.3</v>
      </c>
      <c r="DA41" t="s">
        <v>254</v>
      </c>
      <c r="DB41">
        <v>1</v>
      </c>
      <c r="DC41">
        <v>-3.641</v>
      </c>
      <c r="DD41">
        <v>0.39700000000000002</v>
      </c>
      <c r="DE41">
        <v>401</v>
      </c>
      <c r="DF41">
        <v>15</v>
      </c>
      <c r="DG41">
        <v>1.77</v>
      </c>
      <c r="DH41">
        <v>0.32</v>
      </c>
      <c r="DI41">
        <v>-0.58129465999999996</v>
      </c>
      <c r="DJ41">
        <v>0.337080322689085</v>
      </c>
      <c r="DK41">
        <v>0.20444704062427599</v>
      </c>
      <c r="DL41">
        <v>1</v>
      </c>
      <c r="DM41">
        <v>2.2600305555555602</v>
      </c>
      <c r="DN41">
        <v>-0.16284645529035699</v>
      </c>
      <c r="DO41">
        <v>0.16287974401625999</v>
      </c>
      <c r="DP41">
        <v>1</v>
      </c>
      <c r="DQ41">
        <v>0.61575215999999999</v>
      </c>
      <c r="DR41">
        <v>-4.5564515726290299E-2</v>
      </c>
      <c r="DS41">
        <v>6.2309678970766599E-3</v>
      </c>
      <c r="DT41">
        <v>1</v>
      </c>
      <c r="DU41">
        <v>3</v>
      </c>
      <c r="DV41">
        <v>3</v>
      </c>
      <c r="DW41" t="s">
        <v>281</v>
      </c>
      <c r="DX41">
        <v>100</v>
      </c>
      <c r="DY41">
        <v>100</v>
      </c>
      <c r="DZ41">
        <v>-3.641</v>
      </c>
      <c r="EA41">
        <v>0.39700000000000002</v>
      </c>
      <c r="EB41">
        <v>2</v>
      </c>
      <c r="EC41">
        <v>514.22500000000002</v>
      </c>
      <c r="ED41">
        <v>431.03199999999998</v>
      </c>
      <c r="EE41">
        <v>28.344100000000001</v>
      </c>
      <c r="EF41">
        <v>29.5444</v>
      </c>
      <c r="EG41">
        <v>30.000499999999999</v>
      </c>
      <c r="EH41">
        <v>29.5672</v>
      </c>
      <c r="EI41">
        <v>29.569299999999998</v>
      </c>
      <c r="EJ41">
        <v>19.953900000000001</v>
      </c>
      <c r="EK41">
        <v>37.186700000000002</v>
      </c>
      <c r="EL41">
        <v>86.898899999999998</v>
      </c>
      <c r="EM41">
        <v>28.298100000000002</v>
      </c>
      <c r="EN41">
        <v>400.83800000000002</v>
      </c>
      <c r="EO41">
        <v>15.7224</v>
      </c>
      <c r="EP41">
        <v>100.178</v>
      </c>
      <c r="EQ41">
        <v>89.9255</v>
      </c>
    </row>
    <row r="42" spans="1:147" x14ac:dyDescent="0.3">
      <c r="A42">
        <v>26</v>
      </c>
      <c r="B42">
        <v>1684745475</v>
      </c>
      <c r="C42">
        <v>1560.2000000476801</v>
      </c>
      <c r="D42" t="s">
        <v>330</v>
      </c>
      <c r="E42" t="s">
        <v>331</v>
      </c>
      <c r="F42">
        <v>1684745467</v>
      </c>
      <c r="G42">
        <f t="shared" si="0"/>
        <v>4.3832988875993637E-3</v>
      </c>
      <c r="H42">
        <f t="shared" si="1"/>
        <v>2.1852606665156205</v>
      </c>
      <c r="I42">
        <f t="shared" si="2"/>
        <v>400.04674193548402</v>
      </c>
      <c r="J42">
        <f t="shared" si="3"/>
        <v>366.10846653836694</v>
      </c>
      <c r="K42">
        <f t="shared" si="4"/>
        <v>34.908839748318499</v>
      </c>
      <c r="L42">
        <f t="shared" si="5"/>
        <v>38.144891152358085</v>
      </c>
      <c r="M42">
        <f t="shared" si="6"/>
        <v>0.18701053862803629</v>
      </c>
      <c r="N42">
        <f t="shared" si="7"/>
        <v>3.3516834489184624</v>
      </c>
      <c r="O42">
        <f t="shared" si="8"/>
        <v>0.18140111364820299</v>
      </c>
      <c r="P42">
        <f t="shared" si="9"/>
        <v>0.11386566517636978</v>
      </c>
      <c r="Q42">
        <f t="shared" si="10"/>
        <v>16.522675217354081</v>
      </c>
      <c r="R42">
        <f t="shared" si="11"/>
        <v>27.583550037645804</v>
      </c>
      <c r="S42">
        <f t="shared" si="12"/>
        <v>28.0165516129032</v>
      </c>
      <c r="T42">
        <f t="shared" si="13"/>
        <v>3.7985028702531629</v>
      </c>
      <c r="U42">
        <f t="shared" si="14"/>
        <v>39.905154747603319</v>
      </c>
      <c r="V42">
        <f t="shared" si="15"/>
        <v>1.5592107881319597</v>
      </c>
      <c r="W42">
        <f t="shared" si="16"/>
        <v>3.9072916719502389</v>
      </c>
      <c r="X42">
        <f t="shared" si="17"/>
        <v>2.239292082121203</v>
      </c>
      <c r="Y42">
        <f t="shared" si="18"/>
        <v>-193.30348094313194</v>
      </c>
      <c r="Z42">
        <f t="shared" si="19"/>
        <v>87.693497135574788</v>
      </c>
      <c r="AA42">
        <f t="shared" si="20"/>
        <v>5.7179041088917053</v>
      </c>
      <c r="AB42">
        <f t="shared" si="21"/>
        <v>-83.369404481311378</v>
      </c>
      <c r="AC42">
        <v>-3.94570506440221E-2</v>
      </c>
      <c r="AD42">
        <v>4.4293995975398799E-2</v>
      </c>
      <c r="AE42">
        <v>3.3397249217086</v>
      </c>
      <c r="AF42">
        <v>4</v>
      </c>
      <c r="AG42">
        <v>1</v>
      </c>
      <c r="AH42">
        <f t="shared" si="22"/>
        <v>1</v>
      </c>
      <c r="AI42">
        <f t="shared" si="23"/>
        <v>0</v>
      </c>
      <c r="AJ42">
        <f t="shared" si="24"/>
        <v>50063.340794573123</v>
      </c>
      <c r="AK42">
        <v>0</v>
      </c>
      <c r="AL42">
        <v>0</v>
      </c>
      <c r="AM42">
        <v>0</v>
      </c>
      <c r="AN42">
        <f t="shared" si="25"/>
        <v>0</v>
      </c>
      <c r="AO42" t="e">
        <f t="shared" si="26"/>
        <v>#DIV/0!</v>
      </c>
      <c r="AP42">
        <v>-1</v>
      </c>
      <c r="AQ42" t="s">
        <v>332</v>
      </c>
      <c r="AR42">
        <v>2.1816846153846199</v>
      </c>
      <c r="AS42">
        <v>1.6052</v>
      </c>
      <c r="AT42">
        <f t="shared" si="27"/>
        <v>-0.35913569361115116</v>
      </c>
      <c r="AU42">
        <v>0.5</v>
      </c>
      <c r="AV42">
        <f t="shared" si="28"/>
        <v>84.296691181556071</v>
      </c>
      <c r="AW42">
        <f t="shared" si="29"/>
        <v>2.1852606665156205</v>
      </c>
      <c r="AX42">
        <f t="shared" si="30"/>
        <v>-15.136975328306574</v>
      </c>
      <c r="AY42">
        <f t="shared" si="31"/>
        <v>1</v>
      </c>
      <c r="AZ42">
        <f t="shared" si="32"/>
        <v>3.778630717136082E-2</v>
      </c>
      <c r="BA42">
        <f t="shared" si="33"/>
        <v>-1</v>
      </c>
      <c r="BB42" t="s">
        <v>252</v>
      </c>
      <c r="BC42">
        <v>0</v>
      </c>
      <c r="BD42">
        <f t="shared" si="34"/>
        <v>1.6052</v>
      </c>
      <c r="BE42">
        <f t="shared" si="35"/>
        <v>-0.35913569361115122</v>
      </c>
      <c r="BF42" t="e">
        <f t="shared" si="36"/>
        <v>#DIV/0!</v>
      </c>
      <c r="BG42">
        <f t="shared" si="37"/>
        <v>-0.35913569361115122</v>
      </c>
      <c r="BH42" t="e">
        <f t="shared" si="38"/>
        <v>#DIV/0!</v>
      </c>
      <c r="BI42">
        <f t="shared" si="39"/>
        <v>99.995706451612904</v>
      </c>
      <c r="BJ42">
        <f t="shared" si="40"/>
        <v>84.296691181556071</v>
      </c>
      <c r="BK42">
        <f t="shared" si="41"/>
        <v>0.84300310656184563</v>
      </c>
      <c r="BL42">
        <f t="shared" si="42"/>
        <v>0.19600621312369146</v>
      </c>
      <c r="BM42">
        <v>0.67071804516927203</v>
      </c>
      <c r="BN42">
        <v>0.5</v>
      </c>
      <c r="BO42" t="s">
        <v>253</v>
      </c>
      <c r="BP42">
        <v>1684745467</v>
      </c>
      <c r="BQ42">
        <v>400.04674193548402</v>
      </c>
      <c r="BR42">
        <v>400.57509677419398</v>
      </c>
      <c r="BS42">
        <v>16.352312903225801</v>
      </c>
      <c r="BT42">
        <v>15.7739451612903</v>
      </c>
      <c r="BU42">
        <v>500.007580645161</v>
      </c>
      <c r="BV42">
        <v>95.151061290322602</v>
      </c>
      <c r="BW42">
        <v>0.20002435483871001</v>
      </c>
      <c r="BX42">
        <v>28.501861290322601</v>
      </c>
      <c r="BY42">
        <v>28.0165516129032</v>
      </c>
      <c r="BZ42">
        <v>999.9</v>
      </c>
      <c r="CA42">
        <v>10000.1612903226</v>
      </c>
      <c r="CB42">
        <v>0</v>
      </c>
      <c r="CC42">
        <v>68.706948387096801</v>
      </c>
      <c r="CD42">
        <v>99.995706451612904</v>
      </c>
      <c r="CE42">
        <v>0.89990564516129001</v>
      </c>
      <c r="CF42">
        <v>0.100094380645161</v>
      </c>
      <c r="CG42">
        <v>0</v>
      </c>
      <c r="CH42">
        <v>2.1587645161290299</v>
      </c>
      <c r="CI42">
        <v>0</v>
      </c>
      <c r="CJ42">
        <v>46.158796774193497</v>
      </c>
      <c r="CK42">
        <v>914.26919354838697</v>
      </c>
      <c r="CL42">
        <v>37.914999999999999</v>
      </c>
      <c r="CM42">
        <v>42.203258064516099</v>
      </c>
      <c r="CN42">
        <v>40.024000000000001</v>
      </c>
      <c r="CO42">
        <v>40.75</v>
      </c>
      <c r="CP42">
        <v>38.515999999999998</v>
      </c>
      <c r="CQ42">
        <v>89.986451612903195</v>
      </c>
      <c r="CR42">
        <v>10.01</v>
      </c>
      <c r="CS42">
        <v>0</v>
      </c>
      <c r="CT42">
        <v>59.300000190734899</v>
      </c>
      <c r="CU42">
        <v>2.1816846153846199</v>
      </c>
      <c r="CV42">
        <v>0.21752480128000701</v>
      </c>
      <c r="CW42">
        <v>0.80327177835372698</v>
      </c>
      <c r="CX42">
        <v>46.1621192307692</v>
      </c>
      <c r="CY42">
        <v>15</v>
      </c>
      <c r="CZ42">
        <v>1684743832.3</v>
      </c>
      <c r="DA42" t="s">
        <v>254</v>
      </c>
      <c r="DB42">
        <v>1</v>
      </c>
      <c r="DC42">
        <v>-3.641</v>
      </c>
      <c r="DD42">
        <v>0.39700000000000002</v>
      </c>
      <c r="DE42">
        <v>401</v>
      </c>
      <c r="DF42">
        <v>15</v>
      </c>
      <c r="DG42">
        <v>1.77</v>
      </c>
      <c r="DH42">
        <v>0.32</v>
      </c>
      <c r="DI42">
        <v>-0.59099915999999997</v>
      </c>
      <c r="DJ42">
        <v>0.53561112893156704</v>
      </c>
      <c r="DK42">
        <v>0.14503820435504</v>
      </c>
      <c r="DL42">
        <v>0</v>
      </c>
      <c r="DM42">
        <v>2.1828361111111101</v>
      </c>
      <c r="DN42">
        <v>-1.6899876268814801E-2</v>
      </c>
      <c r="DO42">
        <v>0.20382207948325101</v>
      </c>
      <c r="DP42">
        <v>1</v>
      </c>
      <c r="DQ42">
        <v>0.58142795999999997</v>
      </c>
      <c r="DR42">
        <v>-3.5898940696278601E-2</v>
      </c>
      <c r="DS42">
        <v>5.2969883441819996E-3</v>
      </c>
      <c r="DT42">
        <v>1</v>
      </c>
      <c r="DU42">
        <v>2</v>
      </c>
      <c r="DV42">
        <v>3</v>
      </c>
      <c r="DW42" t="s">
        <v>255</v>
      </c>
      <c r="DX42">
        <v>100</v>
      </c>
      <c r="DY42">
        <v>100</v>
      </c>
      <c r="DZ42">
        <v>-3.641</v>
      </c>
      <c r="EA42">
        <v>0.39700000000000002</v>
      </c>
      <c r="EB42">
        <v>2</v>
      </c>
      <c r="EC42">
        <v>514.25400000000002</v>
      </c>
      <c r="ED42">
        <v>430.404</v>
      </c>
      <c r="EE42">
        <v>28.264399999999998</v>
      </c>
      <c r="EF42">
        <v>29.6005</v>
      </c>
      <c r="EG42">
        <v>30.000599999999999</v>
      </c>
      <c r="EH42">
        <v>29.632899999999999</v>
      </c>
      <c r="EI42">
        <v>29.6373</v>
      </c>
      <c r="EJ42">
        <v>19.947700000000001</v>
      </c>
      <c r="EK42">
        <v>37.186700000000002</v>
      </c>
      <c r="EL42">
        <v>85.763400000000004</v>
      </c>
      <c r="EM42">
        <v>28.232500000000002</v>
      </c>
      <c r="EN42">
        <v>400.68400000000003</v>
      </c>
      <c r="EO42">
        <v>15.7224</v>
      </c>
      <c r="EP42">
        <v>100.17700000000001</v>
      </c>
      <c r="EQ42">
        <v>89.925399999999996</v>
      </c>
    </row>
    <row r="43" spans="1:147" x14ac:dyDescent="0.3">
      <c r="A43">
        <v>27</v>
      </c>
      <c r="B43">
        <v>1684745535</v>
      </c>
      <c r="C43">
        <v>1620.2000000476801</v>
      </c>
      <c r="D43" t="s">
        <v>333</v>
      </c>
      <c r="E43" t="s">
        <v>334</v>
      </c>
      <c r="F43">
        <v>1684745527.0064499</v>
      </c>
      <c r="G43">
        <f t="shared" si="0"/>
        <v>3.9658178488522306E-3</v>
      </c>
      <c r="H43">
        <f t="shared" si="1"/>
        <v>2.3435325294439102</v>
      </c>
      <c r="I43">
        <f t="shared" si="2"/>
        <v>400.024580645161</v>
      </c>
      <c r="J43">
        <f t="shared" si="3"/>
        <v>362.69497123508927</v>
      </c>
      <c r="K43">
        <f t="shared" si="4"/>
        <v>34.583906209322947</v>
      </c>
      <c r="L43">
        <f t="shared" si="5"/>
        <v>38.143381286334105</v>
      </c>
      <c r="M43">
        <f t="shared" si="6"/>
        <v>0.1692323712671871</v>
      </c>
      <c r="N43">
        <f t="shared" si="7"/>
        <v>3.3522009652902907</v>
      </c>
      <c r="O43">
        <f t="shared" si="8"/>
        <v>0.1646253161664385</v>
      </c>
      <c r="P43">
        <f t="shared" si="9"/>
        <v>0.10329430167199108</v>
      </c>
      <c r="Q43">
        <f t="shared" si="10"/>
        <v>16.524438262166726</v>
      </c>
      <c r="R43">
        <f t="shared" si="11"/>
        <v>27.661807547945212</v>
      </c>
      <c r="S43">
        <f t="shared" si="12"/>
        <v>28.010651612903199</v>
      </c>
      <c r="T43">
        <f t="shared" si="13"/>
        <v>3.7971967329261131</v>
      </c>
      <c r="U43">
        <f t="shared" si="14"/>
        <v>40.087408648951104</v>
      </c>
      <c r="V43">
        <f t="shared" si="15"/>
        <v>1.5647406755522764</v>
      </c>
      <c r="W43">
        <f t="shared" si="16"/>
        <v>3.903322086131447</v>
      </c>
      <c r="X43">
        <f t="shared" si="17"/>
        <v>2.2324560573738368</v>
      </c>
      <c r="Y43">
        <f t="shared" si="18"/>
        <v>-174.89256713438337</v>
      </c>
      <c r="Z43">
        <f t="shared" si="19"/>
        <v>85.610640683947608</v>
      </c>
      <c r="AA43">
        <f t="shared" si="20"/>
        <v>5.5805828353794</v>
      </c>
      <c r="AB43">
        <f t="shared" si="21"/>
        <v>-67.176905352889648</v>
      </c>
      <c r="AC43">
        <v>-3.9464698523177397E-2</v>
      </c>
      <c r="AD43">
        <v>4.4302581389741601E-2</v>
      </c>
      <c r="AE43">
        <v>3.34024012018364</v>
      </c>
      <c r="AF43">
        <v>4</v>
      </c>
      <c r="AG43">
        <v>1</v>
      </c>
      <c r="AH43">
        <f t="shared" si="22"/>
        <v>1</v>
      </c>
      <c r="AI43">
        <f t="shared" si="23"/>
        <v>0</v>
      </c>
      <c r="AJ43">
        <f t="shared" si="24"/>
        <v>50075.587699385833</v>
      </c>
      <c r="AK43">
        <v>0</v>
      </c>
      <c r="AL43">
        <v>0</v>
      </c>
      <c r="AM43">
        <v>0</v>
      </c>
      <c r="AN43">
        <f t="shared" si="25"/>
        <v>0</v>
      </c>
      <c r="AO43" t="e">
        <f t="shared" si="26"/>
        <v>#DIV/0!</v>
      </c>
      <c r="AP43">
        <v>-1</v>
      </c>
      <c r="AQ43" t="s">
        <v>335</v>
      </c>
      <c r="AR43">
        <v>2.3406423076923102</v>
      </c>
      <c r="AS43">
        <v>1.1596</v>
      </c>
      <c r="AT43">
        <f t="shared" si="27"/>
        <v>-1.0184911242603572</v>
      </c>
      <c r="AU43">
        <v>0.5</v>
      </c>
      <c r="AV43">
        <f t="shared" si="28"/>
        <v>84.305669702317573</v>
      </c>
      <c r="AW43">
        <f t="shared" si="29"/>
        <v>2.3435325294439102</v>
      </c>
      <c r="AX43">
        <f t="shared" si="30"/>
        <v>-42.932288158317874</v>
      </c>
      <c r="AY43">
        <f t="shared" si="31"/>
        <v>1</v>
      </c>
      <c r="AZ43">
        <f t="shared" si="32"/>
        <v>3.9659640226450819E-2</v>
      </c>
      <c r="BA43">
        <f t="shared" si="33"/>
        <v>-1</v>
      </c>
      <c r="BB43" t="s">
        <v>252</v>
      </c>
      <c r="BC43">
        <v>0</v>
      </c>
      <c r="BD43">
        <f t="shared" si="34"/>
        <v>1.1596</v>
      </c>
      <c r="BE43">
        <f t="shared" si="35"/>
        <v>-1.0184911242603572</v>
      </c>
      <c r="BF43" t="e">
        <f t="shared" si="36"/>
        <v>#DIV/0!</v>
      </c>
      <c r="BG43">
        <f t="shared" si="37"/>
        <v>-1.0184911242603572</v>
      </c>
      <c r="BH43" t="e">
        <f t="shared" si="38"/>
        <v>#DIV/0!</v>
      </c>
      <c r="BI43">
        <f t="shared" si="39"/>
        <v>100.00635483871</v>
      </c>
      <c r="BJ43">
        <f t="shared" si="40"/>
        <v>84.305669702317573</v>
      </c>
      <c r="BK43">
        <f t="shared" si="41"/>
        <v>0.84300312553422774</v>
      </c>
      <c r="BL43">
        <f t="shared" si="42"/>
        <v>0.19600625106845532</v>
      </c>
      <c r="BM43">
        <v>0.67071804516927203</v>
      </c>
      <c r="BN43">
        <v>0.5</v>
      </c>
      <c r="BO43" t="s">
        <v>253</v>
      </c>
      <c r="BP43">
        <v>1684745527.0064499</v>
      </c>
      <c r="BQ43">
        <v>400.024580645161</v>
      </c>
      <c r="BR43">
        <v>400.55174193548402</v>
      </c>
      <c r="BS43">
        <v>16.410048387096801</v>
      </c>
      <c r="BT43">
        <v>15.8868064516129</v>
      </c>
      <c r="BU43">
        <v>500.01645161290298</v>
      </c>
      <c r="BV43">
        <v>95.1526225806452</v>
      </c>
      <c r="BW43">
        <v>0.199971064516129</v>
      </c>
      <c r="BX43">
        <v>28.4843612903226</v>
      </c>
      <c r="BY43">
        <v>28.010651612903199</v>
      </c>
      <c r="BZ43">
        <v>999.9</v>
      </c>
      <c r="CA43">
        <v>10001.935483871001</v>
      </c>
      <c r="CB43">
        <v>0</v>
      </c>
      <c r="CC43">
        <v>68.658280645161298</v>
      </c>
      <c r="CD43">
        <v>100.00635483871</v>
      </c>
      <c r="CE43">
        <v>0.89990564516129001</v>
      </c>
      <c r="CF43">
        <v>0.100094380645161</v>
      </c>
      <c r="CG43">
        <v>0</v>
      </c>
      <c r="CH43">
        <v>2.3197935483870999</v>
      </c>
      <c r="CI43">
        <v>0</v>
      </c>
      <c r="CJ43">
        <v>45.352512903225801</v>
      </c>
      <c r="CK43">
        <v>914.36661290322604</v>
      </c>
      <c r="CL43">
        <v>37.765999999999998</v>
      </c>
      <c r="CM43">
        <v>42.070129032258002</v>
      </c>
      <c r="CN43">
        <v>39.868903225806498</v>
      </c>
      <c r="CO43">
        <v>40.652999999999999</v>
      </c>
      <c r="CP43">
        <v>38.378999999999998</v>
      </c>
      <c r="CQ43">
        <v>89.997419354838698</v>
      </c>
      <c r="CR43">
        <v>10.011290322580599</v>
      </c>
      <c r="CS43">
        <v>0</v>
      </c>
      <c r="CT43">
        <v>59.200000047683702</v>
      </c>
      <c r="CU43">
        <v>2.3406423076923102</v>
      </c>
      <c r="CV43">
        <v>0.22595896922179801</v>
      </c>
      <c r="CW43">
        <v>-0.18780512430059099</v>
      </c>
      <c r="CX43">
        <v>45.320973076923103</v>
      </c>
      <c r="CY43">
        <v>15</v>
      </c>
      <c r="CZ43">
        <v>1684743832.3</v>
      </c>
      <c r="DA43" t="s">
        <v>254</v>
      </c>
      <c r="DB43">
        <v>1</v>
      </c>
      <c r="DC43">
        <v>-3.641</v>
      </c>
      <c r="DD43">
        <v>0.39700000000000002</v>
      </c>
      <c r="DE43">
        <v>401</v>
      </c>
      <c r="DF43">
        <v>15</v>
      </c>
      <c r="DG43">
        <v>1.77</v>
      </c>
      <c r="DH43">
        <v>0.32</v>
      </c>
      <c r="DI43">
        <v>-0.58233948000000002</v>
      </c>
      <c r="DJ43">
        <v>0.46002959853963599</v>
      </c>
      <c r="DK43">
        <v>0.163774968865116</v>
      </c>
      <c r="DL43">
        <v>1</v>
      </c>
      <c r="DM43">
        <v>2.2842888888888901</v>
      </c>
      <c r="DN43">
        <v>0.39936965894161203</v>
      </c>
      <c r="DO43">
        <v>0.18121485065734899</v>
      </c>
      <c r="DP43">
        <v>1</v>
      </c>
      <c r="DQ43">
        <v>0.52267838</v>
      </c>
      <c r="DR43">
        <v>4.6206034277347097E-3</v>
      </c>
      <c r="DS43">
        <v>2.8667550498080599E-3</v>
      </c>
      <c r="DT43">
        <v>1</v>
      </c>
      <c r="DU43">
        <v>3</v>
      </c>
      <c r="DV43">
        <v>3</v>
      </c>
      <c r="DW43" t="s">
        <v>281</v>
      </c>
      <c r="DX43">
        <v>100</v>
      </c>
      <c r="DY43">
        <v>100</v>
      </c>
      <c r="DZ43">
        <v>-3.641</v>
      </c>
      <c r="EA43">
        <v>0.39700000000000002</v>
      </c>
      <c r="EB43">
        <v>2</v>
      </c>
      <c r="EC43">
        <v>514.13599999999997</v>
      </c>
      <c r="ED43">
        <v>429.86599999999999</v>
      </c>
      <c r="EE43">
        <v>28.131499999999999</v>
      </c>
      <c r="EF43">
        <v>29.651499999999999</v>
      </c>
      <c r="EG43">
        <v>30.000299999999999</v>
      </c>
      <c r="EH43">
        <v>29.696200000000001</v>
      </c>
      <c r="EI43">
        <v>29.700299999999999</v>
      </c>
      <c r="EJ43">
        <v>19.954799999999999</v>
      </c>
      <c r="EK43">
        <v>36.572899999999997</v>
      </c>
      <c r="EL43">
        <v>84.645600000000002</v>
      </c>
      <c r="EM43">
        <v>28.1252</v>
      </c>
      <c r="EN43">
        <v>400.52499999999998</v>
      </c>
      <c r="EO43">
        <v>15.870200000000001</v>
      </c>
      <c r="EP43">
        <v>100.17700000000001</v>
      </c>
      <c r="EQ43">
        <v>89.922499999999999</v>
      </c>
    </row>
    <row r="44" spans="1:147" x14ac:dyDescent="0.3">
      <c r="A44">
        <v>28</v>
      </c>
      <c r="B44">
        <v>1684745595.0999999</v>
      </c>
      <c r="C44">
        <v>1680.2999999523199</v>
      </c>
      <c r="D44" t="s">
        <v>336</v>
      </c>
      <c r="E44" t="s">
        <v>337</v>
      </c>
      <c r="F44">
        <v>1684745587.0322599</v>
      </c>
      <c r="G44">
        <f t="shared" si="0"/>
        <v>3.7077432040552765E-3</v>
      </c>
      <c r="H44">
        <f t="shared" si="1"/>
        <v>2.3790595946505753</v>
      </c>
      <c r="I44">
        <f t="shared" si="2"/>
        <v>400.01325806451598</v>
      </c>
      <c r="J44">
        <f t="shared" si="3"/>
        <v>360.82068160447437</v>
      </c>
      <c r="K44">
        <f t="shared" si="4"/>
        <v>34.405659727056204</v>
      </c>
      <c r="L44">
        <f t="shared" si="5"/>
        <v>38.142824801726093</v>
      </c>
      <c r="M44">
        <f t="shared" si="6"/>
        <v>0.15817340963897797</v>
      </c>
      <c r="N44">
        <f t="shared" si="7"/>
        <v>3.3499113456782164</v>
      </c>
      <c r="O44">
        <f t="shared" si="8"/>
        <v>0.15413839677112068</v>
      </c>
      <c r="P44">
        <f t="shared" si="9"/>
        <v>9.6690454456989552E-2</v>
      </c>
      <c r="Q44">
        <f t="shared" si="10"/>
        <v>16.520709496992296</v>
      </c>
      <c r="R44">
        <f t="shared" si="11"/>
        <v>27.689900038965327</v>
      </c>
      <c r="S44">
        <f t="shared" si="12"/>
        <v>27.986564516129</v>
      </c>
      <c r="T44">
        <f t="shared" si="13"/>
        <v>3.7918684148959096</v>
      </c>
      <c r="U44">
        <f t="shared" si="14"/>
        <v>40.102639601569862</v>
      </c>
      <c r="V44">
        <f t="shared" si="15"/>
        <v>1.5625643836161929</v>
      </c>
      <c r="W44">
        <f t="shared" si="16"/>
        <v>3.8964128026002172</v>
      </c>
      <c r="X44">
        <f t="shared" si="17"/>
        <v>2.2293040312797165</v>
      </c>
      <c r="Y44">
        <f t="shared" si="18"/>
        <v>-163.51147529883769</v>
      </c>
      <c r="Z44">
        <f t="shared" si="19"/>
        <v>84.394576484791386</v>
      </c>
      <c r="AA44">
        <f t="shared" si="20"/>
        <v>5.5035768339229465</v>
      </c>
      <c r="AB44">
        <f t="shared" si="21"/>
        <v>-57.092612483131077</v>
      </c>
      <c r="AC44">
        <v>-3.9430866055807499E-2</v>
      </c>
      <c r="AD44">
        <v>4.4264601481231999E-2</v>
      </c>
      <c r="AE44">
        <v>3.3379607544165699</v>
      </c>
      <c r="AF44">
        <v>4</v>
      </c>
      <c r="AG44">
        <v>1</v>
      </c>
      <c r="AH44">
        <f t="shared" si="22"/>
        <v>1</v>
      </c>
      <c r="AI44">
        <f t="shared" si="23"/>
        <v>0</v>
      </c>
      <c r="AJ44">
        <f t="shared" si="24"/>
        <v>50039.499474960052</v>
      </c>
      <c r="AK44">
        <v>0</v>
      </c>
      <c r="AL44">
        <v>0</v>
      </c>
      <c r="AM44">
        <v>0</v>
      </c>
      <c r="AN44">
        <f t="shared" si="25"/>
        <v>0</v>
      </c>
      <c r="AO44" t="e">
        <f t="shared" si="26"/>
        <v>#DIV/0!</v>
      </c>
      <c r="AP44">
        <v>-1</v>
      </c>
      <c r="AQ44" t="s">
        <v>338</v>
      </c>
      <c r="AR44">
        <v>2.2229692307692299</v>
      </c>
      <c r="AS44">
        <v>1.7652000000000001</v>
      </c>
      <c r="AT44">
        <f t="shared" si="27"/>
        <v>-0.25932995171608297</v>
      </c>
      <c r="AU44">
        <v>0.5</v>
      </c>
      <c r="AV44">
        <f t="shared" si="28"/>
        <v>84.286204183196659</v>
      </c>
      <c r="AW44">
        <f t="shared" si="29"/>
        <v>2.3790595946505753</v>
      </c>
      <c r="AX44">
        <f t="shared" si="30"/>
        <v>-10.928968630580151</v>
      </c>
      <c r="AY44">
        <f t="shared" si="31"/>
        <v>1</v>
      </c>
      <c r="AZ44">
        <f t="shared" si="32"/>
        <v>4.009030454504945E-2</v>
      </c>
      <c r="BA44">
        <f t="shared" si="33"/>
        <v>-1</v>
      </c>
      <c r="BB44" t="s">
        <v>252</v>
      </c>
      <c r="BC44">
        <v>0</v>
      </c>
      <c r="BD44">
        <f t="shared" si="34"/>
        <v>1.7652000000000001</v>
      </c>
      <c r="BE44">
        <f t="shared" si="35"/>
        <v>-0.25932995171608303</v>
      </c>
      <c r="BF44" t="e">
        <f t="shared" si="36"/>
        <v>#DIV/0!</v>
      </c>
      <c r="BG44">
        <f t="shared" si="37"/>
        <v>-0.25932995171608303</v>
      </c>
      <c r="BH44" t="e">
        <f t="shared" si="38"/>
        <v>#DIV/0!</v>
      </c>
      <c r="BI44">
        <f t="shared" si="39"/>
        <v>99.983203225806406</v>
      </c>
      <c r="BJ44">
        <f t="shared" si="40"/>
        <v>84.286204183196659</v>
      </c>
      <c r="BK44">
        <f t="shared" si="41"/>
        <v>0.84300363924969512</v>
      </c>
      <c r="BL44">
        <f t="shared" si="42"/>
        <v>0.19600727849939023</v>
      </c>
      <c r="BM44">
        <v>0.67071804516927203</v>
      </c>
      <c r="BN44">
        <v>0.5</v>
      </c>
      <c r="BO44" t="s">
        <v>253</v>
      </c>
      <c r="BP44">
        <v>1684745587.0322599</v>
      </c>
      <c r="BQ44">
        <v>400.01325806451598</v>
      </c>
      <c r="BR44">
        <v>400.53135483871</v>
      </c>
      <c r="BS44">
        <v>16.387</v>
      </c>
      <c r="BT44">
        <v>15.8977741935484</v>
      </c>
      <c r="BU44">
        <v>499.99370967741902</v>
      </c>
      <c r="BV44">
        <v>95.153909677419307</v>
      </c>
      <c r="BW44">
        <v>0.19999180645161299</v>
      </c>
      <c r="BX44">
        <v>28.453864516128998</v>
      </c>
      <c r="BY44">
        <v>27.986564516129</v>
      </c>
      <c r="BZ44">
        <v>999.9</v>
      </c>
      <c r="CA44">
        <v>9993.22580645161</v>
      </c>
      <c r="CB44">
        <v>0</v>
      </c>
      <c r="CC44">
        <v>68.660351612903199</v>
      </c>
      <c r="CD44">
        <v>99.983203225806406</v>
      </c>
      <c r="CE44">
        <v>0.89990564516129001</v>
      </c>
      <c r="CF44">
        <v>0.100094380645161</v>
      </c>
      <c r="CG44">
        <v>0</v>
      </c>
      <c r="CH44">
        <v>2.2052419354838699</v>
      </c>
      <c r="CI44">
        <v>0</v>
      </c>
      <c r="CJ44">
        <v>44.722735483870999</v>
      </c>
      <c r="CK44">
        <v>914.15506451612896</v>
      </c>
      <c r="CL44">
        <v>37.625</v>
      </c>
      <c r="CM44">
        <v>41.945129032258002</v>
      </c>
      <c r="CN44">
        <v>39.715451612903202</v>
      </c>
      <c r="CO44">
        <v>40.561999999999998</v>
      </c>
      <c r="CP44">
        <v>38.253999999999998</v>
      </c>
      <c r="CQ44">
        <v>89.974516129032295</v>
      </c>
      <c r="CR44">
        <v>10.0106451612903</v>
      </c>
      <c r="CS44">
        <v>0</v>
      </c>
      <c r="CT44">
        <v>59.600000143051098</v>
      </c>
      <c r="CU44">
        <v>2.2229692307692299</v>
      </c>
      <c r="CV44">
        <v>0.66508719030199004</v>
      </c>
      <c r="CW44">
        <v>-0.84295727227847195</v>
      </c>
      <c r="CX44">
        <v>44.7098576923077</v>
      </c>
      <c r="CY44">
        <v>15</v>
      </c>
      <c r="CZ44">
        <v>1684743832.3</v>
      </c>
      <c r="DA44" t="s">
        <v>254</v>
      </c>
      <c r="DB44">
        <v>1</v>
      </c>
      <c r="DC44">
        <v>-3.641</v>
      </c>
      <c r="DD44">
        <v>0.39700000000000002</v>
      </c>
      <c r="DE44">
        <v>401</v>
      </c>
      <c r="DF44">
        <v>15</v>
      </c>
      <c r="DG44">
        <v>1.77</v>
      </c>
      <c r="DH44">
        <v>0.32</v>
      </c>
      <c r="DI44">
        <v>-0.52390568000000004</v>
      </c>
      <c r="DJ44">
        <v>0.112381180296487</v>
      </c>
      <c r="DK44">
        <v>0.10895942571277401</v>
      </c>
      <c r="DL44">
        <v>1</v>
      </c>
      <c r="DM44">
        <v>2.1984027777777801</v>
      </c>
      <c r="DN44">
        <v>0.21231183845958199</v>
      </c>
      <c r="DO44">
        <v>0.21290248874662401</v>
      </c>
      <c r="DP44">
        <v>1</v>
      </c>
      <c r="DQ44">
        <v>0.4919113</v>
      </c>
      <c r="DR44">
        <v>-3.7091996742898203E-2</v>
      </c>
      <c r="DS44">
        <v>5.4049261872850798E-3</v>
      </c>
      <c r="DT44">
        <v>1</v>
      </c>
      <c r="DU44">
        <v>3</v>
      </c>
      <c r="DV44">
        <v>3</v>
      </c>
      <c r="DW44" t="s">
        <v>281</v>
      </c>
      <c r="DX44">
        <v>100</v>
      </c>
      <c r="DY44">
        <v>100</v>
      </c>
      <c r="DZ44">
        <v>-3.641</v>
      </c>
      <c r="EA44">
        <v>0.39700000000000002</v>
      </c>
      <c r="EB44">
        <v>2</v>
      </c>
      <c r="EC44">
        <v>514.21</v>
      </c>
      <c r="ED44">
        <v>429.43400000000003</v>
      </c>
      <c r="EE44">
        <v>28.077400000000001</v>
      </c>
      <c r="EF44">
        <v>29.7026</v>
      </c>
      <c r="EG44">
        <v>30.000299999999999</v>
      </c>
      <c r="EH44">
        <v>29.752099999999999</v>
      </c>
      <c r="EI44">
        <v>29.760999999999999</v>
      </c>
      <c r="EJ44">
        <v>19.955200000000001</v>
      </c>
      <c r="EK44">
        <v>36.572899999999997</v>
      </c>
      <c r="EL44">
        <v>83.5261</v>
      </c>
      <c r="EM44">
        <v>28.082000000000001</v>
      </c>
      <c r="EN44">
        <v>400.54599999999999</v>
      </c>
      <c r="EO44">
        <v>15.9095</v>
      </c>
      <c r="EP44">
        <v>100.172</v>
      </c>
      <c r="EQ44">
        <v>89.923199999999994</v>
      </c>
    </row>
    <row r="45" spans="1:147" x14ac:dyDescent="0.3">
      <c r="A45">
        <v>29</v>
      </c>
      <c r="B45">
        <v>1684745655.0999999</v>
      </c>
      <c r="C45">
        <v>1740.2999999523199</v>
      </c>
      <c r="D45" t="s">
        <v>339</v>
      </c>
      <c r="E45" t="s">
        <v>340</v>
      </c>
      <c r="F45">
        <v>1684745647.03548</v>
      </c>
      <c r="G45">
        <f t="shared" si="0"/>
        <v>3.4489175549845957E-3</v>
      </c>
      <c r="H45">
        <f t="shared" si="1"/>
        <v>2.1408934482224673</v>
      </c>
      <c r="I45">
        <f t="shared" si="2"/>
        <v>400.02793548387098</v>
      </c>
      <c r="J45">
        <f t="shared" si="3"/>
        <v>361.55422817408606</v>
      </c>
      <c r="K45">
        <f t="shared" si="4"/>
        <v>34.476362859094941</v>
      </c>
      <c r="L45">
        <f t="shared" si="5"/>
        <v>38.145061467448897</v>
      </c>
      <c r="M45">
        <f t="shared" si="6"/>
        <v>0.14663204731387611</v>
      </c>
      <c r="N45">
        <f t="shared" si="7"/>
        <v>3.354233577802042</v>
      </c>
      <c r="O45">
        <f t="shared" si="8"/>
        <v>0.14316178977467461</v>
      </c>
      <c r="P45">
        <f t="shared" si="9"/>
        <v>8.9781067036539874E-2</v>
      </c>
      <c r="Q45">
        <f t="shared" si="10"/>
        <v>16.523026948594506</v>
      </c>
      <c r="R45">
        <f t="shared" si="11"/>
        <v>27.7336682803538</v>
      </c>
      <c r="S45">
        <f t="shared" si="12"/>
        <v>27.989370967741898</v>
      </c>
      <c r="T45">
        <f t="shared" si="13"/>
        <v>3.7924888954500711</v>
      </c>
      <c r="U45">
        <f t="shared" si="14"/>
        <v>40.06817591037801</v>
      </c>
      <c r="V45">
        <f t="shared" si="15"/>
        <v>1.5597333819688621</v>
      </c>
      <c r="W45">
        <f t="shared" si="16"/>
        <v>3.8926987478980228</v>
      </c>
      <c r="X45">
        <f t="shared" si="17"/>
        <v>2.2327555134812087</v>
      </c>
      <c r="Y45">
        <f t="shared" si="18"/>
        <v>-152.09726417482068</v>
      </c>
      <c r="Z45">
        <f t="shared" si="19"/>
        <v>81.027964751605339</v>
      </c>
      <c r="AA45">
        <f t="shared" si="20"/>
        <v>5.276865079542989</v>
      </c>
      <c r="AB45">
        <f t="shared" si="21"/>
        <v>-49.269407395077849</v>
      </c>
      <c r="AC45">
        <v>-3.9494741197306497E-2</v>
      </c>
      <c r="AD45">
        <v>4.4336306923334297E-2</v>
      </c>
      <c r="AE45">
        <v>3.3422636274498099</v>
      </c>
      <c r="AF45">
        <v>4</v>
      </c>
      <c r="AG45">
        <v>1</v>
      </c>
      <c r="AH45">
        <f t="shared" si="22"/>
        <v>1</v>
      </c>
      <c r="AI45">
        <f t="shared" si="23"/>
        <v>0</v>
      </c>
      <c r="AJ45">
        <f t="shared" si="24"/>
        <v>50120.015742584925</v>
      </c>
      <c r="AK45">
        <v>0</v>
      </c>
      <c r="AL45">
        <v>0</v>
      </c>
      <c r="AM45">
        <v>0</v>
      </c>
      <c r="AN45">
        <f t="shared" si="25"/>
        <v>0</v>
      </c>
      <c r="AO45" t="e">
        <f t="shared" si="26"/>
        <v>#DIV/0!</v>
      </c>
      <c r="AP45">
        <v>-1</v>
      </c>
      <c r="AQ45" t="s">
        <v>341</v>
      </c>
      <c r="AR45">
        <v>2.2247692307692302</v>
      </c>
      <c r="AS45">
        <v>2.0196000000000001</v>
      </c>
      <c r="AT45">
        <f t="shared" si="27"/>
        <v>-0.10158904276551306</v>
      </c>
      <c r="AU45">
        <v>0.5</v>
      </c>
      <c r="AV45">
        <f t="shared" si="28"/>
        <v>84.298227700111184</v>
      </c>
      <c r="AW45">
        <f t="shared" si="29"/>
        <v>2.1408934482224673</v>
      </c>
      <c r="AX45">
        <f t="shared" si="30"/>
        <v>-4.2818881294417768</v>
      </c>
      <c r="AY45">
        <f t="shared" si="31"/>
        <v>1</v>
      </c>
      <c r="AZ45">
        <f t="shared" si="32"/>
        <v>3.7259305846809927E-2</v>
      </c>
      <c r="BA45">
        <f t="shared" si="33"/>
        <v>-1</v>
      </c>
      <c r="BB45" t="s">
        <v>252</v>
      </c>
      <c r="BC45">
        <v>0</v>
      </c>
      <c r="BD45">
        <f t="shared" si="34"/>
        <v>2.0196000000000001</v>
      </c>
      <c r="BE45">
        <f t="shared" si="35"/>
        <v>-0.10158904276551302</v>
      </c>
      <c r="BF45" t="e">
        <f t="shared" si="36"/>
        <v>#DIV/0!</v>
      </c>
      <c r="BG45">
        <f t="shared" si="37"/>
        <v>-0.10158904276551302</v>
      </c>
      <c r="BH45" t="e">
        <f t="shared" si="38"/>
        <v>#DIV/0!</v>
      </c>
      <c r="BI45">
        <f t="shared" si="39"/>
        <v>99.997493548387098</v>
      </c>
      <c r="BJ45">
        <f t="shared" si="40"/>
        <v>84.298227700111184</v>
      </c>
      <c r="BK45">
        <f t="shared" si="41"/>
        <v>0.84300340647359018</v>
      </c>
      <c r="BL45">
        <f t="shared" si="42"/>
        <v>0.19600681294718031</v>
      </c>
      <c r="BM45">
        <v>0.67071804516927203</v>
      </c>
      <c r="BN45">
        <v>0.5</v>
      </c>
      <c r="BO45" t="s">
        <v>253</v>
      </c>
      <c r="BP45">
        <v>1684745647.03548</v>
      </c>
      <c r="BQ45">
        <v>400.02793548387098</v>
      </c>
      <c r="BR45">
        <v>400.50019354838702</v>
      </c>
      <c r="BS45">
        <v>16.356951612903199</v>
      </c>
      <c r="BT45">
        <v>15.9018709677419</v>
      </c>
      <c r="BU45">
        <v>500.00225806451601</v>
      </c>
      <c r="BV45">
        <v>95.156006451612896</v>
      </c>
      <c r="BW45">
        <v>0.199987677419355</v>
      </c>
      <c r="BX45">
        <v>28.4374516129032</v>
      </c>
      <c r="BY45">
        <v>27.989370967741898</v>
      </c>
      <c r="BZ45">
        <v>999.9</v>
      </c>
      <c r="CA45">
        <v>10009.1935483871</v>
      </c>
      <c r="CB45">
        <v>0</v>
      </c>
      <c r="CC45">
        <v>68.656899999999993</v>
      </c>
      <c r="CD45">
        <v>99.997493548387098</v>
      </c>
      <c r="CE45">
        <v>0.89991380645161301</v>
      </c>
      <c r="CF45">
        <v>0.100086225806452</v>
      </c>
      <c r="CG45">
        <v>0</v>
      </c>
      <c r="CH45">
        <v>2.23553870967742</v>
      </c>
      <c r="CI45">
        <v>0</v>
      </c>
      <c r="CJ45">
        <v>44.141303225806503</v>
      </c>
      <c r="CK45">
        <v>914.28767741935496</v>
      </c>
      <c r="CL45">
        <v>37.5</v>
      </c>
      <c r="CM45">
        <v>41.820129032258002</v>
      </c>
      <c r="CN45">
        <v>39.600612903225802</v>
      </c>
      <c r="CO45">
        <v>40.447161290322597</v>
      </c>
      <c r="CP45">
        <v>38.140999999999998</v>
      </c>
      <c r="CQ45">
        <v>89.988064516129</v>
      </c>
      <c r="CR45">
        <v>10.011290322580599</v>
      </c>
      <c r="CS45">
        <v>0</v>
      </c>
      <c r="CT45">
        <v>59.300000190734899</v>
      </c>
      <c r="CU45">
        <v>2.2247692307692302</v>
      </c>
      <c r="CV45">
        <v>0.43969914538492799</v>
      </c>
      <c r="CW45">
        <v>0.32753844401062898</v>
      </c>
      <c r="CX45">
        <v>44.1362192307692</v>
      </c>
      <c r="CY45">
        <v>15</v>
      </c>
      <c r="CZ45">
        <v>1684743832.3</v>
      </c>
      <c r="DA45" t="s">
        <v>254</v>
      </c>
      <c r="DB45">
        <v>1</v>
      </c>
      <c r="DC45">
        <v>-3.641</v>
      </c>
      <c r="DD45">
        <v>0.39700000000000002</v>
      </c>
      <c r="DE45">
        <v>401</v>
      </c>
      <c r="DF45">
        <v>15</v>
      </c>
      <c r="DG45">
        <v>1.77</v>
      </c>
      <c r="DH45">
        <v>0.32</v>
      </c>
      <c r="DI45">
        <v>-0.48239936</v>
      </c>
      <c r="DJ45">
        <v>1.1520854004905901E-2</v>
      </c>
      <c r="DK45">
        <v>0.107355615679062</v>
      </c>
      <c r="DL45">
        <v>1</v>
      </c>
      <c r="DM45">
        <v>2.24024166666667</v>
      </c>
      <c r="DN45">
        <v>-0.21699706506361299</v>
      </c>
      <c r="DO45">
        <v>0.19621192677391799</v>
      </c>
      <c r="DP45">
        <v>1</v>
      </c>
      <c r="DQ45">
        <v>0.45807547999999998</v>
      </c>
      <c r="DR45">
        <v>-3.5504213605028201E-2</v>
      </c>
      <c r="DS45">
        <v>5.3442076241104301E-3</v>
      </c>
      <c r="DT45">
        <v>1</v>
      </c>
      <c r="DU45">
        <v>3</v>
      </c>
      <c r="DV45">
        <v>3</v>
      </c>
      <c r="DW45" t="s">
        <v>281</v>
      </c>
      <c r="DX45">
        <v>100</v>
      </c>
      <c r="DY45">
        <v>100</v>
      </c>
      <c r="DZ45">
        <v>-3.641</v>
      </c>
      <c r="EA45">
        <v>0.39700000000000002</v>
      </c>
      <c r="EB45">
        <v>2</v>
      </c>
      <c r="EC45">
        <v>514.62199999999996</v>
      </c>
      <c r="ED45">
        <v>428.92899999999997</v>
      </c>
      <c r="EE45">
        <v>28.087</v>
      </c>
      <c r="EF45">
        <v>29.746200000000002</v>
      </c>
      <c r="EG45">
        <v>30.0001</v>
      </c>
      <c r="EH45">
        <v>29.803100000000001</v>
      </c>
      <c r="EI45">
        <v>29.811800000000002</v>
      </c>
      <c r="EJ45">
        <v>19.960999999999999</v>
      </c>
      <c r="EK45">
        <v>36.572899999999997</v>
      </c>
      <c r="EL45">
        <v>82.773700000000005</v>
      </c>
      <c r="EM45">
        <v>28.091200000000001</v>
      </c>
      <c r="EN45">
        <v>400.44499999999999</v>
      </c>
      <c r="EO45">
        <v>15.9453</v>
      </c>
      <c r="EP45">
        <v>100.172</v>
      </c>
      <c r="EQ45">
        <v>89.922600000000003</v>
      </c>
    </row>
    <row r="46" spans="1:147" x14ac:dyDescent="0.3">
      <c r="A46">
        <v>30</v>
      </c>
      <c r="B46">
        <v>1684745715.5999999</v>
      </c>
      <c r="C46">
        <v>1800.7999999523199</v>
      </c>
      <c r="D46" t="s">
        <v>342</v>
      </c>
      <c r="E46" t="s">
        <v>343</v>
      </c>
      <c r="F46">
        <v>1684745707.53548</v>
      </c>
      <c r="G46">
        <f t="shared" si="0"/>
        <v>3.2176135233766695E-3</v>
      </c>
      <c r="H46">
        <f t="shared" si="1"/>
        <v>2.0249282855193766</v>
      </c>
      <c r="I46">
        <f t="shared" si="2"/>
        <v>400.026064516129</v>
      </c>
      <c r="J46">
        <f t="shared" si="3"/>
        <v>361.19224472343177</v>
      </c>
      <c r="K46">
        <f t="shared" si="4"/>
        <v>34.440820142516756</v>
      </c>
      <c r="L46">
        <f t="shared" si="5"/>
        <v>38.143747385462696</v>
      </c>
      <c r="M46">
        <f t="shared" si="6"/>
        <v>0.13647517686091884</v>
      </c>
      <c r="N46">
        <f t="shared" si="7"/>
        <v>3.3527763365136485</v>
      </c>
      <c r="O46">
        <f t="shared" si="8"/>
        <v>0.13346242627570329</v>
      </c>
      <c r="P46">
        <f t="shared" si="9"/>
        <v>8.367916073906366E-2</v>
      </c>
      <c r="Q46">
        <f t="shared" si="10"/>
        <v>16.525036053833489</v>
      </c>
      <c r="R46">
        <f t="shared" si="11"/>
        <v>27.772346859113444</v>
      </c>
      <c r="S46">
        <f t="shared" si="12"/>
        <v>27.980451612903199</v>
      </c>
      <c r="T46">
        <f t="shared" si="13"/>
        <v>3.7905172149503819</v>
      </c>
      <c r="U46">
        <f t="shared" si="14"/>
        <v>40.007951081354179</v>
      </c>
      <c r="V46">
        <f t="shared" si="15"/>
        <v>1.5561213517630526</v>
      </c>
      <c r="W46">
        <f t="shared" si="16"/>
        <v>3.8895302301254002</v>
      </c>
      <c r="X46">
        <f t="shared" si="17"/>
        <v>2.2343958631873293</v>
      </c>
      <c r="Y46">
        <f t="shared" si="18"/>
        <v>-141.89675638091111</v>
      </c>
      <c r="Z46">
        <f t="shared" si="19"/>
        <v>80.072078568373414</v>
      </c>
      <c r="AA46">
        <f t="shared" si="20"/>
        <v>5.2162846071568136</v>
      </c>
      <c r="AB46">
        <f t="shared" si="21"/>
        <v>-40.083357151547389</v>
      </c>
      <c r="AC46">
        <v>-3.9473201946505498E-2</v>
      </c>
      <c r="AD46">
        <v>4.4312127227368298E-2</v>
      </c>
      <c r="AE46">
        <v>3.3408129142143901</v>
      </c>
      <c r="AF46">
        <v>4</v>
      </c>
      <c r="AG46">
        <v>1</v>
      </c>
      <c r="AH46">
        <f t="shared" si="22"/>
        <v>1</v>
      </c>
      <c r="AI46">
        <f t="shared" si="23"/>
        <v>0</v>
      </c>
      <c r="AJ46">
        <f t="shared" si="24"/>
        <v>50096.070757521935</v>
      </c>
      <c r="AK46">
        <v>0</v>
      </c>
      <c r="AL46">
        <v>0</v>
      </c>
      <c r="AM46">
        <v>0</v>
      </c>
      <c r="AN46">
        <f t="shared" si="25"/>
        <v>0</v>
      </c>
      <c r="AO46" t="e">
        <f t="shared" si="26"/>
        <v>#DIV/0!</v>
      </c>
      <c r="AP46">
        <v>-1</v>
      </c>
      <c r="AQ46" t="s">
        <v>344</v>
      </c>
      <c r="AR46">
        <v>2.2502269230769198</v>
      </c>
      <c r="AS46">
        <v>1.5680000000000001</v>
      </c>
      <c r="AT46">
        <f t="shared" si="27"/>
        <v>-0.43509370094191313</v>
      </c>
      <c r="AU46">
        <v>0.5</v>
      </c>
      <c r="AV46">
        <f t="shared" si="28"/>
        <v>84.308827888413745</v>
      </c>
      <c r="AW46">
        <f t="shared" si="29"/>
        <v>2.0249282855193766</v>
      </c>
      <c r="AX46">
        <f t="shared" si="30"/>
        <v>-18.341119974022359</v>
      </c>
      <c r="AY46">
        <f t="shared" si="31"/>
        <v>1</v>
      </c>
      <c r="AZ46">
        <f t="shared" si="32"/>
        <v>3.587914055124803E-2</v>
      </c>
      <c r="BA46">
        <f t="shared" si="33"/>
        <v>-1</v>
      </c>
      <c r="BB46" t="s">
        <v>252</v>
      </c>
      <c r="BC46">
        <v>0</v>
      </c>
      <c r="BD46">
        <f t="shared" si="34"/>
        <v>1.5680000000000001</v>
      </c>
      <c r="BE46">
        <f t="shared" si="35"/>
        <v>-0.43509370094191313</v>
      </c>
      <c r="BF46" t="e">
        <f t="shared" si="36"/>
        <v>#DIV/0!</v>
      </c>
      <c r="BG46">
        <f t="shared" si="37"/>
        <v>-0.43509370094191313</v>
      </c>
      <c r="BH46" t="e">
        <f t="shared" si="38"/>
        <v>#DIV/0!</v>
      </c>
      <c r="BI46">
        <f t="shared" si="39"/>
        <v>100.010116129032</v>
      </c>
      <c r="BJ46">
        <f t="shared" si="40"/>
        <v>84.308827888413745</v>
      </c>
      <c r="BK46">
        <f t="shared" si="41"/>
        <v>0.843002999612953</v>
      </c>
      <c r="BL46">
        <f t="shared" si="42"/>
        <v>0.19600599922590628</v>
      </c>
      <c r="BM46">
        <v>0.67071804516927203</v>
      </c>
      <c r="BN46">
        <v>0.5</v>
      </c>
      <c r="BO46" t="s">
        <v>253</v>
      </c>
      <c r="BP46">
        <v>1684745707.53548</v>
      </c>
      <c r="BQ46">
        <v>400.026064516129</v>
      </c>
      <c r="BR46">
        <v>400.47035483871002</v>
      </c>
      <c r="BS46">
        <v>16.319558064516102</v>
      </c>
      <c r="BT46">
        <v>15.894980645161301</v>
      </c>
      <c r="BU46">
        <v>500.00116129032301</v>
      </c>
      <c r="BV46">
        <v>95.153177419354805</v>
      </c>
      <c r="BW46">
        <v>0.19997770967741901</v>
      </c>
      <c r="BX46">
        <v>28.423438709677399</v>
      </c>
      <c r="BY46">
        <v>27.980451612903199</v>
      </c>
      <c r="BZ46">
        <v>999.9</v>
      </c>
      <c r="CA46">
        <v>10004.032258064501</v>
      </c>
      <c r="CB46">
        <v>0</v>
      </c>
      <c r="CC46">
        <v>68.679335483871</v>
      </c>
      <c r="CD46">
        <v>100.010116129032</v>
      </c>
      <c r="CE46">
        <v>0.899930129032258</v>
      </c>
      <c r="CF46">
        <v>0.100069916129032</v>
      </c>
      <c r="CG46">
        <v>0</v>
      </c>
      <c r="CH46">
        <v>2.2047290322580602</v>
      </c>
      <c r="CI46">
        <v>0</v>
      </c>
      <c r="CJ46">
        <v>43.575993548387103</v>
      </c>
      <c r="CK46">
        <v>914.40887096774202</v>
      </c>
      <c r="CL46">
        <v>37.375</v>
      </c>
      <c r="CM46">
        <v>41.7195161290323</v>
      </c>
      <c r="CN46">
        <v>39.457322580645197</v>
      </c>
      <c r="CO46">
        <v>40.368903225806498</v>
      </c>
      <c r="CP46">
        <v>38.033999999999999</v>
      </c>
      <c r="CQ46">
        <v>90.001612903225805</v>
      </c>
      <c r="CR46">
        <v>10.011290322580599</v>
      </c>
      <c r="CS46">
        <v>0</v>
      </c>
      <c r="CT46">
        <v>59.800000190734899</v>
      </c>
      <c r="CU46">
        <v>2.2502269230769198</v>
      </c>
      <c r="CV46">
        <v>-0.76857777429596996</v>
      </c>
      <c r="CW46">
        <v>-0.62814359933711805</v>
      </c>
      <c r="CX46">
        <v>43.528876923076901</v>
      </c>
      <c r="CY46">
        <v>15</v>
      </c>
      <c r="CZ46">
        <v>1684743832.3</v>
      </c>
      <c r="DA46" t="s">
        <v>254</v>
      </c>
      <c r="DB46">
        <v>1</v>
      </c>
      <c r="DC46">
        <v>-3.641</v>
      </c>
      <c r="DD46">
        <v>0.39700000000000002</v>
      </c>
      <c r="DE46">
        <v>401</v>
      </c>
      <c r="DF46">
        <v>15</v>
      </c>
      <c r="DG46">
        <v>1.77</v>
      </c>
      <c r="DH46">
        <v>0.32</v>
      </c>
      <c r="DI46">
        <v>-0.45823132</v>
      </c>
      <c r="DJ46">
        <v>0.13417484823430101</v>
      </c>
      <c r="DK46">
        <v>0.108823966901862</v>
      </c>
      <c r="DL46">
        <v>1</v>
      </c>
      <c r="DM46">
        <v>2.2239583333333299</v>
      </c>
      <c r="DN46">
        <v>-4.9994494019072203E-2</v>
      </c>
      <c r="DO46">
        <v>0.19840053675862601</v>
      </c>
      <c r="DP46">
        <v>1</v>
      </c>
      <c r="DQ46">
        <v>0.42684317999999999</v>
      </c>
      <c r="DR46">
        <v>-2.9162916218688301E-2</v>
      </c>
      <c r="DS46">
        <v>4.3577630577625497E-3</v>
      </c>
      <c r="DT46">
        <v>1</v>
      </c>
      <c r="DU46">
        <v>3</v>
      </c>
      <c r="DV46">
        <v>3</v>
      </c>
      <c r="DW46" t="s">
        <v>281</v>
      </c>
      <c r="DX46">
        <v>100</v>
      </c>
      <c r="DY46">
        <v>100</v>
      </c>
      <c r="DZ46">
        <v>-3.641</v>
      </c>
      <c r="EA46">
        <v>0.39700000000000002</v>
      </c>
      <c r="EB46">
        <v>2</v>
      </c>
      <c r="EC46">
        <v>514.12800000000004</v>
      </c>
      <c r="ED46">
        <v>428.55</v>
      </c>
      <c r="EE46">
        <v>28.1112</v>
      </c>
      <c r="EF46">
        <v>29.784700000000001</v>
      </c>
      <c r="EG46">
        <v>30.0001</v>
      </c>
      <c r="EH46">
        <v>29.851500000000001</v>
      </c>
      <c r="EI46">
        <v>29.8626</v>
      </c>
      <c r="EJ46">
        <v>19.9678</v>
      </c>
      <c r="EK46">
        <v>36.572899999999997</v>
      </c>
      <c r="EL46">
        <v>81.647499999999994</v>
      </c>
      <c r="EM46">
        <v>28.114999999999998</v>
      </c>
      <c r="EN46">
        <v>400.505</v>
      </c>
      <c r="EO46">
        <v>15.938800000000001</v>
      </c>
      <c r="EP46">
        <v>100.17100000000001</v>
      </c>
      <c r="EQ46">
        <v>89.925700000000006</v>
      </c>
    </row>
    <row r="47" spans="1:147" x14ac:dyDescent="0.3">
      <c r="A47">
        <v>31</v>
      </c>
      <c r="B47">
        <v>1684745775.5</v>
      </c>
      <c r="C47">
        <v>1860.7000000476801</v>
      </c>
      <c r="D47" t="s">
        <v>345</v>
      </c>
      <c r="E47" t="s">
        <v>346</v>
      </c>
      <c r="F47">
        <v>1684745767.5741899</v>
      </c>
      <c r="G47">
        <f t="shared" si="0"/>
        <v>2.865321284875886E-3</v>
      </c>
      <c r="H47">
        <f t="shared" si="1"/>
        <v>2.0206406133551442</v>
      </c>
      <c r="I47">
        <f t="shared" si="2"/>
        <v>400.02319354838698</v>
      </c>
      <c r="J47">
        <f t="shared" si="3"/>
        <v>358.33888906154078</v>
      </c>
      <c r="K47">
        <f t="shared" si="4"/>
        <v>34.169779750771667</v>
      </c>
      <c r="L47">
        <f t="shared" si="5"/>
        <v>38.144630225722551</v>
      </c>
      <c r="M47">
        <f t="shared" si="6"/>
        <v>0.1213131614391033</v>
      </c>
      <c r="N47">
        <f t="shared" si="7"/>
        <v>3.3520818766630582</v>
      </c>
      <c r="O47">
        <f t="shared" si="8"/>
        <v>0.11892585027054135</v>
      </c>
      <c r="P47">
        <f t="shared" si="9"/>
        <v>7.4539233893374232E-2</v>
      </c>
      <c r="Q47">
        <f t="shared" si="10"/>
        <v>16.521138760121154</v>
      </c>
      <c r="R47">
        <f t="shared" si="11"/>
        <v>27.848049038995626</v>
      </c>
      <c r="S47">
        <f t="shared" si="12"/>
        <v>27.989764516129</v>
      </c>
      <c r="T47">
        <f t="shared" si="13"/>
        <v>3.7925759124483545</v>
      </c>
      <c r="U47">
        <f t="shared" si="14"/>
        <v>40.108840275237121</v>
      </c>
      <c r="V47">
        <f t="shared" si="15"/>
        <v>1.5596059685443004</v>
      </c>
      <c r="W47">
        <f t="shared" si="16"/>
        <v>3.8884344644270081</v>
      </c>
      <c r="X47">
        <f t="shared" si="17"/>
        <v>2.2329699439040542</v>
      </c>
      <c r="Y47">
        <f t="shared" si="18"/>
        <v>-126.36066866302657</v>
      </c>
      <c r="Z47">
        <f t="shared" si="19"/>
        <v>77.496301147961944</v>
      </c>
      <c r="AA47">
        <f t="shared" si="20"/>
        <v>5.0496439456214075</v>
      </c>
      <c r="AB47">
        <f t="shared" si="21"/>
        <v>-27.29358480932207</v>
      </c>
      <c r="AC47">
        <v>-3.9462938583877401E-2</v>
      </c>
      <c r="AD47">
        <v>4.4300605703698197E-2</v>
      </c>
      <c r="AE47">
        <v>3.34012156495365</v>
      </c>
      <c r="AF47">
        <v>4</v>
      </c>
      <c r="AG47">
        <v>1</v>
      </c>
      <c r="AH47">
        <f t="shared" si="22"/>
        <v>1</v>
      </c>
      <c r="AI47">
        <f t="shared" si="23"/>
        <v>0</v>
      </c>
      <c r="AJ47">
        <f t="shared" si="24"/>
        <v>50084.446019366602</v>
      </c>
      <c r="AK47">
        <v>0</v>
      </c>
      <c r="AL47">
        <v>0</v>
      </c>
      <c r="AM47">
        <v>0</v>
      </c>
      <c r="AN47">
        <f t="shared" si="25"/>
        <v>0</v>
      </c>
      <c r="AO47" t="e">
        <f t="shared" si="26"/>
        <v>#DIV/0!</v>
      </c>
      <c r="AP47">
        <v>-1</v>
      </c>
      <c r="AQ47" t="s">
        <v>347</v>
      </c>
      <c r="AR47">
        <v>2.2874769230769201</v>
      </c>
      <c r="AS47">
        <v>1.62</v>
      </c>
      <c r="AT47">
        <f t="shared" si="27"/>
        <v>-0.41202279202279013</v>
      </c>
      <c r="AU47">
        <v>0.5</v>
      </c>
      <c r="AV47">
        <f t="shared" si="28"/>
        <v>84.288685709996813</v>
      </c>
      <c r="AW47">
        <f t="shared" si="29"/>
        <v>2.0206406133551442</v>
      </c>
      <c r="AX47">
        <f t="shared" si="30"/>
        <v>-17.364429811082168</v>
      </c>
      <c r="AY47">
        <f t="shared" si="31"/>
        <v>1</v>
      </c>
      <c r="AZ47">
        <f t="shared" si="32"/>
        <v>3.5836845573176256E-2</v>
      </c>
      <c r="BA47">
        <f t="shared" si="33"/>
        <v>-1</v>
      </c>
      <c r="BB47" t="s">
        <v>252</v>
      </c>
      <c r="BC47">
        <v>0</v>
      </c>
      <c r="BD47">
        <f t="shared" si="34"/>
        <v>1.62</v>
      </c>
      <c r="BE47">
        <f t="shared" si="35"/>
        <v>-0.41202279202279007</v>
      </c>
      <c r="BF47" t="e">
        <f t="shared" si="36"/>
        <v>#DIV/0!</v>
      </c>
      <c r="BG47">
        <f t="shared" si="37"/>
        <v>-0.41202279202279007</v>
      </c>
      <c r="BH47" t="e">
        <f t="shared" si="38"/>
        <v>#DIV/0!</v>
      </c>
      <c r="BI47">
        <f t="shared" si="39"/>
        <v>99.986187096774202</v>
      </c>
      <c r="BJ47">
        <f t="shared" si="40"/>
        <v>84.288685709996813</v>
      </c>
      <c r="BK47">
        <f t="shared" si="41"/>
        <v>0.84300330033003301</v>
      </c>
      <c r="BL47">
        <f t="shared" si="42"/>
        <v>0.19600660066006598</v>
      </c>
      <c r="BM47">
        <v>0.67071804516927203</v>
      </c>
      <c r="BN47">
        <v>0.5</v>
      </c>
      <c r="BO47" t="s">
        <v>253</v>
      </c>
      <c r="BP47">
        <v>1684745767.5741899</v>
      </c>
      <c r="BQ47">
        <v>400.02319354838698</v>
      </c>
      <c r="BR47">
        <v>400.44799999999998</v>
      </c>
      <c r="BS47">
        <v>16.3556064516129</v>
      </c>
      <c r="BT47">
        <v>15.9775322580645</v>
      </c>
      <c r="BU47">
        <v>500.00506451612898</v>
      </c>
      <c r="BV47">
        <v>95.156051612903298</v>
      </c>
      <c r="BW47">
        <v>0.19999483870967699</v>
      </c>
      <c r="BX47">
        <v>28.418590322580599</v>
      </c>
      <c r="BY47">
        <v>27.989764516129</v>
      </c>
      <c r="BZ47">
        <v>999.9</v>
      </c>
      <c r="CA47">
        <v>10001.129032258101</v>
      </c>
      <c r="CB47">
        <v>0</v>
      </c>
      <c r="CC47">
        <v>68.710400000000007</v>
      </c>
      <c r="CD47">
        <v>99.986187096774202</v>
      </c>
      <c r="CE47">
        <v>0.899921967741935</v>
      </c>
      <c r="CF47">
        <v>0.100078070967742</v>
      </c>
      <c r="CG47">
        <v>0</v>
      </c>
      <c r="CH47">
        <v>2.3091387096774199</v>
      </c>
      <c r="CI47">
        <v>0</v>
      </c>
      <c r="CJ47">
        <v>43.147119354838701</v>
      </c>
      <c r="CK47">
        <v>914.18780645161303</v>
      </c>
      <c r="CL47">
        <v>37.258000000000003</v>
      </c>
      <c r="CM47">
        <v>41.625</v>
      </c>
      <c r="CN47">
        <v>39.3648387096774</v>
      </c>
      <c r="CO47">
        <v>40.253999999999998</v>
      </c>
      <c r="CP47">
        <v>37.936999999999998</v>
      </c>
      <c r="CQ47">
        <v>89.98</v>
      </c>
      <c r="CR47">
        <v>10.01</v>
      </c>
      <c r="CS47">
        <v>0</v>
      </c>
      <c r="CT47">
        <v>59.200000047683702</v>
      </c>
      <c r="CU47">
        <v>2.2874769230769201</v>
      </c>
      <c r="CV47">
        <v>-0.84490256399607699</v>
      </c>
      <c r="CW47">
        <v>0.44115555039042598</v>
      </c>
      <c r="CX47">
        <v>43.151400000000002</v>
      </c>
      <c r="CY47">
        <v>15</v>
      </c>
      <c r="CZ47">
        <v>1684743832.3</v>
      </c>
      <c r="DA47" t="s">
        <v>254</v>
      </c>
      <c r="DB47">
        <v>1</v>
      </c>
      <c r="DC47">
        <v>-3.641</v>
      </c>
      <c r="DD47">
        <v>0.39700000000000002</v>
      </c>
      <c r="DE47">
        <v>401</v>
      </c>
      <c r="DF47">
        <v>15</v>
      </c>
      <c r="DG47">
        <v>1.77</v>
      </c>
      <c r="DH47">
        <v>0.32</v>
      </c>
      <c r="DI47">
        <v>-0.45791510000000002</v>
      </c>
      <c r="DJ47">
        <v>0.25910199863776001</v>
      </c>
      <c r="DK47">
        <v>0.14427165485752899</v>
      </c>
      <c r="DL47">
        <v>1</v>
      </c>
      <c r="DM47">
        <v>2.2669583333333301</v>
      </c>
      <c r="DN47">
        <v>-7.8025597684634698E-2</v>
      </c>
      <c r="DO47">
        <v>0.16163212066466101</v>
      </c>
      <c r="DP47">
        <v>1</v>
      </c>
      <c r="DQ47">
        <v>0.37302146000000003</v>
      </c>
      <c r="DR47">
        <v>5.6301568707369597E-2</v>
      </c>
      <c r="DS47">
        <v>7.9816062849779792E-3</v>
      </c>
      <c r="DT47">
        <v>1</v>
      </c>
      <c r="DU47">
        <v>3</v>
      </c>
      <c r="DV47">
        <v>3</v>
      </c>
      <c r="DW47" t="s">
        <v>281</v>
      </c>
      <c r="DX47">
        <v>100</v>
      </c>
      <c r="DY47">
        <v>100</v>
      </c>
      <c r="DZ47">
        <v>-3.641</v>
      </c>
      <c r="EA47">
        <v>0.39700000000000002</v>
      </c>
      <c r="EB47">
        <v>2</v>
      </c>
      <c r="EC47">
        <v>514.45899999999995</v>
      </c>
      <c r="ED47">
        <v>428.24</v>
      </c>
      <c r="EE47">
        <v>28.128799999999998</v>
      </c>
      <c r="EF47">
        <v>29.818100000000001</v>
      </c>
      <c r="EG47">
        <v>30.000399999999999</v>
      </c>
      <c r="EH47">
        <v>29.892399999999999</v>
      </c>
      <c r="EI47">
        <v>29.905899999999999</v>
      </c>
      <c r="EJ47">
        <v>19.9741</v>
      </c>
      <c r="EK47">
        <v>35.9895</v>
      </c>
      <c r="EL47">
        <v>80.518799999999999</v>
      </c>
      <c r="EM47">
        <v>28.135999999999999</v>
      </c>
      <c r="EN47">
        <v>400.39299999999997</v>
      </c>
      <c r="EO47">
        <v>15.992699999999999</v>
      </c>
      <c r="EP47">
        <v>100.172</v>
      </c>
      <c r="EQ47">
        <v>89.926500000000004</v>
      </c>
    </row>
    <row r="48" spans="1:147" x14ac:dyDescent="0.3">
      <c r="A48">
        <v>32</v>
      </c>
      <c r="B48">
        <v>1684745835.5999999</v>
      </c>
      <c r="C48">
        <v>1920.7999999523199</v>
      </c>
      <c r="D48" t="s">
        <v>348</v>
      </c>
      <c r="E48" t="s">
        <v>349</v>
      </c>
      <c r="F48">
        <v>1684745827.5483899</v>
      </c>
      <c r="G48">
        <f t="shared" si="0"/>
        <v>2.7840219035527624E-3</v>
      </c>
      <c r="H48">
        <f t="shared" si="1"/>
        <v>1.9735406628802969</v>
      </c>
      <c r="I48">
        <f t="shared" si="2"/>
        <v>400.03254838709699</v>
      </c>
      <c r="J48">
        <f t="shared" si="3"/>
        <v>358.17992515976857</v>
      </c>
      <c r="K48">
        <f t="shared" si="4"/>
        <v>34.153515545069617</v>
      </c>
      <c r="L48">
        <f t="shared" si="5"/>
        <v>38.144286991456248</v>
      </c>
      <c r="M48">
        <f t="shared" si="6"/>
        <v>0.11772822474657539</v>
      </c>
      <c r="N48">
        <f t="shared" si="7"/>
        <v>3.3518665035247972</v>
      </c>
      <c r="O48">
        <f t="shared" si="8"/>
        <v>0.11547837253446588</v>
      </c>
      <c r="P48">
        <f t="shared" si="9"/>
        <v>7.2372541940290303E-2</v>
      </c>
      <c r="Q48">
        <f t="shared" si="10"/>
        <v>16.523462523783969</v>
      </c>
      <c r="R48">
        <f t="shared" si="11"/>
        <v>27.851949294667595</v>
      </c>
      <c r="S48">
        <f t="shared" si="12"/>
        <v>27.982625806451601</v>
      </c>
      <c r="T48">
        <f t="shared" si="13"/>
        <v>3.7909977519071978</v>
      </c>
      <c r="U48">
        <f t="shared" si="14"/>
        <v>40.066601329412883</v>
      </c>
      <c r="V48">
        <f t="shared" si="15"/>
        <v>1.5566333566935437</v>
      </c>
      <c r="W48">
        <f t="shared" si="16"/>
        <v>3.8851145468902537</v>
      </c>
      <c r="X48">
        <f t="shared" si="17"/>
        <v>2.234364395213654</v>
      </c>
      <c r="Y48">
        <f t="shared" si="18"/>
        <v>-122.77536594667681</v>
      </c>
      <c r="Z48">
        <f t="shared" si="19"/>
        <v>76.125535668770354</v>
      </c>
      <c r="AA48">
        <f t="shared" si="20"/>
        <v>4.9601043639503413</v>
      </c>
      <c r="AB48">
        <f t="shared" si="21"/>
        <v>-25.166263390172148</v>
      </c>
      <c r="AC48">
        <v>-3.9459755778070801E-2</v>
      </c>
      <c r="AD48">
        <v>4.4297032725351203E-2</v>
      </c>
      <c r="AE48">
        <v>3.33990715645084</v>
      </c>
      <c r="AF48">
        <v>3</v>
      </c>
      <c r="AG48">
        <v>1</v>
      </c>
      <c r="AH48">
        <f t="shared" si="22"/>
        <v>1</v>
      </c>
      <c r="AI48">
        <f t="shared" si="23"/>
        <v>0</v>
      </c>
      <c r="AJ48">
        <f t="shared" si="24"/>
        <v>50082.947623115484</v>
      </c>
      <c r="AK48">
        <v>0</v>
      </c>
      <c r="AL48">
        <v>0</v>
      </c>
      <c r="AM48">
        <v>0</v>
      </c>
      <c r="AN48">
        <f t="shared" si="25"/>
        <v>0</v>
      </c>
      <c r="AO48" t="e">
        <f t="shared" si="26"/>
        <v>#DIV/0!</v>
      </c>
      <c r="AP48">
        <v>-1</v>
      </c>
      <c r="AQ48" t="s">
        <v>350</v>
      </c>
      <c r="AR48">
        <v>2.20669615384615</v>
      </c>
      <c r="AS48">
        <v>1.5671999999999999</v>
      </c>
      <c r="AT48">
        <f t="shared" si="27"/>
        <v>-0.40805012368947824</v>
      </c>
      <c r="AU48">
        <v>0.5</v>
      </c>
      <c r="AV48">
        <f t="shared" si="28"/>
        <v>84.30072476153741</v>
      </c>
      <c r="AW48">
        <f t="shared" si="29"/>
        <v>1.9735406628802969</v>
      </c>
      <c r="AX48">
        <f t="shared" si="30"/>
        <v>-17.199460583029001</v>
      </c>
      <c r="AY48">
        <f t="shared" si="31"/>
        <v>1</v>
      </c>
      <c r="AZ48">
        <f t="shared" si="32"/>
        <v>3.5273014215377048E-2</v>
      </c>
      <c r="BA48">
        <f t="shared" si="33"/>
        <v>-1</v>
      </c>
      <c r="BB48" t="s">
        <v>252</v>
      </c>
      <c r="BC48">
        <v>0</v>
      </c>
      <c r="BD48">
        <f t="shared" si="34"/>
        <v>1.5671999999999999</v>
      </c>
      <c r="BE48">
        <f t="shared" si="35"/>
        <v>-0.40805012368947813</v>
      </c>
      <c r="BF48" t="e">
        <f t="shared" si="36"/>
        <v>#DIV/0!</v>
      </c>
      <c r="BG48">
        <f t="shared" si="37"/>
        <v>-0.40805012368947813</v>
      </c>
      <c r="BH48" t="e">
        <f t="shared" si="38"/>
        <v>#DIV/0!</v>
      </c>
      <c r="BI48">
        <f t="shared" si="39"/>
        <v>100.000493548387</v>
      </c>
      <c r="BJ48">
        <f t="shared" si="40"/>
        <v>84.30072476153741</v>
      </c>
      <c r="BK48">
        <f t="shared" si="41"/>
        <v>0.84300308698723592</v>
      </c>
      <c r="BL48">
        <f t="shared" si="42"/>
        <v>0.19600617397447187</v>
      </c>
      <c r="BM48">
        <v>0.67071804516927203</v>
      </c>
      <c r="BN48">
        <v>0.5</v>
      </c>
      <c r="BO48" t="s">
        <v>253</v>
      </c>
      <c r="BP48">
        <v>1684745827.5483899</v>
      </c>
      <c r="BQ48">
        <v>400.03254838709699</v>
      </c>
      <c r="BR48">
        <v>400.44667741935501</v>
      </c>
      <c r="BS48">
        <v>16.324961290322602</v>
      </c>
      <c r="BT48">
        <v>15.9576032258064</v>
      </c>
      <c r="BU48">
        <v>500.00541935483898</v>
      </c>
      <c r="BV48">
        <v>95.152980645161307</v>
      </c>
      <c r="BW48">
        <v>0.199977870967742</v>
      </c>
      <c r="BX48">
        <v>28.403893548387099</v>
      </c>
      <c r="BY48">
        <v>27.982625806451601</v>
      </c>
      <c r="BZ48">
        <v>999.9</v>
      </c>
      <c r="CA48">
        <v>10000.6451612903</v>
      </c>
      <c r="CB48">
        <v>0</v>
      </c>
      <c r="CC48">
        <v>68.683132258064504</v>
      </c>
      <c r="CD48">
        <v>100.000493548387</v>
      </c>
      <c r="CE48">
        <v>0.899930129032258</v>
      </c>
      <c r="CF48">
        <v>0.100069916129032</v>
      </c>
      <c r="CG48">
        <v>0</v>
      </c>
      <c r="CH48">
        <v>2.2161645161290302</v>
      </c>
      <c r="CI48">
        <v>0</v>
      </c>
      <c r="CJ48">
        <v>43.244854838709699</v>
      </c>
      <c r="CK48">
        <v>914.32074193548397</v>
      </c>
      <c r="CL48">
        <v>37.177</v>
      </c>
      <c r="CM48">
        <v>41.536000000000001</v>
      </c>
      <c r="CN48">
        <v>39.245935483871001</v>
      </c>
      <c r="CO48">
        <v>40.186999999999998</v>
      </c>
      <c r="CP48">
        <v>37.844516129032201</v>
      </c>
      <c r="CQ48">
        <v>89.992903225806401</v>
      </c>
      <c r="CR48">
        <v>10.0106451612903</v>
      </c>
      <c r="CS48">
        <v>0</v>
      </c>
      <c r="CT48">
        <v>59.599999904632597</v>
      </c>
      <c r="CU48">
        <v>2.20669615384615</v>
      </c>
      <c r="CV48">
        <v>-0.38130941107768701</v>
      </c>
      <c r="CW48">
        <v>-0.53525812750686297</v>
      </c>
      <c r="CX48">
        <v>43.213573076923097</v>
      </c>
      <c r="CY48">
        <v>15</v>
      </c>
      <c r="CZ48">
        <v>1684743832.3</v>
      </c>
      <c r="DA48" t="s">
        <v>254</v>
      </c>
      <c r="DB48">
        <v>1</v>
      </c>
      <c r="DC48">
        <v>-3.641</v>
      </c>
      <c r="DD48">
        <v>0.39700000000000002</v>
      </c>
      <c r="DE48">
        <v>401</v>
      </c>
      <c r="DF48">
        <v>15</v>
      </c>
      <c r="DG48">
        <v>1.77</v>
      </c>
      <c r="DH48">
        <v>0.32</v>
      </c>
      <c r="DI48">
        <v>-0.433311838</v>
      </c>
      <c r="DJ48">
        <v>0.28442556241961398</v>
      </c>
      <c r="DK48">
        <v>0.151066475882251</v>
      </c>
      <c r="DL48">
        <v>1</v>
      </c>
      <c r="DM48">
        <v>2.2057250000000002</v>
      </c>
      <c r="DN48">
        <v>-0.14382789403641399</v>
      </c>
      <c r="DO48">
        <v>0.149528810629702</v>
      </c>
      <c r="DP48">
        <v>1</v>
      </c>
      <c r="DQ48">
        <v>0.36952394</v>
      </c>
      <c r="DR48">
        <v>-2.5782963264053702E-2</v>
      </c>
      <c r="DS48">
        <v>4.22271814077142E-3</v>
      </c>
      <c r="DT48">
        <v>1</v>
      </c>
      <c r="DU48">
        <v>3</v>
      </c>
      <c r="DV48">
        <v>3</v>
      </c>
      <c r="DW48" t="s">
        <v>281</v>
      </c>
      <c r="DX48">
        <v>100</v>
      </c>
      <c r="DY48">
        <v>100</v>
      </c>
      <c r="DZ48">
        <v>-3.641</v>
      </c>
      <c r="EA48">
        <v>0.39700000000000002</v>
      </c>
      <c r="EB48">
        <v>2</v>
      </c>
      <c r="EC48">
        <v>514.36900000000003</v>
      </c>
      <c r="ED48">
        <v>427.642</v>
      </c>
      <c r="EE48">
        <v>28.145900000000001</v>
      </c>
      <c r="EF48">
        <v>29.846399999999999</v>
      </c>
      <c r="EG48">
        <v>30.000499999999999</v>
      </c>
      <c r="EH48">
        <v>29.9283</v>
      </c>
      <c r="EI48">
        <v>29.944199999999999</v>
      </c>
      <c r="EJ48">
        <v>19.978899999999999</v>
      </c>
      <c r="EK48">
        <v>35.9895</v>
      </c>
      <c r="EL48">
        <v>79.3874</v>
      </c>
      <c r="EM48">
        <v>28.161000000000001</v>
      </c>
      <c r="EN48">
        <v>400.43299999999999</v>
      </c>
      <c r="EO48">
        <v>16.031099999999999</v>
      </c>
      <c r="EP48">
        <v>100.172</v>
      </c>
      <c r="EQ48">
        <v>89.928200000000004</v>
      </c>
    </row>
    <row r="49" spans="1:147" x14ac:dyDescent="0.3">
      <c r="A49">
        <v>33</v>
      </c>
      <c r="B49">
        <v>1684745895.5999999</v>
      </c>
      <c r="C49">
        <v>1980.7999999523199</v>
      </c>
      <c r="D49" t="s">
        <v>351</v>
      </c>
      <c r="E49" t="s">
        <v>352</v>
      </c>
      <c r="F49">
        <v>1684745887.5903201</v>
      </c>
      <c r="G49">
        <f t="shared" ref="G49:G80" si="43">BU49*AH49*(BS49-BT49)/(100*BM49*(1000-AH49*BS49))</f>
        <v>2.6442253576591237E-3</v>
      </c>
      <c r="H49">
        <f t="shared" ref="H49:H80" si="44">BU49*AH49*(BR49-BQ49*(1000-AH49*BT49)/(1000-AH49*BS49))/(100*BM49)</f>
        <v>2.0919495459766355</v>
      </c>
      <c r="I49">
        <f t="shared" ref="I49:I80" si="45">BQ49 - IF(AH49&gt;1, H49*BM49*100/(AJ49*CA49), 0)</f>
        <v>400.030483870968</v>
      </c>
      <c r="J49">
        <f t="shared" ref="J49:J80" si="46">((P49-G49/2)*I49-H49)/(P49+G49/2)</f>
        <v>355.11649721488084</v>
      </c>
      <c r="K49">
        <f t="shared" ref="K49:K80" si="47">J49*(BV49+BW49)/1000</f>
        <v>33.862725433661375</v>
      </c>
      <c r="L49">
        <f t="shared" ref="L49:L80" si="48">(BQ49 - IF(AH49&gt;1, H49*BM49*100/(AJ49*CA49), 0))*(BV49+BW49)/1000</f>
        <v>38.145573485482267</v>
      </c>
      <c r="M49">
        <f t="shared" ref="M49:M80" si="49">2/((1/O49-1/N49)+SIGN(O49)*SQRT((1/O49-1/N49)*(1/O49-1/N49) + 4*BN49/((BN49+1)*(BN49+1))*(2*1/O49*1/N49-1/N49*1/N49)))</f>
        <v>0.11183319189663071</v>
      </c>
      <c r="N49">
        <f t="shared" ref="N49:N80" si="50">AE49+AD49*BM49+AC49*BM49*BM49</f>
        <v>3.3538231342510425</v>
      </c>
      <c r="O49">
        <f t="shared" ref="O49:O80" si="51">G49*(1000-(1000*0.61365*EXP(17.502*S49/(240.97+S49))/(BV49+BW49)+BS49)/2)/(1000*0.61365*EXP(17.502*S49/(240.97+S49))/(BV49+BW49)-BS49)</f>
        <v>0.10980207959602049</v>
      </c>
      <c r="P49">
        <f t="shared" ref="P49:P80" si="52">1/((BN49+1)/(M49/1.6)+1/(N49/1.37)) + BN49/((BN49+1)/(M49/1.6) + BN49/(N49/1.37))</f>
        <v>6.8805714525260714E-2</v>
      </c>
      <c r="Q49">
        <f t="shared" ref="Q49:Q80" si="53">(BJ49*BL49)</f>
        <v>16.522423536711589</v>
      </c>
      <c r="R49">
        <f t="shared" ref="R49:R80" si="54">(BX49+(Q49+2*0.95*0.0000000567*(((BX49+$B$7)+273)^4-(BX49+273)^4)-44100*G49)/(1.84*29.3*N49+8*0.95*0.0000000567*(BX49+273)^3))</f>
        <v>27.878887749651273</v>
      </c>
      <c r="S49">
        <f t="shared" ref="S49:S80" si="55">($C$7*BY49+$D$7*BZ49+$E$7*R49)</f>
        <v>27.972519354838699</v>
      </c>
      <c r="T49">
        <f t="shared" ref="T49:T80" si="56">0.61365*EXP(17.502*S49/(240.97+S49))</f>
        <v>3.7887644899109705</v>
      </c>
      <c r="U49">
        <f t="shared" ref="U49:U80" si="57">(V49/W49*100)</f>
        <v>40.082737662672663</v>
      </c>
      <c r="V49">
        <f t="shared" ref="V49:V80" si="58">BS49*(BV49+BW49)/1000</f>
        <v>1.5567747905953913</v>
      </c>
      <c r="W49">
        <f t="shared" ref="W49:W80" si="59">0.61365*EXP(17.502*BX49/(240.97+BX49))</f>
        <v>3.8839033493591657</v>
      </c>
      <c r="X49">
        <f t="shared" ref="X49:X80" si="60">(T49-BS49*(BV49+BW49)/1000)</f>
        <v>2.2319896993155792</v>
      </c>
      <c r="Y49">
        <f t="shared" ref="Y49:Y80" si="61">(-G49*44100)</f>
        <v>-116.61033827276735</v>
      </c>
      <c r="Z49">
        <f t="shared" ref="Z49:Z80" si="62">2*29.3*N49*0.92*(BX49-S49)</f>
        <v>77.027369045560746</v>
      </c>
      <c r="AA49">
        <f t="shared" ref="AA49:AA80" si="63">2*0.95*0.0000000567*(((BX49+$B$7)+273)^4-(S49+273)^4)</f>
        <v>5.015550610911319</v>
      </c>
      <c r="AB49">
        <f t="shared" ref="AB49:AB80" si="64">Q49+AA49+Y49+Z49</f>
        <v>-18.0449950795837</v>
      </c>
      <c r="AC49">
        <v>-3.94886741120496E-2</v>
      </c>
      <c r="AD49">
        <v>4.4329496088627601E-2</v>
      </c>
      <c r="AE49">
        <v>3.34185502269322</v>
      </c>
      <c r="AF49">
        <v>3</v>
      </c>
      <c r="AG49">
        <v>1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50119.119685290862</v>
      </c>
      <c r="AK49">
        <v>0</v>
      </c>
      <c r="AL49">
        <v>0</v>
      </c>
      <c r="AM49">
        <v>0</v>
      </c>
      <c r="AN49">
        <f t="shared" ref="AN49:AN80" si="68">AM49-AL49</f>
        <v>0</v>
      </c>
      <c r="AO49" t="e">
        <f t="shared" ref="AO49:AO80" si="69">AN49/AM49</f>
        <v>#DIV/0!</v>
      </c>
      <c r="AP49">
        <v>-1</v>
      </c>
      <c r="AQ49" t="s">
        <v>353</v>
      </c>
      <c r="AR49">
        <v>2.2399923076923098</v>
      </c>
      <c r="AS49">
        <v>1.3904099999999999</v>
      </c>
      <c r="AT49">
        <f t="shared" ref="AT49:AT80" si="70">1-AR49/AS49</f>
        <v>-0.61103006141520133</v>
      </c>
      <c r="AU49">
        <v>0.5</v>
      </c>
      <c r="AV49">
        <f t="shared" ref="AV49:AV80" si="71">BJ49</f>
        <v>84.295290653613165</v>
      </c>
      <c r="AW49">
        <f t="shared" ref="AW49:AW80" si="72">H49</f>
        <v>2.0919495459766355</v>
      </c>
      <c r="AX49">
        <f t="shared" ref="AX49:AX80" si="73">AT49*AU49*AV49</f>
        <v>-25.75347831254475</v>
      </c>
      <c r="AY49">
        <f t="shared" ref="AY49:AY80" si="74">BD49/AS49</f>
        <v>1</v>
      </c>
      <c r="AZ49">
        <f t="shared" ref="AZ49:AZ80" si="75">(AW49-AP49)/AV49</f>
        <v>3.66799796525063E-2</v>
      </c>
      <c r="BA49">
        <f t="shared" ref="BA49:BA80" si="76">(AM49-AS49)/AS49</f>
        <v>-1</v>
      </c>
      <c r="BB49" t="s">
        <v>252</v>
      </c>
      <c r="BC49">
        <v>0</v>
      </c>
      <c r="BD49">
        <f t="shared" ref="BD49:BD80" si="77">AS49-BC49</f>
        <v>1.3904099999999999</v>
      </c>
      <c r="BE49">
        <f t="shared" ref="BE49:BE80" si="78">(AS49-AR49)/(AS49-BC49)</f>
        <v>-0.61103006141520122</v>
      </c>
      <c r="BF49" t="e">
        <f t="shared" ref="BF49:BF80" si="79">(AM49-AS49)/(AM49-BC49)</f>
        <v>#DIV/0!</v>
      </c>
      <c r="BG49">
        <f t="shared" ref="BG49:BG80" si="80">(AS49-AR49)/(AS49-AL49)</f>
        <v>-0.61103006141520122</v>
      </c>
      <c r="BH49" t="e">
        <f t="shared" ref="BH49:BH80" si="81">(AM49-AS49)/(AM49-AL49)</f>
        <v>#DIV/0!</v>
      </c>
      <c r="BI49">
        <f t="shared" ref="BI49:BI80" si="82">$B$11*CB49+$C$11*CC49+$F$11*CD49</f>
        <v>99.994029032258098</v>
      </c>
      <c r="BJ49">
        <f t="shared" ref="BJ49:BJ80" si="83">BI49*BK49</f>
        <v>84.295290653613165</v>
      </c>
      <c r="BK49">
        <f t="shared" ref="BK49:BK80" si="84">($B$11*$D$9+$C$11*$D$9+$F$11*((CQ49+CI49)/MAX(CQ49+CI49+CR49, 0.1)*$I$9+CR49/MAX(CQ49+CI49+CR49, 0.1)*$J$9))/($B$11+$C$11+$F$11)</f>
        <v>0.84300324198777399</v>
      </c>
      <c r="BL49">
        <f t="shared" ref="BL49:BL80" si="85">($B$11*$K$9+$C$11*$K$9+$F$11*((CQ49+CI49)/MAX(CQ49+CI49+CR49, 0.1)*$P$9+CR49/MAX(CQ49+CI49+CR49, 0.1)*$Q$9))/($B$11+$C$11+$F$11)</f>
        <v>0.19600648397554798</v>
      </c>
      <c r="BM49">
        <v>0.67071804516927203</v>
      </c>
      <c r="BN49">
        <v>0.5</v>
      </c>
      <c r="BO49" t="s">
        <v>253</v>
      </c>
      <c r="BP49">
        <v>1684745887.5903201</v>
      </c>
      <c r="BQ49">
        <v>400.030483870968</v>
      </c>
      <c r="BR49">
        <v>400.45299999999997</v>
      </c>
      <c r="BS49">
        <v>16.3258096774194</v>
      </c>
      <c r="BT49">
        <v>15.9768935483871</v>
      </c>
      <c r="BU49">
        <v>499.99848387096802</v>
      </c>
      <c r="BV49">
        <v>95.156722580645194</v>
      </c>
      <c r="BW49">
        <v>0.19994403225806501</v>
      </c>
      <c r="BX49">
        <v>28.3985290322581</v>
      </c>
      <c r="BY49">
        <v>27.972519354838699</v>
      </c>
      <c r="BZ49">
        <v>999.9</v>
      </c>
      <c r="CA49">
        <v>10007.580645161301</v>
      </c>
      <c r="CB49">
        <v>0</v>
      </c>
      <c r="CC49">
        <v>68.686583870967695</v>
      </c>
      <c r="CD49">
        <v>99.994029032258098</v>
      </c>
      <c r="CE49">
        <v>0.899930129032258</v>
      </c>
      <c r="CF49">
        <v>0.100069916129032</v>
      </c>
      <c r="CG49">
        <v>0</v>
      </c>
      <c r="CH49">
        <v>2.2396516129032298</v>
      </c>
      <c r="CI49">
        <v>0</v>
      </c>
      <c r="CJ49">
        <v>42.584990322580602</v>
      </c>
      <c r="CK49">
        <v>914.261741935484</v>
      </c>
      <c r="CL49">
        <v>37.070129032258102</v>
      </c>
      <c r="CM49">
        <v>41.436999999999998</v>
      </c>
      <c r="CN49">
        <v>39.164999999999999</v>
      </c>
      <c r="CO49">
        <v>40.0945161290323</v>
      </c>
      <c r="CP49">
        <v>37.75</v>
      </c>
      <c r="CQ49">
        <v>89.987741935483896</v>
      </c>
      <c r="CR49">
        <v>10.0106451612903</v>
      </c>
      <c r="CS49">
        <v>0</v>
      </c>
      <c r="CT49">
        <v>59.400000095367403</v>
      </c>
      <c r="CU49">
        <v>2.2399923076923098</v>
      </c>
      <c r="CV49">
        <v>0.40871111077858102</v>
      </c>
      <c r="CW49">
        <v>-1.4599965785325999</v>
      </c>
      <c r="CX49">
        <v>42.598526923076903</v>
      </c>
      <c r="CY49">
        <v>15</v>
      </c>
      <c r="CZ49">
        <v>1684743832.3</v>
      </c>
      <c r="DA49" t="s">
        <v>254</v>
      </c>
      <c r="DB49">
        <v>1</v>
      </c>
      <c r="DC49">
        <v>-3.641</v>
      </c>
      <c r="DD49">
        <v>0.39700000000000002</v>
      </c>
      <c r="DE49">
        <v>401</v>
      </c>
      <c r="DF49">
        <v>15</v>
      </c>
      <c r="DG49">
        <v>1.77</v>
      </c>
      <c r="DH49">
        <v>0.32</v>
      </c>
      <c r="DI49">
        <v>-0.42299439999999999</v>
      </c>
      <c r="DJ49">
        <v>-5.8447668387143499E-2</v>
      </c>
      <c r="DK49">
        <v>0.14123760739987101</v>
      </c>
      <c r="DL49">
        <v>1</v>
      </c>
      <c r="DM49">
        <v>2.2582555555555599</v>
      </c>
      <c r="DN49">
        <v>-1.38759911786944E-2</v>
      </c>
      <c r="DO49">
        <v>0.18547469046333301</v>
      </c>
      <c r="DP49">
        <v>1</v>
      </c>
      <c r="DQ49">
        <v>0.34852277999999998</v>
      </c>
      <c r="DR49">
        <v>-3.23231833677788E-3</v>
      </c>
      <c r="DS49">
        <v>2.8298564719080699E-3</v>
      </c>
      <c r="DT49">
        <v>1</v>
      </c>
      <c r="DU49">
        <v>3</v>
      </c>
      <c r="DV49">
        <v>3</v>
      </c>
      <c r="DW49" t="s">
        <v>281</v>
      </c>
      <c r="DX49">
        <v>100</v>
      </c>
      <c r="DY49">
        <v>100</v>
      </c>
      <c r="DZ49">
        <v>-3.641</v>
      </c>
      <c r="EA49">
        <v>0.39700000000000002</v>
      </c>
      <c r="EB49">
        <v>2</v>
      </c>
      <c r="EC49">
        <v>514.38400000000001</v>
      </c>
      <c r="ED49">
        <v>427.38299999999998</v>
      </c>
      <c r="EE49">
        <v>28.203199999999999</v>
      </c>
      <c r="EF49">
        <v>29.869599999999998</v>
      </c>
      <c r="EG49">
        <v>30.0001</v>
      </c>
      <c r="EH49">
        <v>29.961600000000001</v>
      </c>
      <c r="EI49">
        <v>29.977399999999999</v>
      </c>
      <c r="EJ49">
        <v>19.980699999999999</v>
      </c>
      <c r="EK49">
        <v>35.7181</v>
      </c>
      <c r="EL49">
        <v>78.637799999999999</v>
      </c>
      <c r="EM49">
        <v>28.213699999999999</v>
      </c>
      <c r="EN49">
        <v>400.33300000000003</v>
      </c>
      <c r="EO49">
        <v>16.030799999999999</v>
      </c>
      <c r="EP49">
        <v>100.17400000000001</v>
      </c>
      <c r="EQ49">
        <v>89.932900000000004</v>
      </c>
    </row>
    <row r="50" spans="1:147" x14ac:dyDescent="0.3">
      <c r="A50">
        <v>34</v>
      </c>
      <c r="B50">
        <v>1684745955.5999999</v>
      </c>
      <c r="C50">
        <v>2040.7999999523199</v>
      </c>
      <c r="D50" t="s">
        <v>354</v>
      </c>
      <c r="E50" t="s">
        <v>355</v>
      </c>
      <c r="F50">
        <v>1684745947.5999999</v>
      </c>
      <c r="G50">
        <f t="shared" si="43"/>
        <v>2.5108727213191714E-3</v>
      </c>
      <c r="H50">
        <f t="shared" si="44"/>
        <v>1.792403689468165</v>
      </c>
      <c r="I50">
        <f t="shared" si="45"/>
        <v>400.02790322580603</v>
      </c>
      <c r="J50">
        <f t="shared" si="46"/>
        <v>357.96766378562268</v>
      </c>
      <c r="K50">
        <f t="shared" si="47"/>
        <v>34.134293935933307</v>
      </c>
      <c r="L50">
        <f t="shared" si="48"/>
        <v>38.144981831270009</v>
      </c>
      <c r="M50">
        <f t="shared" si="49"/>
        <v>0.10595134961869423</v>
      </c>
      <c r="N50">
        <f t="shared" si="50"/>
        <v>3.3533677489571008</v>
      </c>
      <c r="O50">
        <f t="shared" si="51"/>
        <v>0.10412614826869625</v>
      </c>
      <c r="P50">
        <f t="shared" si="52"/>
        <v>6.5240210755707698E-2</v>
      </c>
      <c r="Q50">
        <f t="shared" si="53"/>
        <v>16.525092101756233</v>
      </c>
      <c r="R50">
        <f t="shared" si="54"/>
        <v>27.917080493372751</v>
      </c>
      <c r="S50">
        <f t="shared" si="55"/>
        <v>27.9928806451613</v>
      </c>
      <c r="T50">
        <f t="shared" si="56"/>
        <v>3.7932649773970772</v>
      </c>
      <c r="U50">
        <f t="shared" si="57"/>
        <v>40.10668215589611</v>
      </c>
      <c r="V50">
        <f t="shared" si="58"/>
        <v>1.558402652605728</v>
      </c>
      <c r="W50">
        <f t="shared" si="59"/>
        <v>3.8856434111107996</v>
      </c>
      <c r="X50">
        <f t="shared" si="60"/>
        <v>2.2348623247913491</v>
      </c>
      <c r="Y50">
        <f t="shared" si="61"/>
        <v>-110.72948701017546</v>
      </c>
      <c r="Z50">
        <f t="shared" si="62"/>
        <v>74.729082881161261</v>
      </c>
      <c r="AA50">
        <f t="shared" si="63"/>
        <v>4.8672412428757017</v>
      </c>
      <c r="AB50">
        <f t="shared" si="64"/>
        <v>-14.608070784382264</v>
      </c>
      <c r="AC50">
        <v>-3.9481943060976001E-2</v>
      </c>
      <c r="AD50">
        <v>4.4321939894125001E-2</v>
      </c>
      <c r="AE50">
        <v>3.3414016774265001</v>
      </c>
      <c r="AF50">
        <v>4</v>
      </c>
      <c r="AG50">
        <v>1</v>
      </c>
      <c r="AH50">
        <f t="shared" si="65"/>
        <v>1</v>
      </c>
      <c r="AI50">
        <f t="shared" si="66"/>
        <v>0</v>
      </c>
      <c r="AJ50">
        <f t="shared" si="67"/>
        <v>50109.626809319459</v>
      </c>
      <c r="AK50">
        <v>0</v>
      </c>
      <c r="AL50">
        <v>0</v>
      </c>
      <c r="AM50">
        <v>0</v>
      </c>
      <c r="AN50">
        <f t="shared" si="68"/>
        <v>0</v>
      </c>
      <c r="AO50" t="e">
        <f t="shared" si="69"/>
        <v>#DIV/0!</v>
      </c>
      <c r="AP50">
        <v>-1</v>
      </c>
      <c r="AQ50" t="s">
        <v>356</v>
      </c>
      <c r="AR50">
        <v>2.2301423076923101</v>
      </c>
      <c r="AS50">
        <v>1.4328000000000001</v>
      </c>
      <c r="AT50">
        <f t="shared" si="70"/>
        <v>-0.55649239788687188</v>
      </c>
      <c r="AU50">
        <v>0.5</v>
      </c>
      <c r="AV50">
        <f t="shared" si="71"/>
        <v>84.309530046841061</v>
      </c>
      <c r="AW50">
        <f t="shared" si="72"/>
        <v>1.792403689468165</v>
      </c>
      <c r="AX50">
        <f t="shared" si="73"/>
        <v>-23.458806270240927</v>
      </c>
      <c r="AY50">
        <f t="shared" si="74"/>
        <v>1</v>
      </c>
      <c r="AZ50">
        <f t="shared" si="75"/>
        <v>3.3120854640237576E-2</v>
      </c>
      <c r="BA50">
        <f t="shared" si="76"/>
        <v>-1</v>
      </c>
      <c r="BB50" t="s">
        <v>252</v>
      </c>
      <c r="BC50">
        <v>0</v>
      </c>
      <c r="BD50">
        <f t="shared" si="77"/>
        <v>1.4328000000000001</v>
      </c>
      <c r="BE50">
        <f t="shared" si="78"/>
        <v>-0.55649239788687188</v>
      </c>
      <c r="BF50" t="e">
        <f t="shared" si="79"/>
        <v>#DIV/0!</v>
      </c>
      <c r="BG50">
        <f t="shared" si="80"/>
        <v>-0.55649239788687188</v>
      </c>
      <c r="BH50" t="e">
        <f t="shared" si="81"/>
        <v>#DIV/0!</v>
      </c>
      <c r="BI50">
        <f t="shared" si="82"/>
        <v>100.011006451613</v>
      </c>
      <c r="BJ50">
        <f t="shared" si="83"/>
        <v>84.309530046841061</v>
      </c>
      <c r="BK50">
        <f t="shared" si="84"/>
        <v>0.84300251580441221</v>
      </c>
      <c r="BL50">
        <f t="shared" si="85"/>
        <v>0.19600503160882465</v>
      </c>
      <c r="BM50">
        <v>0.67071804516927203</v>
      </c>
      <c r="BN50">
        <v>0.5</v>
      </c>
      <c r="BO50" t="s">
        <v>253</v>
      </c>
      <c r="BP50">
        <v>1684745947.5999999</v>
      </c>
      <c r="BQ50">
        <v>400.02790322580603</v>
      </c>
      <c r="BR50">
        <v>400.40306451612901</v>
      </c>
      <c r="BS50">
        <v>16.343029032258102</v>
      </c>
      <c r="BT50">
        <v>16.011729032258099</v>
      </c>
      <c r="BU50">
        <v>500.01948387096797</v>
      </c>
      <c r="BV50">
        <v>95.155838709677397</v>
      </c>
      <c r="BW50">
        <v>0.199964032258065</v>
      </c>
      <c r="BX50">
        <v>28.406235483871001</v>
      </c>
      <c r="BY50">
        <v>27.9928806451613</v>
      </c>
      <c r="BZ50">
        <v>999.9</v>
      </c>
      <c r="CA50">
        <v>10005.967741935499</v>
      </c>
      <c r="CB50">
        <v>0</v>
      </c>
      <c r="CC50">
        <v>68.696593548387099</v>
      </c>
      <c r="CD50">
        <v>100.011006451613</v>
      </c>
      <c r="CE50">
        <v>0.89993829032258099</v>
      </c>
      <c r="CF50">
        <v>0.100061761290323</v>
      </c>
      <c r="CG50">
        <v>0</v>
      </c>
      <c r="CH50">
        <v>2.2318354838709702</v>
      </c>
      <c r="CI50">
        <v>0</v>
      </c>
      <c r="CJ50">
        <v>42.458758064516097</v>
      </c>
      <c r="CK50">
        <v>914.41974193548401</v>
      </c>
      <c r="CL50">
        <v>36.995935483871001</v>
      </c>
      <c r="CM50">
        <v>41.370935483871001</v>
      </c>
      <c r="CN50">
        <v>39.061999999999998</v>
      </c>
      <c r="CO50">
        <v>40.01</v>
      </c>
      <c r="CP50">
        <v>37.686999999999998</v>
      </c>
      <c r="CQ50">
        <v>90.003225806451596</v>
      </c>
      <c r="CR50">
        <v>10.0096774193548</v>
      </c>
      <c r="CS50">
        <v>0</v>
      </c>
      <c r="CT50">
        <v>59.400000095367403</v>
      </c>
      <c r="CU50">
        <v>2.2301423076923101</v>
      </c>
      <c r="CV50">
        <v>-0.47038973742762202</v>
      </c>
      <c r="CW50">
        <v>0.57244443541518697</v>
      </c>
      <c r="CX50">
        <v>42.471238461538498</v>
      </c>
      <c r="CY50">
        <v>15</v>
      </c>
      <c r="CZ50">
        <v>1684743832.3</v>
      </c>
      <c r="DA50" t="s">
        <v>254</v>
      </c>
      <c r="DB50">
        <v>1</v>
      </c>
      <c r="DC50">
        <v>-3.641</v>
      </c>
      <c r="DD50">
        <v>0.39700000000000002</v>
      </c>
      <c r="DE50">
        <v>401</v>
      </c>
      <c r="DF50">
        <v>15</v>
      </c>
      <c r="DG50">
        <v>1.77</v>
      </c>
      <c r="DH50">
        <v>0.32</v>
      </c>
      <c r="DI50">
        <v>-0.39314020799999999</v>
      </c>
      <c r="DJ50">
        <v>0.109455754141665</v>
      </c>
      <c r="DK50">
        <v>0.12876019922208901</v>
      </c>
      <c r="DL50">
        <v>1</v>
      </c>
      <c r="DM50">
        <v>2.24943055555556</v>
      </c>
      <c r="DN50">
        <v>-0.11862964659036</v>
      </c>
      <c r="DO50">
        <v>0.173223804848982</v>
      </c>
      <c r="DP50">
        <v>1</v>
      </c>
      <c r="DQ50">
        <v>0.33069766</v>
      </c>
      <c r="DR50">
        <v>7.6639750300121203E-3</v>
      </c>
      <c r="DS50">
        <v>3.3073260535363001E-3</v>
      </c>
      <c r="DT50">
        <v>1</v>
      </c>
      <c r="DU50">
        <v>3</v>
      </c>
      <c r="DV50">
        <v>3</v>
      </c>
      <c r="DW50" t="s">
        <v>281</v>
      </c>
      <c r="DX50">
        <v>100</v>
      </c>
      <c r="DY50">
        <v>100</v>
      </c>
      <c r="DZ50">
        <v>-3.641</v>
      </c>
      <c r="EA50">
        <v>0.39700000000000002</v>
      </c>
      <c r="EB50">
        <v>2</v>
      </c>
      <c r="EC50">
        <v>514.48599999999999</v>
      </c>
      <c r="ED50">
        <v>426.98</v>
      </c>
      <c r="EE50">
        <v>28.1465</v>
      </c>
      <c r="EF50">
        <v>29.892900000000001</v>
      </c>
      <c r="EG50">
        <v>30.0001</v>
      </c>
      <c r="EH50">
        <v>29.989899999999999</v>
      </c>
      <c r="EI50">
        <v>30.008099999999999</v>
      </c>
      <c r="EJ50">
        <v>19.987500000000001</v>
      </c>
      <c r="EK50">
        <v>35.428199999999997</v>
      </c>
      <c r="EL50">
        <v>77.514300000000006</v>
      </c>
      <c r="EM50">
        <v>28.153400000000001</v>
      </c>
      <c r="EN50">
        <v>400.38799999999998</v>
      </c>
      <c r="EO50">
        <v>16.063400000000001</v>
      </c>
      <c r="EP50">
        <v>100.17700000000001</v>
      </c>
      <c r="EQ50">
        <v>89.936499999999995</v>
      </c>
    </row>
    <row r="51" spans="1:147" x14ac:dyDescent="0.3">
      <c r="A51">
        <v>35</v>
      </c>
      <c r="B51">
        <v>1684746015.5999999</v>
      </c>
      <c r="C51">
        <v>2100.7999999523199</v>
      </c>
      <c r="D51" t="s">
        <v>357</v>
      </c>
      <c r="E51" t="s">
        <v>358</v>
      </c>
      <c r="F51">
        <v>1684746007.5999999</v>
      </c>
      <c r="G51">
        <f t="shared" si="43"/>
        <v>2.3874778777592657E-3</v>
      </c>
      <c r="H51">
        <f t="shared" si="44"/>
        <v>2.3963065174667078</v>
      </c>
      <c r="I51">
        <f t="shared" si="45"/>
        <v>399.97132258064499</v>
      </c>
      <c r="J51">
        <f t="shared" si="46"/>
        <v>346.98968626109695</v>
      </c>
      <c r="K51">
        <f t="shared" si="47"/>
        <v>33.087108103655574</v>
      </c>
      <c r="L51">
        <f t="shared" si="48"/>
        <v>38.139157769173231</v>
      </c>
      <c r="M51">
        <f t="shared" si="49"/>
        <v>0.10071183098864572</v>
      </c>
      <c r="N51">
        <f t="shared" si="50"/>
        <v>3.3519597180987182</v>
      </c>
      <c r="O51">
        <f t="shared" si="51"/>
        <v>9.9060489135940732E-2</v>
      </c>
      <c r="P51">
        <f t="shared" si="52"/>
        <v>6.2058916786093661E-2</v>
      </c>
      <c r="Q51">
        <f t="shared" si="53"/>
        <v>16.524608810342819</v>
      </c>
      <c r="R51">
        <f t="shared" si="54"/>
        <v>27.937049980643586</v>
      </c>
      <c r="S51">
        <f t="shared" si="55"/>
        <v>27.987793548387099</v>
      </c>
      <c r="T51">
        <f t="shared" si="56"/>
        <v>3.7921401316856658</v>
      </c>
      <c r="U51">
        <f t="shared" si="57"/>
        <v>40.126875685888947</v>
      </c>
      <c r="V51">
        <f t="shared" si="58"/>
        <v>1.5584534191696477</v>
      </c>
      <c r="W51">
        <f t="shared" si="59"/>
        <v>3.8838145071874979</v>
      </c>
      <c r="X51">
        <f t="shared" si="60"/>
        <v>2.2336867125160182</v>
      </c>
      <c r="Y51">
        <f t="shared" si="61"/>
        <v>-105.28777440918361</v>
      </c>
      <c r="Z51">
        <f t="shared" si="62"/>
        <v>74.153240904811213</v>
      </c>
      <c r="AA51">
        <f t="shared" si="63"/>
        <v>4.831447052809434</v>
      </c>
      <c r="AB51">
        <f t="shared" si="64"/>
        <v>-9.7784776412201495</v>
      </c>
      <c r="AC51">
        <v>-3.9461133302190803E-2</v>
      </c>
      <c r="AD51">
        <v>4.4298579116853698E-2</v>
      </c>
      <c r="AE51">
        <v>3.3399999535287899</v>
      </c>
      <c r="AF51">
        <v>3</v>
      </c>
      <c r="AG51">
        <v>1</v>
      </c>
      <c r="AH51">
        <f t="shared" si="65"/>
        <v>1</v>
      </c>
      <c r="AI51">
        <f t="shared" si="66"/>
        <v>0</v>
      </c>
      <c r="AJ51">
        <f t="shared" si="67"/>
        <v>50085.619812236</v>
      </c>
      <c r="AK51">
        <v>0</v>
      </c>
      <c r="AL51">
        <v>0</v>
      </c>
      <c r="AM51">
        <v>0</v>
      </c>
      <c r="AN51">
        <f t="shared" si="68"/>
        <v>0</v>
      </c>
      <c r="AO51" t="e">
        <f t="shared" si="69"/>
        <v>#DIV/0!</v>
      </c>
      <c r="AP51">
        <v>-1</v>
      </c>
      <c r="AQ51" t="s">
        <v>359</v>
      </c>
      <c r="AR51">
        <v>2.32985</v>
      </c>
      <c r="AS51">
        <v>1.3735999999999999</v>
      </c>
      <c r="AT51">
        <f t="shared" si="70"/>
        <v>-0.69616336633663378</v>
      </c>
      <c r="AU51">
        <v>0.5</v>
      </c>
      <c r="AV51">
        <f t="shared" si="71"/>
        <v>84.306839537215353</v>
      </c>
      <c r="AW51">
        <f t="shared" si="72"/>
        <v>2.3963065174667078</v>
      </c>
      <c r="AX51">
        <f t="shared" si="73"/>
        <v>-29.345666608715128</v>
      </c>
      <c r="AY51">
        <f t="shared" si="74"/>
        <v>1</v>
      </c>
      <c r="AZ51">
        <f t="shared" si="75"/>
        <v>4.0285065080247554E-2</v>
      </c>
      <c r="BA51">
        <f t="shared" si="76"/>
        <v>-1</v>
      </c>
      <c r="BB51" t="s">
        <v>252</v>
      </c>
      <c r="BC51">
        <v>0</v>
      </c>
      <c r="BD51">
        <f t="shared" si="77"/>
        <v>1.3735999999999999</v>
      </c>
      <c r="BE51">
        <f t="shared" si="78"/>
        <v>-0.69616336633663378</v>
      </c>
      <c r="BF51" t="e">
        <f t="shared" si="79"/>
        <v>#DIV/0!</v>
      </c>
      <c r="BG51">
        <f t="shared" si="80"/>
        <v>-0.69616336633663378</v>
      </c>
      <c r="BH51" t="e">
        <f t="shared" si="81"/>
        <v>#DIV/0!</v>
      </c>
      <c r="BI51">
        <f t="shared" si="82"/>
        <v>100.007783870968</v>
      </c>
      <c r="BJ51">
        <f t="shared" si="83"/>
        <v>84.306839537215353</v>
      </c>
      <c r="BK51">
        <f t="shared" si="84"/>
        <v>0.84300277712372562</v>
      </c>
      <c r="BL51">
        <f t="shared" si="85"/>
        <v>0.19600555424745111</v>
      </c>
      <c r="BM51">
        <v>0.67071804516927203</v>
      </c>
      <c r="BN51">
        <v>0.5</v>
      </c>
      <c r="BO51" t="s">
        <v>253</v>
      </c>
      <c r="BP51">
        <v>1684746007.5999999</v>
      </c>
      <c r="BQ51">
        <v>399.97132258064499</v>
      </c>
      <c r="BR51">
        <v>400.42087096774202</v>
      </c>
      <c r="BS51">
        <v>16.3437451612903</v>
      </c>
      <c r="BT51">
        <v>16.028712903225799</v>
      </c>
      <c r="BU51">
        <v>499.997322580645</v>
      </c>
      <c r="BV51">
        <v>95.154767741935501</v>
      </c>
      <c r="BW51">
        <v>0.199963</v>
      </c>
      <c r="BX51">
        <v>28.398135483870998</v>
      </c>
      <c r="BY51">
        <v>27.987793548387099</v>
      </c>
      <c r="BZ51">
        <v>999.9</v>
      </c>
      <c r="CA51">
        <v>10000.8064516129</v>
      </c>
      <c r="CB51">
        <v>0</v>
      </c>
      <c r="CC51">
        <v>68.710400000000007</v>
      </c>
      <c r="CD51">
        <v>100.007783870968</v>
      </c>
      <c r="CE51">
        <v>0.89993829032258099</v>
      </c>
      <c r="CF51">
        <v>0.100061761290323</v>
      </c>
      <c r="CG51">
        <v>0</v>
      </c>
      <c r="CH51">
        <v>2.3097032258064498</v>
      </c>
      <c r="CI51">
        <v>0</v>
      </c>
      <c r="CJ51">
        <v>41.989325806451603</v>
      </c>
      <c r="CK51">
        <v>914.389580645161</v>
      </c>
      <c r="CL51">
        <v>36.905000000000001</v>
      </c>
      <c r="CM51">
        <v>41.276000000000003</v>
      </c>
      <c r="CN51">
        <v>38.987806451612897</v>
      </c>
      <c r="CO51">
        <v>39.936999999999998</v>
      </c>
      <c r="CP51">
        <v>37.600612903225802</v>
      </c>
      <c r="CQ51">
        <v>90.000322580645204</v>
      </c>
      <c r="CR51">
        <v>10.0103225806452</v>
      </c>
      <c r="CS51">
        <v>0</v>
      </c>
      <c r="CT51">
        <v>59.100000143051098</v>
      </c>
      <c r="CU51">
        <v>2.32985</v>
      </c>
      <c r="CV51">
        <v>-1.1220410160991701</v>
      </c>
      <c r="CW51">
        <v>-0.264666669733641</v>
      </c>
      <c r="CX51">
        <v>41.953311538461499</v>
      </c>
      <c r="CY51">
        <v>15</v>
      </c>
      <c r="CZ51">
        <v>1684743832.3</v>
      </c>
      <c r="DA51" t="s">
        <v>254</v>
      </c>
      <c r="DB51">
        <v>1</v>
      </c>
      <c r="DC51">
        <v>-3.641</v>
      </c>
      <c r="DD51">
        <v>0.39700000000000002</v>
      </c>
      <c r="DE51">
        <v>401</v>
      </c>
      <c r="DF51">
        <v>15</v>
      </c>
      <c r="DG51">
        <v>1.77</v>
      </c>
      <c r="DH51">
        <v>0.32</v>
      </c>
      <c r="DI51">
        <v>-0.3529577364</v>
      </c>
      <c r="DJ51">
        <v>-0.85848499442015802</v>
      </c>
      <c r="DK51">
        <v>0.180012925725101</v>
      </c>
      <c r="DL51">
        <v>0</v>
      </c>
      <c r="DM51">
        <v>2.3118416666666701</v>
      </c>
      <c r="DN51">
        <v>-9.9933777999078599E-2</v>
      </c>
      <c r="DO51">
        <v>0.176959981940362</v>
      </c>
      <c r="DP51">
        <v>1</v>
      </c>
      <c r="DQ51">
        <v>0.31059934</v>
      </c>
      <c r="DR51">
        <v>4.6387920288115198E-2</v>
      </c>
      <c r="DS51">
        <v>6.3508177476920202E-3</v>
      </c>
      <c r="DT51">
        <v>1</v>
      </c>
      <c r="DU51">
        <v>2</v>
      </c>
      <c r="DV51">
        <v>3</v>
      </c>
      <c r="DW51" t="s">
        <v>255</v>
      </c>
      <c r="DX51">
        <v>100</v>
      </c>
      <c r="DY51">
        <v>100</v>
      </c>
      <c r="DZ51">
        <v>-3.641</v>
      </c>
      <c r="EA51">
        <v>0.39700000000000002</v>
      </c>
      <c r="EB51">
        <v>2</v>
      </c>
      <c r="EC51">
        <v>514.67700000000002</v>
      </c>
      <c r="ED51">
        <v>426.41399999999999</v>
      </c>
      <c r="EE51">
        <v>28.1371</v>
      </c>
      <c r="EF51">
        <v>29.910900000000002</v>
      </c>
      <c r="EG51">
        <v>30.0001</v>
      </c>
      <c r="EH51">
        <v>30.013999999999999</v>
      </c>
      <c r="EI51">
        <v>30.0337</v>
      </c>
      <c r="EJ51">
        <v>19.992699999999999</v>
      </c>
      <c r="EK51">
        <v>34.880099999999999</v>
      </c>
      <c r="EL51">
        <v>76.392700000000005</v>
      </c>
      <c r="EM51">
        <v>28.132899999999999</v>
      </c>
      <c r="EN51">
        <v>400.40899999999999</v>
      </c>
      <c r="EO51">
        <v>16.063400000000001</v>
      </c>
      <c r="EP51">
        <v>100.18</v>
      </c>
      <c r="EQ51">
        <v>89.940100000000001</v>
      </c>
    </row>
    <row r="52" spans="1:147" x14ac:dyDescent="0.3">
      <c r="A52">
        <v>36</v>
      </c>
      <c r="B52">
        <v>1684746075.5999999</v>
      </c>
      <c r="C52">
        <v>2160.7999999523199</v>
      </c>
      <c r="D52" t="s">
        <v>360</v>
      </c>
      <c r="E52" t="s">
        <v>361</v>
      </c>
      <c r="F52">
        <v>1684746067.5999999</v>
      </c>
      <c r="G52">
        <f t="shared" si="43"/>
        <v>2.2372161621929116E-3</v>
      </c>
      <c r="H52">
        <f t="shared" si="44"/>
        <v>1.6518127107433249</v>
      </c>
      <c r="I52">
        <f t="shared" si="45"/>
        <v>399.93580645161302</v>
      </c>
      <c r="J52">
        <f t="shared" si="46"/>
        <v>356.99167326316609</v>
      </c>
      <c r="K52">
        <f t="shared" si="47"/>
        <v>34.041574238142424</v>
      </c>
      <c r="L52">
        <f t="shared" si="48"/>
        <v>38.136588232907286</v>
      </c>
      <c r="M52">
        <f t="shared" si="49"/>
        <v>9.4333593243234079E-2</v>
      </c>
      <c r="N52">
        <f t="shared" si="50"/>
        <v>3.3529222542071691</v>
      </c>
      <c r="O52">
        <f t="shared" si="51"/>
        <v>9.2883577747013724E-2</v>
      </c>
      <c r="P52">
        <f t="shared" si="52"/>
        <v>5.8180657539233259E-2</v>
      </c>
      <c r="Q52">
        <f t="shared" si="53"/>
        <v>16.524129379766332</v>
      </c>
      <c r="R52">
        <f t="shared" si="54"/>
        <v>27.956041680269841</v>
      </c>
      <c r="S52">
        <f t="shared" si="55"/>
        <v>27.974645161290301</v>
      </c>
      <c r="T52">
        <f t="shared" si="56"/>
        <v>3.7892341422976998</v>
      </c>
      <c r="U52">
        <f t="shared" si="57"/>
        <v>40.121331812406773</v>
      </c>
      <c r="V52">
        <f t="shared" si="58"/>
        <v>1.5568312938611673</v>
      </c>
      <c r="W52">
        <f t="shared" si="59"/>
        <v>3.8803081142479576</v>
      </c>
      <c r="X52">
        <f t="shared" si="60"/>
        <v>2.2324028484365326</v>
      </c>
      <c r="Y52">
        <f t="shared" si="61"/>
        <v>-98.661232752707406</v>
      </c>
      <c r="Z52">
        <f t="shared" si="62"/>
        <v>73.742453199658158</v>
      </c>
      <c r="AA52">
        <f t="shared" si="63"/>
        <v>4.8026166940660673</v>
      </c>
      <c r="AB52">
        <f t="shared" si="64"/>
        <v>-3.5920334792168518</v>
      </c>
      <c r="AC52">
        <v>-3.9475358561341697E-2</v>
      </c>
      <c r="AD52">
        <v>4.4314548216451699E-2</v>
      </c>
      <c r="AE52">
        <v>3.3409581782874098</v>
      </c>
      <c r="AF52">
        <v>4</v>
      </c>
      <c r="AG52">
        <v>1</v>
      </c>
      <c r="AH52">
        <f t="shared" si="65"/>
        <v>1</v>
      </c>
      <c r="AI52">
        <f t="shared" si="66"/>
        <v>0</v>
      </c>
      <c r="AJ52">
        <f t="shared" si="67"/>
        <v>50105.563806016449</v>
      </c>
      <c r="AK52">
        <v>0</v>
      </c>
      <c r="AL52">
        <v>0</v>
      </c>
      <c r="AM52">
        <v>0</v>
      </c>
      <c r="AN52">
        <f t="shared" si="68"/>
        <v>0</v>
      </c>
      <c r="AO52" t="e">
        <f t="shared" si="69"/>
        <v>#DIV/0!</v>
      </c>
      <c r="AP52">
        <v>-1</v>
      </c>
      <c r="AQ52" t="s">
        <v>362</v>
      </c>
      <c r="AR52">
        <v>2.3131730769230798</v>
      </c>
      <c r="AS52">
        <v>2.0739999999999998</v>
      </c>
      <c r="AT52">
        <f t="shared" si="70"/>
        <v>-0.1153197092203857</v>
      </c>
      <c r="AU52">
        <v>0.5</v>
      </c>
      <c r="AV52">
        <f t="shared" si="71"/>
        <v>84.30494282792128</v>
      </c>
      <c r="AW52">
        <f t="shared" si="72"/>
        <v>1.6518127107433249</v>
      </c>
      <c r="AX52">
        <f t="shared" si="73"/>
        <v>-4.8610107463785619</v>
      </c>
      <c r="AY52">
        <f t="shared" si="74"/>
        <v>1</v>
      </c>
      <c r="AZ52">
        <f t="shared" si="75"/>
        <v>3.1455008707568462E-2</v>
      </c>
      <c r="BA52">
        <f t="shared" si="76"/>
        <v>-1</v>
      </c>
      <c r="BB52" t="s">
        <v>252</v>
      </c>
      <c r="BC52">
        <v>0</v>
      </c>
      <c r="BD52">
        <f t="shared" si="77"/>
        <v>2.0739999999999998</v>
      </c>
      <c r="BE52">
        <f t="shared" si="78"/>
        <v>-0.11531970922038573</v>
      </c>
      <c r="BF52" t="e">
        <f t="shared" si="79"/>
        <v>#DIV/0!</v>
      </c>
      <c r="BG52">
        <f t="shared" si="80"/>
        <v>-0.11531970922038573</v>
      </c>
      <c r="BH52" t="e">
        <f t="shared" si="81"/>
        <v>#DIV/0!</v>
      </c>
      <c r="BI52">
        <f t="shared" si="82"/>
        <v>100.005609677419</v>
      </c>
      <c r="BJ52">
        <f t="shared" si="83"/>
        <v>84.30494282792128</v>
      </c>
      <c r="BK52">
        <f t="shared" si="84"/>
        <v>0.84300213857860329</v>
      </c>
      <c r="BL52">
        <f t="shared" si="85"/>
        <v>0.19600427715720653</v>
      </c>
      <c r="BM52">
        <v>0.67071804516927203</v>
      </c>
      <c r="BN52">
        <v>0.5</v>
      </c>
      <c r="BO52" t="s">
        <v>253</v>
      </c>
      <c r="BP52">
        <v>1684746067.5999999</v>
      </c>
      <c r="BQ52">
        <v>399.93580645161302</v>
      </c>
      <c r="BR52">
        <v>400.27741935483903</v>
      </c>
      <c r="BS52">
        <v>16.3263838709677</v>
      </c>
      <c r="BT52">
        <v>16.031167741935501</v>
      </c>
      <c r="BU52">
        <v>499.98719354838698</v>
      </c>
      <c r="BV52">
        <v>95.156841935483897</v>
      </c>
      <c r="BW52">
        <v>0.19993187096774201</v>
      </c>
      <c r="BX52">
        <v>28.382596774193502</v>
      </c>
      <c r="BY52">
        <v>27.974645161290301</v>
      </c>
      <c r="BZ52">
        <v>999.9</v>
      </c>
      <c r="CA52">
        <v>10004.1935483871</v>
      </c>
      <c r="CB52">
        <v>0</v>
      </c>
      <c r="CC52">
        <v>67.262112903225798</v>
      </c>
      <c r="CD52">
        <v>100.005609677419</v>
      </c>
      <c r="CE52">
        <v>0.899921967741935</v>
      </c>
      <c r="CF52">
        <v>0.100078070967742</v>
      </c>
      <c r="CG52">
        <v>0</v>
      </c>
      <c r="CH52">
        <v>2.31304193548387</v>
      </c>
      <c r="CI52">
        <v>0</v>
      </c>
      <c r="CJ52">
        <v>41.846109677419399</v>
      </c>
      <c r="CK52">
        <v>914.36541935483899</v>
      </c>
      <c r="CL52">
        <v>36.826225806451603</v>
      </c>
      <c r="CM52">
        <v>41.25</v>
      </c>
      <c r="CN52">
        <v>38.912999999999997</v>
      </c>
      <c r="CO52">
        <v>39.875</v>
      </c>
      <c r="CP52">
        <v>37.53</v>
      </c>
      <c r="CQ52">
        <v>89.998387096774195</v>
      </c>
      <c r="CR52">
        <v>10.007741935483899</v>
      </c>
      <c r="CS52">
        <v>0</v>
      </c>
      <c r="CT52">
        <v>59.600000143051098</v>
      </c>
      <c r="CU52">
        <v>2.3131730769230798</v>
      </c>
      <c r="CV52">
        <v>-0.24345640909048899</v>
      </c>
      <c r="CW52">
        <v>-1.2727247820465999</v>
      </c>
      <c r="CX52">
        <v>41.8385307692308</v>
      </c>
      <c r="CY52">
        <v>15</v>
      </c>
      <c r="CZ52">
        <v>1684743832.3</v>
      </c>
      <c r="DA52" t="s">
        <v>254</v>
      </c>
      <c r="DB52">
        <v>1</v>
      </c>
      <c r="DC52">
        <v>-3.641</v>
      </c>
      <c r="DD52">
        <v>0.39700000000000002</v>
      </c>
      <c r="DE52">
        <v>401</v>
      </c>
      <c r="DF52">
        <v>15</v>
      </c>
      <c r="DG52">
        <v>1.77</v>
      </c>
      <c r="DH52">
        <v>0.32</v>
      </c>
      <c r="DI52">
        <v>-0.49333106799999998</v>
      </c>
      <c r="DJ52">
        <v>1.66545556091243</v>
      </c>
      <c r="DK52">
        <v>0.63862614764224201</v>
      </c>
      <c r="DL52">
        <v>0</v>
      </c>
      <c r="DM52">
        <v>2.2912027777777801</v>
      </c>
      <c r="DN52">
        <v>9.2308514428226199E-2</v>
      </c>
      <c r="DO52">
        <v>0.19973967708844201</v>
      </c>
      <c r="DP52">
        <v>1</v>
      </c>
      <c r="DQ52">
        <v>0.30745808000000002</v>
      </c>
      <c r="DR52">
        <v>-0.11618671404561499</v>
      </c>
      <c r="DS52">
        <v>1.78043142702436E-2</v>
      </c>
      <c r="DT52">
        <v>0</v>
      </c>
      <c r="DU52">
        <v>1</v>
      </c>
      <c r="DV52">
        <v>3</v>
      </c>
      <c r="DW52" t="s">
        <v>259</v>
      </c>
      <c r="DX52">
        <v>100</v>
      </c>
      <c r="DY52">
        <v>100</v>
      </c>
      <c r="DZ52">
        <v>-3.641</v>
      </c>
      <c r="EA52">
        <v>0.39700000000000002</v>
      </c>
      <c r="EB52">
        <v>2</v>
      </c>
      <c r="EC52">
        <v>514.73299999999995</v>
      </c>
      <c r="ED52">
        <v>426.33199999999999</v>
      </c>
      <c r="EE52">
        <v>28.182600000000001</v>
      </c>
      <c r="EF52">
        <v>29.926400000000001</v>
      </c>
      <c r="EG52">
        <v>30.0002</v>
      </c>
      <c r="EH52">
        <v>30.036200000000001</v>
      </c>
      <c r="EI52">
        <v>30.056799999999999</v>
      </c>
      <c r="EJ52">
        <v>20.000800000000002</v>
      </c>
      <c r="EK52">
        <v>34.607199999999999</v>
      </c>
      <c r="EL52">
        <v>75.637500000000003</v>
      </c>
      <c r="EM52">
        <v>28.1904</v>
      </c>
      <c r="EN52">
        <v>400.43700000000001</v>
      </c>
      <c r="EO52">
        <v>16.063500000000001</v>
      </c>
      <c r="EP52">
        <v>100.18300000000001</v>
      </c>
      <c r="EQ52">
        <v>89.944900000000004</v>
      </c>
    </row>
    <row r="53" spans="1:147" x14ac:dyDescent="0.3">
      <c r="A53">
        <v>37</v>
      </c>
      <c r="B53">
        <v>1684746135.5999999</v>
      </c>
      <c r="C53">
        <v>2220.7999999523199</v>
      </c>
      <c r="D53" t="s">
        <v>363</v>
      </c>
      <c r="E53" t="s">
        <v>364</v>
      </c>
      <c r="F53">
        <v>1684746127.5999999</v>
      </c>
      <c r="G53">
        <f t="shared" si="43"/>
        <v>2.3980945388182265E-3</v>
      </c>
      <c r="H53">
        <f t="shared" si="44"/>
        <v>2.1808434950599866</v>
      </c>
      <c r="I53">
        <f t="shared" si="45"/>
        <v>400.00396774193598</v>
      </c>
      <c r="J53">
        <f t="shared" si="46"/>
        <v>350.55931204531282</v>
      </c>
      <c r="K53">
        <f t="shared" si="47"/>
        <v>33.428018764371828</v>
      </c>
      <c r="L53">
        <f t="shared" si="48"/>
        <v>38.142875342510536</v>
      </c>
      <c r="M53">
        <f t="shared" si="49"/>
        <v>0.10112240139813812</v>
      </c>
      <c r="N53">
        <f t="shared" si="50"/>
        <v>3.3511830734232815</v>
      </c>
      <c r="O53">
        <f t="shared" si="51"/>
        <v>9.9457309115550396E-2</v>
      </c>
      <c r="P53">
        <f t="shared" si="52"/>
        <v>6.2308136295062516E-2</v>
      </c>
      <c r="Q53">
        <f t="shared" si="53"/>
        <v>16.522539899643292</v>
      </c>
      <c r="R53">
        <f t="shared" si="54"/>
        <v>27.925119804110739</v>
      </c>
      <c r="S53">
        <f t="shared" si="55"/>
        <v>27.9855967741935</v>
      </c>
      <c r="T53">
        <f t="shared" si="56"/>
        <v>3.7916544766210047</v>
      </c>
      <c r="U53">
        <f t="shared" si="57"/>
        <v>40.109418923604316</v>
      </c>
      <c r="V53">
        <f t="shared" si="58"/>
        <v>1.5569259731475822</v>
      </c>
      <c r="W53">
        <f t="shared" si="59"/>
        <v>3.8816966561221711</v>
      </c>
      <c r="X53">
        <f t="shared" si="60"/>
        <v>2.2347285034734226</v>
      </c>
      <c r="Y53">
        <f t="shared" si="61"/>
        <v>-105.75596916188378</v>
      </c>
      <c r="Z53">
        <f t="shared" si="62"/>
        <v>72.837574239354666</v>
      </c>
      <c r="AA53">
        <f t="shared" si="63"/>
        <v>4.7465509159067443</v>
      </c>
      <c r="AB53">
        <f t="shared" si="64"/>
        <v>-11.649304106979088</v>
      </c>
      <c r="AC53">
        <v>-3.9449656529160701E-2</v>
      </c>
      <c r="AD53">
        <v>4.42856954337068E-2</v>
      </c>
      <c r="AE53">
        <v>3.33922678720007</v>
      </c>
      <c r="AF53">
        <v>4</v>
      </c>
      <c r="AG53">
        <v>1</v>
      </c>
      <c r="AH53">
        <f t="shared" si="65"/>
        <v>1</v>
      </c>
      <c r="AI53">
        <f t="shared" si="66"/>
        <v>0</v>
      </c>
      <c r="AJ53">
        <f t="shared" si="67"/>
        <v>50073.238991714337</v>
      </c>
      <c r="AK53">
        <v>0</v>
      </c>
      <c r="AL53">
        <v>0</v>
      </c>
      <c r="AM53">
        <v>0</v>
      </c>
      <c r="AN53">
        <f t="shared" si="68"/>
        <v>0</v>
      </c>
      <c r="AO53" t="e">
        <f t="shared" si="69"/>
        <v>#DIV/0!</v>
      </c>
      <c r="AP53">
        <v>-1</v>
      </c>
      <c r="AQ53" t="s">
        <v>365</v>
      </c>
      <c r="AR53">
        <v>2.2260769230769202</v>
      </c>
      <c r="AS53">
        <v>1.2672000000000001</v>
      </c>
      <c r="AT53">
        <f t="shared" si="70"/>
        <v>-0.75668949106448857</v>
      </c>
      <c r="AU53">
        <v>0.5</v>
      </c>
      <c r="AV53">
        <f t="shared" si="71"/>
        <v>84.29721613774565</v>
      </c>
      <c r="AW53">
        <f t="shared" si="72"/>
        <v>2.1808434950599866</v>
      </c>
      <c r="AX53">
        <f t="shared" si="73"/>
        <v>-31.893408788711973</v>
      </c>
      <c r="AY53">
        <f t="shared" si="74"/>
        <v>1</v>
      </c>
      <c r="AZ53">
        <f t="shared" si="75"/>
        <v>3.7733671890923866E-2</v>
      </c>
      <c r="BA53">
        <f t="shared" si="76"/>
        <v>-1</v>
      </c>
      <c r="BB53" t="s">
        <v>252</v>
      </c>
      <c r="BC53">
        <v>0</v>
      </c>
      <c r="BD53">
        <f t="shared" si="77"/>
        <v>1.2672000000000001</v>
      </c>
      <c r="BE53">
        <f t="shared" si="78"/>
        <v>-0.75668949106448868</v>
      </c>
      <c r="BF53" t="e">
        <f t="shared" si="79"/>
        <v>#DIV/0!</v>
      </c>
      <c r="BG53">
        <f t="shared" si="80"/>
        <v>-0.75668949106448868</v>
      </c>
      <c r="BH53" t="e">
        <f t="shared" si="81"/>
        <v>#DIV/0!</v>
      </c>
      <c r="BI53">
        <f t="shared" si="82"/>
        <v>99.996496774193503</v>
      </c>
      <c r="BJ53">
        <f t="shared" si="83"/>
        <v>84.29721613774565</v>
      </c>
      <c r="BK53">
        <f t="shared" si="84"/>
        <v>0.84300169363033695</v>
      </c>
      <c r="BL53">
        <f t="shared" si="85"/>
        <v>0.19600338726067393</v>
      </c>
      <c r="BM53">
        <v>0.67071804516927203</v>
      </c>
      <c r="BN53">
        <v>0.5</v>
      </c>
      <c r="BO53" t="s">
        <v>253</v>
      </c>
      <c r="BP53">
        <v>1684746127.5999999</v>
      </c>
      <c r="BQ53">
        <v>400.00396774193598</v>
      </c>
      <c r="BR53">
        <v>400.42519354838703</v>
      </c>
      <c r="BS53">
        <v>16.3274677419355</v>
      </c>
      <c r="BT53">
        <v>16.011029032258101</v>
      </c>
      <c r="BU53">
        <v>499.996806451613</v>
      </c>
      <c r="BV53">
        <v>95.156251612903205</v>
      </c>
      <c r="BW53">
        <v>0.19999087096774201</v>
      </c>
      <c r="BX53">
        <v>28.388751612903199</v>
      </c>
      <c r="BY53">
        <v>27.9855967741935</v>
      </c>
      <c r="BZ53">
        <v>999.9</v>
      </c>
      <c r="CA53">
        <v>9997.7419354838694</v>
      </c>
      <c r="CB53">
        <v>0</v>
      </c>
      <c r="CC53">
        <v>68.710400000000007</v>
      </c>
      <c r="CD53">
        <v>99.996496774193503</v>
      </c>
      <c r="CE53">
        <v>0.89993829032258099</v>
      </c>
      <c r="CF53">
        <v>0.100061761290323</v>
      </c>
      <c r="CG53">
        <v>0</v>
      </c>
      <c r="CH53">
        <v>2.2387548387096801</v>
      </c>
      <c r="CI53">
        <v>0</v>
      </c>
      <c r="CJ53">
        <v>41.726577419354903</v>
      </c>
      <c r="CK53">
        <v>914.28703225806498</v>
      </c>
      <c r="CL53">
        <v>36.752000000000002</v>
      </c>
      <c r="CM53">
        <v>41.174999999999997</v>
      </c>
      <c r="CN53">
        <v>38.818096774193499</v>
      </c>
      <c r="CO53">
        <v>39.820129032258102</v>
      </c>
      <c r="CP53">
        <v>37.4593548387097</v>
      </c>
      <c r="CQ53">
        <v>89.99</v>
      </c>
      <c r="CR53">
        <v>10.005161290322601</v>
      </c>
      <c r="CS53">
        <v>0</v>
      </c>
      <c r="CT53">
        <v>59.400000095367403</v>
      </c>
      <c r="CU53">
        <v>2.2260769230769202</v>
      </c>
      <c r="CV53">
        <v>0.401846144981098</v>
      </c>
      <c r="CW53">
        <v>0.84415384638703705</v>
      </c>
      <c r="CX53">
        <v>41.7489961538462</v>
      </c>
      <c r="CY53">
        <v>15</v>
      </c>
      <c r="CZ53">
        <v>1684743832.3</v>
      </c>
      <c r="DA53" t="s">
        <v>254</v>
      </c>
      <c r="DB53">
        <v>1</v>
      </c>
      <c r="DC53">
        <v>-3.641</v>
      </c>
      <c r="DD53">
        <v>0.39700000000000002</v>
      </c>
      <c r="DE53">
        <v>401</v>
      </c>
      <c r="DF53">
        <v>15</v>
      </c>
      <c r="DG53">
        <v>1.77</v>
      </c>
      <c r="DH53">
        <v>0.32</v>
      </c>
      <c r="DI53">
        <v>-0.40672424000000001</v>
      </c>
      <c r="DJ53">
        <v>-3.7890347178878701E-2</v>
      </c>
      <c r="DK53">
        <v>9.87981656098047E-2</v>
      </c>
      <c r="DL53">
        <v>1</v>
      </c>
      <c r="DM53">
        <v>2.2391749999999999</v>
      </c>
      <c r="DN53">
        <v>8.7927804878060595E-2</v>
      </c>
      <c r="DO53">
        <v>0.18843675386806399</v>
      </c>
      <c r="DP53">
        <v>1</v>
      </c>
      <c r="DQ53">
        <v>0.31663661999999998</v>
      </c>
      <c r="DR53">
        <v>-2.3861070828333801E-3</v>
      </c>
      <c r="DS53">
        <v>3.1083127506092399E-3</v>
      </c>
      <c r="DT53">
        <v>1</v>
      </c>
      <c r="DU53">
        <v>3</v>
      </c>
      <c r="DV53">
        <v>3</v>
      </c>
      <c r="DW53" t="s">
        <v>281</v>
      </c>
      <c r="DX53">
        <v>100</v>
      </c>
      <c r="DY53">
        <v>100</v>
      </c>
      <c r="DZ53">
        <v>-3.641</v>
      </c>
      <c r="EA53">
        <v>0.39700000000000002</v>
      </c>
      <c r="EB53">
        <v>2</v>
      </c>
      <c r="EC53">
        <v>514.75099999999998</v>
      </c>
      <c r="ED53">
        <v>426.10599999999999</v>
      </c>
      <c r="EE53">
        <v>28.192599999999999</v>
      </c>
      <c r="EF53">
        <v>29.939299999999999</v>
      </c>
      <c r="EG53">
        <v>30.0002</v>
      </c>
      <c r="EH53">
        <v>30.054099999999998</v>
      </c>
      <c r="EI53">
        <v>30.077300000000001</v>
      </c>
      <c r="EJ53">
        <v>19.998999999999999</v>
      </c>
      <c r="EK53">
        <v>34.607199999999999</v>
      </c>
      <c r="EL53">
        <v>74.522800000000004</v>
      </c>
      <c r="EM53">
        <v>28.203299999999999</v>
      </c>
      <c r="EN53">
        <v>400.39499999999998</v>
      </c>
      <c r="EO53">
        <v>16.063400000000001</v>
      </c>
      <c r="EP53">
        <v>100.18600000000001</v>
      </c>
      <c r="EQ53">
        <v>89.948499999999996</v>
      </c>
    </row>
    <row r="54" spans="1:147" x14ac:dyDescent="0.3">
      <c r="A54">
        <v>38</v>
      </c>
      <c r="B54">
        <v>1684746195.5999999</v>
      </c>
      <c r="C54">
        <v>2280.7999999523199</v>
      </c>
      <c r="D54" t="s">
        <v>366</v>
      </c>
      <c r="E54" t="s">
        <v>367</v>
      </c>
      <c r="F54">
        <v>1684746187.5999999</v>
      </c>
      <c r="G54">
        <f t="shared" si="43"/>
        <v>2.3831336323200223E-3</v>
      </c>
      <c r="H54">
        <f t="shared" si="44"/>
        <v>1.7636358015347233</v>
      </c>
      <c r="I54">
        <f t="shared" si="45"/>
        <v>400.01419354838703</v>
      </c>
      <c r="J54">
        <f t="shared" si="46"/>
        <v>357.01033971985419</v>
      </c>
      <c r="K54">
        <f t="shared" si="47"/>
        <v>34.041816763477279</v>
      </c>
      <c r="L54">
        <f t="shared" si="48"/>
        <v>38.142340331794713</v>
      </c>
      <c r="M54">
        <f t="shared" si="49"/>
        <v>0.1005938834686619</v>
      </c>
      <c r="N54">
        <f t="shared" si="50"/>
        <v>3.351076911688843</v>
      </c>
      <c r="O54">
        <f t="shared" si="51"/>
        <v>9.8945946789636696E-2</v>
      </c>
      <c r="P54">
        <f t="shared" si="52"/>
        <v>6.1987028535277738E-2</v>
      </c>
      <c r="Q54">
        <f t="shared" si="53"/>
        <v>16.525634763395175</v>
      </c>
      <c r="R54">
        <f t="shared" si="54"/>
        <v>27.923752088495871</v>
      </c>
      <c r="S54">
        <f t="shared" si="55"/>
        <v>27.972693548387099</v>
      </c>
      <c r="T54">
        <f t="shared" si="56"/>
        <v>3.7888029724146897</v>
      </c>
      <c r="U54">
        <f t="shared" si="57"/>
        <v>40.11198536625448</v>
      </c>
      <c r="V54">
        <f t="shared" si="58"/>
        <v>1.5565915037580087</v>
      </c>
      <c r="W54">
        <f t="shared" si="59"/>
        <v>3.8806144586090272</v>
      </c>
      <c r="X54">
        <f t="shared" si="60"/>
        <v>2.232211468656681</v>
      </c>
      <c r="Y54">
        <f t="shared" si="61"/>
        <v>-105.09619318531298</v>
      </c>
      <c r="Z54">
        <f t="shared" si="62"/>
        <v>74.299804789365865</v>
      </c>
      <c r="AA54">
        <f t="shared" si="63"/>
        <v>4.841565646717517</v>
      </c>
      <c r="AB54">
        <f t="shared" si="64"/>
        <v>-9.4291879858344316</v>
      </c>
      <c r="AC54">
        <v>-3.9448087820773199E-2</v>
      </c>
      <c r="AD54">
        <v>4.4283934421115403E-2</v>
      </c>
      <c r="AE54">
        <v>3.33912110090517</v>
      </c>
      <c r="AF54">
        <v>3</v>
      </c>
      <c r="AG54">
        <v>1</v>
      </c>
      <c r="AH54">
        <f t="shared" si="65"/>
        <v>1</v>
      </c>
      <c r="AI54">
        <f t="shared" si="66"/>
        <v>0</v>
      </c>
      <c r="AJ54">
        <f t="shared" si="67"/>
        <v>50072.04476371358</v>
      </c>
      <c r="AK54">
        <v>0</v>
      </c>
      <c r="AL54">
        <v>0</v>
      </c>
      <c r="AM54">
        <v>0</v>
      </c>
      <c r="AN54">
        <f t="shared" si="68"/>
        <v>0</v>
      </c>
      <c r="AO54" t="e">
        <f t="shared" si="69"/>
        <v>#DIV/0!</v>
      </c>
      <c r="AP54">
        <v>-1</v>
      </c>
      <c r="AQ54" t="s">
        <v>368</v>
      </c>
      <c r="AR54">
        <v>2.2343884615384599</v>
      </c>
      <c r="AS54">
        <v>1.5284</v>
      </c>
      <c r="AT54">
        <f t="shared" si="70"/>
        <v>-0.46191341372576544</v>
      </c>
      <c r="AU54">
        <v>0.5</v>
      </c>
      <c r="AV54">
        <f t="shared" si="71"/>
        <v>84.313314264077249</v>
      </c>
      <c r="AW54">
        <f t="shared" si="72"/>
        <v>1.7636358015347233</v>
      </c>
      <c r="AX54">
        <f t="shared" si="73"/>
        <v>-19.472725407126596</v>
      </c>
      <c r="AY54">
        <f t="shared" si="74"/>
        <v>1</v>
      </c>
      <c r="AZ54">
        <f t="shared" si="75"/>
        <v>3.2778165888233922E-2</v>
      </c>
      <c r="BA54">
        <f t="shared" si="76"/>
        <v>-1</v>
      </c>
      <c r="BB54" t="s">
        <v>252</v>
      </c>
      <c r="BC54">
        <v>0</v>
      </c>
      <c r="BD54">
        <f t="shared" si="77"/>
        <v>1.5284</v>
      </c>
      <c r="BE54">
        <f t="shared" si="78"/>
        <v>-0.4619134137257655</v>
      </c>
      <c r="BF54" t="e">
        <f t="shared" si="79"/>
        <v>#DIV/0!</v>
      </c>
      <c r="BG54">
        <f t="shared" si="80"/>
        <v>-0.4619134137257655</v>
      </c>
      <c r="BH54" t="e">
        <f t="shared" si="81"/>
        <v>#DIV/0!</v>
      </c>
      <c r="BI54">
        <f t="shared" si="82"/>
        <v>100.01563548387099</v>
      </c>
      <c r="BJ54">
        <f t="shared" si="83"/>
        <v>84.313314264077249</v>
      </c>
      <c r="BK54">
        <f t="shared" si="84"/>
        <v>0.84300133530295895</v>
      </c>
      <c r="BL54">
        <f t="shared" si="85"/>
        <v>0.19600267060591792</v>
      </c>
      <c r="BM54">
        <v>0.67071804516927203</v>
      </c>
      <c r="BN54">
        <v>0.5</v>
      </c>
      <c r="BO54" t="s">
        <v>253</v>
      </c>
      <c r="BP54">
        <v>1684746187.5999999</v>
      </c>
      <c r="BQ54">
        <v>400.01419354838703</v>
      </c>
      <c r="BR54">
        <v>400.37864516129002</v>
      </c>
      <c r="BS54">
        <v>16.324606451612901</v>
      </c>
      <c r="BT54">
        <v>16.010148387096802</v>
      </c>
      <c r="BU54">
        <v>500.00858064516098</v>
      </c>
      <c r="BV54">
        <v>95.152467741935496</v>
      </c>
      <c r="BW54">
        <v>0.19999961290322599</v>
      </c>
      <c r="BX54">
        <v>28.383954838709698</v>
      </c>
      <c r="BY54">
        <v>27.972693548387099</v>
      </c>
      <c r="BZ54">
        <v>999.9</v>
      </c>
      <c r="CA54">
        <v>9997.7419354838694</v>
      </c>
      <c r="CB54">
        <v>0</v>
      </c>
      <c r="CC54">
        <v>68.710400000000007</v>
      </c>
      <c r="CD54">
        <v>100.01563548387099</v>
      </c>
      <c r="CE54">
        <v>0.89993829032258099</v>
      </c>
      <c r="CF54">
        <v>0.100061761290323</v>
      </c>
      <c r="CG54">
        <v>0</v>
      </c>
      <c r="CH54">
        <v>2.2436225806451602</v>
      </c>
      <c r="CI54">
        <v>0</v>
      </c>
      <c r="CJ54">
        <v>41.373177419354803</v>
      </c>
      <c r="CK54">
        <v>914.46222580645201</v>
      </c>
      <c r="CL54">
        <v>36.695129032258102</v>
      </c>
      <c r="CM54">
        <v>41.090451612903202</v>
      </c>
      <c r="CN54">
        <v>38.762</v>
      </c>
      <c r="CO54">
        <v>39.758000000000003</v>
      </c>
      <c r="CP54">
        <v>37.414999999999999</v>
      </c>
      <c r="CQ54">
        <v>90.007741935483907</v>
      </c>
      <c r="CR54">
        <v>10.0058064516129</v>
      </c>
      <c r="CS54">
        <v>0</v>
      </c>
      <c r="CT54">
        <v>59.400000095367403</v>
      </c>
      <c r="CU54">
        <v>2.2343884615384599</v>
      </c>
      <c r="CV54">
        <v>-0.189699143973143</v>
      </c>
      <c r="CW54">
        <v>1.98232136129683</v>
      </c>
      <c r="CX54">
        <v>41.397465384615401</v>
      </c>
      <c r="CY54">
        <v>15</v>
      </c>
      <c r="CZ54">
        <v>1684743832.3</v>
      </c>
      <c r="DA54" t="s">
        <v>254</v>
      </c>
      <c r="DB54">
        <v>1</v>
      </c>
      <c r="DC54">
        <v>-3.641</v>
      </c>
      <c r="DD54">
        <v>0.39700000000000002</v>
      </c>
      <c r="DE54">
        <v>401</v>
      </c>
      <c r="DF54">
        <v>15</v>
      </c>
      <c r="DG54">
        <v>1.77</v>
      </c>
      <c r="DH54">
        <v>0.32</v>
      </c>
      <c r="DI54">
        <v>-0.36662043999999999</v>
      </c>
      <c r="DJ54">
        <v>-6.9887354621849307E-2</v>
      </c>
      <c r="DK54">
        <v>9.3040964126810302E-2</v>
      </c>
      <c r="DL54">
        <v>1</v>
      </c>
      <c r="DM54">
        <v>2.2705944444444399</v>
      </c>
      <c r="DN54">
        <v>-0.11703518168245999</v>
      </c>
      <c r="DO54">
        <v>0.14017312102548299</v>
      </c>
      <c r="DP54">
        <v>1</v>
      </c>
      <c r="DQ54">
        <v>0.31251718000000001</v>
      </c>
      <c r="DR54">
        <v>1.58381963985594E-2</v>
      </c>
      <c r="DS54">
        <v>3.5219138075199999E-3</v>
      </c>
      <c r="DT54">
        <v>1</v>
      </c>
      <c r="DU54">
        <v>3</v>
      </c>
      <c r="DV54">
        <v>3</v>
      </c>
      <c r="DW54" t="s">
        <v>281</v>
      </c>
      <c r="DX54">
        <v>100</v>
      </c>
      <c r="DY54">
        <v>100</v>
      </c>
      <c r="DZ54">
        <v>-3.641</v>
      </c>
      <c r="EA54">
        <v>0.39700000000000002</v>
      </c>
      <c r="EB54">
        <v>2</v>
      </c>
      <c r="EC54">
        <v>514.495</v>
      </c>
      <c r="ED54">
        <v>425.46600000000001</v>
      </c>
      <c r="EE54">
        <v>28.244299999999999</v>
      </c>
      <c r="EF54">
        <v>29.9496</v>
      </c>
      <c r="EG54">
        <v>30</v>
      </c>
      <c r="EH54">
        <v>30.069600000000001</v>
      </c>
      <c r="EI54">
        <v>30.092700000000001</v>
      </c>
      <c r="EJ54">
        <v>20.005800000000001</v>
      </c>
      <c r="EK54">
        <v>34.330800000000004</v>
      </c>
      <c r="EL54">
        <v>73.773200000000003</v>
      </c>
      <c r="EM54">
        <v>28.259</v>
      </c>
      <c r="EN54">
        <v>400.49200000000002</v>
      </c>
      <c r="EO54">
        <v>16.063400000000001</v>
      </c>
      <c r="EP54">
        <v>100.187</v>
      </c>
      <c r="EQ54">
        <v>89.953900000000004</v>
      </c>
    </row>
    <row r="55" spans="1:147" x14ac:dyDescent="0.3">
      <c r="A55">
        <v>39</v>
      </c>
      <c r="B55">
        <v>1684746315.0999999</v>
      </c>
      <c r="C55">
        <v>2400.2999999523199</v>
      </c>
      <c r="D55" t="s">
        <v>369</v>
      </c>
      <c r="E55" t="s">
        <v>370</v>
      </c>
      <c r="F55">
        <v>1684746307.0999999</v>
      </c>
      <c r="G55">
        <f t="shared" si="43"/>
        <v>2.0530224787867262E-3</v>
      </c>
      <c r="H55">
        <f t="shared" si="44"/>
        <v>9.213711661733365</v>
      </c>
      <c r="I55">
        <f t="shared" si="45"/>
        <v>399.859709677419</v>
      </c>
      <c r="J55">
        <f t="shared" si="46"/>
        <v>210.5323159535196</v>
      </c>
      <c r="K55">
        <f t="shared" si="47"/>
        <v>20.075328499339587</v>
      </c>
      <c r="L55">
        <f t="shared" si="48"/>
        <v>38.128659674256269</v>
      </c>
      <c r="M55">
        <f t="shared" si="49"/>
        <v>8.4151362996942106E-2</v>
      </c>
      <c r="N55">
        <f t="shared" si="50"/>
        <v>3.3545949645685664</v>
      </c>
      <c r="O55">
        <f t="shared" si="51"/>
        <v>8.2995978633189971E-2</v>
      </c>
      <c r="P55">
        <f t="shared" si="52"/>
        <v>5.1974971729816986E-2</v>
      </c>
      <c r="Q55">
        <f t="shared" si="53"/>
        <v>161.84590734837752</v>
      </c>
      <c r="R55">
        <f t="shared" si="54"/>
        <v>28.424380512136427</v>
      </c>
      <c r="S55">
        <f t="shared" si="55"/>
        <v>28.2128870967742</v>
      </c>
      <c r="T55">
        <f t="shared" si="56"/>
        <v>3.8421916128950633</v>
      </c>
      <c r="U55">
        <f t="shared" si="57"/>
        <v>40.719941268940246</v>
      </c>
      <c r="V55">
        <f t="shared" si="58"/>
        <v>1.5501425248870508</v>
      </c>
      <c r="W55">
        <f t="shared" si="59"/>
        <v>3.806838803251039</v>
      </c>
      <c r="X55">
        <f t="shared" si="60"/>
        <v>2.2920490880080124</v>
      </c>
      <c r="Y55">
        <f t="shared" si="61"/>
        <v>-90.538291314494629</v>
      </c>
      <c r="Z55">
        <f t="shared" si="62"/>
        <v>-28.705442771626721</v>
      </c>
      <c r="AA55">
        <f t="shared" si="63"/>
        <v>-1.8677241081803613</v>
      </c>
      <c r="AB55">
        <f t="shared" si="64"/>
        <v>40.734449154075804</v>
      </c>
      <c r="AC55">
        <v>-3.9500083385869397E-2</v>
      </c>
      <c r="AD55">
        <v>4.4342303997997601E-2</v>
      </c>
      <c r="AE55">
        <v>3.3426233951214899</v>
      </c>
      <c r="AF55">
        <v>4</v>
      </c>
      <c r="AG55">
        <v>1</v>
      </c>
      <c r="AH55">
        <f t="shared" si="65"/>
        <v>1</v>
      </c>
      <c r="AI55">
        <f t="shared" si="66"/>
        <v>0</v>
      </c>
      <c r="AJ55">
        <f t="shared" si="67"/>
        <v>50190.31483871839</v>
      </c>
      <c r="AK55">
        <v>0</v>
      </c>
      <c r="AL55">
        <v>0</v>
      </c>
      <c r="AM55">
        <v>0</v>
      </c>
      <c r="AN55">
        <f t="shared" si="68"/>
        <v>0</v>
      </c>
      <c r="AO55" t="e">
        <f t="shared" si="69"/>
        <v>#DIV/0!</v>
      </c>
      <c r="AP55">
        <v>-1</v>
      </c>
      <c r="AQ55" t="s">
        <v>371</v>
      </c>
      <c r="AR55">
        <v>2.2473692307692299</v>
      </c>
      <c r="AS55">
        <v>1.7716000000000001</v>
      </c>
      <c r="AT55">
        <f t="shared" si="70"/>
        <v>-0.26855341542629807</v>
      </c>
      <c r="AU55">
        <v>0.5</v>
      </c>
      <c r="AV55">
        <f t="shared" si="71"/>
        <v>841.19480585804808</v>
      </c>
      <c r="AW55">
        <f t="shared" si="72"/>
        <v>9.213711661733365</v>
      </c>
      <c r="AX55">
        <f t="shared" si="73"/>
        <v>-112.95286907602026</v>
      </c>
      <c r="AY55">
        <f t="shared" si="74"/>
        <v>1</v>
      </c>
      <c r="AZ55">
        <f t="shared" si="75"/>
        <v>1.2141910043435209E-2</v>
      </c>
      <c r="BA55">
        <f t="shared" si="76"/>
        <v>-1</v>
      </c>
      <c r="BB55" t="s">
        <v>252</v>
      </c>
      <c r="BC55">
        <v>0</v>
      </c>
      <c r="BD55">
        <f t="shared" si="77"/>
        <v>1.7716000000000001</v>
      </c>
      <c r="BE55">
        <f t="shared" si="78"/>
        <v>-0.26855341542629818</v>
      </c>
      <c r="BF55" t="e">
        <f t="shared" si="79"/>
        <v>#DIV/0!</v>
      </c>
      <c r="BG55">
        <f t="shared" si="80"/>
        <v>-0.26855341542629818</v>
      </c>
      <c r="BH55" t="e">
        <f t="shared" si="81"/>
        <v>#DIV/0!</v>
      </c>
      <c r="BI55">
        <f t="shared" si="82"/>
        <v>999.99380645161295</v>
      </c>
      <c r="BJ55">
        <f t="shared" si="83"/>
        <v>841.19480585804808</v>
      </c>
      <c r="BK55">
        <f t="shared" si="84"/>
        <v>0.84120001587104953</v>
      </c>
      <c r="BL55">
        <f t="shared" si="85"/>
        <v>0.19240003174209933</v>
      </c>
      <c r="BM55">
        <v>0.67071804516927203</v>
      </c>
      <c r="BN55">
        <v>0.5</v>
      </c>
      <c r="BO55" t="s">
        <v>253</v>
      </c>
      <c r="BP55">
        <v>1684746307.0999999</v>
      </c>
      <c r="BQ55">
        <v>399.859709677419</v>
      </c>
      <c r="BR55">
        <v>401.205806451613</v>
      </c>
      <c r="BS55">
        <v>16.256525806451599</v>
      </c>
      <c r="BT55">
        <v>15.9856</v>
      </c>
      <c r="BU55">
        <v>499.99445161290299</v>
      </c>
      <c r="BV55">
        <v>95.155077419354797</v>
      </c>
      <c r="BW55">
        <v>0.200015258064516</v>
      </c>
      <c r="BX55">
        <v>28.054164516128999</v>
      </c>
      <c r="BY55">
        <v>28.2128870967742</v>
      </c>
      <c r="BZ55">
        <v>999.9</v>
      </c>
      <c r="CA55">
        <v>10010.6451612903</v>
      </c>
      <c r="CB55">
        <v>0</v>
      </c>
      <c r="CC55">
        <v>68.722480645161298</v>
      </c>
      <c r="CD55">
        <v>999.99380645161295</v>
      </c>
      <c r="CE55">
        <v>0.96000006451612896</v>
      </c>
      <c r="CF55">
        <v>3.9999612903225797E-2</v>
      </c>
      <c r="CG55">
        <v>0</v>
      </c>
      <c r="CH55">
        <v>2.2605225806451599</v>
      </c>
      <c r="CI55">
        <v>0</v>
      </c>
      <c r="CJ55">
        <v>599.09593548387102</v>
      </c>
      <c r="CK55">
        <v>9334.2638709677394</v>
      </c>
      <c r="CL55">
        <v>37.185258064516098</v>
      </c>
      <c r="CM55">
        <v>41</v>
      </c>
      <c r="CN55">
        <v>38.703258064516099</v>
      </c>
      <c r="CO55">
        <v>39.686999999999998</v>
      </c>
      <c r="CP55">
        <v>37.531999999999996</v>
      </c>
      <c r="CQ55">
        <v>959.99451612903204</v>
      </c>
      <c r="CR55">
        <v>40.000322580645197</v>
      </c>
      <c r="CS55">
        <v>0</v>
      </c>
      <c r="CT55">
        <v>118.700000047684</v>
      </c>
      <c r="CU55">
        <v>2.2473692307692299</v>
      </c>
      <c r="CV55">
        <v>4.3206835790615801E-2</v>
      </c>
      <c r="CW55">
        <v>-55.551794913493097</v>
      </c>
      <c r="CX55">
        <v>598.65661538461495</v>
      </c>
      <c r="CY55">
        <v>15</v>
      </c>
      <c r="CZ55">
        <v>1684743832.3</v>
      </c>
      <c r="DA55" t="s">
        <v>254</v>
      </c>
      <c r="DB55">
        <v>1</v>
      </c>
      <c r="DC55">
        <v>-3.641</v>
      </c>
      <c r="DD55">
        <v>0.39700000000000002</v>
      </c>
      <c r="DE55">
        <v>401</v>
      </c>
      <c r="DF55">
        <v>15</v>
      </c>
      <c r="DG55">
        <v>1.77</v>
      </c>
      <c r="DH55">
        <v>0.32</v>
      </c>
      <c r="DI55">
        <v>-1.310708</v>
      </c>
      <c r="DJ55">
        <v>-0.445437349339735</v>
      </c>
      <c r="DK55">
        <v>0.11302529633670499</v>
      </c>
      <c r="DL55">
        <v>1</v>
      </c>
      <c r="DM55">
        <v>2.29368888888889</v>
      </c>
      <c r="DN55">
        <v>-0.53097628670980901</v>
      </c>
      <c r="DO55">
        <v>0.19278366657672399</v>
      </c>
      <c r="DP55">
        <v>1</v>
      </c>
      <c r="DQ55">
        <v>0.27606000000000003</v>
      </c>
      <c r="DR55">
        <v>-3.8017313805521702E-2</v>
      </c>
      <c r="DS55">
        <v>1.3322903803600799E-2</v>
      </c>
      <c r="DT55">
        <v>1</v>
      </c>
      <c r="DU55">
        <v>3</v>
      </c>
      <c r="DV55">
        <v>3</v>
      </c>
      <c r="DW55" t="s">
        <v>281</v>
      </c>
      <c r="DX55">
        <v>100</v>
      </c>
      <c r="DY55">
        <v>100</v>
      </c>
      <c r="DZ55">
        <v>-3.641</v>
      </c>
      <c r="EA55">
        <v>0.39700000000000002</v>
      </c>
      <c r="EB55">
        <v>2</v>
      </c>
      <c r="EC55">
        <v>514.303</v>
      </c>
      <c r="ED55">
        <v>424.77499999999998</v>
      </c>
      <c r="EE55">
        <v>23.355699999999999</v>
      </c>
      <c r="EF55">
        <v>29.970400000000001</v>
      </c>
      <c r="EG55">
        <v>29.9984</v>
      </c>
      <c r="EH55">
        <v>30.0929</v>
      </c>
      <c r="EI55">
        <v>30.118400000000001</v>
      </c>
      <c r="EJ55">
        <v>20.044799999999999</v>
      </c>
      <c r="EK55">
        <v>36.104999999999997</v>
      </c>
      <c r="EL55">
        <v>71.5304</v>
      </c>
      <c r="EM55">
        <v>23.366299999999999</v>
      </c>
      <c r="EN55">
        <v>401.31099999999998</v>
      </c>
      <c r="EO55">
        <v>15.651199999999999</v>
      </c>
      <c r="EP55">
        <v>100.194</v>
      </c>
      <c r="EQ55">
        <v>89.963800000000006</v>
      </c>
    </row>
    <row r="56" spans="1:147" x14ac:dyDescent="0.3">
      <c r="A56">
        <v>40</v>
      </c>
      <c r="B56">
        <v>1684746375.0999999</v>
      </c>
      <c r="C56">
        <v>2460.2999999523199</v>
      </c>
      <c r="D56" t="s">
        <v>372</v>
      </c>
      <c r="E56" t="s">
        <v>373</v>
      </c>
      <c r="F56">
        <v>1684746367.0999999</v>
      </c>
      <c r="G56">
        <f t="shared" si="43"/>
        <v>3.6055280227650934E-3</v>
      </c>
      <c r="H56">
        <f t="shared" si="44"/>
        <v>10.125980466004066</v>
      </c>
      <c r="I56">
        <f t="shared" si="45"/>
        <v>399.970483870968</v>
      </c>
      <c r="J56">
        <f t="shared" si="46"/>
        <v>279.38799151666296</v>
      </c>
      <c r="K56">
        <f t="shared" si="47"/>
        <v>26.641548587675246</v>
      </c>
      <c r="L56">
        <f t="shared" si="48"/>
        <v>38.139910816635251</v>
      </c>
      <c r="M56">
        <f t="shared" si="49"/>
        <v>0.15389555492079002</v>
      </c>
      <c r="N56">
        <f t="shared" si="50"/>
        <v>3.3517591640079187</v>
      </c>
      <c r="O56">
        <f t="shared" si="51"/>
        <v>0.15007505767649004</v>
      </c>
      <c r="P56">
        <f t="shared" si="52"/>
        <v>9.4132267915885082E-2</v>
      </c>
      <c r="Q56">
        <f t="shared" si="53"/>
        <v>161.84736797757756</v>
      </c>
      <c r="R56">
        <f t="shared" si="54"/>
        <v>27.491299624641897</v>
      </c>
      <c r="S56">
        <f t="shared" si="55"/>
        <v>27.657951612903201</v>
      </c>
      <c r="T56">
        <f t="shared" si="56"/>
        <v>3.7198246431720765</v>
      </c>
      <c r="U56">
        <f t="shared" si="57"/>
        <v>40.52353011678381</v>
      </c>
      <c r="V56">
        <f t="shared" si="58"/>
        <v>1.4914937601488727</v>
      </c>
      <c r="W56">
        <f t="shared" si="59"/>
        <v>3.6805622704896934</v>
      </c>
      <c r="X56">
        <f t="shared" si="60"/>
        <v>2.2283308830232036</v>
      </c>
      <c r="Y56">
        <f t="shared" si="61"/>
        <v>-159.00378580394062</v>
      </c>
      <c r="Z56">
        <f t="shared" si="62"/>
        <v>-32.784816298616249</v>
      </c>
      <c r="AA56">
        <f t="shared" si="63"/>
        <v>-2.1229321153084086</v>
      </c>
      <c r="AB56">
        <f t="shared" si="64"/>
        <v>-32.064166240287705</v>
      </c>
      <c r="AC56">
        <v>-3.9458169534934098E-2</v>
      </c>
      <c r="AD56">
        <v>4.4295252028467701E-2</v>
      </c>
      <c r="AE56">
        <v>3.33980029768788</v>
      </c>
      <c r="AF56">
        <v>3</v>
      </c>
      <c r="AG56">
        <v>1</v>
      </c>
      <c r="AH56">
        <f t="shared" si="65"/>
        <v>1</v>
      </c>
      <c r="AI56">
        <f t="shared" si="66"/>
        <v>0</v>
      </c>
      <c r="AJ56">
        <f t="shared" si="67"/>
        <v>50235.66698334246</v>
      </c>
      <c r="AK56">
        <v>0</v>
      </c>
      <c r="AL56">
        <v>0</v>
      </c>
      <c r="AM56">
        <v>0</v>
      </c>
      <c r="AN56">
        <f t="shared" si="68"/>
        <v>0</v>
      </c>
      <c r="AO56" t="e">
        <f t="shared" si="69"/>
        <v>#DIV/0!</v>
      </c>
      <c r="AP56">
        <v>-1</v>
      </c>
      <c r="AQ56" t="s">
        <v>374</v>
      </c>
      <c r="AR56">
        <v>2.2482500000000001</v>
      </c>
      <c r="AS56">
        <v>1.0924</v>
      </c>
      <c r="AT56">
        <f t="shared" si="70"/>
        <v>-1.0580831197363603</v>
      </c>
      <c r="AU56">
        <v>0.5</v>
      </c>
      <c r="AV56">
        <f t="shared" si="71"/>
        <v>841.20269535490763</v>
      </c>
      <c r="AW56">
        <f t="shared" si="72"/>
        <v>10.125980466004066</v>
      </c>
      <c r="AX56">
        <f t="shared" si="73"/>
        <v>-445.03118611587786</v>
      </c>
      <c r="AY56">
        <f t="shared" si="74"/>
        <v>1</v>
      </c>
      <c r="AZ56">
        <f t="shared" si="75"/>
        <v>1.3226277718130657E-2</v>
      </c>
      <c r="BA56">
        <f t="shared" si="76"/>
        <v>-1</v>
      </c>
      <c r="BB56" t="s">
        <v>252</v>
      </c>
      <c r="BC56">
        <v>0</v>
      </c>
      <c r="BD56">
        <f t="shared" si="77"/>
        <v>1.0924</v>
      </c>
      <c r="BE56">
        <f t="shared" si="78"/>
        <v>-1.0580831197363603</v>
      </c>
      <c r="BF56" t="e">
        <f t="shared" si="79"/>
        <v>#DIV/0!</v>
      </c>
      <c r="BG56">
        <f t="shared" si="80"/>
        <v>-1.0580831197363603</v>
      </c>
      <c r="BH56" t="e">
        <f t="shared" si="81"/>
        <v>#DIV/0!</v>
      </c>
      <c r="BI56">
        <f t="shared" si="82"/>
        <v>1000.00322580645</v>
      </c>
      <c r="BJ56">
        <f t="shared" si="83"/>
        <v>841.20269535490763</v>
      </c>
      <c r="BK56">
        <f t="shared" si="84"/>
        <v>0.84119998180658062</v>
      </c>
      <c r="BL56">
        <f t="shared" si="85"/>
        <v>0.19239996361316145</v>
      </c>
      <c r="BM56">
        <v>0.67071804516927203</v>
      </c>
      <c r="BN56">
        <v>0.5</v>
      </c>
      <c r="BO56" t="s">
        <v>253</v>
      </c>
      <c r="BP56">
        <v>1684746367.0999999</v>
      </c>
      <c r="BQ56">
        <v>399.970483870968</v>
      </c>
      <c r="BR56">
        <v>401.522258064516</v>
      </c>
      <c r="BS56">
        <v>15.6411870967742</v>
      </c>
      <c r="BT56">
        <v>15.165096774193501</v>
      </c>
      <c r="BU56">
        <v>500.00338709677402</v>
      </c>
      <c r="BV56">
        <v>95.156829032258102</v>
      </c>
      <c r="BW56">
        <v>0.19998441935483899</v>
      </c>
      <c r="BX56">
        <v>27.4765193548387</v>
      </c>
      <c r="BY56">
        <v>27.657951612903201</v>
      </c>
      <c r="BZ56">
        <v>999.9</v>
      </c>
      <c r="CA56">
        <v>9999.8387096774204</v>
      </c>
      <c r="CB56">
        <v>0</v>
      </c>
      <c r="CC56">
        <v>68.710400000000007</v>
      </c>
      <c r="CD56">
        <v>1000.00322580645</v>
      </c>
      <c r="CE56">
        <v>0.96000325806451603</v>
      </c>
      <c r="CF56">
        <v>3.9996651612903202E-2</v>
      </c>
      <c r="CG56">
        <v>0</v>
      </c>
      <c r="CH56">
        <v>2.2312387096774202</v>
      </c>
      <c r="CI56">
        <v>0</v>
      </c>
      <c r="CJ56">
        <v>568.51841935483901</v>
      </c>
      <c r="CK56">
        <v>9334.3670967741891</v>
      </c>
      <c r="CL56">
        <v>37.649000000000001</v>
      </c>
      <c r="CM56">
        <v>41.015999999999998</v>
      </c>
      <c r="CN56">
        <v>38.923000000000002</v>
      </c>
      <c r="CO56">
        <v>39.747967741935497</v>
      </c>
      <c r="CP56">
        <v>37.844516129032201</v>
      </c>
      <c r="CQ56">
        <v>960.00741935483904</v>
      </c>
      <c r="CR56">
        <v>39.999677419354803</v>
      </c>
      <c r="CS56">
        <v>0</v>
      </c>
      <c r="CT56">
        <v>59.200000047683702</v>
      </c>
      <c r="CU56">
        <v>2.2482500000000001</v>
      </c>
      <c r="CV56">
        <v>-7.8943577891313205E-2</v>
      </c>
      <c r="CW56">
        <v>-6.27155557855676</v>
      </c>
      <c r="CX56">
        <v>568.48388461538502</v>
      </c>
      <c r="CY56">
        <v>15</v>
      </c>
      <c r="CZ56">
        <v>1684743832.3</v>
      </c>
      <c r="DA56" t="s">
        <v>254</v>
      </c>
      <c r="DB56">
        <v>1</v>
      </c>
      <c r="DC56">
        <v>-3.641</v>
      </c>
      <c r="DD56">
        <v>0.39700000000000002</v>
      </c>
      <c r="DE56">
        <v>401</v>
      </c>
      <c r="DF56">
        <v>15</v>
      </c>
      <c r="DG56">
        <v>1.77</v>
      </c>
      <c r="DH56">
        <v>0.32</v>
      </c>
      <c r="DI56">
        <v>-1.5228226</v>
      </c>
      <c r="DJ56">
        <v>-0.113868734693874</v>
      </c>
      <c r="DK56">
        <v>0.12553242269326301</v>
      </c>
      <c r="DL56">
        <v>1</v>
      </c>
      <c r="DM56">
        <v>2.2599749999999998</v>
      </c>
      <c r="DN56">
        <v>-0.273324400199083</v>
      </c>
      <c r="DO56">
        <v>0.15750563195397899</v>
      </c>
      <c r="DP56">
        <v>1</v>
      </c>
      <c r="DQ56">
        <v>0.46828106000000003</v>
      </c>
      <c r="DR56">
        <v>3.9208929651861298E-2</v>
      </c>
      <c r="DS56">
        <v>1.8501661220993101E-2</v>
      </c>
      <c r="DT56">
        <v>1</v>
      </c>
      <c r="DU56">
        <v>3</v>
      </c>
      <c r="DV56">
        <v>3</v>
      </c>
      <c r="DW56" t="s">
        <v>281</v>
      </c>
      <c r="DX56">
        <v>100</v>
      </c>
      <c r="DY56">
        <v>100</v>
      </c>
      <c r="DZ56">
        <v>-3.641</v>
      </c>
      <c r="EA56">
        <v>0.39700000000000002</v>
      </c>
      <c r="EB56">
        <v>2</v>
      </c>
      <c r="EC56">
        <v>515.63199999999995</v>
      </c>
      <c r="ED56">
        <v>423.04700000000003</v>
      </c>
      <c r="EE56">
        <v>24.630199999999999</v>
      </c>
      <c r="EF56">
        <v>30.016999999999999</v>
      </c>
      <c r="EG56">
        <v>29.9999</v>
      </c>
      <c r="EH56">
        <v>30.116099999999999</v>
      </c>
      <c r="EI56">
        <v>30.138999999999999</v>
      </c>
      <c r="EJ56">
        <v>20.051600000000001</v>
      </c>
      <c r="EK56">
        <v>38.953899999999997</v>
      </c>
      <c r="EL56">
        <v>70.027699999999996</v>
      </c>
      <c r="EM56">
        <v>24.655000000000001</v>
      </c>
      <c r="EN56">
        <v>401.61399999999998</v>
      </c>
      <c r="EO56">
        <v>15.0069</v>
      </c>
      <c r="EP56">
        <v>100.19799999999999</v>
      </c>
      <c r="EQ56">
        <v>89.976399999999998</v>
      </c>
    </row>
    <row r="57" spans="1:147" x14ac:dyDescent="0.3">
      <c r="A57">
        <v>41</v>
      </c>
      <c r="B57">
        <v>1684746435.0999999</v>
      </c>
      <c r="C57">
        <v>2520.2999999523199</v>
      </c>
      <c r="D57" t="s">
        <v>375</v>
      </c>
      <c r="E57" t="s">
        <v>376</v>
      </c>
      <c r="F57">
        <v>1684746427.0999999</v>
      </c>
      <c r="G57">
        <f t="shared" si="43"/>
        <v>3.800761866104931E-3</v>
      </c>
      <c r="H57">
        <f t="shared" si="44"/>
        <v>11.617009809186609</v>
      </c>
      <c r="I57">
        <f t="shared" si="45"/>
        <v>399.95280645161301</v>
      </c>
      <c r="J57">
        <f t="shared" si="46"/>
        <v>268.40365825219135</v>
      </c>
      <c r="K57">
        <f t="shared" si="47"/>
        <v>25.593875642748571</v>
      </c>
      <c r="L57">
        <f t="shared" si="48"/>
        <v>38.137864654858141</v>
      </c>
      <c r="M57">
        <f t="shared" si="49"/>
        <v>0.16030516201525044</v>
      </c>
      <c r="N57">
        <f t="shared" si="50"/>
        <v>3.3495784819084409</v>
      </c>
      <c r="O57">
        <f t="shared" si="51"/>
        <v>0.15616178785705803</v>
      </c>
      <c r="P57">
        <f t="shared" si="52"/>
        <v>9.796446322598637E-2</v>
      </c>
      <c r="Q57">
        <f t="shared" si="53"/>
        <v>161.84626799439465</v>
      </c>
      <c r="R57">
        <f t="shared" si="54"/>
        <v>27.496047284483353</v>
      </c>
      <c r="S57">
        <f t="shared" si="55"/>
        <v>27.717664516128998</v>
      </c>
      <c r="T57">
        <f t="shared" si="56"/>
        <v>3.7328263468146217</v>
      </c>
      <c r="U57">
        <f t="shared" si="57"/>
        <v>39.969613961813643</v>
      </c>
      <c r="V57">
        <f t="shared" si="58"/>
        <v>1.4753755863346401</v>
      </c>
      <c r="W57">
        <f t="shared" si="59"/>
        <v>3.6912430221222334</v>
      </c>
      <c r="X57">
        <f t="shared" si="60"/>
        <v>2.2574507604799816</v>
      </c>
      <c r="Y57">
        <f t="shared" si="61"/>
        <v>-167.61359829522746</v>
      </c>
      <c r="Z57">
        <f t="shared" si="62"/>
        <v>-34.603679901131407</v>
      </c>
      <c r="AA57">
        <f t="shared" si="63"/>
        <v>-2.2433912579056718</v>
      </c>
      <c r="AB57">
        <f t="shared" si="64"/>
        <v>-42.614401459869889</v>
      </c>
      <c r="AC57">
        <v>-3.94259482890588E-2</v>
      </c>
      <c r="AD57">
        <v>4.4259080857236503E-2</v>
      </c>
      <c r="AE57">
        <v>3.33762938110912</v>
      </c>
      <c r="AF57">
        <v>3</v>
      </c>
      <c r="AG57">
        <v>1</v>
      </c>
      <c r="AH57">
        <f t="shared" si="65"/>
        <v>1</v>
      </c>
      <c r="AI57">
        <f t="shared" si="66"/>
        <v>0</v>
      </c>
      <c r="AJ57">
        <f t="shared" si="67"/>
        <v>50188.024390613893</v>
      </c>
      <c r="AK57">
        <v>0</v>
      </c>
      <c r="AL57">
        <v>0</v>
      </c>
      <c r="AM57">
        <v>0</v>
      </c>
      <c r="AN57">
        <f t="shared" si="68"/>
        <v>0</v>
      </c>
      <c r="AO57" t="e">
        <f t="shared" si="69"/>
        <v>#DIV/0!</v>
      </c>
      <c r="AP57">
        <v>-1</v>
      </c>
      <c r="AQ57" t="s">
        <v>377</v>
      </c>
      <c r="AR57">
        <v>2.2642730769230801</v>
      </c>
      <c r="AS57">
        <v>1.2864</v>
      </c>
      <c r="AT57">
        <f t="shared" si="70"/>
        <v>-0.76016252870264323</v>
      </c>
      <c r="AU57">
        <v>0.5</v>
      </c>
      <c r="AV57">
        <f t="shared" si="71"/>
        <v>841.19925959979275</v>
      </c>
      <c r="AW57">
        <f t="shared" si="72"/>
        <v>11.617009809186609</v>
      </c>
      <c r="AX57">
        <f t="shared" si="73"/>
        <v>-319.72407816008484</v>
      </c>
      <c r="AY57">
        <f t="shared" si="74"/>
        <v>1</v>
      </c>
      <c r="AZ57">
        <f t="shared" si="75"/>
        <v>1.4998836084555343E-2</v>
      </c>
      <c r="BA57">
        <f t="shared" si="76"/>
        <v>-1</v>
      </c>
      <c r="BB57" t="s">
        <v>252</v>
      </c>
      <c r="BC57">
        <v>0</v>
      </c>
      <c r="BD57">
        <f t="shared" si="77"/>
        <v>1.2864</v>
      </c>
      <c r="BE57">
        <f t="shared" si="78"/>
        <v>-0.76016252870264311</v>
      </c>
      <c r="BF57" t="e">
        <f t="shared" si="79"/>
        <v>#DIV/0!</v>
      </c>
      <c r="BG57">
        <f t="shared" si="80"/>
        <v>-0.76016252870264311</v>
      </c>
      <c r="BH57" t="e">
        <f t="shared" si="81"/>
        <v>#DIV/0!</v>
      </c>
      <c r="BI57">
        <f t="shared" si="82"/>
        <v>999.99945161290304</v>
      </c>
      <c r="BJ57">
        <f t="shared" si="83"/>
        <v>841.19925959979275</v>
      </c>
      <c r="BK57">
        <f t="shared" si="84"/>
        <v>0.84119972090286566</v>
      </c>
      <c r="BL57">
        <f t="shared" si="85"/>
        <v>0.19239944180573137</v>
      </c>
      <c r="BM57">
        <v>0.67071804516927203</v>
      </c>
      <c r="BN57">
        <v>0.5</v>
      </c>
      <c r="BO57" t="s">
        <v>253</v>
      </c>
      <c r="BP57">
        <v>1684746427.0999999</v>
      </c>
      <c r="BQ57">
        <v>399.95280645161301</v>
      </c>
      <c r="BR57">
        <v>401.71506451612902</v>
      </c>
      <c r="BS57">
        <v>15.472303225806501</v>
      </c>
      <c r="BT57">
        <v>14.9703451612903</v>
      </c>
      <c r="BU57">
        <v>500.00132258064502</v>
      </c>
      <c r="BV57">
        <v>95.155864516129</v>
      </c>
      <c r="BW57">
        <v>0.20004758064516101</v>
      </c>
      <c r="BX57">
        <v>27.526041935483899</v>
      </c>
      <c r="BY57">
        <v>27.717664516128998</v>
      </c>
      <c r="BZ57">
        <v>999.9</v>
      </c>
      <c r="CA57">
        <v>9991.77419354839</v>
      </c>
      <c r="CB57">
        <v>0</v>
      </c>
      <c r="CC57">
        <v>68.710400000000007</v>
      </c>
      <c r="CD57">
        <v>999.99945161290304</v>
      </c>
      <c r="CE57">
        <v>0.96000680645161296</v>
      </c>
      <c r="CF57">
        <v>3.9993361290322597E-2</v>
      </c>
      <c r="CG57">
        <v>0</v>
      </c>
      <c r="CH57">
        <v>2.25100967741936</v>
      </c>
      <c r="CI57">
        <v>0</v>
      </c>
      <c r="CJ57">
        <v>567.69938709677399</v>
      </c>
      <c r="CK57">
        <v>9334.3377419354802</v>
      </c>
      <c r="CL57">
        <v>37.993903225806498</v>
      </c>
      <c r="CM57">
        <v>41.125</v>
      </c>
      <c r="CN57">
        <v>39.177</v>
      </c>
      <c r="CO57">
        <v>39.811999999999998</v>
      </c>
      <c r="CP57">
        <v>38.106709677419403</v>
      </c>
      <c r="CQ57">
        <v>960.00806451612902</v>
      </c>
      <c r="CR57">
        <v>39.990645161290303</v>
      </c>
      <c r="CS57">
        <v>0</v>
      </c>
      <c r="CT57">
        <v>59.600000143051098</v>
      </c>
      <c r="CU57">
        <v>2.2642730769230801</v>
      </c>
      <c r="CV57">
        <v>-1.1751282109340999</v>
      </c>
      <c r="CW57">
        <v>5.1916581130952304</v>
      </c>
      <c r="CX57">
        <v>567.74161538461499</v>
      </c>
      <c r="CY57">
        <v>15</v>
      </c>
      <c r="CZ57">
        <v>1684743832.3</v>
      </c>
      <c r="DA57" t="s">
        <v>254</v>
      </c>
      <c r="DB57">
        <v>1</v>
      </c>
      <c r="DC57">
        <v>-3.641</v>
      </c>
      <c r="DD57">
        <v>0.39700000000000002</v>
      </c>
      <c r="DE57">
        <v>401</v>
      </c>
      <c r="DF57">
        <v>15</v>
      </c>
      <c r="DG57">
        <v>1.77</v>
      </c>
      <c r="DH57">
        <v>0.32</v>
      </c>
      <c r="DI57">
        <v>-1.7517780000000001</v>
      </c>
      <c r="DJ57">
        <v>-0.17058934933973</v>
      </c>
      <c r="DK57">
        <v>0.12704578500682301</v>
      </c>
      <c r="DL57">
        <v>1</v>
      </c>
      <c r="DM57">
        <v>2.2844638888888902</v>
      </c>
      <c r="DN57">
        <v>-0.256168151050992</v>
      </c>
      <c r="DO57">
        <v>0.18941789947212501</v>
      </c>
      <c r="DP57">
        <v>1</v>
      </c>
      <c r="DQ57">
        <v>0.49612857999999999</v>
      </c>
      <c r="DR57">
        <v>6.5509276350540505E-2</v>
      </c>
      <c r="DS57">
        <v>8.3398561092862897E-3</v>
      </c>
      <c r="DT57">
        <v>1</v>
      </c>
      <c r="DU57">
        <v>3</v>
      </c>
      <c r="DV57">
        <v>3</v>
      </c>
      <c r="DW57" t="s">
        <v>281</v>
      </c>
      <c r="DX57">
        <v>100</v>
      </c>
      <c r="DY57">
        <v>100</v>
      </c>
      <c r="DZ57">
        <v>-3.641</v>
      </c>
      <c r="EA57">
        <v>0.39700000000000002</v>
      </c>
      <c r="EB57">
        <v>2</v>
      </c>
      <c r="EC57">
        <v>514.95100000000002</v>
      </c>
      <c r="ED57">
        <v>422.84100000000001</v>
      </c>
      <c r="EE57">
        <v>26.983899999999998</v>
      </c>
      <c r="EF57">
        <v>30.042999999999999</v>
      </c>
      <c r="EG57">
        <v>30.000399999999999</v>
      </c>
      <c r="EH57">
        <v>30.1419</v>
      </c>
      <c r="EI57">
        <v>30.162199999999999</v>
      </c>
      <c r="EJ57">
        <v>20.062200000000001</v>
      </c>
      <c r="EK57">
        <v>39.238</v>
      </c>
      <c r="EL57">
        <v>68.525300000000001</v>
      </c>
      <c r="EM57">
        <v>27.0242</v>
      </c>
      <c r="EN57">
        <v>401.75</v>
      </c>
      <c r="EO57">
        <v>14.953799999999999</v>
      </c>
      <c r="EP57">
        <v>100.197</v>
      </c>
      <c r="EQ57">
        <v>89.979500000000002</v>
      </c>
    </row>
    <row r="58" spans="1:147" x14ac:dyDescent="0.3">
      <c r="A58">
        <v>42</v>
      </c>
      <c r="B58">
        <v>1684746495.0999999</v>
      </c>
      <c r="C58">
        <v>2580.2999999523199</v>
      </c>
      <c r="D58" t="s">
        <v>378</v>
      </c>
      <c r="E58" t="s">
        <v>379</v>
      </c>
      <c r="F58">
        <v>1684746487.10323</v>
      </c>
      <c r="G58">
        <f t="shared" si="43"/>
        <v>3.8634884559548516E-3</v>
      </c>
      <c r="H58">
        <f t="shared" si="44"/>
        <v>12.178402288751402</v>
      </c>
      <c r="I58">
        <f t="shared" si="45"/>
        <v>399.96074193548401</v>
      </c>
      <c r="J58">
        <f t="shared" si="46"/>
        <v>262.3376230589505</v>
      </c>
      <c r="K58">
        <f t="shared" si="47"/>
        <v>25.020087707052078</v>
      </c>
      <c r="L58">
        <f t="shared" si="48"/>
        <v>38.145702190626025</v>
      </c>
      <c r="M58">
        <f t="shared" si="49"/>
        <v>0.16000559779781914</v>
      </c>
      <c r="N58">
        <f t="shared" si="50"/>
        <v>3.3524458282978427</v>
      </c>
      <c r="O58">
        <f t="shared" si="51"/>
        <v>0.15588091272127144</v>
      </c>
      <c r="P58">
        <f t="shared" si="52"/>
        <v>9.7787300872041266E-2</v>
      </c>
      <c r="Q58">
        <f t="shared" si="53"/>
        <v>161.84618254365387</v>
      </c>
      <c r="R58">
        <f t="shared" si="54"/>
        <v>27.798872139732307</v>
      </c>
      <c r="S58">
        <f t="shared" si="55"/>
        <v>27.9866322580645</v>
      </c>
      <c r="T58">
        <f t="shared" si="56"/>
        <v>3.7918833909695548</v>
      </c>
      <c r="U58">
        <f t="shared" si="57"/>
        <v>39.71926199375752</v>
      </c>
      <c r="V58">
        <f t="shared" si="58"/>
        <v>1.4935600552544404</v>
      </c>
      <c r="W58">
        <f t="shared" si="59"/>
        <v>3.7602915570011741</v>
      </c>
      <c r="X58">
        <f t="shared" si="60"/>
        <v>2.2983233357151143</v>
      </c>
      <c r="Y58">
        <f t="shared" si="61"/>
        <v>-170.37984090760895</v>
      </c>
      <c r="Z58">
        <f t="shared" si="62"/>
        <v>-25.921775491007789</v>
      </c>
      <c r="AA58">
        <f t="shared" si="63"/>
        <v>-1.6840127573413595</v>
      </c>
      <c r="AB58">
        <f t="shared" si="64"/>
        <v>-36.139446612304226</v>
      </c>
      <c r="AC58">
        <v>-3.9468317286254599E-2</v>
      </c>
      <c r="AD58">
        <v>4.4306643768316903E-2</v>
      </c>
      <c r="AE58">
        <v>3.3404838864270898</v>
      </c>
      <c r="AF58">
        <v>3</v>
      </c>
      <c r="AG58">
        <v>1</v>
      </c>
      <c r="AH58">
        <f t="shared" si="65"/>
        <v>1</v>
      </c>
      <c r="AI58">
        <f t="shared" si="66"/>
        <v>0</v>
      </c>
      <c r="AJ58">
        <f t="shared" si="67"/>
        <v>50187.174262712775</v>
      </c>
      <c r="AK58">
        <v>0</v>
      </c>
      <c r="AL58">
        <v>0</v>
      </c>
      <c r="AM58">
        <v>0</v>
      </c>
      <c r="AN58">
        <f t="shared" si="68"/>
        <v>0</v>
      </c>
      <c r="AO58" t="e">
        <f t="shared" si="69"/>
        <v>#DIV/0!</v>
      </c>
      <c r="AP58">
        <v>-1</v>
      </c>
      <c r="AQ58" t="s">
        <v>380</v>
      </c>
      <c r="AR58">
        <v>2.2249807692307702</v>
      </c>
      <c r="AS58">
        <v>1.4292</v>
      </c>
      <c r="AT58">
        <f t="shared" si="70"/>
        <v>-0.55680154578139529</v>
      </c>
      <c r="AU58">
        <v>0.5</v>
      </c>
      <c r="AV58">
        <f t="shared" si="71"/>
        <v>841.19899486467023</v>
      </c>
      <c r="AW58">
        <f t="shared" si="72"/>
        <v>12.178402288751402</v>
      </c>
      <c r="AX58">
        <f t="shared" si="73"/>
        <v>-234.19045032520219</v>
      </c>
      <c r="AY58">
        <f t="shared" si="74"/>
        <v>1</v>
      </c>
      <c r="AZ58">
        <f t="shared" si="75"/>
        <v>1.5666212595595773E-2</v>
      </c>
      <c r="BA58">
        <f t="shared" si="76"/>
        <v>-1</v>
      </c>
      <c r="BB58" t="s">
        <v>252</v>
      </c>
      <c r="BC58">
        <v>0</v>
      </c>
      <c r="BD58">
        <f t="shared" si="77"/>
        <v>1.4292</v>
      </c>
      <c r="BE58">
        <f t="shared" si="78"/>
        <v>-0.55680154578139529</v>
      </c>
      <c r="BF58" t="e">
        <f t="shared" si="79"/>
        <v>#DIV/0!</v>
      </c>
      <c r="BG58">
        <f t="shared" si="80"/>
        <v>-0.55680154578139529</v>
      </c>
      <c r="BH58" t="e">
        <f t="shared" si="81"/>
        <v>#DIV/0!</v>
      </c>
      <c r="BI58">
        <f t="shared" si="82"/>
        <v>999.99916129032204</v>
      </c>
      <c r="BJ58">
        <f t="shared" si="83"/>
        <v>841.19899486467023</v>
      </c>
      <c r="BK58">
        <f t="shared" si="84"/>
        <v>0.84119970038700009</v>
      </c>
      <c r="BL58">
        <f t="shared" si="85"/>
        <v>0.19239940077400025</v>
      </c>
      <c r="BM58">
        <v>0.67071804516927203</v>
      </c>
      <c r="BN58">
        <v>0.5</v>
      </c>
      <c r="BO58" t="s">
        <v>253</v>
      </c>
      <c r="BP58">
        <v>1684746487.10323</v>
      </c>
      <c r="BQ58">
        <v>399.96074193548401</v>
      </c>
      <c r="BR58">
        <v>401.80167741935497</v>
      </c>
      <c r="BS58">
        <v>15.6600967741935</v>
      </c>
      <c r="BT58">
        <v>15.1499516129032</v>
      </c>
      <c r="BU58">
        <v>500.00106451612902</v>
      </c>
      <c r="BV58">
        <v>95.173625806451597</v>
      </c>
      <c r="BW58">
        <v>0.19999012903225799</v>
      </c>
      <c r="BX58">
        <v>27.843209677419399</v>
      </c>
      <c r="BY58">
        <v>27.9866322580645</v>
      </c>
      <c r="BZ58">
        <v>999.9</v>
      </c>
      <c r="CA58">
        <v>10000.6451612903</v>
      </c>
      <c r="CB58">
        <v>0</v>
      </c>
      <c r="CC58">
        <v>68.724206451612901</v>
      </c>
      <c r="CD58">
        <v>999.99916129032204</v>
      </c>
      <c r="CE58">
        <v>0.96001000000000003</v>
      </c>
      <c r="CF58">
        <v>3.9990400000000002E-2</v>
      </c>
      <c r="CG58">
        <v>0</v>
      </c>
      <c r="CH58">
        <v>2.1977161290322602</v>
      </c>
      <c r="CI58">
        <v>0</v>
      </c>
      <c r="CJ58">
        <v>573.84764516128996</v>
      </c>
      <c r="CK58">
        <v>9334.3451612903209</v>
      </c>
      <c r="CL58">
        <v>38.28</v>
      </c>
      <c r="CM58">
        <v>41.25</v>
      </c>
      <c r="CN58">
        <v>39.424999999999997</v>
      </c>
      <c r="CO58">
        <v>39.924999999999997</v>
      </c>
      <c r="CP58">
        <v>38.350612903225802</v>
      </c>
      <c r="CQ58">
        <v>960.00967741935494</v>
      </c>
      <c r="CR58">
        <v>39.99</v>
      </c>
      <c r="CS58">
        <v>0</v>
      </c>
      <c r="CT58">
        <v>59.400000095367403</v>
      </c>
      <c r="CU58">
        <v>2.2249807692307702</v>
      </c>
      <c r="CV58">
        <v>0.45182564104822198</v>
      </c>
      <c r="CW58">
        <v>9.9960683651121194</v>
      </c>
      <c r="CX58">
        <v>573.87957692307702</v>
      </c>
      <c r="CY58">
        <v>15</v>
      </c>
      <c r="CZ58">
        <v>1684743832.3</v>
      </c>
      <c r="DA58" t="s">
        <v>254</v>
      </c>
      <c r="DB58">
        <v>1</v>
      </c>
      <c r="DC58">
        <v>-3.641</v>
      </c>
      <c r="DD58">
        <v>0.39700000000000002</v>
      </c>
      <c r="DE58">
        <v>401</v>
      </c>
      <c r="DF58">
        <v>15</v>
      </c>
      <c r="DG58">
        <v>1.77</v>
      </c>
      <c r="DH58">
        <v>0.32</v>
      </c>
      <c r="DI58">
        <v>-1.8416782</v>
      </c>
      <c r="DJ58">
        <v>0.40971472738655301</v>
      </c>
      <c r="DK58">
        <v>0.176346343185108</v>
      </c>
      <c r="DL58">
        <v>1</v>
      </c>
      <c r="DM58">
        <v>2.2192194444444402</v>
      </c>
      <c r="DN58">
        <v>3.08416127424833E-3</v>
      </c>
      <c r="DO58">
        <v>0.176859055338557</v>
      </c>
      <c r="DP58">
        <v>1</v>
      </c>
      <c r="DQ58">
        <v>0.49658612000000002</v>
      </c>
      <c r="DR58">
        <v>0.139931198286909</v>
      </c>
      <c r="DS58">
        <v>1.8077689811079298E-2</v>
      </c>
      <c r="DT58">
        <v>0</v>
      </c>
      <c r="DU58">
        <v>2</v>
      </c>
      <c r="DV58">
        <v>3</v>
      </c>
      <c r="DW58" t="s">
        <v>255</v>
      </c>
      <c r="DX58">
        <v>100</v>
      </c>
      <c r="DY58">
        <v>100</v>
      </c>
      <c r="DZ58">
        <v>-3.641</v>
      </c>
      <c r="EA58">
        <v>0.39700000000000002</v>
      </c>
      <c r="EB58">
        <v>2</v>
      </c>
      <c r="EC58">
        <v>514.94899999999996</v>
      </c>
      <c r="ED58">
        <v>422.47199999999998</v>
      </c>
      <c r="EE58">
        <v>27.5153</v>
      </c>
      <c r="EF58">
        <v>30.042999999999999</v>
      </c>
      <c r="EG58">
        <v>30.000299999999999</v>
      </c>
      <c r="EH58">
        <v>30.157499999999999</v>
      </c>
      <c r="EI58">
        <v>30.180199999999999</v>
      </c>
      <c r="EJ58">
        <v>20.084800000000001</v>
      </c>
      <c r="EK58">
        <v>37.491500000000002</v>
      </c>
      <c r="EL58">
        <v>67.034999999999997</v>
      </c>
      <c r="EM58">
        <v>27.5047</v>
      </c>
      <c r="EN58">
        <v>402.10300000000001</v>
      </c>
      <c r="EO58">
        <v>15.238899999999999</v>
      </c>
      <c r="EP58">
        <v>100.196</v>
      </c>
      <c r="EQ58">
        <v>89.986500000000007</v>
      </c>
    </row>
    <row r="59" spans="1:147" x14ac:dyDescent="0.3">
      <c r="A59">
        <v>43</v>
      </c>
      <c r="B59">
        <v>1684746555.0999999</v>
      </c>
      <c r="C59">
        <v>2640.2999999523199</v>
      </c>
      <c r="D59" t="s">
        <v>381</v>
      </c>
      <c r="E59" t="s">
        <v>382</v>
      </c>
      <c r="F59">
        <v>1684746547.0999999</v>
      </c>
      <c r="G59">
        <f t="shared" si="43"/>
        <v>3.8678955850691148E-3</v>
      </c>
      <c r="H59">
        <f t="shared" si="44"/>
        <v>13.750994964362652</v>
      </c>
      <c r="I59">
        <f t="shared" si="45"/>
        <v>399.97190322580599</v>
      </c>
      <c r="J59">
        <f t="shared" si="46"/>
        <v>247.18624509779784</v>
      </c>
      <c r="K59">
        <f t="shared" si="47"/>
        <v>23.569896221946387</v>
      </c>
      <c r="L59">
        <f t="shared" si="48"/>
        <v>38.138433823438575</v>
      </c>
      <c r="M59">
        <f t="shared" si="49"/>
        <v>0.16068661740755469</v>
      </c>
      <c r="N59">
        <f t="shared" si="50"/>
        <v>3.3513439178841611</v>
      </c>
      <c r="O59">
        <f t="shared" si="51"/>
        <v>0.15652590850727499</v>
      </c>
      <c r="P59">
        <f t="shared" si="52"/>
        <v>9.8193542643670556E-2</v>
      </c>
      <c r="Q59">
        <f t="shared" si="53"/>
        <v>161.84464011441855</v>
      </c>
      <c r="R59">
        <f t="shared" si="54"/>
        <v>27.94615410420128</v>
      </c>
      <c r="S59">
        <f t="shared" si="55"/>
        <v>28.077067741935501</v>
      </c>
      <c r="T59">
        <f t="shared" si="56"/>
        <v>3.8119225284457587</v>
      </c>
      <c r="U59">
        <f t="shared" si="57"/>
        <v>40.115525463972183</v>
      </c>
      <c r="V59">
        <f t="shared" si="58"/>
        <v>1.5215674167429518</v>
      </c>
      <c r="W59">
        <f t="shared" si="59"/>
        <v>3.7929639438712424</v>
      </c>
      <c r="X59">
        <f t="shared" si="60"/>
        <v>2.2903551117028069</v>
      </c>
      <c r="Y59">
        <f t="shared" si="61"/>
        <v>-170.57419530154797</v>
      </c>
      <c r="Z59">
        <f t="shared" si="62"/>
        <v>-15.456681824332906</v>
      </c>
      <c r="AA59">
        <f t="shared" si="63"/>
        <v>-1.0056721058692604</v>
      </c>
      <c r="AB59">
        <f t="shared" si="64"/>
        <v>-25.191909117331576</v>
      </c>
      <c r="AC59">
        <v>-3.94520333001743E-2</v>
      </c>
      <c r="AD59">
        <v>4.4288363567386198E-2</v>
      </c>
      <c r="AE59">
        <v>3.3393869113161601</v>
      </c>
      <c r="AF59">
        <v>3</v>
      </c>
      <c r="AG59">
        <v>1</v>
      </c>
      <c r="AH59">
        <f t="shared" si="65"/>
        <v>1</v>
      </c>
      <c r="AI59">
        <f t="shared" si="66"/>
        <v>0</v>
      </c>
      <c r="AJ59">
        <f t="shared" si="67"/>
        <v>50142.145575203293</v>
      </c>
      <c r="AK59">
        <v>0</v>
      </c>
      <c r="AL59">
        <v>0</v>
      </c>
      <c r="AM59">
        <v>0</v>
      </c>
      <c r="AN59">
        <f t="shared" si="68"/>
        <v>0</v>
      </c>
      <c r="AO59" t="e">
        <f t="shared" si="69"/>
        <v>#DIV/0!</v>
      </c>
      <c r="AP59">
        <v>-1</v>
      </c>
      <c r="AQ59" t="s">
        <v>383</v>
      </c>
      <c r="AR59">
        <v>2.2780653846153802</v>
      </c>
      <c r="AS59">
        <v>1.3228</v>
      </c>
      <c r="AT59">
        <f t="shared" si="70"/>
        <v>-0.72215405549998501</v>
      </c>
      <c r="AU59">
        <v>0.5</v>
      </c>
      <c r="AV59">
        <f t="shared" si="71"/>
        <v>841.19072082634716</v>
      </c>
      <c r="AW59">
        <f t="shared" si="72"/>
        <v>13.750994964362652</v>
      </c>
      <c r="AX59">
        <f t="shared" si="73"/>
        <v>-303.73464524685113</v>
      </c>
      <c r="AY59">
        <f t="shared" si="74"/>
        <v>1</v>
      </c>
      <c r="AZ59">
        <f t="shared" si="75"/>
        <v>1.753585078764534E-2</v>
      </c>
      <c r="BA59">
        <f t="shared" si="76"/>
        <v>-1</v>
      </c>
      <c r="BB59" t="s">
        <v>252</v>
      </c>
      <c r="BC59">
        <v>0</v>
      </c>
      <c r="BD59">
        <f t="shared" si="77"/>
        <v>1.3228</v>
      </c>
      <c r="BE59">
        <f t="shared" si="78"/>
        <v>-0.72215405549998513</v>
      </c>
      <c r="BF59" t="e">
        <f t="shared" si="79"/>
        <v>#DIV/0!</v>
      </c>
      <c r="BG59">
        <f t="shared" si="80"/>
        <v>-0.72215405549998513</v>
      </c>
      <c r="BH59" t="e">
        <f t="shared" si="81"/>
        <v>#DIV/0!</v>
      </c>
      <c r="BI59">
        <f t="shared" si="82"/>
        <v>999.98929032258104</v>
      </c>
      <c r="BJ59">
        <f t="shared" si="83"/>
        <v>841.19072082634716</v>
      </c>
      <c r="BK59">
        <f t="shared" si="84"/>
        <v>0.8411997298040983</v>
      </c>
      <c r="BL59">
        <f t="shared" si="85"/>
        <v>0.1923994596081966</v>
      </c>
      <c r="BM59">
        <v>0.67071804516927203</v>
      </c>
      <c r="BN59">
        <v>0.5</v>
      </c>
      <c r="BO59" t="s">
        <v>253</v>
      </c>
      <c r="BP59">
        <v>1684746547.0999999</v>
      </c>
      <c r="BQ59">
        <v>399.97190322580599</v>
      </c>
      <c r="BR59">
        <v>402.024</v>
      </c>
      <c r="BS59">
        <v>15.9572419354839</v>
      </c>
      <c r="BT59">
        <v>15.446677419354801</v>
      </c>
      <c r="BU59">
        <v>500.00929032258102</v>
      </c>
      <c r="BV59">
        <v>95.152774193548396</v>
      </c>
      <c r="BW59">
        <v>0.20000812903225801</v>
      </c>
      <c r="BX59">
        <v>27.991519354838701</v>
      </c>
      <c r="BY59">
        <v>28.077067741935501</v>
      </c>
      <c r="BZ59">
        <v>999.9</v>
      </c>
      <c r="CA59">
        <v>9998.7096774193506</v>
      </c>
      <c r="CB59">
        <v>0</v>
      </c>
      <c r="CC59">
        <v>68.270219354838702</v>
      </c>
      <c r="CD59">
        <v>999.98929032258104</v>
      </c>
      <c r="CE59">
        <v>0.96001161290322601</v>
      </c>
      <c r="CF59">
        <v>3.99887548387097E-2</v>
      </c>
      <c r="CG59">
        <v>0</v>
      </c>
      <c r="CH59">
        <v>2.2814999999999999</v>
      </c>
      <c r="CI59">
        <v>0</v>
      </c>
      <c r="CJ59">
        <v>585.04509677419401</v>
      </c>
      <c r="CK59">
        <v>9334.2587096774205</v>
      </c>
      <c r="CL59">
        <v>38.514000000000003</v>
      </c>
      <c r="CM59">
        <v>41.375</v>
      </c>
      <c r="CN59">
        <v>39.643000000000001</v>
      </c>
      <c r="CO59">
        <v>40.037999999999997</v>
      </c>
      <c r="CP59">
        <v>38.561999999999998</v>
      </c>
      <c r="CQ59">
        <v>960.00064516128998</v>
      </c>
      <c r="CR59">
        <v>39.990645161290303</v>
      </c>
      <c r="CS59">
        <v>0</v>
      </c>
      <c r="CT59">
        <v>59.100000143051098</v>
      </c>
      <c r="CU59">
        <v>2.2780653846153802</v>
      </c>
      <c r="CV59">
        <v>-0.37262563646494301</v>
      </c>
      <c r="CW59">
        <v>16.743692315719901</v>
      </c>
      <c r="CX59">
        <v>585.15557692307698</v>
      </c>
      <c r="CY59">
        <v>15</v>
      </c>
      <c r="CZ59">
        <v>1684743832.3</v>
      </c>
      <c r="DA59" t="s">
        <v>254</v>
      </c>
      <c r="DB59">
        <v>1</v>
      </c>
      <c r="DC59">
        <v>-3.641</v>
      </c>
      <c r="DD59">
        <v>0.39700000000000002</v>
      </c>
      <c r="DE59">
        <v>401</v>
      </c>
      <c r="DF59">
        <v>15</v>
      </c>
      <c r="DG59">
        <v>1.77</v>
      </c>
      <c r="DH59">
        <v>0.32</v>
      </c>
      <c r="DI59">
        <v>-1.8871004</v>
      </c>
      <c r="DJ59">
        <v>-1.84911719567843</v>
      </c>
      <c r="DK59">
        <v>0.35419752430506901</v>
      </c>
      <c r="DL59">
        <v>0</v>
      </c>
      <c r="DM59">
        <v>2.2672555555555598</v>
      </c>
      <c r="DN59">
        <v>6.3510663220214994E-2</v>
      </c>
      <c r="DO59">
        <v>0.179315738672885</v>
      </c>
      <c r="DP59">
        <v>1</v>
      </c>
      <c r="DQ59">
        <v>0.50410896000000005</v>
      </c>
      <c r="DR59">
        <v>7.2067614885956296E-2</v>
      </c>
      <c r="DS59">
        <v>9.3887445549658E-3</v>
      </c>
      <c r="DT59">
        <v>1</v>
      </c>
      <c r="DU59">
        <v>2</v>
      </c>
      <c r="DV59">
        <v>3</v>
      </c>
      <c r="DW59" t="s">
        <v>255</v>
      </c>
      <c r="DX59">
        <v>100</v>
      </c>
      <c r="DY59">
        <v>100</v>
      </c>
      <c r="DZ59">
        <v>-3.641</v>
      </c>
      <c r="EA59">
        <v>0.39700000000000002</v>
      </c>
      <c r="EB59">
        <v>2</v>
      </c>
      <c r="EC59">
        <v>514.88499999999999</v>
      </c>
      <c r="ED59">
        <v>423.04700000000003</v>
      </c>
      <c r="EE59">
        <v>26.5959</v>
      </c>
      <c r="EF59">
        <v>30.0352</v>
      </c>
      <c r="EG59">
        <v>30.0001</v>
      </c>
      <c r="EH59">
        <v>30.165199999999999</v>
      </c>
      <c r="EI59">
        <v>30.1905</v>
      </c>
      <c r="EJ59">
        <v>20.086099999999998</v>
      </c>
      <c r="EK59">
        <v>35.7956</v>
      </c>
      <c r="EL59">
        <v>65.900499999999994</v>
      </c>
      <c r="EM59">
        <v>26.556000000000001</v>
      </c>
      <c r="EN59">
        <v>401.98399999999998</v>
      </c>
      <c r="EO59">
        <v>15.4232</v>
      </c>
      <c r="EP59">
        <v>100.2</v>
      </c>
      <c r="EQ59">
        <v>89.991399999999999</v>
      </c>
    </row>
    <row r="60" spans="1:147" x14ac:dyDescent="0.3">
      <c r="A60">
        <v>44</v>
      </c>
      <c r="B60">
        <v>1684746615.0999999</v>
      </c>
      <c r="C60">
        <v>2700.2999999523199</v>
      </c>
      <c r="D60" t="s">
        <v>384</v>
      </c>
      <c r="E60" t="s">
        <v>385</v>
      </c>
      <c r="F60">
        <v>1684746607.10323</v>
      </c>
      <c r="G60">
        <f t="shared" si="43"/>
        <v>4.2386786002798294E-3</v>
      </c>
      <c r="H60">
        <f t="shared" si="44"/>
        <v>14.249561142005692</v>
      </c>
      <c r="I60">
        <f t="shared" si="45"/>
        <v>399.965451612903</v>
      </c>
      <c r="J60">
        <f t="shared" si="46"/>
        <v>255.87026671181999</v>
      </c>
      <c r="K60">
        <f t="shared" si="47"/>
        <v>24.397067758746221</v>
      </c>
      <c r="L60">
        <f t="shared" si="48"/>
        <v>38.13645231060665</v>
      </c>
      <c r="M60">
        <f t="shared" si="49"/>
        <v>0.17803352929211583</v>
      </c>
      <c r="N60">
        <f t="shared" si="50"/>
        <v>3.354093758366826</v>
      </c>
      <c r="O60">
        <f t="shared" si="51"/>
        <v>0.17294536707261418</v>
      </c>
      <c r="P60">
        <f t="shared" si="52"/>
        <v>0.10853589288929266</v>
      </c>
      <c r="Q60">
        <f t="shared" si="53"/>
        <v>161.84628302010412</v>
      </c>
      <c r="R60">
        <f t="shared" si="54"/>
        <v>27.803186902640594</v>
      </c>
      <c r="S60">
        <f t="shared" si="55"/>
        <v>28.000674193548399</v>
      </c>
      <c r="T60">
        <f t="shared" si="56"/>
        <v>3.7949888313125495</v>
      </c>
      <c r="U60">
        <f t="shared" si="57"/>
        <v>40.296563437062339</v>
      </c>
      <c r="V60">
        <f t="shared" si="58"/>
        <v>1.5232648724546589</v>
      </c>
      <c r="W60">
        <f t="shared" si="59"/>
        <v>3.7801359285483191</v>
      </c>
      <c r="X60">
        <f t="shared" si="60"/>
        <v>2.2717239588578906</v>
      </c>
      <c r="Y60">
        <f t="shared" si="61"/>
        <v>-186.92572627234048</v>
      </c>
      <c r="Z60">
        <f t="shared" si="62"/>
        <v>-12.160833611324048</v>
      </c>
      <c r="AA60">
        <f t="shared" si="63"/>
        <v>-0.79005296721776685</v>
      </c>
      <c r="AB60">
        <f t="shared" si="64"/>
        <v>-38.030329830778186</v>
      </c>
      <c r="AC60">
        <v>-3.9492674383639501E-2</v>
      </c>
      <c r="AD60">
        <v>4.4333986743930298E-2</v>
      </c>
      <c r="AE60">
        <v>3.34212443441842</v>
      </c>
      <c r="AF60">
        <v>3</v>
      </c>
      <c r="AG60">
        <v>1</v>
      </c>
      <c r="AH60">
        <f t="shared" si="65"/>
        <v>1</v>
      </c>
      <c r="AI60">
        <f t="shared" si="66"/>
        <v>0</v>
      </c>
      <c r="AJ60">
        <f t="shared" si="67"/>
        <v>50201.300545057733</v>
      </c>
      <c r="AK60">
        <v>0</v>
      </c>
      <c r="AL60">
        <v>0</v>
      </c>
      <c r="AM60">
        <v>0</v>
      </c>
      <c r="AN60">
        <f t="shared" si="68"/>
        <v>0</v>
      </c>
      <c r="AO60" t="e">
        <f t="shared" si="69"/>
        <v>#DIV/0!</v>
      </c>
      <c r="AP60">
        <v>-1</v>
      </c>
      <c r="AQ60" t="s">
        <v>386</v>
      </c>
      <c r="AR60">
        <v>2.2774461538461499</v>
      </c>
      <c r="AS60">
        <v>1.2108000000000001</v>
      </c>
      <c r="AT60">
        <f t="shared" si="70"/>
        <v>-0.88094330512566055</v>
      </c>
      <c r="AU60">
        <v>0.5</v>
      </c>
      <c r="AV60">
        <f t="shared" si="71"/>
        <v>841.19885365207438</v>
      </c>
      <c r="AW60">
        <f t="shared" si="72"/>
        <v>14.249561142005692</v>
      </c>
      <c r="AX60">
        <f t="shared" si="73"/>
        <v>-370.52424920208762</v>
      </c>
      <c r="AY60">
        <f t="shared" si="74"/>
        <v>1</v>
      </c>
      <c r="AZ60">
        <f t="shared" si="75"/>
        <v>1.8128366528080191E-2</v>
      </c>
      <c r="BA60">
        <f t="shared" si="76"/>
        <v>-1</v>
      </c>
      <c r="BB60" t="s">
        <v>252</v>
      </c>
      <c r="BC60">
        <v>0</v>
      </c>
      <c r="BD60">
        <f t="shared" si="77"/>
        <v>1.2108000000000001</v>
      </c>
      <c r="BE60">
        <f t="shared" si="78"/>
        <v>-0.88094330512566044</v>
      </c>
      <c r="BF60" t="e">
        <f t="shared" si="79"/>
        <v>#DIV/0!</v>
      </c>
      <c r="BG60">
        <f t="shared" si="80"/>
        <v>-0.88094330512566044</v>
      </c>
      <c r="BH60" t="e">
        <f t="shared" si="81"/>
        <v>#DIV/0!</v>
      </c>
      <c r="BI60">
        <f t="shared" si="82"/>
        <v>999.99890322580598</v>
      </c>
      <c r="BJ60">
        <f t="shared" si="83"/>
        <v>841.19885365207438</v>
      </c>
      <c r="BK60">
        <f t="shared" si="84"/>
        <v>0.84119977625828102</v>
      </c>
      <c r="BL60">
        <f t="shared" si="85"/>
        <v>0.1923995525165621</v>
      </c>
      <c r="BM60">
        <v>0.67071804516927203</v>
      </c>
      <c r="BN60">
        <v>0.5</v>
      </c>
      <c r="BO60" t="s">
        <v>253</v>
      </c>
      <c r="BP60">
        <v>1684746607.10323</v>
      </c>
      <c r="BQ60">
        <v>399.965451612903</v>
      </c>
      <c r="BR60">
        <v>402.10438709677402</v>
      </c>
      <c r="BS60">
        <v>15.9756161290323</v>
      </c>
      <c r="BT60">
        <v>15.4161</v>
      </c>
      <c r="BU60">
        <v>499.99277419354797</v>
      </c>
      <c r="BV60">
        <v>95.149493548387099</v>
      </c>
      <c r="BW60">
        <v>0.19987264516129</v>
      </c>
      <c r="BX60">
        <v>27.9334225806452</v>
      </c>
      <c r="BY60">
        <v>28.000674193548399</v>
      </c>
      <c r="BZ60">
        <v>999.9</v>
      </c>
      <c r="CA60">
        <v>10009.3548387097</v>
      </c>
      <c r="CB60">
        <v>0</v>
      </c>
      <c r="CC60">
        <v>68.4428129032258</v>
      </c>
      <c r="CD60">
        <v>999.99890322580598</v>
      </c>
      <c r="CE60">
        <v>0.960011709677419</v>
      </c>
      <c r="CF60">
        <v>3.9988606451612903E-2</v>
      </c>
      <c r="CG60">
        <v>0</v>
      </c>
      <c r="CH60">
        <v>2.2805516129032299</v>
      </c>
      <c r="CI60">
        <v>0</v>
      </c>
      <c r="CJ60">
        <v>600.96441935483904</v>
      </c>
      <c r="CK60">
        <v>9334.3425806451596</v>
      </c>
      <c r="CL60">
        <v>38.75</v>
      </c>
      <c r="CM60">
        <v>41.533999999999999</v>
      </c>
      <c r="CN60">
        <v>39.870935483871001</v>
      </c>
      <c r="CO60">
        <v>40.167000000000002</v>
      </c>
      <c r="CP60">
        <v>38.768000000000001</v>
      </c>
      <c r="CQ60">
        <v>960.00838709677396</v>
      </c>
      <c r="CR60">
        <v>39.992580645161297</v>
      </c>
      <c r="CS60">
        <v>0</v>
      </c>
      <c r="CT60">
        <v>59.599999904632597</v>
      </c>
      <c r="CU60">
        <v>2.2774461538461499</v>
      </c>
      <c r="CV60">
        <v>0.27750426737582401</v>
      </c>
      <c r="CW60">
        <v>16.941470099034898</v>
      </c>
      <c r="CX60">
        <v>601.13361538461504</v>
      </c>
      <c r="CY60">
        <v>15</v>
      </c>
      <c r="CZ60">
        <v>1684743832.3</v>
      </c>
      <c r="DA60" t="s">
        <v>254</v>
      </c>
      <c r="DB60">
        <v>1</v>
      </c>
      <c r="DC60">
        <v>-3.641</v>
      </c>
      <c r="DD60">
        <v>0.39700000000000002</v>
      </c>
      <c r="DE60">
        <v>401</v>
      </c>
      <c r="DF60">
        <v>15</v>
      </c>
      <c r="DG60">
        <v>1.77</v>
      </c>
      <c r="DH60">
        <v>0.32</v>
      </c>
      <c r="DI60">
        <v>-2.1041759999999998</v>
      </c>
      <c r="DJ60">
        <v>-0.413954911693658</v>
      </c>
      <c r="DK60">
        <v>0.155747052697635</v>
      </c>
      <c r="DL60">
        <v>1</v>
      </c>
      <c r="DM60">
        <v>2.2690333333333301</v>
      </c>
      <c r="DN60">
        <v>0.19270238797241199</v>
      </c>
      <c r="DO60">
        <v>0.16480410087939801</v>
      </c>
      <c r="DP60">
        <v>1</v>
      </c>
      <c r="DQ60">
        <v>0.55585918000000001</v>
      </c>
      <c r="DR60">
        <v>4.6770358462242298E-2</v>
      </c>
      <c r="DS60">
        <v>6.4586327645717702E-3</v>
      </c>
      <c r="DT60">
        <v>1</v>
      </c>
      <c r="DU60">
        <v>3</v>
      </c>
      <c r="DV60">
        <v>3</v>
      </c>
      <c r="DW60" t="s">
        <v>281</v>
      </c>
      <c r="DX60">
        <v>100</v>
      </c>
      <c r="DY60">
        <v>100</v>
      </c>
      <c r="DZ60">
        <v>-3.641</v>
      </c>
      <c r="EA60">
        <v>0.39700000000000002</v>
      </c>
      <c r="EB60">
        <v>2</v>
      </c>
      <c r="EC60">
        <v>515.17999999999995</v>
      </c>
      <c r="ED60">
        <v>422.47899999999998</v>
      </c>
      <c r="EE60">
        <v>26.338100000000001</v>
      </c>
      <c r="EF60">
        <v>30.0352</v>
      </c>
      <c r="EG60">
        <v>29.9999</v>
      </c>
      <c r="EH60">
        <v>30.170400000000001</v>
      </c>
      <c r="EI60">
        <v>30.1983</v>
      </c>
      <c r="EJ60">
        <v>20.093499999999999</v>
      </c>
      <c r="EK60">
        <v>36.411999999999999</v>
      </c>
      <c r="EL60">
        <v>64.780600000000007</v>
      </c>
      <c r="EM60">
        <v>26.347999999999999</v>
      </c>
      <c r="EN60">
        <v>402.16699999999997</v>
      </c>
      <c r="EO60">
        <v>15.2835</v>
      </c>
      <c r="EP60">
        <v>100.20399999999999</v>
      </c>
      <c r="EQ60">
        <v>89.997399999999999</v>
      </c>
    </row>
    <row r="61" spans="1:147" x14ac:dyDescent="0.3">
      <c r="A61">
        <v>45</v>
      </c>
      <c r="B61">
        <v>1684746675.2</v>
      </c>
      <c r="C61">
        <v>2760.4000000953702</v>
      </c>
      <c r="D61" t="s">
        <v>387</v>
      </c>
      <c r="E61" t="s">
        <v>388</v>
      </c>
      <c r="F61">
        <v>1684746667.0999999</v>
      </c>
      <c r="G61">
        <f t="shared" si="43"/>
        <v>4.8713507681146682E-3</v>
      </c>
      <c r="H61">
        <f t="shared" si="44"/>
        <v>14.455486327105776</v>
      </c>
      <c r="I61">
        <f t="shared" si="45"/>
        <v>399.97354838709703</v>
      </c>
      <c r="J61">
        <f t="shared" si="46"/>
        <v>270.87168443181861</v>
      </c>
      <c r="K61">
        <f t="shared" si="47"/>
        <v>25.827558105191024</v>
      </c>
      <c r="L61">
        <f t="shared" si="48"/>
        <v>38.137393663631322</v>
      </c>
      <c r="M61">
        <f t="shared" si="49"/>
        <v>0.20519440736241573</v>
      </c>
      <c r="N61">
        <f t="shared" si="50"/>
        <v>3.3522941776801791</v>
      </c>
      <c r="O61">
        <f t="shared" si="51"/>
        <v>0.19846340687654787</v>
      </c>
      <c r="P61">
        <f t="shared" si="52"/>
        <v>0.12462598954240114</v>
      </c>
      <c r="Q61">
        <f t="shared" si="53"/>
        <v>161.84854787149871</v>
      </c>
      <c r="R61">
        <f t="shared" si="54"/>
        <v>27.650039375762869</v>
      </c>
      <c r="S61">
        <f t="shared" si="55"/>
        <v>27.986980645161299</v>
      </c>
      <c r="T61">
        <f t="shared" si="56"/>
        <v>3.7919604115919965</v>
      </c>
      <c r="U61">
        <f t="shared" si="57"/>
        <v>40.142449771452036</v>
      </c>
      <c r="V61">
        <f t="shared" si="58"/>
        <v>1.5167195673672387</v>
      </c>
      <c r="W61">
        <f t="shared" si="59"/>
        <v>3.7783433148763108</v>
      </c>
      <c r="X61">
        <f t="shared" si="60"/>
        <v>2.2752408442247578</v>
      </c>
      <c r="Y61">
        <f t="shared" si="61"/>
        <v>-214.82656887385687</v>
      </c>
      <c r="Z61">
        <f t="shared" si="62"/>
        <v>-11.149223135540186</v>
      </c>
      <c r="AA61">
        <f t="shared" si="63"/>
        <v>-0.72464166563241561</v>
      </c>
      <c r="AB61">
        <f t="shared" si="64"/>
        <v>-64.851885803530763</v>
      </c>
      <c r="AC61">
        <v>-3.9466076070814197E-2</v>
      </c>
      <c r="AD61">
        <v>4.4304127807643701E-2</v>
      </c>
      <c r="AE61">
        <v>3.3403329150704302</v>
      </c>
      <c r="AF61">
        <v>3</v>
      </c>
      <c r="AG61">
        <v>1</v>
      </c>
      <c r="AH61">
        <f t="shared" si="65"/>
        <v>1</v>
      </c>
      <c r="AI61">
        <f t="shared" si="66"/>
        <v>0</v>
      </c>
      <c r="AJ61">
        <f t="shared" si="67"/>
        <v>50170.238851157912</v>
      </c>
      <c r="AK61">
        <v>0</v>
      </c>
      <c r="AL61">
        <v>0</v>
      </c>
      <c r="AM61">
        <v>0</v>
      </c>
      <c r="AN61">
        <f t="shared" si="68"/>
        <v>0</v>
      </c>
      <c r="AO61" t="e">
        <f t="shared" si="69"/>
        <v>#DIV/0!</v>
      </c>
      <c r="AP61">
        <v>-1</v>
      </c>
      <c r="AQ61" t="s">
        <v>389</v>
      </c>
      <c r="AR61">
        <v>2.2881461538461498</v>
      </c>
      <c r="AS61">
        <v>1.5464</v>
      </c>
      <c r="AT61">
        <f t="shared" si="70"/>
        <v>-0.47965995463408562</v>
      </c>
      <c r="AU61">
        <v>0.5</v>
      </c>
      <c r="AV61">
        <f t="shared" si="71"/>
        <v>841.20894971612404</v>
      </c>
      <c r="AW61">
        <f t="shared" si="72"/>
        <v>14.455486327105776</v>
      </c>
      <c r="AX61">
        <f t="shared" si="73"/>
        <v>-201.74712332931142</v>
      </c>
      <c r="AY61">
        <f t="shared" si="74"/>
        <v>1</v>
      </c>
      <c r="AZ61">
        <f t="shared" si="75"/>
        <v>1.8372945666259747E-2</v>
      </c>
      <c r="BA61">
        <f t="shared" si="76"/>
        <v>-1</v>
      </c>
      <c r="BB61" t="s">
        <v>252</v>
      </c>
      <c r="BC61">
        <v>0</v>
      </c>
      <c r="BD61">
        <f t="shared" si="77"/>
        <v>1.5464</v>
      </c>
      <c r="BE61">
        <f t="shared" si="78"/>
        <v>-0.47965995463408551</v>
      </c>
      <c r="BF61" t="e">
        <f t="shared" si="79"/>
        <v>#DIV/0!</v>
      </c>
      <c r="BG61">
        <f t="shared" si="80"/>
        <v>-0.47965995463408551</v>
      </c>
      <c r="BH61" t="e">
        <f t="shared" si="81"/>
        <v>#DIV/0!</v>
      </c>
      <c r="BI61">
        <f t="shared" si="82"/>
        <v>1000.01067741935</v>
      </c>
      <c r="BJ61">
        <f t="shared" si="83"/>
        <v>841.20894971612404</v>
      </c>
      <c r="BK61">
        <f t="shared" si="84"/>
        <v>0.84119996787130979</v>
      </c>
      <c r="BL61">
        <f t="shared" si="85"/>
        <v>0.19239993574261952</v>
      </c>
      <c r="BM61">
        <v>0.67071804516927203</v>
      </c>
      <c r="BN61">
        <v>0.5</v>
      </c>
      <c r="BO61" t="s">
        <v>253</v>
      </c>
      <c r="BP61">
        <v>1684746667.0999999</v>
      </c>
      <c r="BQ61">
        <v>399.97354838709703</v>
      </c>
      <c r="BR61">
        <v>402.17403225806498</v>
      </c>
      <c r="BS61">
        <v>15.9069</v>
      </c>
      <c r="BT61">
        <v>15.2638322580645</v>
      </c>
      <c r="BU61">
        <v>499.99867741935498</v>
      </c>
      <c r="BV61">
        <v>95.149806451612903</v>
      </c>
      <c r="BW61">
        <v>0.19998309677419401</v>
      </c>
      <c r="BX61">
        <v>27.925290322580601</v>
      </c>
      <c r="BY61">
        <v>27.986980645161299</v>
      </c>
      <c r="BZ61">
        <v>999.9</v>
      </c>
      <c r="CA61">
        <v>10002.580645161301</v>
      </c>
      <c r="CB61">
        <v>0</v>
      </c>
      <c r="CC61">
        <v>68.382396774193595</v>
      </c>
      <c r="CD61">
        <v>1000.01067741935</v>
      </c>
      <c r="CE61">
        <v>0.96000122580645197</v>
      </c>
      <c r="CF61">
        <v>3.9999087096774202E-2</v>
      </c>
      <c r="CG61">
        <v>0</v>
      </c>
      <c r="CH61">
        <v>2.2821419354838701</v>
      </c>
      <c r="CI61">
        <v>0</v>
      </c>
      <c r="CJ61">
        <v>617.32606451612901</v>
      </c>
      <c r="CK61">
        <v>9334.4209677419294</v>
      </c>
      <c r="CL61">
        <v>38.936999999999998</v>
      </c>
      <c r="CM61">
        <v>41.683</v>
      </c>
      <c r="CN61">
        <v>40.061999999999998</v>
      </c>
      <c r="CO61">
        <v>40.295999999999999</v>
      </c>
      <c r="CP61">
        <v>38.936999999999998</v>
      </c>
      <c r="CQ61">
        <v>960.01129032258098</v>
      </c>
      <c r="CR61">
        <v>39.999354838709699</v>
      </c>
      <c r="CS61">
        <v>0</v>
      </c>
      <c r="CT61">
        <v>59.400000095367403</v>
      </c>
      <c r="CU61">
        <v>2.2881461538461498</v>
      </c>
      <c r="CV61">
        <v>1.0396170797928199</v>
      </c>
      <c r="CW61">
        <v>18.366358955562799</v>
      </c>
      <c r="CX61">
        <v>617.47369230769198</v>
      </c>
      <c r="CY61">
        <v>15</v>
      </c>
      <c r="CZ61">
        <v>1684743832.3</v>
      </c>
      <c r="DA61" t="s">
        <v>254</v>
      </c>
      <c r="DB61">
        <v>1</v>
      </c>
      <c r="DC61">
        <v>-3.641</v>
      </c>
      <c r="DD61">
        <v>0.39700000000000002</v>
      </c>
      <c r="DE61">
        <v>401</v>
      </c>
      <c r="DF61">
        <v>15</v>
      </c>
      <c r="DG61">
        <v>1.77</v>
      </c>
      <c r="DH61">
        <v>0.32</v>
      </c>
      <c r="DI61">
        <v>-2.2038190000000002</v>
      </c>
      <c r="DJ61">
        <v>-0.202054694949965</v>
      </c>
      <c r="DK61">
        <v>0.12127053103289399</v>
      </c>
      <c r="DL61">
        <v>1</v>
      </c>
      <c r="DM61">
        <v>2.2710694444444401</v>
      </c>
      <c r="DN61">
        <v>0.54027304727532999</v>
      </c>
      <c r="DO61">
        <v>0.19652003971809701</v>
      </c>
      <c r="DP61">
        <v>1</v>
      </c>
      <c r="DQ61">
        <v>0.64108509999999996</v>
      </c>
      <c r="DR61">
        <v>2.8865538963191901E-2</v>
      </c>
      <c r="DS61">
        <v>1.3176316522078501E-2</v>
      </c>
      <c r="DT61">
        <v>1</v>
      </c>
      <c r="DU61">
        <v>3</v>
      </c>
      <c r="DV61">
        <v>3</v>
      </c>
      <c r="DW61" t="s">
        <v>281</v>
      </c>
      <c r="DX61">
        <v>100</v>
      </c>
      <c r="DY61">
        <v>100</v>
      </c>
      <c r="DZ61">
        <v>-3.641</v>
      </c>
      <c r="EA61">
        <v>0.39700000000000002</v>
      </c>
      <c r="EB61">
        <v>2</v>
      </c>
      <c r="EC61">
        <v>515.60299999999995</v>
      </c>
      <c r="ED61">
        <v>422.14100000000002</v>
      </c>
      <c r="EE61">
        <v>26.331199999999999</v>
      </c>
      <c r="EF61">
        <v>30.032599999999999</v>
      </c>
      <c r="EG61">
        <v>30</v>
      </c>
      <c r="EH61">
        <v>30.175599999999999</v>
      </c>
      <c r="EI61">
        <v>30.203499999999998</v>
      </c>
      <c r="EJ61">
        <v>20.0946</v>
      </c>
      <c r="EK61">
        <v>36.989600000000003</v>
      </c>
      <c r="EL61">
        <v>63.261299999999999</v>
      </c>
      <c r="EM61">
        <v>26.33</v>
      </c>
      <c r="EN61">
        <v>402.24400000000003</v>
      </c>
      <c r="EO61">
        <v>15.263199999999999</v>
      </c>
      <c r="EP61">
        <v>100.20399999999999</v>
      </c>
      <c r="EQ61">
        <v>90.0017</v>
      </c>
    </row>
    <row r="62" spans="1:147" x14ac:dyDescent="0.3">
      <c r="A62">
        <v>46</v>
      </c>
      <c r="B62">
        <v>1684746735.0999999</v>
      </c>
      <c r="C62">
        <v>2820.2999999523199</v>
      </c>
      <c r="D62" t="s">
        <v>390</v>
      </c>
      <c r="E62" t="s">
        <v>391</v>
      </c>
      <c r="F62">
        <v>1684746727.13871</v>
      </c>
      <c r="G62">
        <f t="shared" si="43"/>
        <v>5.0717037303719915E-3</v>
      </c>
      <c r="H62">
        <f t="shared" si="44"/>
        <v>14.976059741160819</v>
      </c>
      <c r="I62">
        <f t="shared" si="45"/>
        <v>399.99738709677399</v>
      </c>
      <c r="J62">
        <f t="shared" si="46"/>
        <v>271.66989209527259</v>
      </c>
      <c r="K62">
        <f t="shared" si="47"/>
        <v>25.905149882296669</v>
      </c>
      <c r="L62">
        <f t="shared" si="48"/>
        <v>38.141849968546005</v>
      </c>
      <c r="M62">
        <f t="shared" si="49"/>
        <v>0.21426475545337104</v>
      </c>
      <c r="N62">
        <f t="shared" si="50"/>
        <v>3.3535687287419766</v>
      </c>
      <c r="O62">
        <f t="shared" si="51"/>
        <v>0.20693964980121615</v>
      </c>
      <c r="P62">
        <f t="shared" si="52"/>
        <v>0.12997455037744809</v>
      </c>
      <c r="Q62">
        <f t="shared" si="53"/>
        <v>161.84870908657291</v>
      </c>
      <c r="R62">
        <f t="shared" si="54"/>
        <v>27.605546066306527</v>
      </c>
      <c r="S62">
        <f t="shared" si="55"/>
        <v>27.967458064516102</v>
      </c>
      <c r="T62">
        <f t="shared" si="56"/>
        <v>3.7876465082762838</v>
      </c>
      <c r="U62">
        <f t="shared" si="57"/>
        <v>40.111233449265512</v>
      </c>
      <c r="V62">
        <f t="shared" si="58"/>
        <v>1.5156547460170047</v>
      </c>
      <c r="W62">
        <f t="shared" si="59"/>
        <v>3.7786291162900105</v>
      </c>
      <c r="X62">
        <f t="shared" si="60"/>
        <v>2.2719917622592791</v>
      </c>
      <c r="Y62">
        <f t="shared" si="61"/>
        <v>-223.66213450940484</v>
      </c>
      <c r="Z62">
        <f t="shared" si="62"/>
        <v>-7.389372767222719</v>
      </c>
      <c r="AA62">
        <f t="shared" si="63"/>
        <v>-0.48004475308723066</v>
      </c>
      <c r="AB62">
        <f t="shared" si="64"/>
        <v>-69.682842943141893</v>
      </c>
      <c r="AC62">
        <v>-3.9484913697860398E-2</v>
      </c>
      <c r="AD62">
        <v>4.4325274694269903E-2</v>
      </c>
      <c r="AE62">
        <v>3.3416017568794598</v>
      </c>
      <c r="AF62">
        <v>3</v>
      </c>
      <c r="AG62">
        <v>1</v>
      </c>
      <c r="AH62">
        <f t="shared" si="65"/>
        <v>1</v>
      </c>
      <c r="AI62">
        <f t="shared" si="66"/>
        <v>0</v>
      </c>
      <c r="AJ62">
        <f t="shared" si="67"/>
        <v>50193.107109581324</v>
      </c>
      <c r="AK62">
        <v>0</v>
      </c>
      <c r="AL62">
        <v>0</v>
      </c>
      <c r="AM62">
        <v>0</v>
      </c>
      <c r="AN62">
        <f t="shared" si="68"/>
        <v>0</v>
      </c>
      <c r="AO62" t="e">
        <f t="shared" si="69"/>
        <v>#DIV/0!</v>
      </c>
      <c r="AP62">
        <v>-1</v>
      </c>
      <c r="AQ62" t="s">
        <v>392</v>
      </c>
      <c r="AR62">
        <v>2.2511038461538502</v>
      </c>
      <c r="AS62">
        <v>1.3540000000000001</v>
      </c>
      <c r="AT62">
        <f t="shared" si="70"/>
        <v>-0.6625582320190917</v>
      </c>
      <c r="AU62">
        <v>0.5</v>
      </c>
      <c r="AV62">
        <f t="shared" si="71"/>
        <v>841.21168993556682</v>
      </c>
      <c r="AW62">
        <f t="shared" si="72"/>
        <v>14.976059741160819</v>
      </c>
      <c r="AX62">
        <f t="shared" si="73"/>
        <v>-278.67586501875076</v>
      </c>
      <c r="AY62">
        <f t="shared" si="74"/>
        <v>1</v>
      </c>
      <c r="AZ62">
        <f t="shared" si="75"/>
        <v>1.8991723406012719E-2</v>
      </c>
      <c r="BA62">
        <f t="shared" si="76"/>
        <v>-1</v>
      </c>
      <c r="BB62" t="s">
        <v>252</v>
      </c>
      <c r="BC62">
        <v>0</v>
      </c>
      <c r="BD62">
        <f t="shared" si="77"/>
        <v>1.3540000000000001</v>
      </c>
      <c r="BE62">
        <f t="shared" si="78"/>
        <v>-0.66255823201909159</v>
      </c>
      <c r="BF62" t="e">
        <f t="shared" si="79"/>
        <v>#DIV/0!</v>
      </c>
      <c r="BG62">
        <f t="shared" si="80"/>
        <v>-0.66255823201909159</v>
      </c>
      <c r="BH62" t="e">
        <f t="shared" si="81"/>
        <v>#DIV/0!</v>
      </c>
      <c r="BI62">
        <f t="shared" si="82"/>
        <v>1000.01419354839</v>
      </c>
      <c r="BJ62">
        <f t="shared" si="83"/>
        <v>841.21168993556682</v>
      </c>
      <c r="BK62">
        <f t="shared" si="84"/>
        <v>0.84119975032620486</v>
      </c>
      <c r="BL62">
        <f t="shared" si="85"/>
        <v>0.19239950065240988</v>
      </c>
      <c r="BM62">
        <v>0.67071804516927203</v>
      </c>
      <c r="BN62">
        <v>0.5</v>
      </c>
      <c r="BO62" t="s">
        <v>253</v>
      </c>
      <c r="BP62">
        <v>1684746727.13871</v>
      </c>
      <c r="BQ62">
        <v>399.99738709677399</v>
      </c>
      <c r="BR62">
        <v>402.27848387096799</v>
      </c>
      <c r="BS62">
        <v>15.894822580645201</v>
      </c>
      <c r="BT62">
        <v>15.2252935483871</v>
      </c>
      <c r="BU62">
        <v>499.99535483871</v>
      </c>
      <c r="BV62">
        <v>95.155329032257995</v>
      </c>
      <c r="BW62">
        <v>0.199918774193548</v>
      </c>
      <c r="BX62">
        <v>27.926587096774199</v>
      </c>
      <c r="BY62">
        <v>27.967458064516102</v>
      </c>
      <c r="BZ62">
        <v>999.9</v>
      </c>
      <c r="CA62">
        <v>10006.774193548399</v>
      </c>
      <c r="CB62">
        <v>0</v>
      </c>
      <c r="CC62">
        <v>68.418638709677396</v>
      </c>
      <c r="CD62">
        <v>1000.01419354839</v>
      </c>
      <c r="CE62">
        <v>0.96000806451612897</v>
      </c>
      <c r="CF62">
        <v>3.9992180645161302E-2</v>
      </c>
      <c r="CG62">
        <v>0</v>
      </c>
      <c r="CH62">
        <v>2.2420709677419399</v>
      </c>
      <c r="CI62">
        <v>0</v>
      </c>
      <c r="CJ62">
        <v>631.93090322580599</v>
      </c>
      <c r="CK62">
        <v>9334.4777419354796</v>
      </c>
      <c r="CL62">
        <v>39.125</v>
      </c>
      <c r="CM62">
        <v>41.811999999999998</v>
      </c>
      <c r="CN62">
        <v>40.227645161290297</v>
      </c>
      <c r="CO62">
        <v>40.402999999999999</v>
      </c>
      <c r="CP62">
        <v>39.106709677419303</v>
      </c>
      <c r="CQ62">
        <v>960.022258064516</v>
      </c>
      <c r="CR62">
        <v>39.992258064516101</v>
      </c>
      <c r="CS62">
        <v>0</v>
      </c>
      <c r="CT62">
        <v>59.300000190734899</v>
      </c>
      <c r="CU62">
        <v>2.2511038461538502</v>
      </c>
      <c r="CV62">
        <v>1.5360695668821501E-2</v>
      </c>
      <c r="CW62">
        <v>12.5085127925718</v>
      </c>
      <c r="CX62">
        <v>632.01684615384602</v>
      </c>
      <c r="CY62">
        <v>15</v>
      </c>
      <c r="CZ62">
        <v>1684743832.3</v>
      </c>
      <c r="DA62" t="s">
        <v>254</v>
      </c>
      <c r="DB62">
        <v>1</v>
      </c>
      <c r="DC62">
        <v>-3.641</v>
      </c>
      <c r="DD62">
        <v>0.39700000000000002</v>
      </c>
      <c r="DE62">
        <v>401</v>
      </c>
      <c r="DF62">
        <v>15</v>
      </c>
      <c r="DG62">
        <v>1.77</v>
      </c>
      <c r="DH62">
        <v>0.32</v>
      </c>
      <c r="DI62">
        <v>-2.2902192000000001</v>
      </c>
      <c r="DJ62">
        <v>7.0221156499590598E-2</v>
      </c>
      <c r="DK62">
        <v>0.105436630842227</v>
      </c>
      <c r="DL62">
        <v>1</v>
      </c>
      <c r="DM62">
        <v>2.2728361111111099</v>
      </c>
      <c r="DN62">
        <v>-0.58364614271584703</v>
      </c>
      <c r="DO62">
        <v>0.194538998022358</v>
      </c>
      <c r="DP62">
        <v>1</v>
      </c>
      <c r="DQ62">
        <v>0.66780022000000006</v>
      </c>
      <c r="DR62">
        <v>2.6549042419913699E-2</v>
      </c>
      <c r="DS62">
        <v>4.8560490742577999E-3</v>
      </c>
      <c r="DT62">
        <v>1</v>
      </c>
      <c r="DU62">
        <v>3</v>
      </c>
      <c r="DV62">
        <v>3</v>
      </c>
      <c r="DW62" t="s">
        <v>281</v>
      </c>
      <c r="DX62">
        <v>100</v>
      </c>
      <c r="DY62">
        <v>100</v>
      </c>
      <c r="DZ62">
        <v>-3.641</v>
      </c>
      <c r="EA62">
        <v>0.39700000000000002</v>
      </c>
      <c r="EB62">
        <v>2</v>
      </c>
      <c r="EC62">
        <v>515.11599999999999</v>
      </c>
      <c r="ED62">
        <v>421.661</v>
      </c>
      <c r="EE62">
        <v>26.407499999999999</v>
      </c>
      <c r="EF62">
        <v>30.03</v>
      </c>
      <c r="EG62">
        <v>30.0001</v>
      </c>
      <c r="EH62">
        <v>30.1782</v>
      </c>
      <c r="EI62">
        <v>30.206</v>
      </c>
      <c r="EJ62">
        <v>20.099299999999999</v>
      </c>
      <c r="EK62">
        <v>36.989600000000003</v>
      </c>
      <c r="EL62">
        <v>62.1327</v>
      </c>
      <c r="EM62">
        <v>26.421099999999999</v>
      </c>
      <c r="EN62">
        <v>402.37900000000002</v>
      </c>
      <c r="EO62">
        <v>15.2507</v>
      </c>
      <c r="EP62">
        <v>100.20699999999999</v>
      </c>
      <c r="EQ62">
        <v>90.011499999999998</v>
      </c>
    </row>
    <row r="63" spans="1:147" x14ac:dyDescent="0.3">
      <c r="A63">
        <v>47</v>
      </c>
      <c r="B63">
        <v>1684746795.0999999</v>
      </c>
      <c r="C63">
        <v>2880.2999999523199</v>
      </c>
      <c r="D63" t="s">
        <v>393</v>
      </c>
      <c r="E63" t="s">
        <v>394</v>
      </c>
      <c r="F63">
        <v>1684746787.1612899</v>
      </c>
      <c r="G63">
        <f t="shared" si="43"/>
        <v>5.2750007360734688E-3</v>
      </c>
      <c r="H63">
        <f t="shared" si="44"/>
        <v>13.736491960692309</v>
      </c>
      <c r="I63">
        <f t="shared" si="45"/>
        <v>399.983580645161</v>
      </c>
      <c r="J63">
        <f t="shared" si="46"/>
        <v>284.82415023492302</v>
      </c>
      <c r="K63">
        <f t="shared" si="47"/>
        <v>27.159942691756449</v>
      </c>
      <c r="L63">
        <f t="shared" si="48"/>
        <v>38.141186830561502</v>
      </c>
      <c r="M63">
        <f t="shared" si="49"/>
        <v>0.22275840530300461</v>
      </c>
      <c r="N63">
        <f t="shared" si="50"/>
        <v>3.3509425693014765</v>
      </c>
      <c r="O63">
        <f t="shared" si="51"/>
        <v>0.21484661037052397</v>
      </c>
      <c r="P63">
        <f t="shared" si="52"/>
        <v>0.13496656372434729</v>
      </c>
      <c r="Q63">
        <f t="shared" si="53"/>
        <v>161.84553104858347</v>
      </c>
      <c r="R63">
        <f t="shared" si="54"/>
        <v>27.583000796756632</v>
      </c>
      <c r="S63">
        <f t="shared" si="55"/>
        <v>27.990500000000001</v>
      </c>
      <c r="T63">
        <f t="shared" si="56"/>
        <v>3.7927385390491848</v>
      </c>
      <c r="U63">
        <f t="shared" si="57"/>
        <v>40.081450320127239</v>
      </c>
      <c r="V63">
        <f t="shared" si="58"/>
        <v>1.5166773436773</v>
      </c>
      <c r="W63">
        <f t="shared" si="59"/>
        <v>3.7839881829717319</v>
      </c>
      <c r="X63">
        <f t="shared" si="60"/>
        <v>2.2760611953718848</v>
      </c>
      <c r="Y63">
        <f t="shared" si="61"/>
        <v>-232.62753246083997</v>
      </c>
      <c r="Z63">
        <f t="shared" si="62"/>
        <v>-7.1563092708930274</v>
      </c>
      <c r="AA63">
        <f t="shared" si="63"/>
        <v>-0.46537811178011046</v>
      </c>
      <c r="AB63">
        <f t="shared" si="64"/>
        <v>-78.403688794929636</v>
      </c>
      <c r="AC63">
        <v>-3.9446102727341399E-2</v>
      </c>
      <c r="AD63">
        <v>4.42817059798346E-2</v>
      </c>
      <c r="AE63">
        <v>3.3389873601540998</v>
      </c>
      <c r="AF63">
        <v>3</v>
      </c>
      <c r="AG63">
        <v>1</v>
      </c>
      <c r="AH63">
        <f t="shared" si="65"/>
        <v>1</v>
      </c>
      <c r="AI63">
        <f t="shared" si="66"/>
        <v>0</v>
      </c>
      <c r="AJ63">
        <f t="shared" si="67"/>
        <v>50141.773069878182</v>
      </c>
      <c r="AK63">
        <v>0</v>
      </c>
      <c r="AL63">
        <v>0</v>
      </c>
      <c r="AM63">
        <v>0</v>
      </c>
      <c r="AN63">
        <f t="shared" si="68"/>
        <v>0</v>
      </c>
      <c r="AO63" t="e">
        <f t="shared" si="69"/>
        <v>#DIV/0!</v>
      </c>
      <c r="AP63">
        <v>-1</v>
      </c>
      <c r="AQ63" t="s">
        <v>395</v>
      </c>
      <c r="AR63">
        <v>2.40526538461538</v>
      </c>
      <c r="AS63">
        <v>1.6672</v>
      </c>
      <c r="AT63">
        <f t="shared" si="70"/>
        <v>-0.4426975675476128</v>
      </c>
      <c r="AU63">
        <v>0.5</v>
      </c>
      <c r="AV63">
        <f t="shared" si="71"/>
        <v>841.19667495479814</v>
      </c>
      <c r="AW63">
        <f t="shared" si="72"/>
        <v>13.736491960692309</v>
      </c>
      <c r="AX63">
        <f t="shared" si="73"/>
        <v>-186.19786091581452</v>
      </c>
      <c r="AY63">
        <f t="shared" si="74"/>
        <v>1</v>
      </c>
      <c r="AZ63">
        <f t="shared" si="75"/>
        <v>1.7518485747086646E-2</v>
      </c>
      <c r="BA63">
        <f t="shared" si="76"/>
        <v>-1</v>
      </c>
      <c r="BB63" t="s">
        <v>252</v>
      </c>
      <c r="BC63">
        <v>0</v>
      </c>
      <c r="BD63">
        <f t="shared" si="77"/>
        <v>1.6672</v>
      </c>
      <c r="BE63">
        <f t="shared" si="78"/>
        <v>-0.44269756754761275</v>
      </c>
      <c r="BF63" t="e">
        <f t="shared" si="79"/>
        <v>#DIV/0!</v>
      </c>
      <c r="BG63">
        <f t="shared" si="80"/>
        <v>-0.44269756754761275</v>
      </c>
      <c r="BH63" t="e">
        <f t="shared" si="81"/>
        <v>#DIV/0!</v>
      </c>
      <c r="BI63">
        <f t="shared" si="82"/>
        <v>999.99654838709705</v>
      </c>
      <c r="BJ63">
        <f t="shared" si="83"/>
        <v>841.19667495479814</v>
      </c>
      <c r="BK63">
        <f t="shared" si="84"/>
        <v>0.84119957845011706</v>
      </c>
      <c r="BL63">
        <f t="shared" si="85"/>
        <v>0.19239915690023415</v>
      </c>
      <c r="BM63">
        <v>0.67071804516927203</v>
      </c>
      <c r="BN63">
        <v>0.5</v>
      </c>
      <c r="BO63" t="s">
        <v>253</v>
      </c>
      <c r="BP63">
        <v>1684746787.1612899</v>
      </c>
      <c r="BQ63">
        <v>399.983580645161</v>
      </c>
      <c r="BR63">
        <v>402.10929032258099</v>
      </c>
      <c r="BS63">
        <v>15.905274193548401</v>
      </c>
      <c r="BT63">
        <v>15.2089161290323</v>
      </c>
      <c r="BU63">
        <v>499.99632258064503</v>
      </c>
      <c r="BV63">
        <v>95.156890322580693</v>
      </c>
      <c r="BW63">
        <v>0.199991</v>
      </c>
      <c r="BX63">
        <v>27.950887096774199</v>
      </c>
      <c r="BY63">
        <v>27.990500000000001</v>
      </c>
      <c r="BZ63">
        <v>999.9</v>
      </c>
      <c r="CA63">
        <v>9996.77419354839</v>
      </c>
      <c r="CB63">
        <v>0</v>
      </c>
      <c r="CC63">
        <v>68.767351612903198</v>
      </c>
      <c r="CD63">
        <v>999.99654838709705</v>
      </c>
      <c r="CE63">
        <v>0.96001296774193601</v>
      </c>
      <c r="CF63">
        <v>3.9987264516129002E-2</v>
      </c>
      <c r="CG63">
        <v>0</v>
      </c>
      <c r="CH63">
        <v>2.3906580645161299</v>
      </c>
      <c r="CI63">
        <v>0</v>
      </c>
      <c r="CJ63">
        <v>642.28387096774202</v>
      </c>
      <c r="CK63">
        <v>9334.34</v>
      </c>
      <c r="CL63">
        <v>39.253999999999998</v>
      </c>
      <c r="CM63">
        <v>41.936999999999998</v>
      </c>
      <c r="CN63">
        <v>40.383000000000003</v>
      </c>
      <c r="CO63">
        <v>40.520000000000003</v>
      </c>
      <c r="CP63">
        <v>39.241870967741903</v>
      </c>
      <c r="CQ63">
        <v>960.01064516128997</v>
      </c>
      <c r="CR63">
        <v>39.985806451612902</v>
      </c>
      <c r="CS63">
        <v>0</v>
      </c>
      <c r="CT63">
        <v>59.200000047683702</v>
      </c>
      <c r="CU63">
        <v>2.40526538461538</v>
      </c>
      <c r="CV63">
        <v>-0.13274871475050501</v>
      </c>
      <c r="CW63">
        <v>6.3604102601325803</v>
      </c>
      <c r="CX63">
        <v>642.30092307692303</v>
      </c>
      <c r="CY63">
        <v>15</v>
      </c>
      <c r="CZ63">
        <v>1684743832.3</v>
      </c>
      <c r="DA63" t="s">
        <v>254</v>
      </c>
      <c r="DB63">
        <v>1</v>
      </c>
      <c r="DC63">
        <v>-3.641</v>
      </c>
      <c r="DD63">
        <v>0.39700000000000002</v>
      </c>
      <c r="DE63">
        <v>401</v>
      </c>
      <c r="DF63">
        <v>15</v>
      </c>
      <c r="DG63">
        <v>1.77</v>
      </c>
      <c r="DH63">
        <v>0.32</v>
      </c>
      <c r="DI63">
        <v>-2.3302698400000001</v>
      </c>
      <c r="DJ63">
        <v>3.9689195575692601E-2</v>
      </c>
      <c r="DK63">
        <v>0.69605629987670903</v>
      </c>
      <c r="DL63">
        <v>1</v>
      </c>
      <c r="DM63">
        <v>2.3780083333333302</v>
      </c>
      <c r="DN63">
        <v>9.0258223797654705E-2</v>
      </c>
      <c r="DO63">
        <v>0.189028074597693</v>
      </c>
      <c r="DP63">
        <v>1</v>
      </c>
      <c r="DQ63">
        <v>0.69861101999999997</v>
      </c>
      <c r="DR63">
        <v>-5.0696135986425996E-3</v>
      </c>
      <c r="DS63">
        <v>9.2944069062850902E-3</v>
      </c>
      <c r="DT63">
        <v>1</v>
      </c>
      <c r="DU63">
        <v>3</v>
      </c>
      <c r="DV63">
        <v>3</v>
      </c>
      <c r="DW63" t="s">
        <v>281</v>
      </c>
      <c r="DX63">
        <v>100</v>
      </c>
      <c r="DY63">
        <v>100</v>
      </c>
      <c r="DZ63">
        <v>-3.641</v>
      </c>
      <c r="EA63">
        <v>0.39700000000000002</v>
      </c>
      <c r="EB63">
        <v>2</v>
      </c>
      <c r="EC63">
        <v>515.37</v>
      </c>
      <c r="ED63">
        <v>421.68</v>
      </c>
      <c r="EE63">
        <v>26.470500000000001</v>
      </c>
      <c r="EF63">
        <v>30.024799999999999</v>
      </c>
      <c r="EG63">
        <v>30.000299999999999</v>
      </c>
      <c r="EH63">
        <v>30.1782</v>
      </c>
      <c r="EI63">
        <v>30.208600000000001</v>
      </c>
      <c r="EJ63">
        <v>20.1082</v>
      </c>
      <c r="EK63">
        <v>36.709699999999998</v>
      </c>
      <c r="EL63">
        <v>61.021799999999999</v>
      </c>
      <c r="EM63">
        <v>26.473500000000001</v>
      </c>
      <c r="EN63">
        <v>402.59399999999999</v>
      </c>
      <c r="EO63">
        <v>15.251899999999999</v>
      </c>
      <c r="EP63">
        <v>100.211</v>
      </c>
      <c r="EQ63">
        <v>90.015100000000004</v>
      </c>
    </row>
    <row r="64" spans="1:147" x14ac:dyDescent="0.3">
      <c r="A64">
        <v>48</v>
      </c>
      <c r="B64">
        <v>1684746855.2</v>
      </c>
      <c r="C64">
        <v>2940.4000000953702</v>
      </c>
      <c r="D64" t="s">
        <v>396</v>
      </c>
      <c r="E64" t="s">
        <v>397</v>
      </c>
      <c r="F64">
        <v>1684746847.1612899</v>
      </c>
      <c r="G64">
        <f t="shared" si="43"/>
        <v>5.5755001266264009E-3</v>
      </c>
      <c r="H64">
        <f t="shared" si="44"/>
        <v>15.530537354545471</v>
      </c>
      <c r="I64">
        <f t="shared" si="45"/>
        <v>399.99590322580599</v>
      </c>
      <c r="J64">
        <f t="shared" si="46"/>
        <v>278.03036477963241</v>
      </c>
      <c r="K64">
        <f t="shared" si="47"/>
        <v>26.511415539071518</v>
      </c>
      <c r="L64">
        <f t="shared" si="48"/>
        <v>38.141364928793656</v>
      </c>
      <c r="M64">
        <f t="shared" si="49"/>
        <v>0.23616942142110561</v>
      </c>
      <c r="N64">
        <f t="shared" si="50"/>
        <v>3.3532425133839197</v>
      </c>
      <c r="O64">
        <f t="shared" si="51"/>
        <v>0.22730255176647965</v>
      </c>
      <c r="P64">
        <f t="shared" si="52"/>
        <v>0.14283301125910927</v>
      </c>
      <c r="Q64">
        <f t="shared" si="53"/>
        <v>161.84908989430653</v>
      </c>
      <c r="R64">
        <f t="shared" si="54"/>
        <v>27.5304925557503</v>
      </c>
      <c r="S64">
        <f t="shared" si="55"/>
        <v>27.986619354838702</v>
      </c>
      <c r="T64">
        <f t="shared" si="56"/>
        <v>3.7918805383801213</v>
      </c>
      <c r="U64">
        <f t="shared" si="57"/>
        <v>40.080377152278828</v>
      </c>
      <c r="V64">
        <f t="shared" si="58"/>
        <v>1.5180581743774593</v>
      </c>
      <c r="W64">
        <f t="shared" si="59"/>
        <v>3.787534654701092</v>
      </c>
      <c r="X64">
        <f t="shared" si="60"/>
        <v>2.2738223640026618</v>
      </c>
      <c r="Y64">
        <f t="shared" si="61"/>
        <v>-245.87955558422428</v>
      </c>
      <c r="Z64">
        <f t="shared" si="62"/>
        <v>-3.55553459128202</v>
      </c>
      <c r="AA64">
        <f t="shared" si="63"/>
        <v>-0.23107350468058874</v>
      </c>
      <c r="AB64">
        <f t="shared" si="64"/>
        <v>-87.817073785880353</v>
      </c>
      <c r="AC64">
        <v>-3.9480092018779799E-2</v>
      </c>
      <c r="AD64">
        <v>4.4319861937099601E-2</v>
      </c>
      <c r="AE64">
        <v>3.34127700286176</v>
      </c>
      <c r="AF64">
        <v>3</v>
      </c>
      <c r="AG64">
        <v>1</v>
      </c>
      <c r="AH64">
        <f t="shared" si="65"/>
        <v>1</v>
      </c>
      <c r="AI64">
        <f t="shared" si="66"/>
        <v>0</v>
      </c>
      <c r="AJ64">
        <f t="shared" si="67"/>
        <v>50180.479191009821</v>
      </c>
      <c r="AK64">
        <v>0</v>
      </c>
      <c r="AL64">
        <v>0</v>
      </c>
      <c r="AM64">
        <v>0</v>
      </c>
      <c r="AN64">
        <f t="shared" si="68"/>
        <v>0</v>
      </c>
      <c r="AO64" t="e">
        <f t="shared" si="69"/>
        <v>#DIV/0!</v>
      </c>
      <c r="AP64">
        <v>-1</v>
      </c>
      <c r="AQ64" t="s">
        <v>398</v>
      </c>
      <c r="AR64">
        <v>2.3562615384615402</v>
      </c>
      <c r="AS64">
        <v>1.7068000000000001</v>
      </c>
      <c r="AT64">
        <f t="shared" si="70"/>
        <v>-0.38051414252492388</v>
      </c>
      <c r="AU64">
        <v>0.5</v>
      </c>
      <c r="AV64">
        <f t="shared" si="71"/>
        <v>841.20897096773751</v>
      </c>
      <c r="AW64">
        <f t="shared" si="72"/>
        <v>15.530537354545471</v>
      </c>
      <c r="AX64">
        <f t="shared" si="73"/>
        <v>-160.04595513603113</v>
      </c>
      <c r="AY64">
        <f t="shared" si="74"/>
        <v>1</v>
      </c>
      <c r="AZ64">
        <f t="shared" si="75"/>
        <v>1.9650928514859431E-2</v>
      </c>
      <c r="BA64">
        <f t="shared" si="76"/>
        <v>-1</v>
      </c>
      <c r="BB64" t="s">
        <v>252</v>
      </c>
      <c r="BC64">
        <v>0</v>
      </c>
      <c r="BD64">
        <f t="shared" si="77"/>
        <v>1.7068000000000001</v>
      </c>
      <c r="BE64">
        <f t="shared" si="78"/>
        <v>-0.38051414252492388</v>
      </c>
      <c r="BF64" t="e">
        <f t="shared" si="79"/>
        <v>#DIV/0!</v>
      </c>
      <c r="BG64">
        <f t="shared" si="80"/>
        <v>-0.38051414252492388</v>
      </c>
      <c r="BH64" t="e">
        <f t="shared" si="81"/>
        <v>#DIV/0!</v>
      </c>
      <c r="BI64">
        <f t="shared" si="82"/>
        <v>1000.01032258064</v>
      </c>
      <c r="BJ64">
        <f t="shared" si="83"/>
        <v>841.20897096773751</v>
      </c>
      <c r="BK64">
        <f t="shared" si="84"/>
        <v>0.84120028760993426</v>
      </c>
      <c r="BL64">
        <f t="shared" si="85"/>
        <v>0.1924005752198687</v>
      </c>
      <c r="BM64">
        <v>0.67071804516927203</v>
      </c>
      <c r="BN64">
        <v>0.5</v>
      </c>
      <c r="BO64" t="s">
        <v>253</v>
      </c>
      <c r="BP64">
        <v>1684746847.1612899</v>
      </c>
      <c r="BQ64">
        <v>399.99590322580599</v>
      </c>
      <c r="BR64">
        <v>402.37835483870998</v>
      </c>
      <c r="BS64">
        <v>15.9201709677419</v>
      </c>
      <c r="BT64">
        <v>15.184170967741901</v>
      </c>
      <c r="BU64">
        <v>500.00729032258101</v>
      </c>
      <c r="BV64">
        <v>95.154445161290298</v>
      </c>
      <c r="BW64">
        <v>0.199943774193548</v>
      </c>
      <c r="BX64">
        <v>27.966951612903198</v>
      </c>
      <c r="BY64">
        <v>27.986619354838702</v>
      </c>
      <c r="BZ64">
        <v>999.9</v>
      </c>
      <c r="CA64">
        <v>10005.6451612903</v>
      </c>
      <c r="CB64">
        <v>0</v>
      </c>
      <c r="CC64">
        <v>68.763900000000007</v>
      </c>
      <c r="CD64">
        <v>1000.01032258064</v>
      </c>
      <c r="CE64">
        <v>0.95998700000000003</v>
      </c>
      <c r="CF64">
        <v>4.0013300000000002E-2</v>
      </c>
      <c r="CG64">
        <v>0</v>
      </c>
      <c r="CH64">
        <v>2.3783193548387098</v>
      </c>
      <c r="CI64">
        <v>0</v>
      </c>
      <c r="CJ64">
        <v>648.248548387097</v>
      </c>
      <c r="CK64">
        <v>9334.3787096774195</v>
      </c>
      <c r="CL64">
        <v>39.423000000000002</v>
      </c>
      <c r="CM64">
        <v>42.066064516129003</v>
      </c>
      <c r="CN64">
        <v>40.548000000000002</v>
      </c>
      <c r="CO64">
        <v>40.625</v>
      </c>
      <c r="CP64">
        <v>39.375</v>
      </c>
      <c r="CQ64">
        <v>960.00032258064505</v>
      </c>
      <c r="CR64">
        <v>40.01</v>
      </c>
      <c r="CS64">
        <v>0</v>
      </c>
      <c r="CT64">
        <v>59.599999904632597</v>
      </c>
      <c r="CU64">
        <v>2.3562615384615402</v>
      </c>
      <c r="CV64">
        <v>0.15593846274336501</v>
      </c>
      <c r="CW64">
        <v>5.7138803374154801</v>
      </c>
      <c r="CX64">
        <v>648.33511538461505</v>
      </c>
      <c r="CY64">
        <v>15</v>
      </c>
      <c r="CZ64">
        <v>1684743832.3</v>
      </c>
      <c r="DA64" t="s">
        <v>254</v>
      </c>
      <c r="DB64">
        <v>1</v>
      </c>
      <c r="DC64">
        <v>-3.641</v>
      </c>
      <c r="DD64">
        <v>0.39700000000000002</v>
      </c>
      <c r="DE64">
        <v>401</v>
      </c>
      <c r="DF64">
        <v>15</v>
      </c>
      <c r="DG64">
        <v>1.77</v>
      </c>
      <c r="DH64">
        <v>0.32</v>
      </c>
      <c r="DI64">
        <v>-2.3826128</v>
      </c>
      <c r="DJ64">
        <v>-6.9559103723921906E-2</v>
      </c>
      <c r="DK64">
        <v>0.15075324173018601</v>
      </c>
      <c r="DL64">
        <v>1</v>
      </c>
      <c r="DM64">
        <v>2.37744166666667</v>
      </c>
      <c r="DN64">
        <v>-0.11893778866711199</v>
      </c>
      <c r="DO64">
        <v>0.16058277784889199</v>
      </c>
      <c r="DP64">
        <v>1</v>
      </c>
      <c r="DQ64">
        <v>0.73429107999999998</v>
      </c>
      <c r="DR64">
        <v>2.49612661773717E-2</v>
      </c>
      <c r="DS64">
        <v>4.2570830240435797E-3</v>
      </c>
      <c r="DT64">
        <v>1</v>
      </c>
      <c r="DU64">
        <v>3</v>
      </c>
      <c r="DV64">
        <v>3</v>
      </c>
      <c r="DW64" t="s">
        <v>281</v>
      </c>
      <c r="DX64">
        <v>100</v>
      </c>
      <c r="DY64">
        <v>100</v>
      </c>
      <c r="DZ64">
        <v>-3.641</v>
      </c>
      <c r="EA64">
        <v>0.39700000000000002</v>
      </c>
      <c r="EB64">
        <v>2</v>
      </c>
      <c r="EC64">
        <v>515.37</v>
      </c>
      <c r="ED64">
        <v>421.68</v>
      </c>
      <c r="EE64">
        <v>26.445599999999999</v>
      </c>
      <c r="EF64">
        <v>30.019600000000001</v>
      </c>
      <c r="EG64">
        <v>30</v>
      </c>
      <c r="EH64">
        <v>30.1782</v>
      </c>
      <c r="EI64">
        <v>30.208600000000001</v>
      </c>
      <c r="EJ64">
        <v>20.108599999999999</v>
      </c>
      <c r="EK64">
        <v>36.709699999999998</v>
      </c>
      <c r="EL64">
        <v>59.526600000000002</v>
      </c>
      <c r="EM64">
        <v>26.451599999999999</v>
      </c>
      <c r="EN64">
        <v>402.38400000000001</v>
      </c>
      <c r="EO64">
        <v>15.1553</v>
      </c>
      <c r="EP64">
        <v>100.215</v>
      </c>
      <c r="EQ64">
        <v>90.024699999999996</v>
      </c>
    </row>
    <row r="65" spans="1:147" x14ac:dyDescent="0.3">
      <c r="A65">
        <v>49</v>
      </c>
      <c r="B65">
        <v>1684746915.7</v>
      </c>
      <c r="C65">
        <v>3000.9000000953702</v>
      </c>
      <c r="D65" t="s">
        <v>399</v>
      </c>
      <c r="E65" t="s">
        <v>400</v>
      </c>
      <c r="F65">
        <v>1684746907.66452</v>
      </c>
      <c r="G65">
        <f t="shared" si="43"/>
        <v>5.7650573924766853E-3</v>
      </c>
      <c r="H65">
        <f t="shared" si="44"/>
        <v>15.991335413839698</v>
      </c>
      <c r="I65">
        <f t="shared" si="45"/>
        <v>399.99125806451599</v>
      </c>
      <c r="J65">
        <f t="shared" si="46"/>
        <v>278.3275122111653</v>
      </c>
      <c r="K65">
        <f t="shared" si="47"/>
        <v>26.540508724258597</v>
      </c>
      <c r="L65">
        <f t="shared" si="48"/>
        <v>38.142012587796891</v>
      </c>
      <c r="M65">
        <f t="shared" si="49"/>
        <v>0.24417665912698627</v>
      </c>
      <c r="N65">
        <f t="shared" si="50"/>
        <v>3.350172949413678</v>
      </c>
      <c r="O65">
        <f t="shared" si="51"/>
        <v>0.23470298993856234</v>
      </c>
      <c r="P65">
        <f t="shared" si="52"/>
        <v>0.14750991438311198</v>
      </c>
      <c r="Q65">
        <f t="shared" si="53"/>
        <v>161.84982664484568</v>
      </c>
      <c r="R65">
        <f t="shared" si="54"/>
        <v>27.506460067738324</v>
      </c>
      <c r="S65">
        <f t="shared" si="55"/>
        <v>27.997964516128999</v>
      </c>
      <c r="T65">
        <f t="shared" si="56"/>
        <v>3.7943894006394139</v>
      </c>
      <c r="U65">
        <f t="shared" si="57"/>
        <v>40.015473559313016</v>
      </c>
      <c r="V65">
        <f t="shared" si="58"/>
        <v>1.5173497982996074</v>
      </c>
      <c r="W65">
        <f t="shared" si="59"/>
        <v>3.7919076380553456</v>
      </c>
      <c r="X65">
        <f t="shared" si="60"/>
        <v>2.2770396023398067</v>
      </c>
      <c r="Y65">
        <f t="shared" si="61"/>
        <v>-254.23903100822182</v>
      </c>
      <c r="Z65">
        <f t="shared" si="62"/>
        <v>-2.0269610618139136</v>
      </c>
      <c r="AA65">
        <f t="shared" si="63"/>
        <v>-0.13187296577054999</v>
      </c>
      <c r="AB65">
        <f t="shared" si="64"/>
        <v>-94.548038390960599</v>
      </c>
      <c r="AC65">
        <v>-3.9434731157843898E-2</v>
      </c>
      <c r="AD65">
        <v>4.4268940396869398E-2</v>
      </c>
      <c r="AE65">
        <v>3.3382211867282399</v>
      </c>
      <c r="AF65">
        <v>3</v>
      </c>
      <c r="AG65">
        <v>1</v>
      </c>
      <c r="AH65">
        <f t="shared" si="65"/>
        <v>1</v>
      </c>
      <c r="AI65">
        <f t="shared" si="66"/>
        <v>0</v>
      </c>
      <c r="AJ65">
        <f t="shared" si="67"/>
        <v>50121.940152824922</v>
      </c>
      <c r="AK65">
        <v>0</v>
      </c>
      <c r="AL65">
        <v>0</v>
      </c>
      <c r="AM65">
        <v>0</v>
      </c>
      <c r="AN65">
        <f t="shared" si="68"/>
        <v>0</v>
      </c>
      <c r="AO65" t="e">
        <f t="shared" si="69"/>
        <v>#DIV/0!</v>
      </c>
      <c r="AP65">
        <v>-1</v>
      </c>
      <c r="AQ65" t="s">
        <v>401</v>
      </c>
      <c r="AR65">
        <v>2.3098153846153799</v>
      </c>
      <c r="AS65">
        <v>1.2096</v>
      </c>
      <c r="AT65">
        <f t="shared" si="70"/>
        <v>-0.90956959706959317</v>
      </c>
      <c r="AU65">
        <v>0.5</v>
      </c>
      <c r="AV65">
        <f t="shared" si="71"/>
        <v>841.21265129106393</v>
      </c>
      <c r="AW65">
        <f t="shared" si="72"/>
        <v>15.991335413839698</v>
      </c>
      <c r="AX65">
        <f t="shared" si="73"/>
        <v>-382.57072614232862</v>
      </c>
      <c r="AY65">
        <f t="shared" si="74"/>
        <v>1</v>
      </c>
      <c r="AZ65">
        <f t="shared" si="75"/>
        <v>2.0198620869243927E-2</v>
      </c>
      <c r="BA65">
        <f t="shared" si="76"/>
        <v>-1</v>
      </c>
      <c r="BB65" t="s">
        <v>252</v>
      </c>
      <c r="BC65">
        <v>0</v>
      </c>
      <c r="BD65">
        <f t="shared" si="77"/>
        <v>1.2096</v>
      </c>
      <c r="BE65">
        <f t="shared" si="78"/>
        <v>-0.90956959706959317</v>
      </c>
      <c r="BF65" t="e">
        <f t="shared" si="79"/>
        <v>#DIV/0!</v>
      </c>
      <c r="BG65">
        <f t="shared" si="80"/>
        <v>-0.90956959706959317</v>
      </c>
      <c r="BH65" t="e">
        <f t="shared" si="81"/>
        <v>#DIV/0!</v>
      </c>
      <c r="BI65">
        <f t="shared" si="82"/>
        <v>1000.0146774193601</v>
      </c>
      <c r="BJ65">
        <f t="shared" si="83"/>
        <v>841.21265129106393</v>
      </c>
      <c r="BK65">
        <f t="shared" si="84"/>
        <v>0.84120030464142692</v>
      </c>
      <c r="BL65">
        <f t="shared" si="85"/>
        <v>0.19240060928285396</v>
      </c>
      <c r="BM65">
        <v>0.67071804516927203</v>
      </c>
      <c r="BN65">
        <v>0.5</v>
      </c>
      <c r="BO65" t="s">
        <v>253</v>
      </c>
      <c r="BP65">
        <v>1684746907.66452</v>
      </c>
      <c r="BQ65">
        <v>399.99125806451599</v>
      </c>
      <c r="BR65">
        <v>402.44574193548402</v>
      </c>
      <c r="BS65">
        <v>15.9122870967742</v>
      </c>
      <c r="BT65">
        <v>15.151241935483901</v>
      </c>
      <c r="BU65">
        <v>499.99654838709699</v>
      </c>
      <c r="BV65">
        <v>95.157093548387095</v>
      </c>
      <c r="BW65">
        <v>0.20002193548387101</v>
      </c>
      <c r="BX65">
        <v>27.986741935483899</v>
      </c>
      <c r="BY65">
        <v>27.997964516128999</v>
      </c>
      <c r="BZ65">
        <v>999.9</v>
      </c>
      <c r="CA65">
        <v>9993.8709677419392</v>
      </c>
      <c r="CB65">
        <v>0</v>
      </c>
      <c r="CC65">
        <v>68.748367741935496</v>
      </c>
      <c r="CD65">
        <v>1000.0146774193601</v>
      </c>
      <c r="CE65">
        <v>0.95998764516129098</v>
      </c>
      <c r="CF65">
        <v>4.00126419354839E-2</v>
      </c>
      <c r="CG65">
        <v>0</v>
      </c>
      <c r="CH65">
        <v>2.3382064516129</v>
      </c>
      <c r="CI65">
        <v>0</v>
      </c>
      <c r="CJ65">
        <v>651.08103225806497</v>
      </c>
      <c r="CK65">
        <v>9334.4167741935507</v>
      </c>
      <c r="CL65">
        <v>39.548000000000002</v>
      </c>
      <c r="CM65">
        <v>42.186999999999998</v>
      </c>
      <c r="CN65">
        <v>40.664999999999999</v>
      </c>
      <c r="CO65">
        <v>40.731709677419303</v>
      </c>
      <c r="CP65">
        <v>39.495935483871001</v>
      </c>
      <c r="CQ65">
        <v>960.00161290322603</v>
      </c>
      <c r="CR65">
        <v>40.010645161290299</v>
      </c>
      <c r="CS65">
        <v>0</v>
      </c>
      <c r="CT65">
        <v>60</v>
      </c>
      <c r="CU65">
        <v>2.3098153846153799</v>
      </c>
      <c r="CV65">
        <v>0.24431453319746299</v>
      </c>
      <c r="CW65">
        <v>4.17760684263986</v>
      </c>
      <c r="CX65">
        <v>651.11473076923096</v>
      </c>
      <c r="CY65">
        <v>15</v>
      </c>
      <c r="CZ65">
        <v>1684743832.3</v>
      </c>
      <c r="DA65" t="s">
        <v>254</v>
      </c>
      <c r="DB65">
        <v>1</v>
      </c>
      <c r="DC65">
        <v>-3.641</v>
      </c>
      <c r="DD65">
        <v>0.39700000000000002</v>
      </c>
      <c r="DE65">
        <v>401</v>
      </c>
      <c r="DF65">
        <v>15</v>
      </c>
      <c r="DG65">
        <v>1.77</v>
      </c>
      <c r="DH65">
        <v>0.32</v>
      </c>
      <c r="DI65">
        <v>-2.4428771999999999</v>
      </c>
      <c r="DJ65">
        <v>-4.85052806044994E-2</v>
      </c>
      <c r="DK65">
        <v>0.119859082076245</v>
      </c>
      <c r="DL65">
        <v>1</v>
      </c>
      <c r="DM65">
        <v>2.3478722222222199</v>
      </c>
      <c r="DN65">
        <v>-0.215564962088587</v>
      </c>
      <c r="DO65">
        <v>0.17620751593743</v>
      </c>
      <c r="DP65">
        <v>1</v>
      </c>
      <c r="DQ65">
        <v>0.75983007999999996</v>
      </c>
      <c r="DR65">
        <v>1.4371387499826299E-2</v>
      </c>
      <c r="DS65">
        <v>2.9132260457437899E-3</v>
      </c>
      <c r="DT65">
        <v>1</v>
      </c>
      <c r="DU65">
        <v>3</v>
      </c>
      <c r="DV65">
        <v>3</v>
      </c>
      <c r="DW65" t="s">
        <v>281</v>
      </c>
      <c r="DX65">
        <v>100</v>
      </c>
      <c r="DY65">
        <v>100</v>
      </c>
      <c r="DZ65">
        <v>-3.641</v>
      </c>
      <c r="EA65">
        <v>0.39700000000000002</v>
      </c>
      <c r="EB65">
        <v>2</v>
      </c>
      <c r="EC65">
        <v>515.85699999999997</v>
      </c>
      <c r="ED65">
        <v>421.03800000000001</v>
      </c>
      <c r="EE65">
        <v>26.415600000000001</v>
      </c>
      <c r="EF65">
        <v>30.014399999999998</v>
      </c>
      <c r="EG65">
        <v>30</v>
      </c>
      <c r="EH65">
        <v>30.175599999999999</v>
      </c>
      <c r="EI65">
        <v>30.206</v>
      </c>
      <c r="EJ65">
        <v>20.108899999999998</v>
      </c>
      <c r="EK65">
        <v>36.709699999999998</v>
      </c>
      <c r="EL65">
        <v>58.4026</v>
      </c>
      <c r="EM65">
        <v>26.415800000000001</v>
      </c>
      <c r="EN65">
        <v>402.37299999999999</v>
      </c>
      <c r="EO65">
        <v>15.1999</v>
      </c>
      <c r="EP65">
        <v>100.221</v>
      </c>
      <c r="EQ65">
        <v>90.031099999999995</v>
      </c>
    </row>
    <row r="66" spans="1:147" x14ac:dyDescent="0.3">
      <c r="A66">
        <v>50</v>
      </c>
      <c r="B66">
        <v>1684746975.7</v>
      </c>
      <c r="C66">
        <v>3060.9000000953702</v>
      </c>
      <c r="D66" t="s">
        <v>402</v>
      </c>
      <c r="E66" t="s">
        <v>403</v>
      </c>
      <c r="F66">
        <v>1684746967.65484</v>
      </c>
      <c r="G66">
        <f t="shared" si="43"/>
        <v>5.8131220189606659E-3</v>
      </c>
      <c r="H66">
        <f t="shared" si="44"/>
        <v>15.51907487297095</v>
      </c>
      <c r="I66">
        <f t="shared" si="45"/>
        <v>399.97145161290302</v>
      </c>
      <c r="J66">
        <f t="shared" si="46"/>
        <v>282.57218559450001</v>
      </c>
      <c r="K66">
        <f t="shared" si="47"/>
        <v>26.953364537299727</v>
      </c>
      <c r="L66">
        <f t="shared" si="48"/>
        <v>38.15158352247019</v>
      </c>
      <c r="M66">
        <f t="shared" si="49"/>
        <v>0.24687350692079418</v>
      </c>
      <c r="N66">
        <f t="shared" si="50"/>
        <v>3.3533060309768117</v>
      </c>
      <c r="O66">
        <f t="shared" si="51"/>
        <v>0.23720253918270606</v>
      </c>
      <c r="P66">
        <f t="shared" si="52"/>
        <v>0.14908891843840988</v>
      </c>
      <c r="Q66">
        <f t="shared" si="53"/>
        <v>161.84792987669115</v>
      </c>
      <c r="R66">
        <f t="shared" si="54"/>
        <v>27.497094940675233</v>
      </c>
      <c r="S66">
        <f t="shared" si="55"/>
        <v>27.989045161290299</v>
      </c>
      <c r="T66">
        <f t="shared" si="56"/>
        <v>3.7924168581055007</v>
      </c>
      <c r="U66">
        <f t="shared" si="57"/>
        <v>40.079649935908911</v>
      </c>
      <c r="V66">
        <f t="shared" si="58"/>
        <v>1.5198924971930798</v>
      </c>
      <c r="W66">
        <f t="shared" si="59"/>
        <v>3.7921800704934534</v>
      </c>
      <c r="X66">
        <f t="shared" si="60"/>
        <v>2.2725243609124206</v>
      </c>
      <c r="Y66">
        <f t="shared" si="61"/>
        <v>-256.35868103616536</v>
      </c>
      <c r="Z66">
        <f t="shared" si="62"/>
        <v>-0.19361322687848234</v>
      </c>
      <c r="AA66">
        <f t="shared" si="63"/>
        <v>-1.2584118255968798E-2</v>
      </c>
      <c r="AB66">
        <f t="shared" si="64"/>
        <v>-94.716948504608666</v>
      </c>
      <c r="AC66">
        <v>-3.9481030835939901E-2</v>
      </c>
      <c r="AD66">
        <v>4.4320915841606703E-2</v>
      </c>
      <c r="AE66">
        <v>3.3413402359207001</v>
      </c>
      <c r="AF66">
        <v>3</v>
      </c>
      <c r="AG66">
        <v>1</v>
      </c>
      <c r="AH66">
        <f t="shared" si="65"/>
        <v>1</v>
      </c>
      <c r="AI66">
        <f t="shared" si="66"/>
        <v>0</v>
      </c>
      <c r="AJ66">
        <f t="shared" si="67"/>
        <v>50178.797281075022</v>
      </c>
      <c r="AK66">
        <v>0</v>
      </c>
      <c r="AL66">
        <v>0</v>
      </c>
      <c r="AM66">
        <v>0</v>
      </c>
      <c r="AN66">
        <f t="shared" si="68"/>
        <v>0</v>
      </c>
      <c r="AO66" t="e">
        <f t="shared" si="69"/>
        <v>#DIV/0!</v>
      </c>
      <c r="AP66">
        <v>-1</v>
      </c>
      <c r="AQ66" t="s">
        <v>404</v>
      </c>
      <c r="AR66">
        <v>2.29531538461538</v>
      </c>
      <c r="AS66">
        <v>1.5152000000000001</v>
      </c>
      <c r="AT66">
        <f t="shared" si="70"/>
        <v>-0.51485967833644386</v>
      </c>
      <c r="AU66">
        <v>0.5</v>
      </c>
      <c r="AV66">
        <f t="shared" si="71"/>
        <v>841.20277590978549</v>
      </c>
      <c r="AW66">
        <f t="shared" si="72"/>
        <v>15.51907487297095</v>
      </c>
      <c r="AX66">
        <f t="shared" si="73"/>
        <v>-216.55069531031791</v>
      </c>
      <c r="AY66">
        <f t="shared" si="74"/>
        <v>1</v>
      </c>
      <c r="AZ66">
        <f t="shared" si="75"/>
        <v>1.9637446934367385E-2</v>
      </c>
      <c r="BA66">
        <f t="shared" si="76"/>
        <v>-1</v>
      </c>
      <c r="BB66" t="s">
        <v>252</v>
      </c>
      <c r="BC66">
        <v>0</v>
      </c>
      <c r="BD66">
        <f t="shared" si="77"/>
        <v>1.5152000000000001</v>
      </c>
      <c r="BE66">
        <f t="shared" si="78"/>
        <v>-0.51485967833644397</v>
      </c>
      <c r="BF66" t="e">
        <f t="shared" si="79"/>
        <v>#DIV/0!</v>
      </c>
      <c r="BG66">
        <f t="shared" si="80"/>
        <v>-0.51485967833644397</v>
      </c>
      <c r="BH66" t="e">
        <f t="shared" si="81"/>
        <v>#DIV/0!</v>
      </c>
      <c r="BI66">
        <f t="shared" si="82"/>
        <v>1000.00293548387</v>
      </c>
      <c r="BJ66">
        <f t="shared" si="83"/>
        <v>841.20277590978549</v>
      </c>
      <c r="BK66">
        <f t="shared" si="84"/>
        <v>0.84120030657985401</v>
      </c>
      <c r="BL66">
        <f t="shared" si="85"/>
        <v>0.19240061315970797</v>
      </c>
      <c r="BM66">
        <v>0.67071804516927203</v>
      </c>
      <c r="BN66">
        <v>0.5</v>
      </c>
      <c r="BO66" t="s">
        <v>253</v>
      </c>
      <c r="BP66">
        <v>1684746967.65484</v>
      </c>
      <c r="BQ66">
        <v>399.97145161290302</v>
      </c>
      <c r="BR66">
        <v>402.36516129032299</v>
      </c>
      <c r="BS66">
        <v>15.934164516129</v>
      </c>
      <c r="BT66">
        <v>15.1667870967742</v>
      </c>
      <c r="BU66">
        <v>499.99374193548402</v>
      </c>
      <c r="BV66">
        <v>95.185861290322606</v>
      </c>
      <c r="BW66">
        <v>0.199905290322581</v>
      </c>
      <c r="BX66">
        <v>27.9879741935484</v>
      </c>
      <c r="BY66">
        <v>27.989045161290299</v>
      </c>
      <c r="BZ66">
        <v>999.9</v>
      </c>
      <c r="CA66">
        <v>10002.580645161301</v>
      </c>
      <c r="CB66">
        <v>0</v>
      </c>
      <c r="CC66">
        <v>68.760448387096801</v>
      </c>
      <c r="CD66">
        <v>1000.00293548387</v>
      </c>
      <c r="CE66">
        <v>0.95998893548387099</v>
      </c>
      <c r="CF66">
        <v>4.00113258064516E-2</v>
      </c>
      <c r="CG66">
        <v>0</v>
      </c>
      <c r="CH66">
        <v>2.3046032258064502</v>
      </c>
      <c r="CI66">
        <v>0</v>
      </c>
      <c r="CJ66">
        <v>651.52470967741897</v>
      </c>
      <c r="CK66">
        <v>9334.3167741935504</v>
      </c>
      <c r="CL66">
        <v>39.686999999999998</v>
      </c>
      <c r="CM66">
        <v>42.311999999999998</v>
      </c>
      <c r="CN66">
        <v>40.802</v>
      </c>
      <c r="CO66">
        <v>40.816064516129003</v>
      </c>
      <c r="CP66">
        <v>39.6148387096774</v>
      </c>
      <c r="CQ66">
        <v>959.99225806451602</v>
      </c>
      <c r="CR66">
        <v>40.010322580645202</v>
      </c>
      <c r="CS66">
        <v>0</v>
      </c>
      <c r="CT66">
        <v>59.300000190734899</v>
      </c>
      <c r="CU66">
        <v>2.29531538461538</v>
      </c>
      <c r="CV66">
        <v>0.48715213559787202</v>
      </c>
      <c r="CW66">
        <v>1.8613333292009899</v>
      </c>
      <c r="CX66">
        <v>651.51276923076898</v>
      </c>
      <c r="CY66">
        <v>15</v>
      </c>
      <c r="CZ66">
        <v>1684743832.3</v>
      </c>
      <c r="DA66" t="s">
        <v>254</v>
      </c>
      <c r="DB66">
        <v>1</v>
      </c>
      <c r="DC66">
        <v>-3.641</v>
      </c>
      <c r="DD66">
        <v>0.39700000000000002</v>
      </c>
      <c r="DE66">
        <v>401</v>
      </c>
      <c r="DF66">
        <v>15</v>
      </c>
      <c r="DG66">
        <v>1.77</v>
      </c>
      <c r="DH66">
        <v>0.32</v>
      </c>
      <c r="DI66">
        <v>-2.4255414000000002</v>
      </c>
      <c r="DJ66">
        <v>0.22855589216406499</v>
      </c>
      <c r="DK66">
        <v>0.22959634254064201</v>
      </c>
      <c r="DL66">
        <v>1</v>
      </c>
      <c r="DM66">
        <v>2.3057805555555602</v>
      </c>
      <c r="DN66">
        <v>-0.215728411601565</v>
      </c>
      <c r="DO66">
        <v>0.16157025788499799</v>
      </c>
      <c r="DP66">
        <v>1</v>
      </c>
      <c r="DQ66">
        <v>0.76291308000000002</v>
      </c>
      <c r="DR66">
        <v>4.6232105160962399E-2</v>
      </c>
      <c r="DS66">
        <v>7.1228664590598598E-3</v>
      </c>
      <c r="DT66">
        <v>1</v>
      </c>
      <c r="DU66">
        <v>3</v>
      </c>
      <c r="DV66">
        <v>3</v>
      </c>
      <c r="DW66" t="s">
        <v>281</v>
      </c>
      <c r="DX66">
        <v>100</v>
      </c>
      <c r="DY66">
        <v>100</v>
      </c>
      <c r="DZ66">
        <v>-3.641</v>
      </c>
      <c r="EA66">
        <v>0.39700000000000002</v>
      </c>
      <c r="EB66">
        <v>2</v>
      </c>
      <c r="EC66">
        <v>515.58199999999999</v>
      </c>
      <c r="ED66">
        <v>421.28699999999998</v>
      </c>
      <c r="EE66">
        <v>26.408899999999999</v>
      </c>
      <c r="EF66">
        <v>30.011800000000001</v>
      </c>
      <c r="EG66">
        <v>30.0002</v>
      </c>
      <c r="EH66">
        <v>30.172999999999998</v>
      </c>
      <c r="EI66">
        <v>30.206</v>
      </c>
      <c r="EJ66">
        <v>20.1218</v>
      </c>
      <c r="EK66">
        <v>36.437100000000001</v>
      </c>
      <c r="EL66">
        <v>56.896999999999998</v>
      </c>
      <c r="EM66">
        <v>26.4085</v>
      </c>
      <c r="EN66">
        <v>402.57400000000001</v>
      </c>
      <c r="EO66">
        <v>15.210699999999999</v>
      </c>
      <c r="EP66">
        <v>100.22499999999999</v>
      </c>
      <c r="EQ66">
        <v>90.039599999999993</v>
      </c>
    </row>
    <row r="67" spans="1:147" x14ac:dyDescent="0.3">
      <c r="A67">
        <v>51</v>
      </c>
      <c r="B67">
        <v>1684747035.7</v>
      </c>
      <c r="C67">
        <v>3120.9000000953702</v>
      </c>
      <c r="D67" t="s">
        <v>405</v>
      </c>
      <c r="E67" t="s">
        <v>406</v>
      </c>
      <c r="F67">
        <v>1684747027.7</v>
      </c>
      <c r="G67">
        <f t="shared" si="43"/>
        <v>5.9364904109252973E-3</v>
      </c>
      <c r="H67">
        <f t="shared" si="44"/>
        <v>15.720598446137819</v>
      </c>
      <c r="I67">
        <f t="shared" si="45"/>
        <v>400.032806451613</v>
      </c>
      <c r="J67">
        <f t="shared" si="46"/>
        <v>283.52501024297771</v>
      </c>
      <c r="K67">
        <f t="shared" si="47"/>
        <v>27.035267386722648</v>
      </c>
      <c r="L67">
        <f t="shared" si="48"/>
        <v>38.144761467822889</v>
      </c>
      <c r="M67">
        <f t="shared" si="49"/>
        <v>0.2524718271804452</v>
      </c>
      <c r="N67">
        <f t="shared" si="50"/>
        <v>3.3488814526261277</v>
      </c>
      <c r="O67">
        <f t="shared" si="51"/>
        <v>0.24235414995446194</v>
      </c>
      <c r="P67">
        <f t="shared" si="52"/>
        <v>0.15234659169428616</v>
      </c>
      <c r="Q67">
        <f t="shared" si="53"/>
        <v>161.84829697309823</v>
      </c>
      <c r="R67">
        <f t="shared" si="54"/>
        <v>27.470941257543767</v>
      </c>
      <c r="S67">
        <f t="shared" si="55"/>
        <v>27.9880741935484</v>
      </c>
      <c r="T67">
        <f t="shared" si="56"/>
        <v>3.7922021796341401</v>
      </c>
      <c r="U67">
        <f t="shared" si="57"/>
        <v>40.117586940002575</v>
      </c>
      <c r="V67">
        <f t="shared" si="58"/>
        <v>1.5215746393835352</v>
      </c>
      <c r="W67">
        <f t="shared" si="59"/>
        <v>3.7927870428974448</v>
      </c>
      <c r="X67">
        <f t="shared" si="60"/>
        <v>2.2706275402506049</v>
      </c>
      <c r="Y67">
        <f t="shared" si="61"/>
        <v>-261.79922712180559</v>
      </c>
      <c r="Z67">
        <f t="shared" si="62"/>
        <v>0.47757037237217909</v>
      </c>
      <c r="AA67">
        <f t="shared" si="63"/>
        <v>3.108153075113651E-2</v>
      </c>
      <c r="AB67">
        <f t="shared" si="64"/>
        <v>-99.442278245584049</v>
      </c>
      <c r="AC67">
        <v>-3.94156509418307E-2</v>
      </c>
      <c r="AD67">
        <v>4.4247521182875803E-2</v>
      </c>
      <c r="AE67">
        <v>3.3369354727166098</v>
      </c>
      <c r="AF67">
        <v>3</v>
      </c>
      <c r="AG67">
        <v>1</v>
      </c>
      <c r="AH67">
        <f t="shared" si="65"/>
        <v>1</v>
      </c>
      <c r="AI67">
        <f t="shared" si="66"/>
        <v>0</v>
      </c>
      <c r="AJ67">
        <f t="shared" si="67"/>
        <v>50097.947926956476</v>
      </c>
      <c r="AK67">
        <v>0</v>
      </c>
      <c r="AL67">
        <v>0</v>
      </c>
      <c r="AM67">
        <v>0</v>
      </c>
      <c r="AN67">
        <f t="shared" si="68"/>
        <v>0</v>
      </c>
      <c r="AO67" t="e">
        <f t="shared" si="69"/>
        <v>#DIV/0!</v>
      </c>
      <c r="AP67">
        <v>-1</v>
      </c>
      <c r="AQ67" t="s">
        <v>407</v>
      </c>
      <c r="AR67">
        <v>2.33692307692308</v>
      </c>
      <c r="AS67">
        <v>1.7343999999999999</v>
      </c>
      <c r="AT67">
        <f t="shared" si="70"/>
        <v>-0.34739568549531841</v>
      </c>
      <c r="AU67">
        <v>0.5</v>
      </c>
      <c r="AV67">
        <f t="shared" si="71"/>
        <v>841.2044571095945</v>
      </c>
      <c r="AW67">
        <f t="shared" si="72"/>
        <v>15.720598446137819</v>
      </c>
      <c r="AX67">
        <f t="shared" si="73"/>
        <v>-146.11539950965238</v>
      </c>
      <c r="AY67">
        <f t="shared" si="74"/>
        <v>1</v>
      </c>
      <c r="AZ67">
        <f t="shared" si="75"/>
        <v>1.9876973195779697E-2</v>
      </c>
      <c r="BA67">
        <f t="shared" si="76"/>
        <v>-1</v>
      </c>
      <c r="BB67" t="s">
        <v>252</v>
      </c>
      <c r="BC67">
        <v>0</v>
      </c>
      <c r="BD67">
        <f t="shared" si="77"/>
        <v>1.7343999999999999</v>
      </c>
      <c r="BE67">
        <f t="shared" si="78"/>
        <v>-0.3473956854953183</v>
      </c>
      <c r="BF67" t="e">
        <f t="shared" si="79"/>
        <v>#DIV/0!</v>
      </c>
      <c r="BG67">
        <f t="shared" si="80"/>
        <v>-0.3473956854953183</v>
      </c>
      <c r="BH67" t="e">
        <f t="shared" si="81"/>
        <v>#DIV/0!</v>
      </c>
      <c r="BI67">
        <f t="shared" si="82"/>
        <v>1000.00490322581</v>
      </c>
      <c r="BJ67">
        <f t="shared" si="83"/>
        <v>841.2044571095945</v>
      </c>
      <c r="BK67">
        <f t="shared" si="84"/>
        <v>0.84120033251441273</v>
      </c>
      <c r="BL67">
        <f t="shared" si="85"/>
        <v>0.19240066502882566</v>
      </c>
      <c r="BM67">
        <v>0.67071804516927203</v>
      </c>
      <c r="BN67">
        <v>0.5</v>
      </c>
      <c r="BO67" t="s">
        <v>253</v>
      </c>
      <c r="BP67">
        <v>1684747027.7</v>
      </c>
      <c r="BQ67">
        <v>400.032806451613</v>
      </c>
      <c r="BR67">
        <v>402.46012903225801</v>
      </c>
      <c r="BS67">
        <v>15.957100000000001</v>
      </c>
      <c r="BT67">
        <v>15.173483870967701</v>
      </c>
      <c r="BU67">
        <v>500.012</v>
      </c>
      <c r="BV67">
        <v>95.154051612903203</v>
      </c>
      <c r="BW67">
        <v>0.200031483870968</v>
      </c>
      <c r="BX67">
        <v>27.990719354838699</v>
      </c>
      <c r="BY67">
        <v>27.9880741935484</v>
      </c>
      <c r="BZ67">
        <v>999.9</v>
      </c>
      <c r="CA67">
        <v>9989.3548387096798</v>
      </c>
      <c r="CB67">
        <v>0</v>
      </c>
      <c r="CC67">
        <v>62.376929032257998</v>
      </c>
      <c r="CD67">
        <v>1000.00490322581</v>
      </c>
      <c r="CE67">
        <v>0.95998893548387099</v>
      </c>
      <c r="CF67">
        <v>4.00113258064516E-2</v>
      </c>
      <c r="CG67">
        <v>0</v>
      </c>
      <c r="CH67">
        <v>2.3334967741935499</v>
      </c>
      <c r="CI67">
        <v>0</v>
      </c>
      <c r="CJ67">
        <v>650.66948387096795</v>
      </c>
      <c r="CK67">
        <v>9334.3332258064493</v>
      </c>
      <c r="CL67">
        <v>39.765999999999998</v>
      </c>
      <c r="CM67">
        <v>42.401000000000003</v>
      </c>
      <c r="CN67">
        <v>40.902999999999999</v>
      </c>
      <c r="CO67">
        <v>40.936999999999998</v>
      </c>
      <c r="CP67">
        <v>39.686999999999998</v>
      </c>
      <c r="CQ67">
        <v>959.99387096774205</v>
      </c>
      <c r="CR67">
        <v>40.011290322580599</v>
      </c>
      <c r="CS67">
        <v>0</v>
      </c>
      <c r="CT67">
        <v>59.400000095367403</v>
      </c>
      <c r="CU67">
        <v>2.33692307692308</v>
      </c>
      <c r="CV67">
        <v>-0.217456413884977</v>
      </c>
      <c r="CW67">
        <v>-0.51969230127215904</v>
      </c>
      <c r="CX67">
        <v>650.69280769230795</v>
      </c>
      <c r="CY67">
        <v>15</v>
      </c>
      <c r="CZ67">
        <v>1684743832.3</v>
      </c>
      <c r="DA67" t="s">
        <v>254</v>
      </c>
      <c r="DB67">
        <v>1</v>
      </c>
      <c r="DC67">
        <v>-3.641</v>
      </c>
      <c r="DD67">
        <v>0.39700000000000002</v>
      </c>
      <c r="DE67">
        <v>401</v>
      </c>
      <c r="DF67">
        <v>15</v>
      </c>
      <c r="DG67">
        <v>1.77</v>
      </c>
      <c r="DH67">
        <v>0.32</v>
      </c>
      <c r="DI67">
        <v>-2.5078871999999999</v>
      </c>
      <c r="DJ67">
        <v>0.75213729651861305</v>
      </c>
      <c r="DK67">
        <v>0.159096004953487</v>
      </c>
      <c r="DL67">
        <v>0</v>
      </c>
      <c r="DM67">
        <v>2.3395583333333301</v>
      </c>
      <c r="DN67">
        <v>-0.10455052264806</v>
      </c>
      <c r="DO67">
        <v>0.18270258979949999</v>
      </c>
      <c r="DP67">
        <v>1</v>
      </c>
      <c r="DQ67">
        <v>0.78092857999999998</v>
      </c>
      <c r="DR67">
        <v>3.8283515006002897E-2</v>
      </c>
      <c r="DS67">
        <v>5.4394983522012301E-3</v>
      </c>
      <c r="DT67">
        <v>1</v>
      </c>
      <c r="DU67">
        <v>2</v>
      </c>
      <c r="DV67">
        <v>3</v>
      </c>
      <c r="DW67" t="s">
        <v>255</v>
      </c>
      <c r="DX67">
        <v>100</v>
      </c>
      <c r="DY67">
        <v>100</v>
      </c>
      <c r="DZ67">
        <v>-3.641</v>
      </c>
      <c r="EA67">
        <v>0.39700000000000002</v>
      </c>
      <c r="EB67">
        <v>2</v>
      </c>
      <c r="EC67">
        <v>515.45500000000004</v>
      </c>
      <c r="ED67">
        <v>420.91300000000001</v>
      </c>
      <c r="EE67">
        <v>26.375599999999999</v>
      </c>
      <c r="EF67">
        <v>30.0092</v>
      </c>
      <c r="EG67">
        <v>30.0001</v>
      </c>
      <c r="EH67">
        <v>30.172999999999998</v>
      </c>
      <c r="EI67">
        <v>30.206</v>
      </c>
      <c r="EJ67">
        <v>20.1175</v>
      </c>
      <c r="EK67">
        <v>36.159700000000001</v>
      </c>
      <c r="EL67">
        <v>55.775300000000001</v>
      </c>
      <c r="EM67">
        <v>26.370899999999999</v>
      </c>
      <c r="EN67">
        <v>402.45400000000001</v>
      </c>
      <c r="EO67">
        <v>15.210699999999999</v>
      </c>
      <c r="EP67">
        <v>100.229</v>
      </c>
      <c r="EQ67">
        <v>90.0441</v>
      </c>
    </row>
    <row r="68" spans="1:147" x14ac:dyDescent="0.3">
      <c r="A68">
        <v>52</v>
      </c>
      <c r="B68">
        <v>1684747095.7</v>
      </c>
      <c r="C68">
        <v>3180.9000000953702</v>
      </c>
      <c r="D68" t="s">
        <v>408</v>
      </c>
      <c r="E68" t="s">
        <v>409</v>
      </c>
      <c r="F68">
        <v>1684747087.7</v>
      </c>
      <c r="G68">
        <f t="shared" si="43"/>
        <v>6.0378695412520297E-3</v>
      </c>
      <c r="H68">
        <f t="shared" si="44"/>
        <v>15.857847182728927</v>
      </c>
      <c r="I68">
        <f t="shared" si="45"/>
        <v>400.01277419354801</v>
      </c>
      <c r="J68">
        <f t="shared" si="46"/>
        <v>284.12526825596763</v>
      </c>
      <c r="K68">
        <f t="shared" si="47"/>
        <v>27.093331582820657</v>
      </c>
      <c r="L68">
        <f t="shared" si="48"/>
        <v>38.144015824830227</v>
      </c>
      <c r="M68">
        <f t="shared" si="49"/>
        <v>0.25643553851154494</v>
      </c>
      <c r="N68">
        <f t="shared" si="50"/>
        <v>3.352410395053103</v>
      </c>
      <c r="O68">
        <f t="shared" si="51"/>
        <v>0.24601523751797186</v>
      </c>
      <c r="P68">
        <f t="shared" si="52"/>
        <v>0.15466046285128979</v>
      </c>
      <c r="Q68">
        <f t="shared" si="53"/>
        <v>161.84749991299665</v>
      </c>
      <c r="R68">
        <f t="shared" si="54"/>
        <v>27.45630417979427</v>
      </c>
      <c r="S68">
        <f t="shared" si="55"/>
        <v>28.005548387096798</v>
      </c>
      <c r="T68">
        <f t="shared" si="56"/>
        <v>3.7960673008903241</v>
      </c>
      <c r="U68">
        <f t="shared" si="57"/>
        <v>40.083557259664666</v>
      </c>
      <c r="V68">
        <f t="shared" si="58"/>
        <v>1.5210000427143893</v>
      </c>
      <c r="W68">
        <f t="shared" si="59"/>
        <v>3.7945735026989316</v>
      </c>
      <c r="X68">
        <f t="shared" si="60"/>
        <v>2.2750672581759348</v>
      </c>
      <c r="Y68">
        <f t="shared" si="61"/>
        <v>-266.2700467692145</v>
      </c>
      <c r="Z68">
        <f t="shared" si="62"/>
        <v>-1.2202537655403243</v>
      </c>
      <c r="AA68">
        <f t="shared" si="63"/>
        <v>-7.9343814670596077E-2</v>
      </c>
      <c r="AB68">
        <f t="shared" si="64"/>
        <v>-105.72214443642878</v>
      </c>
      <c r="AC68">
        <v>-3.94677936214302E-2</v>
      </c>
      <c r="AD68">
        <v>4.4306055908675902E-2</v>
      </c>
      <c r="AE68">
        <v>3.3404486118931498</v>
      </c>
      <c r="AF68">
        <v>3</v>
      </c>
      <c r="AG68">
        <v>1</v>
      </c>
      <c r="AH68">
        <f t="shared" si="65"/>
        <v>1</v>
      </c>
      <c r="AI68">
        <f t="shared" si="66"/>
        <v>0</v>
      </c>
      <c r="AJ68">
        <f t="shared" si="67"/>
        <v>50160.235926792855</v>
      </c>
      <c r="AK68">
        <v>0</v>
      </c>
      <c r="AL68">
        <v>0</v>
      </c>
      <c r="AM68">
        <v>0</v>
      </c>
      <c r="AN68">
        <f t="shared" si="68"/>
        <v>0</v>
      </c>
      <c r="AO68" t="e">
        <f t="shared" si="69"/>
        <v>#DIV/0!</v>
      </c>
      <c r="AP68">
        <v>-1</v>
      </c>
      <c r="AQ68" t="s">
        <v>410</v>
      </c>
      <c r="AR68">
        <v>2.25633461538462</v>
      </c>
      <c r="AS68">
        <v>1.2347999999999999</v>
      </c>
      <c r="AT68">
        <f t="shared" si="70"/>
        <v>-0.82728750840996135</v>
      </c>
      <c r="AU68">
        <v>0.5</v>
      </c>
      <c r="AV68">
        <f t="shared" si="71"/>
        <v>841.20035500614108</v>
      </c>
      <c r="AW68">
        <f t="shared" si="72"/>
        <v>15.857847182728927</v>
      </c>
      <c r="AX68">
        <f t="shared" si="73"/>
        <v>-347.95727288330272</v>
      </c>
      <c r="AY68">
        <f t="shared" si="74"/>
        <v>1</v>
      </c>
      <c r="AZ68">
        <f t="shared" si="75"/>
        <v>2.0040228326586782E-2</v>
      </c>
      <c r="BA68">
        <f t="shared" si="76"/>
        <v>-1</v>
      </c>
      <c r="BB68" t="s">
        <v>252</v>
      </c>
      <c r="BC68">
        <v>0</v>
      </c>
      <c r="BD68">
        <f t="shared" si="77"/>
        <v>1.2347999999999999</v>
      </c>
      <c r="BE68">
        <f t="shared" si="78"/>
        <v>-0.82728750840996124</v>
      </c>
      <c r="BF68" t="e">
        <f t="shared" si="79"/>
        <v>#DIV/0!</v>
      </c>
      <c r="BG68">
        <f t="shared" si="80"/>
        <v>-0.82728750840996124</v>
      </c>
      <c r="BH68" t="e">
        <f t="shared" si="81"/>
        <v>#DIV/0!</v>
      </c>
      <c r="BI68">
        <f t="shared" si="82"/>
        <v>1000.0000322580599</v>
      </c>
      <c r="BJ68">
        <f t="shared" si="83"/>
        <v>841.20035500614108</v>
      </c>
      <c r="BK68">
        <f t="shared" si="84"/>
        <v>0.84120032787065047</v>
      </c>
      <c r="BL68">
        <f t="shared" si="85"/>
        <v>0.19240065574130089</v>
      </c>
      <c r="BM68">
        <v>0.67071804516927203</v>
      </c>
      <c r="BN68">
        <v>0.5</v>
      </c>
      <c r="BO68" t="s">
        <v>253</v>
      </c>
      <c r="BP68">
        <v>1684747087.7</v>
      </c>
      <c r="BQ68">
        <v>400.01277419354801</v>
      </c>
      <c r="BR68">
        <v>402.464</v>
      </c>
      <c r="BS68">
        <v>15.9505870967742</v>
      </c>
      <c r="BT68">
        <v>15.1535612903226</v>
      </c>
      <c r="BU68">
        <v>499.99796774193499</v>
      </c>
      <c r="BV68">
        <v>95.157016129032201</v>
      </c>
      <c r="BW68">
        <v>0.199978161290323</v>
      </c>
      <c r="BX68">
        <v>27.998796774193501</v>
      </c>
      <c r="BY68">
        <v>28.005548387096798</v>
      </c>
      <c r="BZ68">
        <v>999.9</v>
      </c>
      <c r="CA68">
        <v>10002.2580645161</v>
      </c>
      <c r="CB68">
        <v>0</v>
      </c>
      <c r="CC68">
        <v>67.697141935483899</v>
      </c>
      <c r="CD68">
        <v>1000.0000322580599</v>
      </c>
      <c r="CE68">
        <v>0.95999022580645199</v>
      </c>
      <c r="CF68">
        <v>4.0010009677419398E-2</v>
      </c>
      <c r="CG68">
        <v>0</v>
      </c>
      <c r="CH68">
        <v>2.2432225806451598</v>
      </c>
      <c r="CI68">
        <v>0</v>
      </c>
      <c r="CJ68">
        <v>649.70887096774197</v>
      </c>
      <c r="CK68">
        <v>9334.2977419354793</v>
      </c>
      <c r="CL68">
        <v>39.875</v>
      </c>
      <c r="CM68">
        <v>42.5</v>
      </c>
      <c r="CN68">
        <v>41.008000000000003</v>
      </c>
      <c r="CO68">
        <v>41</v>
      </c>
      <c r="CP68">
        <v>39.811999999999998</v>
      </c>
      <c r="CQ68">
        <v>959.99</v>
      </c>
      <c r="CR68">
        <v>40.010967741935502</v>
      </c>
      <c r="CS68">
        <v>0</v>
      </c>
      <c r="CT68">
        <v>59.400000095367403</v>
      </c>
      <c r="CU68">
        <v>2.25633461538462</v>
      </c>
      <c r="CV68">
        <v>-0.39132650489623799</v>
      </c>
      <c r="CW68">
        <v>0.58717950005995401</v>
      </c>
      <c r="CX68">
        <v>649.70480769230801</v>
      </c>
      <c r="CY68">
        <v>15</v>
      </c>
      <c r="CZ68">
        <v>1684743832.3</v>
      </c>
      <c r="DA68" t="s">
        <v>254</v>
      </c>
      <c r="DB68">
        <v>1</v>
      </c>
      <c r="DC68">
        <v>-3.641</v>
      </c>
      <c r="DD68">
        <v>0.39700000000000002</v>
      </c>
      <c r="DE68">
        <v>401</v>
      </c>
      <c r="DF68">
        <v>15</v>
      </c>
      <c r="DG68">
        <v>1.77</v>
      </c>
      <c r="DH68">
        <v>0.32</v>
      </c>
      <c r="DI68">
        <v>-2.4628003999999999</v>
      </c>
      <c r="DJ68">
        <v>0.12692317887155899</v>
      </c>
      <c r="DK68">
        <v>0.10885740050102199</v>
      </c>
      <c r="DL68">
        <v>1</v>
      </c>
      <c r="DM68">
        <v>2.2816722222222201</v>
      </c>
      <c r="DN68">
        <v>-0.293734435042317</v>
      </c>
      <c r="DO68">
        <v>0.19408224432370999</v>
      </c>
      <c r="DP68">
        <v>1</v>
      </c>
      <c r="DQ68">
        <v>0.79655213999999996</v>
      </c>
      <c r="DR68">
        <v>3.6915572629049299E-3</v>
      </c>
      <c r="DS68">
        <v>2.9360359807740701E-3</v>
      </c>
      <c r="DT68">
        <v>1</v>
      </c>
      <c r="DU68">
        <v>3</v>
      </c>
      <c r="DV68">
        <v>3</v>
      </c>
      <c r="DW68" t="s">
        <v>281</v>
      </c>
      <c r="DX68">
        <v>100</v>
      </c>
      <c r="DY68">
        <v>100</v>
      </c>
      <c r="DZ68">
        <v>-3.641</v>
      </c>
      <c r="EA68">
        <v>0.39700000000000002</v>
      </c>
      <c r="EB68">
        <v>2</v>
      </c>
      <c r="EC68">
        <v>515.45500000000004</v>
      </c>
      <c r="ED68">
        <v>420.66399999999999</v>
      </c>
      <c r="EE68">
        <v>26.2119</v>
      </c>
      <c r="EF68">
        <v>30.011800000000001</v>
      </c>
      <c r="EG68">
        <v>30</v>
      </c>
      <c r="EH68">
        <v>30.172999999999998</v>
      </c>
      <c r="EI68">
        <v>30.206</v>
      </c>
      <c r="EJ68">
        <v>20.119299999999999</v>
      </c>
      <c r="EK68">
        <v>36.159700000000001</v>
      </c>
      <c r="EL68">
        <v>54.642499999999998</v>
      </c>
      <c r="EM68">
        <v>26.2089</v>
      </c>
      <c r="EN68">
        <v>402.464</v>
      </c>
      <c r="EO68">
        <v>15.2089</v>
      </c>
      <c r="EP68">
        <v>100.23099999999999</v>
      </c>
      <c r="EQ68">
        <v>90.05</v>
      </c>
    </row>
    <row r="69" spans="1:147" x14ac:dyDescent="0.3">
      <c r="A69">
        <v>53</v>
      </c>
      <c r="B69">
        <v>1684747155.7</v>
      </c>
      <c r="C69">
        <v>3240.9000000953702</v>
      </c>
      <c r="D69" t="s">
        <v>411</v>
      </c>
      <c r="E69" t="s">
        <v>412</v>
      </c>
      <c r="F69">
        <v>1684747147.7</v>
      </c>
      <c r="G69">
        <f t="shared" si="43"/>
        <v>6.0963646961865675E-3</v>
      </c>
      <c r="H69">
        <f t="shared" si="44"/>
        <v>16.034077865057832</v>
      </c>
      <c r="I69">
        <f t="shared" si="45"/>
        <v>399.996225806452</v>
      </c>
      <c r="J69">
        <f t="shared" si="46"/>
        <v>284.14252728848703</v>
      </c>
      <c r="K69">
        <f t="shared" si="47"/>
        <v>27.094091093411713</v>
      </c>
      <c r="L69">
        <f t="shared" si="48"/>
        <v>38.141190206341946</v>
      </c>
      <c r="M69">
        <f t="shared" si="49"/>
        <v>0.25942372270552289</v>
      </c>
      <c r="N69">
        <f t="shared" si="50"/>
        <v>3.352667164677948</v>
      </c>
      <c r="O69">
        <f t="shared" si="51"/>
        <v>0.24876536358594487</v>
      </c>
      <c r="P69">
        <f t="shared" si="52"/>
        <v>0.15639947423067085</v>
      </c>
      <c r="Q69">
        <f t="shared" si="53"/>
        <v>161.84705077732218</v>
      </c>
      <c r="R69">
        <f t="shared" si="54"/>
        <v>27.433214310792607</v>
      </c>
      <c r="S69">
        <f t="shared" si="55"/>
        <v>27.993861290322599</v>
      </c>
      <c r="T69">
        <f t="shared" si="56"/>
        <v>3.7934818485880091</v>
      </c>
      <c r="U69">
        <f t="shared" si="57"/>
        <v>40.127990203277179</v>
      </c>
      <c r="V69">
        <f t="shared" si="58"/>
        <v>1.5218232411522032</v>
      </c>
      <c r="W69">
        <f t="shared" si="59"/>
        <v>3.792423277226376</v>
      </c>
      <c r="X69">
        <f t="shared" si="60"/>
        <v>2.2716586074358061</v>
      </c>
      <c r="Y69">
        <f t="shared" si="61"/>
        <v>-268.84968310182762</v>
      </c>
      <c r="Z69">
        <f t="shared" si="62"/>
        <v>-0.86526291741452965</v>
      </c>
      <c r="AA69">
        <f t="shared" si="63"/>
        <v>-5.6251150899713741E-2</v>
      </c>
      <c r="AB69">
        <f t="shared" si="64"/>
        <v>-107.92414639281969</v>
      </c>
      <c r="AC69">
        <v>-3.9471588448115998E-2</v>
      </c>
      <c r="AD69">
        <v>4.4310315934075799E-2</v>
      </c>
      <c r="AE69">
        <v>3.3407042313930502</v>
      </c>
      <c r="AF69">
        <v>3</v>
      </c>
      <c r="AG69">
        <v>1</v>
      </c>
      <c r="AH69">
        <f t="shared" si="65"/>
        <v>1</v>
      </c>
      <c r="AI69">
        <f t="shared" si="66"/>
        <v>0</v>
      </c>
      <c r="AJ69">
        <f t="shared" si="67"/>
        <v>50166.414319547512</v>
      </c>
      <c r="AK69">
        <v>0</v>
      </c>
      <c r="AL69">
        <v>0</v>
      </c>
      <c r="AM69">
        <v>0</v>
      </c>
      <c r="AN69">
        <f t="shared" si="68"/>
        <v>0</v>
      </c>
      <c r="AO69" t="e">
        <f t="shared" si="69"/>
        <v>#DIV/0!</v>
      </c>
      <c r="AP69">
        <v>-1</v>
      </c>
      <c r="AQ69" t="s">
        <v>413</v>
      </c>
      <c r="AR69">
        <v>2.3295230769230799</v>
      </c>
      <c r="AS69">
        <v>1.9739800000000001</v>
      </c>
      <c r="AT69">
        <f t="shared" si="70"/>
        <v>-0.18011483243147342</v>
      </c>
      <c r="AU69">
        <v>0.5</v>
      </c>
      <c r="AV69">
        <f t="shared" si="71"/>
        <v>841.19799692854201</v>
      </c>
      <c r="AW69">
        <f t="shared" si="72"/>
        <v>16.034077865057832</v>
      </c>
      <c r="AX69">
        <f t="shared" si="73"/>
        <v>-75.75611812923772</v>
      </c>
      <c r="AY69">
        <f t="shared" si="74"/>
        <v>1</v>
      </c>
      <c r="AZ69">
        <f t="shared" si="75"/>
        <v>2.0249784149812759E-2</v>
      </c>
      <c r="BA69">
        <f t="shared" si="76"/>
        <v>-1</v>
      </c>
      <c r="BB69" t="s">
        <v>252</v>
      </c>
      <c r="BC69">
        <v>0</v>
      </c>
      <c r="BD69">
        <f t="shared" si="77"/>
        <v>1.9739800000000001</v>
      </c>
      <c r="BE69">
        <f t="shared" si="78"/>
        <v>-0.18011483243147339</v>
      </c>
      <c r="BF69" t="e">
        <f t="shared" si="79"/>
        <v>#DIV/0!</v>
      </c>
      <c r="BG69">
        <f t="shared" si="80"/>
        <v>-0.18011483243147339</v>
      </c>
      <c r="BH69" t="e">
        <f t="shared" si="81"/>
        <v>#DIV/0!</v>
      </c>
      <c r="BI69">
        <f t="shared" si="82"/>
        <v>999.99722580645198</v>
      </c>
      <c r="BJ69">
        <f t="shared" si="83"/>
        <v>841.19799692854201</v>
      </c>
      <c r="BK69">
        <f t="shared" si="84"/>
        <v>0.84120033058107169</v>
      </c>
      <c r="BL69">
        <f t="shared" si="85"/>
        <v>0.19240066116214344</v>
      </c>
      <c r="BM69">
        <v>0.67071804516927203</v>
      </c>
      <c r="BN69">
        <v>0.5</v>
      </c>
      <c r="BO69" t="s">
        <v>253</v>
      </c>
      <c r="BP69">
        <v>1684747147.7</v>
      </c>
      <c r="BQ69">
        <v>399.996225806452</v>
      </c>
      <c r="BR69">
        <v>402.47419354838701</v>
      </c>
      <c r="BS69">
        <v>15.959741935483899</v>
      </c>
      <c r="BT69">
        <v>15.1550096774194</v>
      </c>
      <c r="BU69">
        <v>500.00274193548398</v>
      </c>
      <c r="BV69">
        <v>95.153890322580693</v>
      </c>
      <c r="BW69">
        <v>0.199984903225806</v>
      </c>
      <c r="BX69">
        <v>27.989074193548401</v>
      </c>
      <c r="BY69">
        <v>27.993861290322599</v>
      </c>
      <c r="BZ69">
        <v>999.9</v>
      </c>
      <c r="CA69">
        <v>10003.5483870968</v>
      </c>
      <c r="CB69">
        <v>0</v>
      </c>
      <c r="CC69">
        <v>64.608922580645199</v>
      </c>
      <c r="CD69">
        <v>999.99722580645198</v>
      </c>
      <c r="CE69">
        <v>0.95999087096774205</v>
      </c>
      <c r="CF69">
        <v>4.0009351612903199E-2</v>
      </c>
      <c r="CG69">
        <v>0</v>
      </c>
      <c r="CH69">
        <v>2.3072451612903202</v>
      </c>
      <c r="CI69">
        <v>0</v>
      </c>
      <c r="CJ69">
        <v>648.334967741936</v>
      </c>
      <c r="CK69">
        <v>9334.2651612903192</v>
      </c>
      <c r="CL69">
        <v>39.991870967741903</v>
      </c>
      <c r="CM69">
        <v>42.600612903225802</v>
      </c>
      <c r="CN69">
        <v>41.125</v>
      </c>
      <c r="CO69">
        <v>41.064032258064501</v>
      </c>
      <c r="CP69">
        <v>39.875</v>
      </c>
      <c r="CQ69">
        <v>959.987741935484</v>
      </c>
      <c r="CR69">
        <v>40.010967741935502</v>
      </c>
      <c r="CS69">
        <v>0</v>
      </c>
      <c r="CT69">
        <v>59.100000143051098</v>
      </c>
      <c r="CU69">
        <v>2.3295230769230799</v>
      </c>
      <c r="CV69">
        <v>0.30496411090870001</v>
      </c>
      <c r="CW69">
        <v>1.4468034064359501</v>
      </c>
      <c r="CX69">
        <v>648.31065384615397</v>
      </c>
      <c r="CY69">
        <v>15</v>
      </c>
      <c r="CZ69">
        <v>1684743832.3</v>
      </c>
      <c r="DA69" t="s">
        <v>254</v>
      </c>
      <c r="DB69">
        <v>1</v>
      </c>
      <c r="DC69">
        <v>-3.641</v>
      </c>
      <c r="DD69">
        <v>0.39700000000000002</v>
      </c>
      <c r="DE69">
        <v>401</v>
      </c>
      <c r="DF69">
        <v>15</v>
      </c>
      <c r="DG69">
        <v>1.77</v>
      </c>
      <c r="DH69">
        <v>0.32</v>
      </c>
      <c r="DI69">
        <v>-2.4696729999999998</v>
      </c>
      <c r="DJ69">
        <v>-3.6975039615849699E-2</v>
      </c>
      <c r="DK69">
        <v>0.10965217851461</v>
      </c>
      <c r="DL69">
        <v>1</v>
      </c>
      <c r="DM69">
        <v>2.3156694444444401</v>
      </c>
      <c r="DN69">
        <v>9.9388551518190593E-2</v>
      </c>
      <c r="DO69">
        <v>0.16972273601940799</v>
      </c>
      <c r="DP69">
        <v>1</v>
      </c>
      <c r="DQ69">
        <v>0.80295618000000002</v>
      </c>
      <c r="DR69">
        <v>1.8062630492197099E-2</v>
      </c>
      <c r="DS69">
        <v>3.9080767530333899E-3</v>
      </c>
      <c r="DT69">
        <v>1</v>
      </c>
      <c r="DU69">
        <v>3</v>
      </c>
      <c r="DV69">
        <v>3</v>
      </c>
      <c r="DW69" t="s">
        <v>281</v>
      </c>
      <c r="DX69">
        <v>100</v>
      </c>
      <c r="DY69">
        <v>100</v>
      </c>
      <c r="DZ69">
        <v>-3.641</v>
      </c>
      <c r="EA69">
        <v>0.39700000000000002</v>
      </c>
      <c r="EB69">
        <v>2</v>
      </c>
      <c r="EC69">
        <v>515.22199999999998</v>
      </c>
      <c r="ED69">
        <v>420.06099999999998</v>
      </c>
      <c r="EE69">
        <v>26.154499999999999</v>
      </c>
      <c r="EF69">
        <v>30.016999999999999</v>
      </c>
      <c r="EG69">
        <v>30.0002</v>
      </c>
      <c r="EH69">
        <v>30.175599999999999</v>
      </c>
      <c r="EI69">
        <v>30.208600000000001</v>
      </c>
      <c r="EJ69">
        <v>20.122699999999998</v>
      </c>
      <c r="EK69">
        <v>35.886600000000001</v>
      </c>
      <c r="EL69">
        <v>53.1524</v>
      </c>
      <c r="EM69">
        <v>26.154699999999998</v>
      </c>
      <c r="EN69">
        <v>402.46199999999999</v>
      </c>
      <c r="EO69">
        <v>15.2087</v>
      </c>
      <c r="EP69">
        <v>100.23699999999999</v>
      </c>
      <c r="EQ69">
        <v>90.056100000000001</v>
      </c>
    </row>
    <row r="70" spans="1:147" x14ac:dyDescent="0.3">
      <c r="A70">
        <v>54</v>
      </c>
      <c r="B70">
        <v>1684747215.7</v>
      </c>
      <c r="C70">
        <v>3300.9000000953702</v>
      </c>
      <c r="D70" t="s">
        <v>414</v>
      </c>
      <c r="E70" t="s">
        <v>415</v>
      </c>
      <c r="F70">
        <v>1684747207.7</v>
      </c>
      <c r="G70">
        <f t="shared" si="43"/>
        <v>6.0780770647322338E-3</v>
      </c>
      <c r="H70">
        <f t="shared" si="44"/>
        <v>16.503788539225575</v>
      </c>
      <c r="I70">
        <f t="shared" si="45"/>
        <v>399.94632258064502</v>
      </c>
      <c r="J70">
        <f t="shared" si="46"/>
        <v>281.08175327427023</v>
      </c>
      <c r="K70">
        <f t="shared" si="47"/>
        <v>26.801779893569183</v>
      </c>
      <c r="L70">
        <f t="shared" si="48"/>
        <v>38.135784988466881</v>
      </c>
      <c r="M70">
        <f t="shared" si="49"/>
        <v>0.25917773414106854</v>
      </c>
      <c r="N70">
        <f t="shared" si="50"/>
        <v>3.3532239041045275</v>
      </c>
      <c r="O70">
        <f t="shared" si="51"/>
        <v>0.24854082094188507</v>
      </c>
      <c r="P70">
        <f t="shared" si="52"/>
        <v>0.15625732050985278</v>
      </c>
      <c r="Q70">
        <f t="shared" si="53"/>
        <v>161.84977487830571</v>
      </c>
      <c r="R70">
        <f t="shared" si="54"/>
        <v>27.434454599812145</v>
      </c>
      <c r="S70">
        <f t="shared" si="55"/>
        <v>27.987235483871</v>
      </c>
      <c r="T70">
        <f t="shared" si="56"/>
        <v>3.7920167516153618</v>
      </c>
      <c r="U70">
        <f t="shared" si="57"/>
        <v>40.223893395044271</v>
      </c>
      <c r="V70">
        <f t="shared" si="58"/>
        <v>1.5251892048030276</v>
      </c>
      <c r="W70">
        <f t="shared" si="59"/>
        <v>3.7917493212900579</v>
      </c>
      <c r="X70">
        <f t="shared" si="60"/>
        <v>2.2668275468123342</v>
      </c>
      <c r="Y70">
        <f t="shared" si="61"/>
        <v>-268.04319855469151</v>
      </c>
      <c r="Z70">
        <f t="shared" si="62"/>
        <v>-0.21868428281228344</v>
      </c>
      <c r="AA70">
        <f t="shared" si="63"/>
        <v>-1.4213722788640965E-2</v>
      </c>
      <c r="AB70">
        <f t="shared" si="64"/>
        <v>-106.42632168198672</v>
      </c>
      <c r="AC70">
        <v>-3.9479816967047797E-2</v>
      </c>
      <c r="AD70">
        <v>4.4319553167434599E-2</v>
      </c>
      <c r="AE70">
        <v>3.3412584769442399</v>
      </c>
      <c r="AF70">
        <v>3</v>
      </c>
      <c r="AG70">
        <v>1</v>
      </c>
      <c r="AH70">
        <f t="shared" si="65"/>
        <v>1</v>
      </c>
      <c r="AI70">
        <f t="shared" si="66"/>
        <v>0</v>
      </c>
      <c r="AJ70">
        <f t="shared" si="67"/>
        <v>50176.916387240082</v>
      </c>
      <c r="AK70">
        <v>0</v>
      </c>
      <c r="AL70">
        <v>0</v>
      </c>
      <c r="AM70">
        <v>0</v>
      </c>
      <c r="AN70">
        <f t="shared" si="68"/>
        <v>0</v>
      </c>
      <c r="AO70" t="e">
        <f t="shared" si="69"/>
        <v>#DIV/0!</v>
      </c>
      <c r="AP70">
        <v>-1</v>
      </c>
      <c r="AQ70" t="s">
        <v>416</v>
      </c>
      <c r="AR70">
        <v>2.2425538461538501</v>
      </c>
      <c r="AS70">
        <v>2.7029000000000001</v>
      </c>
      <c r="AT70">
        <f t="shared" si="70"/>
        <v>0.17031564388107212</v>
      </c>
      <c r="AU70">
        <v>0.5</v>
      </c>
      <c r="AV70">
        <f t="shared" si="71"/>
        <v>841.21233147059661</v>
      </c>
      <c r="AW70">
        <f t="shared" si="72"/>
        <v>16.503788539225575</v>
      </c>
      <c r="AX70">
        <f t="shared" si="73"/>
        <v>71.63580993755626</v>
      </c>
      <c r="AY70">
        <f t="shared" si="74"/>
        <v>1</v>
      </c>
      <c r="AZ70">
        <f t="shared" si="75"/>
        <v>2.0807812587133233E-2</v>
      </c>
      <c r="BA70">
        <f t="shared" si="76"/>
        <v>-1</v>
      </c>
      <c r="BB70" t="s">
        <v>252</v>
      </c>
      <c r="BC70">
        <v>0</v>
      </c>
      <c r="BD70">
        <f t="shared" si="77"/>
        <v>2.7029000000000001</v>
      </c>
      <c r="BE70">
        <f t="shared" si="78"/>
        <v>0.17031564388107218</v>
      </c>
      <c r="BF70" t="e">
        <f t="shared" si="79"/>
        <v>#DIV/0!</v>
      </c>
      <c r="BG70">
        <f t="shared" si="80"/>
        <v>0.17031564388107218</v>
      </c>
      <c r="BH70" t="e">
        <f t="shared" si="81"/>
        <v>#DIV/0!</v>
      </c>
      <c r="BI70">
        <f t="shared" si="82"/>
        <v>1000.01429032258</v>
      </c>
      <c r="BJ70">
        <f t="shared" si="83"/>
        <v>841.21233147059661</v>
      </c>
      <c r="BK70">
        <f t="shared" si="84"/>
        <v>0.84120031044680599</v>
      </c>
      <c r="BL70">
        <f t="shared" si="85"/>
        <v>0.19240062089361198</v>
      </c>
      <c r="BM70">
        <v>0.67071804516927203</v>
      </c>
      <c r="BN70">
        <v>0.5</v>
      </c>
      <c r="BO70" t="s">
        <v>253</v>
      </c>
      <c r="BP70">
        <v>1684747207.7</v>
      </c>
      <c r="BQ70">
        <v>399.94632258064502</v>
      </c>
      <c r="BR70">
        <v>402.486290322581</v>
      </c>
      <c r="BS70">
        <v>15.9953129032258</v>
      </c>
      <c r="BT70">
        <v>15.1930193548387</v>
      </c>
      <c r="BU70">
        <v>500.00006451612899</v>
      </c>
      <c r="BV70">
        <v>95.152248387096805</v>
      </c>
      <c r="BW70">
        <v>0.20000974193548399</v>
      </c>
      <c r="BX70">
        <v>27.9860258064516</v>
      </c>
      <c r="BY70">
        <v>27.987235483871</v>
      </c>
      <c r="BZ70">
        <v>999.9</v>
      </c>
      <c r="CA70">
        <v>10005.8064516129</v>
      </c>
      <c r="CB70">
        <v>0</v>
      </c>
      <c r="CC70">
        <v>68.763900000000007</v>
      </c>
      <c r="CD70">
        <v>1000.01429032258</v>
      </c>
      <c r="CE70">
        <v>0.959992806451613</v>
      </c>
      <c r="CF70">
        <v>4.0007377419354798E-2</v>
      </c>
      <c r="CG70">
        <v>0</v>
      </c>
      <c r="CH70">
        <v>2.2470935483871002</v>
      </c>
      <c r="CI70">
        <v>0</v>
      </c>
      <c r="CJ70">
        <v>646.99658064516098</v>
      </c>
      <c r="CK70">
        <v>9334.4241935483897</v>
      </c>
      <c r="CL70">
        <v>40.061999999999998</v>
      </c>
      <c r="CM70">
        <v>42.686999999999998</v>
      </c>
      <c r="CN70">
        <v>41.191064516129003</v>
      </c>
      <c r="CO70">
        <v>41.183</v>
      </c>
      <c r="CP70">
        <v>39.965451612903202</v>
      </c>
      <c r="CQ70">
        <v>960.00451612903203</v>
      </c>
      <c r="CR70">
        <v>40.010967741935502</v>
      </c>
      <c r="CS70">
        <v>0</v>
      </c>
      <c r="CT70">
        <v>59.600000143051098</v>
      </c>
      <c r="CU70">
        <v>2.2425538461538501</v>
      </c>
      <c r="CV70">
        <v>-0.38798632309929998</v>
      </c>
      <c r="CW70">
        <v>1.9980854799618799</v>
      </c>
      <c r="CX70">
        <v>646.96007692307705</v>
      </c>
      <c r="CY70">
        <v>15</v>
      </c>
      <c r="CZ70">
        <v>1684743832.3</v>
      </c>
      <c r="DA70" t="s">
        <v>254</v>
      </c>
      <c r="DB70">
        <v>1</v>
      </c>
      <c r="DC70">
        <v>-3.641</v>
      </c>
      <c r="DD70">
        <v>0.39700000000000002</v>
      </c>
      <c r="DE70">
        <v>401</v>
      </c>
      <c r="DF70">
        <v>15</v>
      </c>
      <c r="DG70">
        <v>1.77</v>
      </c>
      <c r="DH70">
        <v>0.32</v>
      </c>
      <c r="DI70">
        <v>-2.4746717999999999</v>
      </c>
      <c r="DJ70">
        <v>-0.19060915246105301</v>
      </c>
      <c r="DK70">
        <v>0.40030690182753498</v>
      </c>
      <c r="DL70">
        <v>1</v>
      </c>
      <c r="DM70">
        <v>2.27531666666667</v>
      </c>
      <c r="DN70">
        <v>-0.24958247239043399</v>
      </c>
      <c r="DO70">
        <v>0.189869195471221</v>
      </c>
      <c r="DP70">
        <v>1</v>
      </c>
      <c r="DQ70">
        <v>0.80195495999999999</v>
      </c>
      <c r="DR70">
        <v>1.0407978871550899E-2</v>
      </c>
      <c r="DS70">
        <v>4.4646658148622901E-3</v>
      </c>
      <c r="DT70">
        <v>1</v>
      </c>
      <c r="DU70">
        <v>3</v>
      </c>
      <c r="DV70">
        <v>3</v>
      </c>
      <c r="DW70" t="s">
        <v>281</v>
      </c>
      <c r="DX70">
        <v>100</v>
      </c>
      <c r="DY70">
        <v>100</v>
      </c>
      <c r="DZ70">
        <v>-3.641</v>
      </c>
      <c r="EA70">
        <v>0.39700000000000002</v>
      </c>
      <c r="EB70">
        <v>2</v>
      </c>
      <c r="EC70">
        <v>515.77099999999996</v>
      </c>
      <c r="ED70">
        <v>419.84899999999999</v>
      </c>
      <c r="EE70">
        <v>26.114000000000001</v>
      </c>
      <c r="EF70">
        <v>30.022200000000002</v>
      </c>
      <c r="EG70">
        <v>29.9999</v>
      </c>
      <c r="EH70">
        <v>30.180700000000002</v>
      </c>
      <c r="EI70">
        <v>30.213699999999999</v>
      </c>
      <c r="EJ70">
        <v>20.119700000000002</v>
      </c>
      <c r="EK70">
        <v>35.6145</v>
      </c>
      <c r="EL70">
        <v>52.028300000000002</v>
      </c>
      <c r="EM70">
        <v>26.124300000000002</v>
      </c>
      <c r="EN70">
        <v>402.41300000000001</v>
      </c>
      <c r="EO70">
        <v>15.1935</v>
      </c>
      <c r="EP70">
        <v>100.235</v>
      </c>
      <c r="EQ70">
        <v>90.057500000000005</v>
      </c>
    </row>
    <row r="71" spans="1:147" x14ac:dyDescent="0.3">
      <c r="A71">
        <v>55</v>
      </c>
      <c r="B71">
        <v>1684747275.7</v>
      </c>
      <c r="C71">
        <v>3360.9000000953702</v>
      </c>
      <c r="D71" t="s">
        <v>417</v>
      </c>
      <c r="E71" t="s">
        <v>418</v>
      </c>
      <c r="F71">
        <v>1684747267.7</v>
      </c>
      <c r="G71">
        <f t="shared" si="43"/>
        <v>6.1809645619712401E-3</v>
      </c>
      <c r="H71">
        <f t="shared" si="44"/>
        <v>15.502200608272013</v>
      </c>
      <c r="I71">
        <f t="shared" si="45"/>
        <v>400.01654838709698</v>
      </c>
      <c r="J71">
        <f t="shared" si="46"/>
        <v>289.23887909992106</v>
      </c>
      <c r="K71">
        <f t="shared" si="47"/>
        <v>27.583898634673734</v>
      </c>
      <c r="L71">
        <f t="shared" si="48"/>
        <v>38.148453476373447</v>
      </c>
      <c r="M71">
        <f t="shared" si="49"/>
        <v>0.26418887940854946</v>
      </c>
      <c r="N71">
        <f t="shared" si="50"/>
        <v>3.3524383354981264</v>
      </c>
      <c r="O71">
        <f t="shared" si="51"/>
        <v>0.25314361551923509</v>
      </c>
      <c r="P71">
        <f t="shared" si="52"/>
        <v>0.15916865201672023</v>
      </c>
      <c r="Q71">
        <f t="shared" si="53"/>
        <v>161.84183761166193</v>
      </c>
      <c r="R71">
        <f t="shared" si="54"/>
        <v>27.396582569432809</v>
      </c>
      <c r="S71">
        <f t="shared" si="55"/>
        <v>27.972941935483899</v>
      </c>
      <c r="T71">
        <f t="shared" si="56"/>
        <v>3.7888578462042597</v>
      </c>
      <c r="U71">
        <f t="shared" si="57"/>
        <v>40.256525664231127</v>
      </c>
      <c r="V71">
        <f t="shared" si="58"/>
        <v>1.5251692949359226</v>
      </c>
      <c r="W71">
        <f t="shared" si="59"/>
        <v>3.7886262407664044</v>
      </c>
      <c r="X71">
        <f t="shared" si="60"/>
        <v>2.2636885512683369</v>
      </c>
      <c r="Y71">
        <f t="shared" si="61"/>
        <v>-272.58053718293166</v>
      </c>
      <c r="Z71">
        <f t="shared" si="62"/>
        <v>-0.18948197759011876</v>
      </c>
      <c r="AA71">
        <f t="shared" si="63"/>
        <v>-1.2316814746476572E-2</v>
      </c>
      <c r="AB71">
        <f t="shared" si="64"/>
        <v>-110.94049836360632</v>
      </c>
      <c r="AC71">
        <v>-3.94682065506358E-2</v>
      </c>
      <c r="AD71">
        <v>4.4306519457883699E-2</v>
      </c>
      <c r="AE71">
        <v>3.3404764271888001</v>
      </c>
      <c r="AF71">
        <v>3</v>
      </c>
      <c r="AG71">
        <v>1</v>
      </c>
      <c r="AH71">
        <f t="shared" si="65"/>
        <v>1</v>
      </c>
      <c r="AI71">
        <f t="shared" si="66"/>
        <v>0</v>
      </c>
      <c r="AJ71">
        <f t="shared" si="67"/>
        <v>50165.443084105733</v>
      </c>
      <c r="AK71">
        <v>0</v>
      </c>
      <c r="AL71">
        <v>0</v>
      </c>
      <c r="AM71">
        <v>0</v>
      </c>
      <c r="AN71">
        <f t="shared" si="68"/>
        <v>0</v>
      </c>
      <c r="AO71" t="e">
        <f t="shared" si="69"/>
        <v>#DIV/0!</v>
      </c>
      <c r="AP71">
        <v>-1</v>
      </c>
      <c r="AQ71" t="s">
        <v>419</v>
      </c>
      <c r="AR71">
        <v>2.32375</v>
      </c>
      <c r="AS71">
        <v>2.1979899999999999</v>
      </c>
      <c r="AT71">
        <f t="shared" si="70"/>
        <v>-5.7215910900413558E-2</v>
      </c>
      <c r="AU71">
        <v>0.5</v>
      </c>
      <c r="AV71">
        <f t="shared" si="71"/>
        <v>841.17081685108644</v>
      </c>
      <c r="AW71">
        <f t="shared" si="72"/>
        <v>15.502200608272013</v>
      </c>
      <c r="AX71">
        <f t="shared" si="73"/>
        <v>-24.064177254489927</v>
      </c>
      <c r="AY71">
        <f t="shared" si="74"/>
        <v>1</v>
      </c>
      <c r="AZ71">
        <f t="shared" si="75"/>
        <v>1.961813258102298E-2</v>
      </c>
      <c r="BA71">
        <f t="shared" si="76"/>
        <v>-1</v>
      </c>
      <c r="BB71" t="s">
        <v>252</v>
      </c>
      <c r="BC71">
        <v>0</v>
      </c>
      <c r="BD71">
        <f t="shared" si="77"/>
        <v>2.1979899999999999</v>
      </c>
      <c r="BE71">
        <f t="shared" si="78"/>
        <v>-5.7215910900413607E-2</v>
      </c>
      <c r="BF71" t="e">
        <f t="shared" si="79"/>
        <v>#DIV/0!</v>
      </c>
      <c r="BG71">
        <f t="shared" si="80"/>
        <v>-5.7215910900413607E-2</v>
      </c>
      <c r="BH71" t="e">
        <f t="shared" si="81"/>
        <v>#DIV/0!</v>
      </c>
      <c r="BI71">
        <f t="shared" si="82"/>
        <v>999.96490322580701</v>
      </c>
      <c r="BJ71">
        <f t="shared" si="83"/>
        <v>841.17081685108644</v>
      </c>
      <c r="BK71">
        <f t="shared" si="84"/>
        <v>0.84120034026947998</v>
      </c>
      <c r="BL71">
        <f t="shared" si="85"/>
        <v>0.19240068053896003</v>
      </c>
      <c r="BM71">
        <v>0.67071804516927203</v>
      </c>
      <c r="BN71">
        <v>0.5</v>
      </c>
      <c r="BO71" t="s">
        <v>253</v>
      </c>
      <c r="BP71">
        <v>1684747267.7</v>
      </c>
      <c r="BQ71">
        <v>400.01654838709698</v>
      </c>
      <c r="BR71">
        <v>402.42780645161298</v>
      </c>
      <c r="BS71">
        <v>15.992599999999999</v>
      </c>
      <c r="BT71">
        <v>15.1767</v>
      </c>
      <c r="BU71">
        <v>499.98580645161297</v>
      </c>
      <c r="BV71">
        <v>95.167219354838707</v>
      </c>
      <c r="BW71">
        <v>0.19996890322580599</v>
      </c>
      <c r="BX71">
        <v>27.971893548387101</v>
      </c>
      <c r="BY71">
        <v>27.972941935483899</v>
      </c>
      <c r="BZ71">
        <v>999.9</v>
      </c>
      <c r="CA71">
        <v>10001.2903225806</v>
      </c>
      <c r="CB71">
        <v>0</v>
      </c>
      <c r="CC71">
        <v>68.763900000000007</v>
      </c>
      <c r="CD71">
        <v>999.96490322580701</v>
      </c>
      <c r="CE71">
        <v>0.95999216129032305</v>
      </c>
      <c r="CF71">
        <v>4.0008035483871003E-2</v>
      </c>
      <c r="CG71">
        <v>0</v>
      </c>
      <c r="CH71">
        <v>2.3428612903225798</v>
      </c>
      <c r="CI71">
        <v>0</v>
      </c>
      <c r="CJ71">
        <v>645.48806451612904</v>
      </c>
      <c r="CK71">
        <v>9333.9648387096804</v>
      </c>
      <c r="CL71">
        <v>40.152999999999999</v>
      </c>
      <c r="CM71">
        <v>42.76</v>
      </c>
      <c r="CN71">
        <v>41.304000000000002</v>
      </c>
      <c r="CO71">
        <v>41.25</v>
      </c>
      <c r="CP71">
        <v>40.061999999999998</v>
      </c>
      <c r="CQ71">
        <v>959.95645161290304</v>
      </c>
      <c r="CR71">
        <v>40.01</v>
      </c>
      <c r="CS71">
        <v>0</v>
      </c>
      <c r="CT71">
        <v>59.300000190734899</v>
      </c>
      <c r="CU71">
        <v>2.32375</v>
      </c>
      <c r="CV71">
        <v>-0.33019145938674699</v>
      </c>
      <c r="CW71">
        <v>-0.990153842978582</v>
      </c>
      <c r="CX71">
        <v>645.47284615384604</v>
      </c>
      <c r="CY71">
        <v>15</v>
      </c>
      <c r="CZ71">
        <v>1684743832.3</v>
      </c>
      <c r="DA71" t="s">
        <v>254</v>
      </c>
      <c r="DB71">
        <v>1</v>
      </c>
      <c r="DC71">
        <v>-3.641</v>
      </c>
      <c r="DD71">
        <v>0.39700000000000002</v>
      </c>
      <c r="DE71">
        <v>401</v>
      </c>
      <c r="DF71">
        <v>15</v>
      </c>
      <c r="DG71">
        <v>1.77</v>
      </c>
      <c r="DH71">
        <v>0.32</v>
      </c>
      <c r="DI71">
        <v>-2.4650968</v>
      </c>
      <c r="DJ71">
        <v>0.41718361584640501</v>
      </c>
      <c r="DK71">
        <v>0.16284557792510099</v>
      </c>
      <c r="DL71">
        <v>1</v>
      </c>
      <c r="DM71">
        <v>2.3295722222222199</v>
      </c>
      <c r="DN71">
        <v>1.8336047785012601E-2</v>
      </c>
      <c r="DO71">
        <v>0.17393448896241701</v>
      </c>
      <c r="DP71">
        <v>1</v>
      </c>
      <c r="DQ71">
        <v>0.81560533999999996</v>
      </c>
      <c r="DR71">
        <v>4.5061973589448703E-3</v>
      </c>
      <c r="DS71">
        <v>3.4895236615331898E-3</v>
      </c>
      <c r="DT71">
        <v>1</v>
      </c>
      <c r="DU71">
        <v>3</v>
      </c>
      <c r="DV71">
        <v>3</v>
      </c>
      <c r="DW71" t="s">
        <v>281</v>
      </c>
      <c r="DX71">
        <v>100</v>
      </c>
      <c r="DY71">
        <v>100</v>
      </c>
      <c r="DZ71">
        <v>-3.641</v>
      </c>
      <c r="EA71">
        <v>0.39700000000000002</v>
      </c>
      <c r="EB71">
        <v>2</v>
      </c>
      <c r="EC71">
        <v>515.56299999999999</v>
      </c>
      <c r="ED71">
        <v>418.39600000000002</v>
      </c>
      <c r="EE71">
        <v>26.188700000000001</v>
      </c>
      <c r="EF71">
        <v>30.03</v>
      </c>
      <c r="EG71">
        <v>30</v>
      </c>
      <c r="EH71">
        <v>30.187000000000001</v>
      </c>
      <c r="EI71">
        <v>30.218900000000001</v>
      </c>
      <c r="EJ71">
        <v>20.134799999999998</v>
      </c>
      <c r="EK71">
        <v>35.6145</v>
      </c>
      <c r="EL71">
        <v>50.901800000000001</v>
      </c>
      <c r="EM71">
        <v>26.194600000000001</v>
      </c>
      <c r="EN71">
        <v>402.44499999999999</v>
      </c>
      <c r="EO71">
        <v>15.1332</v>
      </c>
      <c r="EP71">
        <v>100.238</v>
      </c>
      <c r="EQ71">
        <v>90.062700000000007</v>
      </c>
    </row>
    <row r="72" spans="1:147" x14ac:dyDescent="0.3">
      <c r="A72">
        <v>56</v>
      </c>
      <c r="B72">
        <v>1684747335.7</v>
      </c>
      <c r="C72">
        <v>3420.9000000953702</v>
      </c>
      <c r="D72" t="s">
        <v>420</v>
      </c>
      <c r="E72" t="s">
        <v>421</v>
      </c>
      <c r="F72">
        <v>1684747327.7</v>
      </c>
      <c r="G72">
        <f t="shared" si="43"/>
        <v>6.2187354748246106E-3</v>
      </c>
      <c r="H72">
        <f t="shared" si="44"/>
        <v>16.040179205117781</v>
      </c>
      <c r="I72">
        <f t="shared" si="45"/>
        <v>400.00458064516101</v>
      </c>
      <c r="J72">
        <f t="shared" si="46"/>
        <v>286.26915732805071</v>
      </c>
      <c r="K72">
        <f t="shared" si="47"/>
        <v>27.29733735723547</v>
      </c>
      <c r="L72">
        <f t="shared" si="48"/>
        <v>38.142635009044106</v>
      </c>
      <c r="M72">
        <f t="shared" si="49"/>
        <v>0.26527002743792372</v>
      </c>
      <c r="N72">
        <f t="shared" si="50"/>
        <v>3.350041197116671</v>
      </c>
      <c r="O72">
        <f t="shared" si="51"/>
        <v>0.25412861787903307</v>
      </c>
      <c r="P72">
        <f t="shared" si="52"/>
        <v>0.15979240323688082</v>
      </c>
      <c r="Q72">
        <f t="shared" si="53"/>
        <v>161.84889470716499</v>
      </c>
      <c r="R72">
        <f t="shared" si="54"/>
        <v>27.402823854360644</v>
      </c>
      <c r="S72">
        <f t="shared" si="55"/>
        <v>27.987590322580601</v>
      </c>
      <c r="T72">
        <f t="shared" si="56"/>
        <v>3.7920952009655564</v>
      </c>
      <c r="U72">
        <f t="shared" si="57"/>
        <v>40.182252486065877</v>
      </c>
      <c r="V72">
        <f t="shared" si="58"/>
        <v>1.5237091484423808</v>
      </c>
      <c r="W72">
        <f t="shared" si="59"/>
        <v>3.7919953565837607</v>
      </c>
      <c r="X72">
        <f t="shared" si="60"/>
        <v>2.2683860525231756</v>
      </c>
      <c r="Y72">
        <f t="shared" si="61"/>
        <v>-274.24623443976532</v>
      </c>
      <c r="Z72">
        <f t="shared" si="62"/>
        <v>-8.15646417461863E-2</v>
      </c>
      <c r="AA72">
        <f t="shared" si="63"/>
        <v>-5.3064953220783515E-3</v>
      </c>
      <c r="AB72">
        <f t="shared" si="64"/>
        <v>-112.4842108696686</v>
      </c>
      <c r="AC72">
        <v>-3.9432784549274499E-2</v>
      </c>
      <c r="AD72">
        <v>4.4266755158217999E-2</v>
      </c>
      <c r="AE72">
        <v>3.33809002440365</v>
      </c>
      <c r="AF72">
        <v>3</v>
      </c>
      <c r="AG72">
        <v>1</v>
      </c>
      <c r="AH72">
        <f t="shared" si="65"/>
        <v>1</v>
      </c>
      <c r="AI72">
        <f t="shared" si="66"/>
        <v>0</v>
      </c>
      <c r="AJ72">
        <f t="shared" si="67"/>
        <v>50119.465801791601</v>
      </c>
      <c r="AK72">
        <v>0</v>
      </c>
      <c r="AL72">
        <v>0</v>
      </c>
      <c r="AM72">
        <v>0</v>
      </c>
      <c r="AN72">
        <f t="shared" si="68"/>
        <v>0</v>
      </c>
      <c r="AO72" t="e">
        <f t="shared" si="69"/>
        <v>#DIV/0!</v>
      </c>
      <c r="AP72">
        <v>-1</v>
      </c>
      <c r="AQ72" t="s">
        <v>422</v>
      </c>
      <c r="AR72">
        <v>2.2245730769230798</v>
      </c>
      <c r="AS72">
        <v>1.4323999999999999</v>
      </c>
      <c r="AT72">
        <f t="shared" si="70"/>
        <v>-0.55303900930122873</v>
      </c>
      <c r="AU72">
        <v>0.5</v>
      </c>
      <c r="AV72">
        <f t="shared" si="71"/>
        <v>841.20786847712168</v>
      </c>
      <c r="AW72">
        <f t="shared" si="72"/>
        <v>16.040179205117781</v>
      </c>
      <c r="AX72">
        <f t="shared" si="73"/>
        <v>-232.61038309949285</v>
      </c>
      <c r="AY72">
        <f t="shared" si="74"/>
        <v>1</v>
      </c>
      <c r="AZ72">
        <f t="shared" si="75"/>
        <v>2.0256799589816511E-2</v>
      </c>
      <c r="BA72">
        <f t="shared" si="76"/>
        <v>-1</v>
      </c>
      <c r="BB72" t="s">
        <v>252</v>
      </c>
      <c r="BC72">
        <v>0</v>
      </c>
      <c r="BD72">
        <f t="shared" si="77"/>
        <v>1.4323999999999999</v>
      </c>
      <c r="BE72">
        <f t="shared" si="78"/>
        <v>-0.55303900930122873</v>
      </c>
      <c r="BF72" t="e">
        <f t="shared" si="79"/>
        <v>#DIV/0!</v>
      </c>
      <c r="BG72">
        <f t="shared" si="80"/>
        <v>-0.55303900930122873</v>
      </c>
      <c r="BH72" t="e">
        <f t="shared" si="81"/>
        <v>#DIV/0!</v>
      </c>
      <c r="BI72">
        <f t="shared" si="82"/>
        <v>1000.009</v>
      </c>
      <c r="BJ72">
        <f t="shared" si="83"/>
        <v>841.20786847712168</v>
      </c>
      <c r="BK72">
        <f t="shared" si="84"/>
        <v>0.8412002976744426</v>
      </c>
      <c r="BL72">
        <f t="shared" si="85"/>
        <v>0.19240059534888526</v>
      </c>
      <c r="BM72">
        <v>0.67071804516927203</v>
      </c>
      <c r="BN72">
        <v>0.5</v>
      </c>
      <c r="BO72" t="s">
        <v>253</v>
      </c>
      <c r="BP72">
        <v>1684747327.7</v>
      </c>
      <c r="BQ72">
        <v>400.00458064516101</v>
      </c>
      <c r="BR72">
        <v>402.48993548387102</v>
      </c>
      <c r="BS72">
        <v>15.979248387096799</v>
      </c>
      <c r="BT72">
        <v>15.1583806451613</v>
      </c>
      <c r="BU72">
        <v>500.00361290322599</v>
      </c>
      <c r="BV72">
        <v>95.155467741935496</v>
      </c>
      <c r="BW72">
        <v>0.200027806451613</v>
      </c>
      <c r="BX72">
        <v>27.987138709677399</v>
      </c>
      <c r="BY72">
        <v>27.987590322580601</v>
      </c>
      <c r="BZ72">
        <v>999.9</v>
      </c>
      <c r="CA72">
        <v>9993.5483870967691</v>
      </c>
      <c r="CB72">
        <v>0</v>
      </c>
      <c r="CC72">
        <v>68.763900000000007</v>
      </c>
      <c r="CD72">
        <v>1000.009</v>
      </c>
      <c r="CE72">
        <v>0.95999441935483898</v>
      </c>
      <c r="CF72">
        <v>4.0005732258064503E-2</v>
      </c>
      <c r="CG72">
        <v>0</v>
      </c>
      <c r="CH72">
        <v>2.2466516129032299</v>
      </c>
      <c r="CI72">
        <v>0</v>
      </c>
      <c r="CJ72">
        <v>644.06151612903204</v>
      </c>
      <c r="CK72">
        <v>9334.3874193548399</v>
      </c>
      <c r="CL72">
        <v>40.245935483871001</v>
      </c>
      <c r="CM72">
        <v>42.842483870967698</v>
      </c>
      <c r="CN72">
        <v>41.375</v>
      </c>
      <c r="CO72">
        <v>41.311999999999998</v>
      </c>
      <c r="CP72">
        <v>40.125</v>
      </c>
      <c r="CQ72">
        <v>959.99967741935495</v>
      </c>
      <c r="CR72">
        <v>40.010322580645202</v>
      </c>
      <c r="CS72">
        <v>0</v>
      </c>
      <c r="CT72">
        <v>59.400000095367403</v>
      </c>
      <c r="CU72">
        <v>2.2245730769230798</v>
      </c>
      <c r="CV72">
        <v>1.3777695469988399E-3</v>
      </c>
      <c r="CW72">
        <v>9.5726397392673392E-3</v>
      </c>
      <c r="CX72">
        <v>644.056307692308</v>
      </c>
      <c r="CY72">
        <v>15</v>
      </c>
      <c r="CZ72">
        <v>1684743832.3</v>
      </c>
      <c r="DA72" t="s">
        <v>254</v>
      </c>
      <c r="DB72">
        <v>1</v>
      </c>
      <c r="DC72">
        <v>-3.641</v>
      </c>
      <c r="DD72">
        <v>0.39700000000000002</v>
      </c>
      <c r="DE72">
        <v>401</v>
      </c>
      <c r="DF72">
        <v>15</v>
      </c>
      <c r="DG72">
        <v>1.77</v>
      </c>
      <c r="DH72">
        <v>0.32</v>
      </c>
      <c r="DI72">
        <v>-2.4623818000000002</v>
      </c>
      <c r="DJ72">
        <v>-0.40954377911162099</v>
      </c>
      <c r="DK72">
        <v>0.13733048539475901</v>
      </c>
      <c r="DL72">
        <v>1</v>
      </c>
      <c r="DM72">
        <v>2.29768888888889</v>
      </c>
      <c r="DN72">
        <v>-0.52006530612245405</v>
      </c>
      <c r="DO72">
        <v>0.20173209514075</v>
      </c>
      <c r="DP72">
        <v>1</v>
      </c>
      <c r="DQ72">
        <v>0.82027307999999999</v>
      </c>
      <c r="DR72">
        <v>5.6595054021526105E-4</v>
      </c>
      <c r="DS72">
        <v>3.3712131990724001E-3</v>
      </c>
      <c r="DT72">
        <v>1</v>
      </c>
      <c r="DU72">
        <v>3</v>
      </c>
      <c r="DV72">
        <v>3</v>
      </c>
      <c r="DW72" t="s">
        <v>281</v>
      </c>
      <c r="DX72">
        <v>100</v>
      </c>
      <c r="DY72">
        <v>100</v>
      </c>
      <c r="DZ72">
        <v>-3.641</v>
      </c>
      <c r="EA72">
        <v>0.39700000000000002</v>
      </c>
      <c r="EB72">
        <v>2</v>
      </c>
      <c r="EC72">
        <v>515.245</v>
      </c>
      <c r="ED72">
        <v>419.56900000000002</v>
      </c>
      <c r="EE72">
        <v>26.221699999999998</v>
      </c>
      <c r="EF72">
        <v>30.040400000000002</v>
      </c>
      <c r="EG72">
        <v>30.000599999999999</v>
      </c>
      <c r="EH72">
        <v>30.194800000000001</v>
      </c>
      <c r="EI72">
        <v>30.226700000000001</v>
      </c>
      <c r="EJ72">
        <v>20.124700000000001</v>
      </c>
      <c r="EK72">
        <v>35.887999999999998</v>
      </c>
      <c r="EL72">
        <v>49.395299999999999</v>
      </c>
      <c r="EM72">
        <v>26.2241</v>
      </c>
      <c r="EN72">
        <v>402.471</v>
      </c>
      <c r="EO72">
        <v>15.108000000000001</v>
      </c>
      <c r="EP72">
        <v>100.239</v>
      </c>
      <c r="EQ72">
        <v>90.066299999999998</v>
      </c>
    </row>
    <row r="73" spans="1:147" x14ac:dyDescent="0.3">
      <c r="A73">
        <v>57</v>
      </c>
      <c r="B73">
        <v>1684747395.7</v>
      </c>
      <c r="C73">
        <v>3480.9000000953702</v>
      </c>
      <c r="D73" t="s">
        <v>423</v>
      </c>
      <c r="E73" t="s">
        <v>424</v>
      </c>
      <c r="F73">
        <v>1684747387.7</v>
      </c>
      <c r="G73">
        <f t="shared" si="43"/>
        <v>6.2916269826335993E-3</v>
      </c>
      <c r="H73">
        <f t="shared" si="44"/>
        <v>16.077613361788618</v>
      </c>
      <c r="I73">
        <f t="shared" si="45"/>
        <v>399.98929032258098</v>
      </c>
      <c r="J73">
        <f t="shared" si="46"/>
        <v>286.96434517922631</v>
      </c>
      <c r="K73">
        <f t="shared" si="47"/>
        <v>27.363107767194283</v>
      </c>
      <c r="L73">
        <f t="shared" si="48"/>
        <v>38.14045277989004</v>
      </c>
      <c r="M73">
        <f t="shared" si="49"/>
        <v>0.26798889877743187</v>
      </c>
      <c r="N73">
        <f t="shared" si="50"/>
        <v>3.3487849791771969</v>
      </c>
      <c r="O73">
        <f t="shared" si="51"/>
        <v>0.25661912344187965</v>
      </c>
      <c r="P73">
        <f t="shared" si="52"/>
        <v>0.16136828337431544</v>
      </c>
      <c r="Q73">
        <f t="shared" si="53"/>
        <v>161.84984104842789</v>
      </c>
      <c r="R73">
        <f t="shared" si="54"/>
        <v>27.393140845365938</v>
      </c>
      <c r="S73">
        <f t="shared" si="55"/>
        <v>27.987229032258099</v>
      </c>
      <c r="T73">
        <f t="shared" si="56"/>
        <v>3.7920153252766466</v>
      </c>
      <c r="U73">
        <f t="shared" si="57"/>
        <v>40.049170975835835</v>
      </c>
      <c r="V73">
        <f t="shared" si="58"/>
        <v>1.5193031749919697</v>
      </c>
      <c r="W73">
        <f t="shared" si="59"/>
        <v>3.7935945688080785</v>
      </c>
      <c r="X73">
        <f t="shared" si="60"/>
        <v>2.272712150284677</v>
      </c>
      <c r="Y73">
        <f t="shared" si="61"/>
        <v>-277.46074993414175</v>
      </c>
      <c r="Z73">
        <f t="shared" si="62"/>
        <v>1.2894028596501645</v>
      </c>
      <c r="AA73">
        <f t="shared" si="63"/>
        <v>8.3921306762823986E-2</v>
      </c>
      <c r="AB73">
        <f t="shared" si="64"/>
        <v>-114.23758471930087</v>
      </c>
      <c r="AC73">
        <v>-3.9414225789497201E-2</v>
      </c>
      <c r="AD73">
        <v>4.4245921324531201E-2</v>
      </c>
      <c r="AE73">
        <v>3.33683943119867</v>
      </c>
      <c r="AF73">
        <v>3</v>
      </c>
      <c r="AG73">
        <v>1</v>
      </c>
      <c r="AH73">
        <f t="shared" si="65"/>
        <v>1</v>
      </c>
      <c r="AI73">
        <f t="shared" si="66"/>
        <v>0</v>
      </c>
      <c r="AJ73">
        <f t="shared" si="67"/>
        <v>50095.594476747101</v>
      </c>
      <c r="AK73">
        <v>0</v>
      </c>
      <c r="AL73">
        <v>0</v>
      </c>
      <c r="AM73">
        <v>0</v>
      </c>
      <c r="AN73">
        <f t="shared" si="68"/>
        <v>0</v>
      </c>
      <c r="AO73" t="e">
        <f t="shared" si="69"/>
        <v>#DIV/0!</v>
      </c>
      <c r="AP73">
        <v>-1</v>
      </c>
      <c r="AQ73" t="s">
        <v>425</v>
      </c>
      <c r="AR73">
        <v>2.29401923076923</v>
      </c>
      <c r="AS73">
        <v>1.1856</v>
      </c>
      <c r="AT73">
        <f t="shared" si="70"/>
        <v>-0.93490151043288638</v>
      </c>
      <c r="AU73">
        <v>0.5</v>
      </c>
      <c r="AV73">
        <f t="shared" si="71"/>
        <v>841.21326774193744</v>
      </c>
      <c r="AW73">
        <f t="shared" si="72"/>
        <v>16.077613361788618</v>
      </c>
      <c r="AX73">
        <f t="shared" si="73"/>
        <v>-393.22577730406067</v>
      </c>
      <c r="AY73">
        <f t="shared" si="74"/>
        <v>1</v>
      </c>
      <c r="AZ73">
        <f t="shared" si="75"/>
        <v>2.0301169770693142E-2</v>
      </c>
      <c r="BA73">
        <f t="shared" si="76"/>
        <v>-1</v>
      </c>
      <c r="BB73" t="s">
        <v>252</v>
      </c>
      <c r="BC73">
        <v>0</v>
      </c>
      <c r="BD73">
        <f t="shared" si="77"/>
        <v>1.1856</v>
      </c>
      <c r="BE73">
        <f t="shared" si="78"/>
        <v>-0.93490151043288627</v>
      </c>
      <c r="BF73" t="e">
        <f t="shared" si="79"/>
        <v>#DIV/0!</v>
      </c>
      <c r="BG73">
        <f t="shared" si="80"/>
        <v>-0.93490151043288627</v>
      </c>
      <c r="BH73" t="e">
        <f t="shared" si="81"/>
        <v>#DIV/0!</v>
      </c>
      <c r="BI73">
        <f t="shared" si="82"/>
        <v>1000.01548387097</v>
      </c>
      <c r="BJ73">
        <f t="shared" si="83"/>
        <v>841.21326774193744</v>
      </c>
      <c r="BK73">
        <f t="shared" si="84"/>
        <v>0.84120024270591942</v>
      </c>
      <c r="BL73">
        <f t="shared" si="85"/>
        <v>0.1924004854118388</v>
      </c>
      <c r="BM73">
        <v>0.67071804516927203</v>
      </c>
      <c r="BN73">
        <v>0.5</v>
      </c>
      <c r="BO73" t="s">
        <v>253</v>
      </c>
      <c r="BP73">
        <v>1684747387.7</v>
      </c>
      <c r="BQ73">
        <v>399.98929032258098</v>
      </c>
      <c r="BR73">
        <v>402.48354838709702</v>
      </c>
      <c r="BS73">
        <v>15.933345161290299</v>
      </c>
      <c r="BT73">
        <v>15.102822580645199</v>
      </c>
      <c r="BU73">
        <v>500.00693548387102</v>
      </c>
      <c r="BV73">
        <v>95.153683870967697</v>
      </c>
      <c r="BW73">
        <v>0.200001096774194</v>
      </c>
      <c r="BX73">
        <v>27.994370967741901</v>
      </c>
      <c r="BY73">
        <v>27.987229032258099</v>
      </c>
      <c r="BZ73">
        <v>999.9</v>
      </c>
      <c r="CA73">
        <v>9989.0322580645206</v>
      </c>
      <c r="CB73">
        <v>0</v>
      </c>
      <c r="CC73">
        <v>68.763900000000007</v>
      </c>
      <c r="CD73">
        <v>1000.01548387097</v>
      </c>
      <c r="CE73">
        <v>0.95999506451612904</v>
      </c>
      <c r="CF73">
        <v>4.0005074193548401E-2</v>
      </c>
      <c r="CG73">
        <v>0</v>
      </c>
      <c r="CH73">
        <v>2.30277741935484</v>
      </c>
      <c r="CI73">
        <v>0</v>
      </c>
      <c r="CJ73">
        <v>642.31732258064505</v>
      </c>
      <c r="CK73">
        <v>9334.4461290322597</v>
      </c>
      <c r="CL73">
        <v>40.311999999999998</v>
      </c>
      <c r="CM73">
        <v>42.930999999999997</v>
      </c>
      <c r="CN73">
        <v>41.4491935483871</v>
      </c>
      <c r="CO73">
        <v>41.375</v>
      </c>
      <c r="CP73">
        <v>40.186999999999998</v>
      </c>
      <c r="CQ73">
        <v>960.00677419354804</v>
      </c>
      <c r="CR73">
        <v>40.008709677419397</v>
      </c>
      <c r="CS73">
        <v>0</v>
      </c>
      <c r="CT73">
        <v>59.400000095367403</v>
      </c>
      <c r="CU73">
        <v>2.29401923076923</v>
      </c>
      <c r="CV73">
        <v>-0.30175384416899798</v>
      </c>
      <c r="CW73">
        <v>-0.91186324503706695</v>
      </c>
      <c r="CX73">
        <v>642.34846153846104</v>
      </c>
      <c r="CY73">
        <v>15</v>
      </c>
      <c r="CZ73">
        <v>1684743832.3</v>
      </c>
      <c r="DA73" t="s">
        <v>254</v>
      </c>
      <c r="DB73">
        <v>1</v>
      </c>
      <c r="DC73">
        <v>-3.641</v>
      </c>
      <c r="DD73">
        <v>0.39700000000000002</v>
      </c>
      <c r="DE73">
        <v>401</v>
      </c>
      <c r="DF73">
        <v>15</v>
      </c>
      <c r="DG73">
        <v>1.77</v>
      </c>
      <c r="DH73">
        <v>0.32</v>
      </c>
      <c r="DI73">
        <v>-2.4977507999999999</v>
      </c>
      <c r="DJ73">
        <v>-7.7513719087647495E-2</v>
      </c>
      <c r="DK73">
        <v>0.134333574133051</v>
      </c>
      <c r="DL73">
        <v>1</v>
      </c>
      <c r="DM73">
        <v>2.2878166666666702</v>
      </c>
      <c r="DN73">
        <v>6.4696067695561004E-3</v>
      </c>
      <c r="DO73">
        <v>0.17801941295512899</v>
      </c>
      <c r="DP73">
        <v>1</v>
      </c>
      <c r="DQ73">
        <v>0.83530077999999996</v>
      </c>
      <c r="DR73">
        <v>-4.4718626650660599E-2</v>
      </c>
      <c r="DS73">
        <v>6.9083359509797999E-3</v>
      </c>
      <c r="DT73">
        <v>1</v>
      </c>
      <c r="DU73">
        <v>3</v>
      </c>
      <c r="DV73">
        <v>3</v>
      </c>
      <c r="DW73" t="s">
        <v>281</v>
      </c>
      <c r="DX73">
        <v>100</v>
      </c>
      <c r="DY73">
        <v>100</v>
      </c>
      <c r="DZ73">
        <v>-3.641</v>
      </c>
      <c r="EA73">
        <v>0.39700000000000002</v>
      </c>
      <c r="EB73">
        <v>2</v>
      </c>
      <c r="EC73">
        <v>516.08699999999999</v>
      </c>
      <c r="ED73">
        <v>418.75599999999997</v>
      </c>
      <c r="EE73">
        <v>26.188099999999999</v>
      </c>
      <c r="EF73">
        <v>30.050799999999999</v>
      </c>
      <c r="EG73">
        <v>30.0001</v>
      </c>
      <c r="EH73">
        <v>30.2041</v>
      </c>
      <c r="EI73">
        <v>30.234500000000001</v>
      </c>
      <c r="EJ73">
        <v>20.127099999999999</v>
      </c>
      <c r="EK73">
        <v>36.170200000000001</v>
      </c>
      <c r="EL73">
        <v>48.2622</v>
      </c>
      <c r="EM73">
        <v>26.1996</v>
      </c>
      <c r="EN73">
        <v>402.553</v>
      </c>
      <c r="EO73">
        <v>15.0943</v>
      </c>
      <c r="EP73">
        <v>100.24</v>
      </c>
      <c r="EQ73">
        <v>90.068700000000007</v>
      </c>
    </row>
    <row r="74" spans="1:147" x14ac:dyDescent="0.3">
      <c r="A74">
        <v>58</v>
      </c>
      <c r="B74">
        <v>1684747515.2</v>
      </c>
      <c r="C74">
        <v>3600.4000000953702</v>
      </c>
      <c r="D74" t="s">
        <v>426</v>
      </c>
      <c r="E74" t="s">
        <v>427</v>
      </c>
      <c r="F74">
        <v>1684747507.2</v>
      </c>
      <c r="G74">
        <f t="shared" si="43"/>
        <v>5.9690149152553853E-3</v>
      </c>
      <c r="H74">
        <f t="shared" si="44"/>
        <v>-2.1593725610343908</v>
      </c>
      <c r="I74">
        <f t="shared" si="45"/>
        <v>400.11687096774199</v>
      </c>
      <c r="J74">
        <f t="shared" si="46"/>
        <v>398.69537930237789</v>
      </c>
      <c r="K74">
        <f t="shared" si="47"/>
        <v>38.018619440968003</v>
      </c>
      <c r="L74">
        <f t="shared" si="48"/>
        <v>38.154169420901425</v>
      </c>
      <c r="M74">
        <f t="shared" si="49"/>
        <v>0.26228027435280438</v>
      </c>
      <c r="N74">
        <f t="shared" si="50"/>
        <v>3.3557425793532705</v>
      </c>
      <c r="O74">
        <f t="shared" si="51"/>
        <v>0.25140073264518509</v>
      </c>
      <c r="P74">
        <f t="shared" si="52"/>
        <v>0.15806533560193697</v>
      </c>
      <c r="Q74">
        <f t="shared" si="53"/>
        <v>0</v>
      </c>
      <c r="R74">
        <f t="shared" si="54"/>
        <v>26.899680431425754</v>
      </c>
      <c r="S74">
        <f t="shared" si="55"/>
        <v>27.667896774193501</v>
      </c>
      <c r="T74">
        <f t="shared" si="56"/>
        <v>3.7219873253116482</v>
      </c>
      <c r="U74">
        <f t="shared" si="57"/>
        <v>39.442982001663395</v>
      </c>
      <c r="V74">
        <f t="shared" si="58"/>
        <v>1.5201419630126149</v>
      </c>
      <c r="W74">
        <f t="shared" si="59"/>
        <v>3.8540239248353667</v>
      </c>
      <c r="X74">
        <f t="shared" si="60"/>
        <v>2.201845362299033</v>
      </c>
      <c r="Y74">
        <f t="shared" si="61"/>
        <v>-263.23355776276247</v>
      </c>
      <c r="Z74">
        <f t="shared" si="62"/>
        <v>108.15611618118358</v>
      </c>
      <c r="AA74">
        <f t="shared" si="63"/>
        <v>7.0231169809456695</v>
      </c>
      <c r="AB74">
        <f t="shared" si="64"/>
        <v>-148.05432460063327</v>
      </c>
      <c r="AC74">
        <v>-3.9517049516636801E-2</v>
      </c>
      <c r="AD74">
        <v>4.4361349966098702E-2</v>
      </c>
      <c r="AE74">
        <v>3.34376586786103</v>
      </c>
      <c r="AF74">
        <v>3</v>
      </c>
      <c r="AG74">
        <v>1</v>
      </c>
      <c r="AH74">
        <f t="shared" si="65"/>
        <v>1</v>
      </c>
      <c r="AI74">
        <f t="shared" si="66"/>
        <v>0</v>
      </c>
      <c r="AJ74">
        <f t="shared" si="67"/>
        <v>50175.779732362629</v>
      </c>
      <c r="AK74" t="s">
        <v>428</v>
      </c>
      <c r="AL74">
        <v>2.2902038461538501</v>
      </c>
      <c r="AM74">
        <v>1.36</v>
      </c>
      <c r="AN74">
        <f t="shared" si="68"/>
        <v>-0.93020384615384999</v>
      </c>
      <c r="AO74">
        <f t="shared" si="69"/>
        <v>-0.68397341628959551</v>
      </c>
      <c r="AP74">
        <v>-0.724165071463723</v>
      </c>
      <c r="AQ74" t="s">
        <v>252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-2.1593725610343908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252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-1.4620451265851511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0.67071804516927203</v>
      </c>
      <c r="BN74">
        <v>0.5</v>
      </c>
      <c r="BO74" t="s">
        <v>253</v>
      </c>
      <c r="BP74">
        <v>1684747507.2</v>
      </c>
      <c r="BQ74">
        <v>400.11687096774199</v>
      </c>
      <c r="BR74">
        <v>400.14758064516099</v>
      </c>
      <c r="BS74">
        <v>15.941493548387101</v>
      </c>
      <c r="BT74">
        <v>15.1535516129032</v>
      </c>
      <c r="BU74">
        <v>499.99925806451603</v>
      </c>
      <c r="BV74">
        <v>95.157619354838701</v>
      </c>
      <c r="BW74">
        <v>0.19994287096774199</v>
      </c>
      <c r="BX74">
        <v>28.265725806451599</v>
      </c>
      <c r="BY74">
        <v>27.667896774193501</v>
      </c>
      <c r="BZ74">
        <v>999.9</v>
      </c>
      <c r="CA74">
        <v>10014.677419354801</v>
      </c>
      <c r="CB74">
        <v>0</v>
      </c>
      <c r="CC74">
        <v>68.762174193548404</v>
      </c>
      <c r="CD74">
        <v>0</v>
      </c>
      <c r="CE74">
        <v>0</v>
      </c>
      <c r="CF74">
        <v>0</v>
      </c>
      <c r="CG74">
        <v>0</v>
      </c>
      <c r="CH74">
        <v>2.29347741935484</v>
      </c>
      <c r="CI74">
        <v>0</v>
      </c>
      <c r="CJ74">
        <v>-5.3742258064516104</v>
      </c>
      <c r="CK74">
        <v>-0.388835483870968</v>
      </c>
      <c r="CL74">
        <v>39.5502258064516</v>
      </c>
      <c r="CM74">
        <v>43.05</v>
      </c>
      <c r="CN74">
        <v>41.441064516129003</v>
      </c>
      <c r="CO74">
        <v>41.436999999999998</v>
      </c>
      <c r="CP74">
        <v>39.915064516129</v>
      </c>
      <c r="CQ74">
        <v>0</v>
      </c>
      <c r="CR74">
        <v>0</v>
      </c>
      <c r="CS74">
        <v>0</v>
      </c>
      <c r="CT74">
        <v>118.60000014305101</v>
      </c>
      <c r="CU74">
        <v>2.2902038461538501</v>
      </c>
      <c r="CV74">
        <v>0.54144615581954603</v>
      </c>
      <c r="CW74">
        <v>0.17710427823730401</v>
      </c>
      <c r="CX74">
        <v>-5.36411923076923</v>
      </c>
      <c r="CY74">
        <v>15</v>
      </c>
      <c r="CZ74">
        <v>1684743832.3</v>
      </c>
      <c r="DA74" t="s">
        <v>254</v>
      </c>
      <c r="DB74">
        <v>1</v>
      </c>
      <c r="DC74">
        <v>-3.641</v>
      </c>
      <c r="DD74">
        <v>0.39700000000000002</v>
      </c>
      <c r="DE74">
        <v>401</v>
      </c>
      <c r="DF74">
        <v>15</v>
      </c>
      <c r="DG74">
        <v>1.77</v>
      </c>
      <c r="DH74">
        <v>0.32</v>
      </c>
      <c r="DI74">
        <v>-8.2025290000000001E-3</v>
      </c>
      <c r="DJ74">
        <v>-4.2868951490980897E-2</v>
      </c>
      <c r="DK74">
        <v>0.13530788542650399</v>
      </c>
      <c r="DL74">
        <v>1</v>
      </c>
      <c r="DM74">
        <v>2.2944111111111098</v>
      </c>
      <c r="DN74">
        <v>6.4205316077608293E-2</v>
      </c>
      <c r="DO74">
        <v>0.18153343245464601</v>
      </c>
      <c r="DP74">
        <v>1</v>
      </c>
      <c r="DQ74">
        <v>0.79884692000000002</v>
      </c>
      <c r="DR74">
        <v>-0.202664747178877</v>
      </c>
      <c r="DS74">
        <v>3.1385253555031203E-2</v>
      </c>
      <c r="DT74">
        <v>0</v>
      </c>
      <c r="DU74">
        <v>2</v>
      </c>
      <c r="DV74">
        <v>3</v>
      </c>
      <c r="DW74" t="s">
        <v>255</v>
      </c>
      <c r="DX74">
        <v>100</v>
      </c>
      <c r="DY74">
        <v>100</v>
      </c>
      <c r="DZ74">
        <v>-3.641</v>
      </c>
      <c r="EA74">
        <v>0.39700000000000002</v>
      </c>
      <c r="EB74">
        <v>2</v>
      </c>
      <c r="EC74">
        <v>515.44899999999996</v>
      </c>
      <c r="ED74">
        <v>419.11500000000001</v>
      </c>
      <c r="EE74">
        <v>30.680900000000001</v>
      </c>
      <c r="EF74">
        <v>30.061199999999999</v>
      </c>
      <c r="EG74">
        <v>30</v>
      </c>
      <c r="EH74">
        <v>30.2196</v>
      </c>
      <c r="EI74">
        <v>30.2499</v>
      </c>
      <c r="EJ74">
        <v>20.0382</v>
      </c>
      <c r="EK74">
        <v>34.2151</v>
      </c>
      <c r="EL74">
        <v>45.987200000000001</v>
      </c>
      <c r="EM74">
        <v>30.7514</v>
      </c>
      <c r="EN74">
        <v>400.18599999999998</v>
      </c>
      <c r="EO74">
        <v>15.4033</v>
      </c>
      <c r="EP74">
        <v>100.24</v>
      </c>
      <c r="EQ74">
        <v>90.070800000000006</v>
      </c>
    </row>
    <row r="75" spans="1:147" x14ac:dyDescent="0.3">
      <c r="A75">
        <v>59</v>
      </c>
      <c r="B75">
        <v>1684747575.2</v>
      </c>
      <c r="C75">
        <v>3660.4000000953702</v>
      </c>
      <c r="D75" t="s">
        <v>429</v>
      </c>
      <c r="E75" t="s">
        <v>430</v>
      </c>
      <c r="F75">
        <v>1684747567.2</v>
      </c>
      <c r="G75">
        <f t="shared" si="43"/>
        <v>5.1585829057159633E-3</v>
      </c>
      <c r="H75">
        <f t="shared" si="44"/>
        <v>-2.3059815679756204</v>
      </c>
      <c r="I75">
        <f t="shared" si="45"/>
        <v>400.02854838709698</v>
      </c>
      <c r="J75">
        <f t="shared" si="46"/>
        <v>401.82717908569356</v>
      </c>
      <c r="K75">
        <f t="shared" si="47"/>
        <v>38.31580871725393</v>
      </c>
      <c r="L75">
        <f t="shared" si="48"/>
        <v>38.144302175667526</v>
      </c>
      <c r="M75">
        <f t="shared" si="49"/>
        <v>0.21803353098684658</v>
      </c>
      <c r="N75">
        <f t="shared" si="50"/>
        <v>3.3519355483932038</v>
      </c>
      <c r="O75">
        <f t="shared" si="51"/>
        <v>0.21044982115148661</v>
      </c>
      <c r="P75">
        <f t="shared" si="52"/>
        <v>0.13219052908712564</v>
      </c>
      <c r="Q75">
        <f t="shared" si="53"/>
        <v>0</v>
      </c>
      <c r="R75">
        <f t="shared" si="54"/>
        <v>27.688345902812554</v>
      </c>
      <c r="S75">
        <f t="shared" si="55"/>
        <v>28.237383870967701</v>
      </c>
      <c r="T75">
        <f t="shared" si="56"/>
        <v>3.8476732941996077</v>
      </c>
      <c r="U75">
        <f t="shared" si="57"/>
        <v>39.503961799939468</v>
      </c>
      <c r="V75">
        <f t="shared" si="58"/>
        <v>1.5768236690419966</v>
      </c>
      <c r="W75">
        <f t="shared" si="59"/>
        <v>3.9915583075629963</v>
      </c>
      <c r="X75">
        <f t="shared" si="60"/>
        <v>2.2708496251576111</v>
      </c>
      <c r="Y75">
        <f t="shared" si="61"/>
        <v>-227.49350614207398</v>
      </c>
      <c r="Z75">
        <f t="shared" si="62"/>
        <v>114.27314082544133</v>
      </c>
      <c r="AA75">
        <f t="shared" si="63"/>
        <v>7.4722876580539452</v>
      </c>
      <c r="AB75">
        <f t="shared" si="64"/>
        <v>-105.74807765857871</v>
      </c>
      <c r="AC75">
        <v>-3.9460776121010802E-2</v>
      </c>
      <c r="AD75">
        <v>4.4298178149688297E-2</v>
      </c>
      <c r="AE75">
        <v>3.3399758920767</v>
      </c>
      <c r="AF75">
        <v>3</v>
      </c>
      <c r="AG75">
        <v>1</v>
      </c>
      <c r="AH75">
        <f t="shared" si="65"/>
        <v>1</v>
      </c>
      <c r="AI75">
        <f t="shared" si="66"/>
        <v>0</v>
      </c>
      <c r="AJ75">
        <f t="shared" si="67"/>
        <v>50006.919179174511</v>
      </c>
      <c r="AK75" t="s">
        <v>431</v>
      </c>
      <c r="AL75">
        <v>2.2423000000000002</v>
      </c>
      <c r="AM75">
        <v>2.8105600000000002</v>
      </c>
      <c r="AN75">
        <f t="shared" si="68"/>
        <v>0.56825999999999999</v>
      </c>
      <c r="AO75">
        <f t="shared" si="69"/>
        <v>0.20218746441990207</v>
      </c>
      <c r="AP75">
        <v>-0.77333172473491596</v>
      </c>
      <c r="AQ75" t="s">
        <v>252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-2.3059815679756204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252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4.9459050434660199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0.67071804516927203</v>
      </c>
      <c r="BN75">
        <v>0.5</v>
      </c>
      <c r="BO75" t="s">
        <v>253</v>
      </c>
      <c r="BP75">
        <v>1684747567.2</v>
      </c>
      <c r="BQ75">
        <v>400.02854838709698</v>
      </c>
      <c r="BR75">
        <v>399.99603225806499</v>
      </c>
      <c r="BS75">
        <v>16.536532258064501</v>
      </c>
      <c r="BT75">
        <v>15.855993548387101</v>
      </c>
      <c r="BU75">
        <v>500.00667741935501</v>
      </c>
      <c r="BV75">
        <v>95.153906451612897</v>
      </c>
      <c r="BW75">
        <v>0.20004348387096799</v>
      </c>
      <c r="BX75">
        <v>28.869741935483901</v>
      </c>
      <c r="BY75">
        <v>28.237383870967701</v>
      </c>
      <c r="BZ75">
        <v>999.9</v>
      </c>
      <c r="CA75">
        <v>10000.8064516129</v>
      </c>
      <c r="CB75">
        <v>0</v>
      </c>
      <c r="CC75">
        <v>68.763900000000007</v>
      </c>
      <c r="CD75">
        <v>0</v>
      </c>
      <c r="CE75">
        <v>0</v>
      </c>
      <c r="CF75">
        <v>0</v>
      </c>
      <c r="CG75">
        <v>0</v>
      </c>
      <c r="CH75">
        <v>2.26260967741936</v>
      </c>
      <c r="CI75">
        <v>0</v>
      </c>
      <c r="CJ75">
        <v>-6.3219709677419296</v>
      </c>
      <c r="CK75">
        <v>-0.52880645161290296</v>
      </c>
      <c r="CL75">
        <v>39.064322580645197</v>
      </c>
      <c r="CM75">
        <v>42.957322580645098</v>
      </c>
      <c r="CN75">
        <v>41.164999999999999</v>
      </c>
      <c r="CO75">
        <v>41.375</v>
      </c>
      <c r="CP75">
        <v>39.543999999999997</v>
      </c>
      <c r="CQ75">
        <v>0</v>
      </c>
      <c r="CR75">
        <v>0</v>
      </c>
      <c r="CS75">
        <v>0</v>
      </c>
      <c r="CT75">
        <v>59.599999904632597</v>
      </c>
      <c r="CU75">
        <v>2.2423000000000002</v>
      </c>
      <c r="CV75">
        <v>4.7234176738866797E-2</v>
      </c>
      <c r="CW75">
        <v>-1.76776067674058</v>
      </c>
      <c r="CX75">
        <v>-6.3463384615384602</v>
      </c>
      <c r="CY75">
        <v>15</v>
      </c>
      <c r="CZ75">
        <v>1684743832.3</v>
      </c>
      <c r="DA75" t="s">
        <v>254</v>
      </c>
      <c r="DB75">
        <v>1</v>
      </c>
      <c r="DC75">
        <v>-3.641</v>
      </c>
      <c r="DD75">
        <v>0.39700000000000002</v>
      </c>
      <c r="DE75">
        <v>401</v>
      </c>
      <c r="DF75">
        <v>15</v>
      </c>
      <c r="DG75">
        <v>1.77</v>
      </c>
      <c r="DH75">
        <v>0.32</v>
      </c>
      <c r="DI75">
        <v>3.0613453799999999E-2</v>
      </c>
      <c r="DJ75">
        <v>-9.6817264826072995E-3</v>
      </c>
      <c r="DK75">
        <v>0.103191278192672</v>
      </c>
      <c r="DL75">
        <v>1</v>
      </c>
      <c r="DM75">
        <v>2.28165555555556</v>
      </c>
      <c r="DN75">
        <v>-0.42307160669753602</v>
      </c>
      <c r="DO75">
        <v>0.17766125608466299</v>
      </c>
      <c r="DP75">
        <v>1</v>
      </c>
      <c r="DQ75">
        <v>0.68749243999999998</v>
      </c>
      <c r="DR75">
        <v>-5.0782570948375801E-2</v>
      </c>
      <c r="DS75">
        <v>1.5884977021273901E-2</v>
      </c>
      <c r="DT75">
        <v>1</v>
      </c>
      <c r="DU75">
        <v>3</v>
      </c>
      <c r="DV75">
        <v>3</v>
      </c>
      <c r="DW75" t="s">
        <v>281</v>
      </c>
      <c r="DX75">
        <v>100</v>
      </c>
      <c r="DY75">
        <v>100</v>
      </c>
      <c r="DZ75">
        <v>-3.641</v>
      </c>
      <c r="EA75">
        <v>0.39700000000000002</v>
      </c>
      <c r="EB75">
        <v>2</v>
      </c>
      <c r="EC75">
        <v>515.85199999999998</v>
      </c>
      <c r="ED75">
        <v>418.904</v>
      </c>
      <c r="EE75">
        <v>30.683599999999998</v>
      </c>
      <c r="EF75">
        <v>30.0533</v>
      </c>
      <c r="EG75">
        <v>30.0001</v>
      </c>
      <c r="EH75">
        <v>30.222200000000001</v>
      </c>
      <c r="EI75">
        <v>30.255099999999999</v>
      </c>
      <c r="EJ75">
        <v>20.0398</v>
      </c>
      <c r="EK75">
        <v>30.946400000000001</v>
      </c>
      <c r="EL75">
        <v>45.243899999999996</v>
      </c>
      <c r="EM75">
        <v>30.68</v>
      </c>
      <c r="EN75">
        <v>399.96300000000002</v>
      </c>
      <c r="EO75">
        <v>16.019200000000001</v>
      </c>
      <c r="EP75">
        <v>100.241</v>
      </c>
      <c r="EQ75">
        <v>90.0685</v>
      </c>
    </row>
    <row r="76" spans="1:147" x14ac:dyDescent="0.3">
      <c r="A76">
        <v>60</v>
      </c>
      <c r="B76">
        <v>1684747635.2</v>
      </c>
      <c r="C76">
        <v>3720.4000000953702</v>
      </c>
      <c r="D76" t="s">
        <v>432</v>
      </c>
      <c r="E76" t="s">
        <v>433</v>
      </c>
      <c r="F76">
        <v>1684747627.2</v>
      </c>
      <c r="G76">
        <f t="shared" si="43"/>
        <v>4.7461582392222404E-3</v>
      </c>
      <c r="H76">
        <f t="shared" si="44"/>
        <v>-1.8541342590708854</v>
      </c>
      <c r="I76">
        <f t="shared" si="45"/>
        <v>400.08390322580601</v>
      </c>
      <c r="J76">
        <f t="shared" si="46"/>
        <v>399.73213128241809</v>
      </c>
      <c r="K76">
        <f t="shared" si="47"/>
        <v>38.134815540769196</v>
      </c>
      <c r="L76">
        <f t="shared" si="48"/>
        <v>38.168374909965955</v>
      </c>
      <c r="M76">
        <f t="shared" si="49"/>
        <v>0.20544631177992309</v>
      </c>
      <c r="N76">
        <f t="shared" si="50"/>
        <v>3.352954166390218</v>
      </c>
      <c r="O76">
        <f t="shared" si="51"/>
        <v>0.19870034829191996</v>
      </c>
      <c r="P76">
        <f t="shared" si="52"/>
        <v>0.12477536306056609</v>
      </c>
      <c r="Q76">
        <f t="shared" si="53"/>
        <v>0</v>
      </c>
      <c r="R76">
        <f t="shared" si="54"/>
        <v>27.63464763272399</v>
      </c>
      <c r="S76">
        <f t="shared" si="55"/>
        <v>28.081790322580702</v>
      </c>
      <c r="T76">
        <f t="shared" si="56"/>
        <v>3.8129715144775953</v>
      </c>
      <c r="U76">
        <f t="shared" si="57"/>
        <v>40.401863494427609</v>
      </c>
      <c r="V76">
        <f t="shared" si="58"/>
        <v>1.5988576657336806</v>
      </c>
      <c r="W76">
        <f t="shared" si="59"/>
        <v>3.9573859407603851</v>
      </c>
      <c r="X76">
        <f t="shared" si="60"/>
        <v>2.2141138487439145</v>
      </c>
      <c r="Y76">
        <f t="shared" si="61"/>
        <v>-209.3055783497008</v>
      </c>
      <c r="Z76">
        <f t="shared" si="62"/>
        <v>115.61520249224664</v>
      </c>
      <c r="AA76">
        <f t="shared" si="63"/>
        <v>7.5463270241820517</v>
      </c>
      <c r="AB76">
        <f t="shared" si="64"/>
        <v>-86.144048833272095</v>
      </c>
      <c r="AC76">
        <v>-3.9475830217841498E-2</v>
      </c>
      <c r="AD76">
        <v>4.4315077692192097E-2</v>
      </c>
      <c r="AE76">
        <v>3.34098994752219</v>
      </c>
      <c r="AF76">
        <v>3</v>
      </c>
      <c r="AG76">
        <v>1</v>
      </c>
      <c r="AH76">
        <f t="shared" si="65"/>
        <v>1</v>
      </c>
      <c r="AI76">
        <f t="shared" si="66"/>
        <v>0</v>
      </c>
      <c r="AJ76">
        <f t="shared" si="67"/>
        <v>50050.826166297746</v>
      </c>
      <c r="AK76" t="s">
        <v>434</v>
      </c>
      <c r="AL76">
        <v>2.2737346153846101</v>
      </c>
      <c r="AM76">
        <v>1.3944000000000001</v>
      </c>
      <c r="AN76">
        <f t="shared" si="68"/>
        <v>-0.87933461538461</v>
      </c>
      <c r="AO76">
        <f t="shared" si="69"/>
        <v>-0.63061862835958826</v>
      </c>
      <c r="AP76">
        <v>-0.62180065286284203</v>
      </c>
      <c r="AQ76" t="s">
        <v>252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-1.8541342590708854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252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-1.5857444658767434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0.67071804516927203</v>
      </c>
      <c r="BN76">
        <v>0.5</v>
      </c>
      <c r="BO76" t="s">
        <v>253</v>
      </c>
      <c r="BP76">
        <v>1684747627.2</v>
      </c>
      <c r="BQ76">
        <v>400.08390322580601</v>
      </c>
      <c r="BR76">
        <v>400.08990322580598</v>
      </c>
      <c r="BS76">
        <v>16.759351612903199</v>
      </c>
      <c r="BT76">
        <v>16.133341935483902</v>
      </c>
      <c r="BU76">
        <v>499.98961290322598</v>
      </c>
      <c r="BV76">
        <v>95.200954838709706</v>
      </c>
      <c r="BW76">
        <v>0.19997132258064501</v>
      </c>
      <c r="BX76">
        <v>28.7213806451613</v>
      </c>
      <c r="BY76">
        <v>28.081790322580702</v>
      </c>
      <c r="BZ76">
        <v>999.9</v>
      </c>
      <c r="CA76">
        <v>9999.6774193548408</v>
      </c>
      <c r="CB76">
        <v>0</v>
      </c>
      <c r="CC76">
        <v>68.763900000000007</v>
      </c>
      <c r="CD76">
        <v>0</v>
      </c>
      <c r="CE76">
        <v>0</v>
      </c>
      <c r="CF76">
        <v>0</v>
      </c>
      <c r="CG76">
        <v>0</v>
      </c>
      <c r="CH76">
        <v>2.2634064516129002</v>
      </c>
      <c r="CI76">
        <v>0</v>
      </c>
      <c r="CJ76">
        <v>-8.1614387096774195</v>
      </c>
      <c r="CK76">
        <v>-0.70212580645161304</v>
      </c>
      <c r="CL76">
        <v>38.685193548387097</v>
      </c>
      <c r="CM76">
        <v>42.8445161290323</v>
      </c>
      <c r="CN76">
        <v>40.868774193548397</v>
      </c>
      <c r="CO76">
        <v>41.25</v>
      </c>
      <c r="CP76">
        <v>39.247774193548402</v>
      </c>
      <c r="CQ76">
        <v>0</v>
      </c>
      <c r="CR76">
        <v>0</v>
      </c>
      <c r="CS76">
        <v>0</v>
      </c>
      <c r="CT76">
        <v>59.400000095367403</v>
      </c>
      <c r="CU76">
        <v>2.2737346153846101</v>
      </c>
      <c r="CV76">
        <v>0.37772650575343403</v>
      </c>
      <c r="CW76">
        <v>-1.2564307778322299</v>
      </c>
      <c r="CX76">
        <v>-8.1847307692307698</v>
      </c>
      <c r="CY76">
        <v>15</v>
      </c>
      <c r="CZ76">
        <v>1684743832.3</v>
      </c>
      <c r="DA76" t="s">
        <v>254</v>
      </c>
      <c r="DB76">
        <v>1</v>
      </c>
      <c r="DC76">
        <v>-3.641</v>
      </c>
      <c r="DD76">
        <v>0.39700000000000002</v>
      </c>
      <c r="DE76">
        <v>401</v>
      </c>
      <c r="DF76">
        <v>15</v>
      </c>
      <c r="DG76">
        <v>1.77</v>
      </c>
      <c r="DH76">
        <v>0.32</v>
      </c>
      <c r="DI76">
        <v>-1.081856524E-2</v>
      </c>
      <c r="DJ76">
        <v>-0.15230783005411799</v>
      </c>
      <c r="DK76">
        <v>0.55877017928531703</v>
      </c>
      <c r="DL76">
        <v>1</v>
      </c>
      <c r="DM76">
        <v>2.25343055555556</v>
      </c>
      <c r="DN76">
        <v>0.30150916874067801</v>
      </c>
      <c r="DO76">
        <v>0.152888728273293</v>
      </c>
      <c r="DP76">
        <v>1</v>
      </c>
      <c r="DQ76">
        <v>0.62490427999999998</v>
      </c>
      <c r="DR76">
        <v>-2.8252235294121799E-3</v>
      </c>
      <c r="DS76">
        <v>5.0679978849245697E-3</v>
      </c>
      <c r="DT76">
        <v>1</v>
      </c>
      <c r="DU76">
        <v>3</v>
      </c>
      <c r="DV76">
        <v>3</v>
      </c>
      <c r="DW76" t="s">
        <v>281</v>
      </c>
      <c r="DX76">
        <v>100</v>
      </c>
      <c r="DY76">
        <v>100</v>
      </c>
      <c r="DZ76">
        <v>-3.641</v>
      </c>
      <c r="EA76">
        <v>0.39700000000000002</v>
      </c>
      <c r="EB76">
        <v>2</v>
      </c>
      <c r="EC76">
        <v>515.61800000000005</v>
      </c>
      <c r="ED76">
        <v>420.041</v>
      </c>
      <c r="EE76">
        <v>27.098700000000001</v>
      </c>
      <c r="EF76">
        <v>30.063800000000001</v>
      </c>
      <c r="EG76">
        <v>29.9999</v>
      </c>
      <c r="EH76">
        <v>30.224799999999998</v>
      </c>
      <c r="EI76">
        <v>30.2577</v>
      </c>
      <c r="EJ76">
        <v>20.035299999999999</v>
      </c>
      <c r="EK76">
        <v>30.640699999999999</v>
      </c>
      <c r="EL76">
        <v>44.502400000000002</v>
      </c>
      <c r="EM76">
        <v>27.136099999999999</v>
      </c>
      <c r="EN76">
        <v>399.90800000000002</v>
      </c>
      <c r="EO76">
        <v>16.002400000000002</v>
      </c>
      <c r="EP76">
        <v>100.248</v>
      </c>
      <c r="EQ76">
        <v>90.0672</v>
      </c>
    </row>
    <row r="77" spans="1:147" x14ac:dyDescent="0.3">
      <c r="A77">
        <v>61</v>
      </c>
      <c r="B77">
        <v>1684747695.2</v>
      </c>
      <c r="C77">
        <v>3780.4000000953702</v>
      </c>
      <c r="D77" t="s">
        <v>435</v>
      </c>
      <c r="E77" t="s">
        <v>436</v>
      </c>
      <c r="F77">
        <v>1684747687.2032299</v>
      </c>
      <c r="G77">
        <f t="shared" si="43"/>
        <v>4.8961957319599179E-3</v>
      </c>
      <c r="H77">
        <f t="shared" si="44"/>
        <v>-2.9605819183990789</v>
      </c>
      <c r="I77">
        <f t="shared" si="45"/>
        <v>400.05690322580602</v>
      </c>
      <c r="J77">
        <f t="shared" si="46"/>
        <v>407.62946938562595</v>
      </c>
      <c r="K77">
        <f t="shared" si="47"/>
        <v>38.888886692494268</v>
      </c>
      <c r="L77">
        <f t="shared" si="48"/>
        <v>38.166444647750787</v>
      </c>
      <c r="M77">
        <f t="shared" si="49"/>
        <v>0.21405051046200421</v>
      </c>
      <c r="N77">
        <f t="shared" si="50"/>
        <v>3.3536890507543262</v>
      </c>
      <c r="O77">
        <f t="shared" si="51"/>
        <v>0.20674003007800332</v>
      </c>
      <c r="P77">
        <f t="shared" si="52"/>
        <v>0.12984853647700739</v>
      </c>
      <c r="Q77">
        <f t="shared" si="53"/>
        <v>0</v>
      </c>
      <c r="R77">
        <f t="shared" si="54"/>
        <v>27.333141118190305</v>
      </c>
      <c r="S77">
        <f t="shared" si="55"/>
        <v>27.864583870967699</v>
      </c>
      <c r="T77">
        <f t="shared" si="56"/>
        <v>3.7649850596545846</v>
      </c>
      <c r="U77">
        <f t="shared" si="57"/>
        <v>40.260362666100782</v>
      </c>
      <c r="V77">
        <f t="shared" si="58"/>
        <v>1.5687387383324223</v>
      </c>
      <c r="W77">
        <f t="shared" si="59"/>
        <v>3.8964843693603881</v>
      </c>
      <c r="X77">
        <f t="shared" si="60"/>
        <v>2.1962463213221621</v>
      </c>
      <c r="Y77">
        <f t="shared" si="61"/>
        <v>-215.92223177943237</v>
      </c>
      <c r="Z77">
        <f t="shared" si="62"/>
        <v>106.60150474890466</v>
      </c>
      <c r="AA77">
        <f t="shared" si="63"/>
        <v>6.9397105856705927</v>
      </c>
      <c r="AB77">
        <f t="shared" si="64"/>
        <v>-102.38101644485712</v>
      </c>
      <c r="AC77">
        <v>-3.9486692185006403E-2</v>
      </c>
      <c r="AD77">
        <v>4.4327271201895301E-2</v>
      </c>
      <c r="AE77">
        <v>3.3417215398731401</v>
      </c>
      <c r="AF77">
        <v>3</v>
      </c>
      <c r="AG77">
        <v>1</v>
      </c>
      <c r="AH77">
        <f t="shared" si="65"/>
        <v>1</v>
      </c>
      <c r="AI77">
        <f t="shared" si="66"/>
        <v>0</v>
      </c>
      <c r="AJ77">
        <f t="shared" si="67"/>
        <v>50108.444875753747</v>
      </c>
      <c r="AK77" t="s">
        <v>437</v>
      </c>
      <c r="AL77">
        <v>2.29779615384615</v>
      </c>
      <c r="AM77">
        <v>1.6472</v>
      </c>
      <c r="AN77">
        <f t="shared" si="68"/>
        <v>-0.65059615384614999</v>
      </c>
      <c r="AO77">
        <f t="shared" si="69"/>
        <v>-0.39497095303918772</v>
      </c>
      <c r="AP77">
        <v>-0.992857858436346</v>
      </c>
      <c r="AQ77" t="s">
        <v>252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-2.9605819183990789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252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-2.531831751943499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0.67071804516927203</v>
      </c>
      <c r="BN77">
        <v>0.5</v>
      </c>
      <c r="BO77" t="s">
        <v>253</v>
      </c>
      <c r="BP77">
        <v>1684747687.2032299</v>
      </c>
      <c r="BQ77">
        <v>400.05690322580602</v>
      </c>
      <c r="BR77">
        <v>399.92251612903198</v>
      </c>
      <c r="BS77">
        <v>16.443364516129002</v>
      </c>
      <c r="BT77">
        <v>15.797377419354801</v>
      </c>
      <c r="BU77">
        <v>500.00493548387101</v>
      </c>
      <c r="BV77">
        <v>95.202580645161305</v>
      </c>
      <c r="BW77">
        <v>0.19995919354838701</v>
      </c>
      <c r="BX77">
        <v>28.454180645161301</v>
      </c>
      <c r="BY77">
        <v>27.864583870967699</v>
      </c>
      <c r="BZ77">
        <v>999.9</v>
      </c>
      <c r="CA77">
        <v>10002.2580645161</v>
      </c>
      <c r="CB77">
        <v>0</v>
      </c>
      <c r="CC77">
        <v>68.758377419354801</v>
      </c>
      <c r="CD77">
        <v>0</v>
      </c>
      <c r="CE77">
        <v>0</v>
      </c>
      <c r="CF77">
        <v>0</v>
      </c>
      <c r="CG77">
        <v>0</v>
      </c>
      <c r="CH77">
        <v>2.2964741935483901</v>
      </c>
      <c r="CI77">
        <v>0</v>
      </c>
      <c r="CJ77">
        <v>-9.6719645161290302</v>
      </c>
      <c r="CK77">
        <v>-0.91418709677419296</v>
      </c>
      <c r="CL77">
        <v>38.376935483871002</v>
      </c>
      <c r="CM77">
        <v>42.679000000000002</v>
      </c>
      <c r="CN77">
        <v>40.590451612903202</v>
      </c>
      <c r="CO77">
        <v>41.133000000000003</v>
      </c>
      <c r="CP77">
        <v>38.973580645161299</v>
      </c>
      <c r="CQ77">
        <v>0</v>
      </c>
      <c r="CR77">
        <v>0</v>
      </c>
      <c r="CS77">
        <v>0</v>
      </c>
      <c r="CT77">
        <v>59.100000143051098</v>
      </c>
      <c r="CU77">
        <v>2.29779615384615</v>
      </c>
      <c r="CV77">
        <v>-0.57273504699140998</v>
      </c>
      <c r="CW77">
        <v>0.88115898221522904</v>
      </c>
      <c r="CX77">
        <v>-9.6741653846153906</v>
      </c>
      <c r="CY77">
        <v>15</v>
      </c>
      <c r="CZ77">
        <v>1684743832.3</v>
      </c>
      <c r="DA77" t="s">
        <v>254</v>
      </c>
      <c r="DB77">
        <v>1</v>
      </c>
      <c r="DC77">
        <v>-3.641</v>
      </c>
      <c r="DD77">
        <v>0.39700000000000002</v>
      </c>
      <c r="DE77">
        <v>401</v>
      </c>
      <c r="DF77">
        <v>15</v>
      </c>
      <c r="DG77">
        <v>1.77</v>
      </c>
      <c r="DH77">
        <v>0.32</v>
      </c>
      <c r="DI77">
        <v>4.3557770000000003E-2</v>
      </c>
      <c r="DJ77">
        <v>0.58480956746619095</v>
      </c>
      <c r="DK77">
        <v>0.22268212304715901</v>
      </c>
      <c r="DL77">
        <v>0</v>
      </c>
      <c r="DM77">
        <v>2.3200111111111101</v>
      </c>
      <c r="DN77">
        <v>-0.718821760916178</v>
      </c>
      <c r="DO77">
        <v>0.17577418717361001</v>
      </c>
      <c r="DP77">
        <v>1</v>
      </c>
      <c r="DQ77">
        <v>0.65734928000000004</v>
      </c>
      <c r="DR77">
        <v>-0.119608447661677</v>
      </c>
      <c r="DS77">
        <v>1.7741679283585301E-2</v>
      </c>
      <c r="DT77">
        <v>0</v>
      </c>
      <c r="DU77">
        <v>1</v>
      </c>
      <c r="DV77">
        <v>3</v>
      </c>
      <c r="DW77" t="s">
        <v>259</v>
      </c>
      <c r="DX77">
        <v>100</v>
      </c>
      <c r="DY77">
        <v>100</v>
      </c>
      <c r="DZ77">
        <v>-3.641</v>
      </c>
      <c r="EA77">
        <v>0.39700000000000002</v>
      </c>
      <c r="EB77">
        <v>2</v>
      </c>
      <c r="EC77">
        <v>515.702</v>
      </c>
      <c r="ED77">
        <v>418.73</v>
      </c>
      <c r="EE77">
        <v>27.469100000000001</v>
      </c>
      <c r="EF77">
        <v>30.092300000000002</v>
      </c>
      <c r="EG77">
        <v>30</v>
      </c>
      <c r="EH77">
        <v>30.235199999999999</v>
      </c>
      <c r="EI77">
        <v>30.265499999999999</v>
      </c>
      <c r="EJ77">
        <v>20.031500000000001</v>
      </c>
      <c r="EK77">
        <v>32.701099999999997</v>
      </c>
      <c r="EL77">
        <v>43.751899999999999</v>
      </c>
      <c r="EM77">
        <v>27.510899999999999</v>
      </c>
      <c r="EN77">
        <v>399.82799999999997</v>
      </c>
      <c r="EO77">
        <v>15.738300000000001</v>
      </c>
      <c r="EP77">
        <v>100.25</v>
      </c>
      <c r="EQ77">
        <v>90.069599999999994</v>
      </c>
    </row>
    <row r="78" spans="1:147" x14ac:dyDescent="0.3">
      <c r="A78">
        <v>62</v>
      </c>
      <c r="B78">
        <v>1684747755.3</v>
      </c>
      <c r="C78">
        <v>3840.5</v>
      </c>
      <c r="D78" t="s">
        <v>438</v>
      </c>
      <c r="E78" t="s">
        <v>439</v>
      </c>
      <c r="F78">
        <v>1684747747.20645</v>
      </c>
      <c r="G78">
        <f t="shared" si="43"/>
        <v>4.5519799905134588E-3</v>
      </c>
      <c r="H78">
        <f t="shared" si="44"/>
        <v>-1.8671329118897475</v>
      </c>
      <c r="I78">
        <f t="shared" si="45"/>
        <v>400.03716129032199</v>
      </c>
      <c r="J78">
        <f t="shared" si="46"/>
        <v>400.41472147160204</v>
      </c>
      <c r="K78">
        <f t="shared" si="47"/>
        <v>38.204299590804311</v>
      </c>
      <c r="L78">
        <f t="shared" si="48"/>
        <v>38.168275884617465</v>
      </c>
      <c r="M78">
        <f t="shared" si="49"/>
        <v>0.19738734206785255</v>
      </c>
      <c r="N78">
        <f t="shared" si="50"/>
        <v>3.3531735267983414</v>
      </c>
      <c r="O78">
        <f t="shared" si="51"/>
        <v>0.19115199088137083</v>
      </c>
      <c r="P78">
        <f t="shared" si="52"/>
        <v>0.12001380782680324</v>
      </c>
      <c r="Q78">
        <f t="shared" si="53"/>
        <v>0</v>
      </c>
      <c r="R78">
        <f t="shared" si="54"/>
        <v>27.378055552899166</v>
      </c>
      <c r="S78">
        <f t="shared" si="55"/>
        <v>27.8677483870968</v>
      </c>
      <c r="T78">
        <f t="shared" si="56"/>
        <v>3.7656803816073938</v>
      </c>
      <c r="U78">
        <f t="shared" si="57"/>
        <v>40.036843146288206</v>
      </c>
      <c r="V78">
        <f t="shared" si="58"/>
        <v>1.5569751067698161</v>
      </c>
      <c r="W78">
        <f t="shared" si="59"/>
        <v>3.8888558248233474</v>
      </c>
      <c r="X78">
        <f t="shared" si="60"/>
        <v>2.2087052748375777</v>
      </c>
      <c r="Y78">
        <f t="shared" si="61"/>
        <v>-200.74231758164353</v>
      </c>
      <c r="Z78">
        <f t="shared" si="62"/>
        <v>99.916222432042886</v>
      </c>
      <c r="AA78">
        <f t="shared" si="63"/>
        <v>6.5045107331310721</v>
      </c>
      <c r="AB78">
        <f t="shared" si="64"/>
        <v>-94.321584416469577</v>
      </c>
      <c r="AC78">
        <v>-3.9479072375754001E-2</v>
      </c>
      <c r="AD78">
        <v>4.43187172984775E-2</v>
      </c>
      <c r="AE78">
        <v>3.3412083253065998</v>
      </c>
      <c r="AF78">
        <v>3</v>
      </c>
      <c r="AG78">
        <v>1</v>
      </c>
      <c r="AH78">
        <f t="shared" si="65"/>
        <v>1</v>
      </c>
      <c r="AI78">
        <f t="shared" si="66"/>
        <v>0</v>
      </c>
      <c r="AJ78">
        <f t="shared" si="67"/>
        <v>50104.97569103913</v>
      </c>
      <c r="AK78" t="s">
        <v>440</v>
      </c>
      <c r="AL78">
        <v>2.2501346153846198</v>
      </c>
      <c r="AM78">
        <v>1.5484</v>
      </c>
      <c r="AN78">
        <f t="shared" si="68"/>
        <v>-0.70173461538461979</v>
      </c>
      <c r="AO78">
        <f t="shared" si="69"/>
        <v>-0.45319982910399109</v>
      </c>
      <c r="AP78">
        <v>-0.62615986836695203</v>
      </c>
      <c r="AQ78" t="s">
        <v>252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-1.8671329118897475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252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-2.2065321648003984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0.67071804516927203</v>
      </c>
      <c r="BN78">
        <v>0.5</v>
      </c>
      <c r="BO78" t="s">
        <v>253</v>
      </c>
      <c r="BP78">
        <v>1684747747.20645</v>
      </c>
      <c r="BQ78">
        <v>400.03716129032199</v>
      </c>
      <c r="BR78">
        <v>400.030967741935</v>
      </c>
      <c r="BS78">
        <v>16.318470967741899</v>
      </c>
      <c r="BT78">
        <v>15.7178258064516</v>
      </c>
      <c r="BU78">
        <v>500.00790322580599</v>
      </c>
      <c r="BV78">
        <v>95.211845161290299</v>
      </c>
      <c r="BW78">
        <v>0.19998048387096801</v>
      </c>
      <c r="BX78">
        <v>28.420454838709698</v>
      </c>
      <c r="BY78">
        <v>27.8677483870968</v>
      </c>
      <c r="BZ78">
        <v>999.9</v>
      </c>
      <c r="CA78">
        <v>9999.3548387096798</v>
      </c>
      <c r="CB78">
        <v>0</v>
      </c>
      <c r="CC78">
        <v>68.763900000000007</v>
      </c>
      <c r="CD78">
        <v>0</v>
      </c>
      <c r="CE78">
        <v>0</v>
      </c>
      <c r="CF78">
        <v>0</v>
      </c>
      <c r="CG78">
        <v>0</v>
      </c>
      <c r="CH78">
        <v>2.2620580645161299</v>
      </c>
      <c r="CI78">
        <v>0</v>
      </c>
      <c r="CJ78">
        <v>-11.2237193548387</v>
      </c>
      <c r="CK78">
        <v>-1.07937741935484</v>
      </c>
      <c r="CL78">
        <v>38.080419354838703</v>
      </c>
      <c r="CM78">
        <v>42.5</v>
      </c>
      <c r="CN78">
        <v>40.326225806451603</v>
      </c>
      <c r="CO78">
        <v>40.983741935483899</v>
      </c>
      <c r="CP78">
        <v>38.717483870967698</v>
      </c>
      <c r="CQ78">
        <v>0</v>
      </c>
      <c r="CR78">
        <v>0</v>
      </c>
      <c r="CS78">
        <v>0</v>
      </c>
      <c r="CT78">
        <v>59.600000143051098</v>
      </c>
      <c r="CU78">
        <v>2.2501346153846198</v>
      </c>
      <c r="CV78">
        <v>3.0622221191639799E-2</v>
      </c>
      <c r="CW78">
        <v>0.62010598207495304</v>
      </c>
      <c r="CX78">
        <v>-11.1934346153846</v>
      </c>
      <c r="CY78">
        <v>15</v>
      </c>
      <c r="CZ78">
        <v>1684743832.3</v>
      </c>
      <c r="DA78" t="s">
        <v>254</v>
      </c>
      <c r="DB78">
        <v>1</v>
      </c>
      <c r="DC78">
        <v>-3.641</v>
      </c>
      <c r="DD78">
        <v>0.39700000000000002</v>
      </c>
      <c r="DE78">
        <v>401</v>
      </c>
      <c r="DF78">
        <v>15</v>
      </c>
      <c r="DG78">
        <v>1.77</v>
      </c>
      <c r="DH78">
        <v>0.32</v>
      </c>
      <c r="DI78">
        <v>3.5347913199999997E-2</v>
      </c>
      <c r="DJ78">
        <v>-0.33447913306917498</v>
      </c>
      <c r="DK78">
        <v>0.14603849720567599</v>
      </c>
      <c r="DL78">
        <v>1</v>
      </c>
      <c r="DM78">
        <v>2.2623222222222199</v>
      </c>
      <c r="DN78">
        <v>0.12924138544314001</v>
      </c>
      <c r="DO78">
        <v>0.18267084714059301</v>
      </c>
      <c r="DP78">
        <v>1</v>
      </c>
      <c r="DQ78">
        <v>0.60907387999999996</v>
      </c>
      <c r="DR78">
        <v>-8.8772671200872399E-2</v>
      </c>
      <c r="DS78">
        <v>1.1232384221775899E-2</v>
      </c>
      <c r="DT78">
        <v>1</v>
      </c>
      <c r="DU78">
        <v>3</v>
      </c>
      <c r="DV78">
        <v>3</v>
      </c>
      <c r="DW78" t="s">
        <v>281</v>
      </c>
      <c r="DX78">
        <v>100</v>
      </c>
      <c r="DY78">
        <v>100</v>
      </c>
      <c r="DZ78">
        <v>-3.641</v>
      </c>
      <c r="EA78">
        <v>0.39700000000000002</v>
      </c>
      <c r="EB78">
        <v>2</v>
      </c>
      <c r="EC78">
        <v>515.17100000000005</v>
      </c>
      <c r="ED78">
        <v>419.42500000000001</v>
      </c>
      <c r="EE78">
        <v>28.411200000000001</v>
      </c>
      <c r="EF78">
        <v>30.110600000000002</v>
      </c>
      <c r="EG78">
        <v>30.0002</v>
      </c>
      <c r="EH78">
        <v>30.248100000000001</v>
      </c>
      <c r="EI78">
        <v>30.2758</v>
      </c>
      <c r="EJ78">
        <v>20.0274</v>
      </c>
      <c r="EK78">
        <v>32.990099999999998</v>
      </c>
      <c r="EL78">
        <v>42.633899999999997</v>
      </c>
      <c r="EM78">
        <v>28.4529</v>
      </c>
      <c r="EN78">
        <v>399.76400000000001</v>
      </c>
      <c r="EO78">
        <v>15.703200000000001</v>
      </c>
      <c r="EP78">
        <v>100.252</v>
      </c>
      <c r="EQ78">
        <v>90.072299999999998</v>
      </c>
    </row>
    <row r="79" spans="1:147" x14ac:dyDescent="0.3">
      <c r="A79">
        <v>63</v>
      </c>
      <c r="B79">
        <v>1684747815.2</v>
      </c>
      <c r="C79">
        <v>3900.4000000953702</v>
      </c>
      <c r="D79" t="s">
        <v>441</v>
      </c>
      <c r="E79" t="s">
        <v>442</v>
      </c>
      <c r="F79">
        <v>1684747807.23226</v>
      </c>
      <c r="G79">
        <f t="shared" si="43"/>
        <v>3.7342453493058939E-3</v>
      </c>
      <c r="H79">
        <f t="shared" si="44"/>
        <v>-2.5340826968144845</v>
      </c>
      <c r="I79">
        <f t="shared" si="45"/>
        <v>400.02732258064498</v>
      </c>
      <c r="J79">
        <f t="shared" si="46"/>
        <v>410.49745496369769</v>
      </c>
      <c r="K79">
        <f t="shared" si="47"/>
        <v>39.143565632236623</v>
      </c>
      <c r="L79">
        <f t="shared" si="48"/>
        <v>38.14517134462654</v>
      </c>
      <c r="M79">
        <f t="shared" si="49"/>
        <v>0.15951137113358427</v>
      </c>
      <c r="N79">
        <f t="shared" si="50"/>
        <v>3.3495051716097657</v>
      </c>
      <c r="O79">
        <f t="shared" si="51"/>
        <v>0.15540827638013247</v>
      </c>
      <c r="P79">
        <f t="shared" si="52"/>
        <v>9.7490028678682242E-2</v>
      </c>
      <c r="Q79">
        <f t="shared" si="53"/>
        <v>0</v>
      </c>
      <c r="R79">
        <f t="shared" si="54"/>
        <v>27.66107131142898</v>
      </c>
      <c r="S79">
        <f t="shared" si="55"/>
        <v>27.982616129032301</v>
      </c>
      <c r="T79">
        <f t="shared" si="56"/>
        <v>3.790995612900923</v>
      </c>
      <c r="U79">
        <f t="shared" si="57"/>
        <v>39.99374713165097</v>
      </c>
      <c r="V79">
        <f t="shared" si="58"/>
        <v>1.5640503745056125</v>
      </c>
      <c r="W79">
        <f t="shared" si="59"/>
        <v>3.9107372693963609</v>
      </c>
      <c r="X79">
        <f t="shared" si="60"/>
        <v>2.2269452383953103</v>
      </c>
      <c r="Y79">
        <f t="shared" si="61"/>
        <v>-164.68021990438993</v>
      </c>
      <c r="Z79">
        <f t="shared" si="62"/>
        <v>96.505240170175824</v>
      </c>
      <c r="AA79">
        <f t="shared" si="63"/>
        <v>6.2959636663077587</v>
      </c>
      <c r="AB79">
        <f t="shared" si="64"/>
        <v>-61.879016067906349</v>
      </c>
      <c r="AC79">
        <v>-3.9424865221086902E-2</v>
      </c>
      <c r="AD79">
        <v>4.4257865018556101E-2</v>
      </c>
      <c r="AE79">
        <v>3.33755639906351</v>
      </c>
      <c r="AF79">
        <v>3</v>
      </c>
      <c r="AG79">
        <v>1</v>
      </c>
      <c r="AH79">
        <f t="shared" si="65"/>
        <v>1</v>
      </c>
      <c r="AI79">
        <f t="shared" si="66"/>
        <v>0</v>
      </c>
      <c r="AJ79">
        <f t="shared" si="67"/>
        <v>50021.762791015775</v>
      </c>
      <c r="AK79" t="s">
        <v>443</v>
      </c>
      <c r="AL79">
        <v>2.31266923076923</v>
      </c>
      <c r="AM79">
        <v>1.9488000000000001</v>
      </c>
      <c r="AN79">
        <f t="shared" si="68"/>
        <v>-0.36386923076922995</v>
      </c>
      <c r="AO79">
        <f t="shared" si="69"/>
        <v>-0.18671450675760978</v>
      </c>
      <c r="AP79">
        <v>-0.84982749635177601</v>
      </c>
      <c r="AQ79" t="s">
        <v>252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-2.5340826968144845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252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-5.3557702471302155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0.67071804516927203</v>
      </c>
      <c r="BN79">
        <v>0.5</v>
      </c>
      <c r="BO79" t="s">
        <v>253</v>
      </c>
      <c r="BP79">
        <v>1684747807.23226</v>
      </c>
      <c r="BQ79">
        <v>400.02732258064498</v>
      </c>
      <c r="BR79">
        <v>399.88777419354801</v>
      </c>
      <c r="BS79">
        <v>16.4021516129032</v>
      </c>
      <c r="BT79">
        <v>15.909438709677399</v>
      </c>
      <c r="BU79">
        <v>499.99593548387099</v>
      </c>
      <c r="BV79">
        <v>95.156322580645195</v>
      </c>
      <c r="BW79">
        <v>0.20009232258064499</v>
      </c>
      <c r="BX79">
        <v>28.517038709677401</v>
      </c>
      <c r="BY79">
        <v>27.982616129032301</v>
      </c>
      <c r="BZ79">
        <v>999.9</v>
      </c>
      <c r="CA79">
        <v>9991.4516129032309</v>
      </c>
      <c r="CB79">
        <v>0</v>
      </c>
      <c r="CC79">
        <v>68.753545161290305</v>
      </c>
      <c r="CD79">
        <v>0</v>
      </c>
      <c r="CE79">
        <v>0</v>
      </c>
      <c r="CF79">
        <v>0</v>
      </c>
      <c r="CG79">
        <v>0</v>
      </c>
      <c r="CH79">
        <v>2.3174806451612899</v>
      </c>
      <c r="CI79">
        <v>0</v>
      </c>
      <c r="CJ79">
        <v>-12.447858064516099</v>
      </c>
      <c r="CK79">
        <v>-1.20918709677419</v>
      </c>
      <c r="CL79">
        <v>37.838419354838699</v>
      </c>
      <c r="CM79">
        <v>42.312064516128999</v>
      </c>
      <c r="CN79">
        <v>40.088419354838699</v>
      </c>
      <c r="CO79">
        <v>40.830290322580602</v>
      </c>
      <c r="CP79">
        <v>38.493870967741898</v>
      </c>
      <c r="CQ79">
        <v>0</v>
      </c>
      <c r="CR79">
        <v>0</v>
      </c>
      <c r="CS79">
        <v>0</v>
      </c>
      <c r="CT79">
        <v>59.400000095367403</v>
      </c>
      <c r="CU79">
        <v>2.31266923076923</v>
      </c>
      <c r="CV79">
        <v>0.69797606930403</v>
      </c>
      <c r="CW79">
        <v>0.35542905216416099</v>
      </c>
      <c r="CX79">
        <v>-12.4432807692308</v>
      </c>
      <c r="CY79">
        <v>15</v>
      </c>
      <c r="CZ79">
        <v>1684743832.3</v>
      </c>
      <c r="DA79" t="s">
        <v>254</v>
      </c>
      <c r="DB79">
        <v>1</v>
      </c>
      <c r="DC79">
        <v>-3.641</v>
      </c>
      <c r="DD79">
        <v>0.39700000000000002</v>
      </c>
      <c r="DE79">
        <v>401</v>
      </c>
      <c r="DF79">
        <v>15</v>
      </c>
      <c r="DG79">
        <v>1.77</v>
      </c>
      <c r="DH79">
        <v>0.32</v>
      </c>
      <c r="DI79">
        <v>0.12532778521999999</v>
      </c>
      <c r="DJ79">
        <v>0.113578073096841</v>
      </c>
      <c r="DK79">
        <v>9.8586988152793806E-2</v>
      </c>
      <c r="DL79">
        <v>1</v>
      </c>
      <c r="DM79">
        <v>2.2976222222222198</v>
      </c>
      <c r="DN79">
        <v>0.46345213646244598</v>
      </c>
      <c r="DO79">
        <v>0.152841837478979</v>
      </c>
      <c r="DP79">
        <v>1</v>
      </c>
      <c r="DQ79">
        <v>0.48273744000000002</v>
      </c>
      <c r="DR79">
        <v>0.11197331167211801</v>
      </c>
      <c r="DS79">
        <v>1.4460521978352001E-2</v>
      </c>
      <c r="DT79">
        <v>0</v>
      </c>
      <c r="DU79">
        <v>2</v>
      </c>
      <c r="DV79">
        <v>3</v>
      </c>
      <c r="DW79" t="s">
        <v>255</v>
      </c>
      <c r="DX79">
        <v>100</v>
      </c>
      <c r="DY79">
        <v>100</v>
      </c>
      <c r="DZ79">
        <v>-3.641</v>
      </c>
      <c r="EA79">
        <v>0.39700000000000002</v>
      </c>
      <c r="EB79">
        <v>2</v>
      </c>
      <c r="EC79">
        <v>515.74199999999996</v>
      </c>
      <c r="ED79">
        <v>417.62</v>
      </c>
      <c r="EE79">
        <v>28.692699999999999</v>
      </c>
      <c r="EF79">
        <v>30.113199999999999</v>
      </c>
      <c r="EG79">
        <v>30</v>
      </c>
      <c r="EH79">
        <v>30.256</v>
      </c>
      <c r="EI79">
        <v>30.2836</v>
      </c>
      <c r="EJ79">
        <v>20.042300000000001</v>
      </c>
      <c r="EK79">
        <v>30.911899999999999</v>
      </c>
      <c r="EL79">
        <v>42.259700000000002</v>
      </c>
      <c r="EM79">
        <v>28.6919</v>
      </c>
      <c r="EN79">
        <v>399.904</v>
      </c>
      <c r="EO79">
        <v>15.9217</v>
      </c>
      <c r="EP79">
        <v>100.254</v>
      </c>
      <c r="EQ79">
        <v>90.074100000000001</v>
      </c>
    </row>
    <row r="80" spans="1:147" x14ac:dyDescent="0.3">
      <c r="A80">
        <v>64</v>
      </c>
      <c r="B80">
        <v>1684747875.3</v>
      </c>
      <c r="C80">
        <v>3960.5</v>
      </c>
      <c r="D80" t="s">
        <v>444</v>
      </c>
      <c r="E80" t="s">
        <v>445</v>
      </c>
      <c r="F80">
        <v>1684747867.2645199</v>
      </c>
      <c r="G80">
        <f t="shared" si="43"/>
        <v>3.1281277868877686E-3</v>
      </c>
      <c r="H80">
        <f t="shared" si="44"/>
        <v>-2.301418682107343</v>
      </c>
      <c r="I80">
        <f t="shared" si="45"/>
        <v>400.06187096774198</v>
      </c>
      <c r="J80">
        <f t="shared" si="46"/>
        <v>412.74774091476183</v>
      </c>
      <c r="K80">
        <f t="shared" si="47"/>
        <v>39.371413527865478</v>
      </c>
      <c r="L80">
        <f t="shared" si="48"/>
        <v>38.161326634263354</v>
      </c>
      <c r="M80">
        <f t="shared" si="49"/>
        <v>0.13236090100723039</v>
      </c>
      <c r="N80">
        <f t="shared" si="50"/>
        <v>3.3533821616517985</v>
      </c>
      <c r="O80">
        <f t="shared" si="51"/>
        <v>0.12952552829708924</v>
      </c>
      <c r="P80">
        <f t="shared" si="52"/>
        <v>8.1203143357132218E-2</v>
      </c>
      <c r="Q80">
        <f t="shared" si="53"/>
        <v>0</v>
      </c>
      <c r="R80">
        <f t="shared" si="54"/>
        <v>27.82734109035195</v>
      </c>
      <c r="S80">
        <f t="shared" si="55"/>
        <v>28.023590322580599</v>
      </c>
      <c r="T80">
        <f t="shared" si="56"/>
        <v>3.8000616069568411</v>
      </c>
      <c r="U80">
        <f t="shared" si="57"/>
        <v>39.856875605600862</v>
      </c>
      <c r="V80">
        <f t="shared" si="58"/>
        <v>1.5611021297603034</v>
      </c>
      <c r="W80">
        <f t="shared" si="59"/>
        <v>3.9167699576053336</v>
      </c>
      <c r="X80">
        <f t="shared" si="60"/>
        <v>2.2389594771965378</v>
      </c>
      <c r="Y80">
        <f t="shared" si="61"/>
        <v>-137.95043540175058</v>
      </c>
      <c r="Z80">
        <f t="shared" si="62"/>
        <v>94.008353960246325</v>
      </c>
      <c r="AA80">
        <f t="shared" si="63"/>
        <v>6.1280365965137387</v>
      </c>
      <c r="AB80">
        <f t="shared" si="64"/>
        <v>-37.814044844990519</v>
      </c>
      <c r="AC80">
        <v>-3.9482156089359399E-2</v>
      </c>
      <c r="AD80">
        <v>4.4322179037147802E-2</v>
      </c>
      <c r="AE80">
        <v>3.3414160255571801</v>
      </c>
      <c r="AF80">
        <v>3</v>
      </c>
      <c r="AG80">
        <v>1</v>
      </c>
      <c r="AH80">
        <f t="shared" si="65"/>
        <v>1</v>
      </c>
      <c r="AI80">
        <f t="shared" si="66"/>
        <v>0</v>
      </c>
      <c r="AJ80">
        <f t="shared" si="67"/>
        <v>50087.767763695396</v>
      </c>
      <c r="AK80" t="s">
        <v>446</v>
      </c>
      <c r="AL80">
        <v>2.3395884615384599</v>
      </c>
      <c r="AM80">
        <v>1.7526200000000001</v>
      </c>
      <c r="AN80">
        <f t="shared" si="68"/>
        <v>-0.58696846153845983</v>
      </c>
      <c r="AO80">
        <f t="shared" si="69"/>
        <v>-0.33490914261988325</v>
      </c>
      <c r="AP80">
        <v>-0.77180151979053502</v>
      </c>
      <c r="AQ80" t="s">
        <v>252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-2.301418682107343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252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-2.985884446681065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0.67071804516927203</v>
      </c>
      <c r="BN80">
        <v>0.5</v>
      </c>
      <c r="BO80" t="s">
        <v>253</v>
      </c>
      <c r="BP80">
        <v>1684747867.2645199</v>
      </c>
      <c r="BQ80">
        <v>400.06187096774198</v>
      </c>
      <c r="BR80">
        <v>399.921032258065</v>
      </c>
      <c r="BS80">
        <v>16.3657161290323</v>
      </c>
      <c r="BT80">
        <v>15.9529903225806</v>
      </c>
      <c r="BU80">
        <v>500.03051612903198</v>
      </c>
      <c r="BV80">
        <v>95.188574193548405</v>
      </c>
      <c r="BW80">
        <v>0.199987935483871</v>
      </c>
      <c r="BX80">
        <v>28.543583870967701</v>
      </c>
      <c r="BY80">
        <v>28.023590322580599</v>
      </c>
      <c r="BZ80">
        <v>999.9</v>
      </c>
      <c r="CA80">
        <v>10002.580645161301</v>
      </c>
      <c r="CB80">
        <v>0</v>
      </c>
      <c r="CC80">
        <v>68.762519354838702</v>
      </c>
      <c r="CD80">
        <v>0</v>
      </c>
      <c r="CE80">
        <v>0</v>
      </c>
      <c r="CF80">
        <v>0</v>
      </c>
      <c r="CG80">
        <v>0</v>
      </c>
      <c r="CH80">
        <v>2.3301322580645198</v>
      </c>
      <c r="CI80">
        <v>0</v>
      </c>
      <c r="CJ80">
        <v>-13.495200000000001</v>
      </c>
      <c r="CK80">
        <v>-1.3418064516129</v>
      </c>
      <c r="CL80">
        <v>37.622903225806397</v>
      </c>
      <c r="CM80">
        <v>42.168999999999997</v>
      </c>
      <c r="CN80">
        <v>39.856709677419403</v>
      </c>
      <c r="CO80">
        <v>40.685000000000002</v>
      </c>
      <c r="CP80">
        <v>38.302</v>
      </c>
      <c r="CQ80">
        <v>0</v>
      </c>
      <c r="CR80">
        <v>0</v>
      </c>
      <c r="CS80">
        <v>0</v>
      </c>
      <c r="CT80">
        <v>59.400000095367403</v>
      </c>
      <c r="CU80">
        <v>2.3395884615384599</v>
      </c>
      <c r="CV80">
        <v>-0.36731281069991401</v>
      </c>
      <c r="CW80">
        <v>-0.33301196616476098</v>
      </c>
      <c r="CX80">
        <v>-13.5454307692308</v>
      </c>
      <c r="CY80">
        <v>15</v>
      </c>
      <c r="CZ80">
        <v>1684743832.3</v>
      </c>
      <c r="DA80" t="s">
        <v>254</v>
      </c>
      <c r="DB80">
        <v>1</v>
      </c>
      <c r="DC80">
        <v>-3.641</v>
      </c>
      <c r="DD80">
        <v>0.39700000000000002</v>
      </c>
      <c r="DE80">
        <v>401</v>
      </c>
      <c r="DF80">
        <v>15</v>
      </c>
      <c r="DG80">
        <v>1.77</v>
      </c>
      <c r="DH80">
        <v>0.32</v>
      </c>
      <c r="DI80">
        <v>0.123122602</v>
      </c>
      <c r="DJ80">
        <v>0.41634980278559303</v>
      </c>
      <c r="DK80">
        <v>0.35031361136806399</v>
      </c>
      <c r="DL80">
        <v>1</v>
      </c>
      <c r="DM80">
        <v>2.3425250000000002</v>
      </c>
      <c r="DN80">
        <v>-0.32141747608917498</v>
      </c>
      <c r="DO80">
        <v>0.18384248900591199</v>
      </c>
      <c r="DP80">
        <v>1</v>
      </c>
      <c r="DQ80">
        <v>0.42605137999999998</v>
      </c>
      <c r="DR80">
        <v>-0.18526360715720699</v>
      </c>
      <c r="DS80">
        <v>2.53912107445785E-2</v>
      </c>
      <c r="DT80">
        <v>0</v>
      </c>
      <c r="DU80">
        <v>2</v>
      </c>
      <c r="DV80">
        <v>3</v>
      </c>
      <c r="DW80" t="s">
        <v>255</v>
      </c>
      <c r="DX80">
        <v>100</v>
      </c>
      <c r="DY80">
        <v>100</v>
      </c>
      <c r="DZ80">
        <v>-3.641</v>
      </c>
      <c r="EA80">
        <v>0.39700000000000002</v>
      </c>
      <c r="EB80">
        <v>2</v>
      </c>
      <c r="EC80">
        <v>514.98</v>
      </c>
      <c r="ED80">
        <v>418.38200000000001</v>
      </c>
      <c r="EE80">
        <v>28.330300000000001</v>
      </c>
      <c r="EF80">
        <v>30.110600000000002</v>
      </c>
      <c r="EG80">
        <v>30.0001</v>
      </c>
      <c r="EH80">
        <v>30.256</v>
      </c>
      <c r="EI80">
        <v>30.286200000000001</v>
      </c>
      <c r="EJ80">
        <v>20.0364</v>
      </c>
      <c r="EK80">
        <v>30.325500000000002</v>
      </c>
      <c r="EL80">
        <v>41.512300000000003</v>
      </c>
      <c r="EM80">
        <v>28.319900000000001</v>
      </c>
      <c r="EN80">
        <v>399.68799999999999</v>
      </c>
      <c r="EO80">
        <v>16.0183</v>
      </c>
      <c r="EP80">
        <v>100.25700000000001</v>
      </c>
      <c r="EQ80">
        <v>90.075299999999999</v>
      </c>
    </row>
    <row r="81" spans="1:147" x14ac:dyDescent="0.3">
      <c r="A81">
        <v>65</v>
      </c>
      <c r="B81">
        <v>1684747935.3</v>
      </c>
      <c r="C81">
        <v>4020.5</v>
      </c>
      <c r="D81" t="s">
        <v>447</v>
      </c>
      <c r="E81" t="s">
        <v>448</v>
      </c>
      <c r="F81">
        <v>1684747927.55161</v>
      </c>
      <c r="G81">
        <f t="shared" ref="G81:G92" si="86">BU81*AH81*(BS81-BT81)/(100*BM81*(1000-AH81*BS81))</f>
        <v>2.697811701095371E-3</v>
      </c>
      <c r="H81">
        <f t="shared" ref="H81:H92" si="87">BU81*AH81*(BR81-BQ81*(1000-AH81*BT81)/(1000-AH81*BS81))/(100*BM81)</f>
        <v>-2.4210319145996246</v>
      </c>
      <c r="I81">
        <f t="shared" ref="I81:I112" si="88">BQ81 - IF(AH81&gt;1, H81*BM81*100/(AJ81*CA81), 0)</f>
        <v>400.01806451612902</v>
      </c>
      <c r="J81">
        <f t="shared" ref="J81:J112" si="89">((P81-G81/2)*I81-H81)/(P81+G81/2)</f>
        <v>418.70541464438236</v>
      </c>
      <c r="K81">
        <f t="shared" ref="K81:K112" si="90">J81*(BV81+BW81)/1000</f>
        <v>39.926051327442728</v>
      </c>
      <c r="L81">
        <f t="shared" ref="L81:L92" si="91">(BQ81 - IF(AH81&gt;1, H81*BM81*100/(AJ81*CA81), 0))*(BV81+BW81)/1000</f>
        <v>38.144101359042565</v>
      </c>
      <c r="M81">
        <f t="shared" ref="M81:M112" si="92">2/((1/O81-1/N81)+SIGN(O81)*SQRT((1/O81-1/N81)*(1/O81-1/N81) + 4*BN81/((BN81+1)*(BN81+1))*(2*1/O81*1/N81-1/N81*1/N81)))</f>
        <v>0.11455955695001747</v>
      </c>
      <c r="N81">
        <f t="shared" ref="N81:N92" si="93">AE81+AD81*BM81+AC81*BM81*BM81</f>
        <v>3.3551398314123437</v>
      </c>
      <c r="O81">
        <f t="shared" ref="O81:O92" si="94">G81*(1000-(1000*0.61365*EXP(17.502*S81/(240.97+S81))/(BV81+BW81)+BS81)/2)/(1000*0.61365*EXP(17.502*S81/(240.97+S81))/(BV81+BW81)-BS81)</f>
        <v>0.11243004111038846</v>
      </c>
      <c r="P81">
        <f t="shared" ref="P81:P92" si="95">1/((BN81+1)/(M81/1.6)+1/(N81/1.37)) + BN81/((BN81+1)/(M81/1.6) + BN81/(N81/1.37))</f>
        <v>7.0456807120481649E-2</v>
      </c>
      <c r="Q81">
        <f t="shared" ref="Q81:Q92" si="96">(BJ81*BL81)</f>
        <v>0</v>
      </c>
      <c r="R81">
        <f t="shared" ref="R81:R112" si="97">(BX81+(Q81+2*0.95*0.0000000567*(((BX81+$B$7)+273)^4-(BX81+273)^4)-44100*G81)/(1.84*29.3*N81+8*0.95*0.0000000567*(BX81+273)^3))</f>
        <v>27.878981730050484</v>
      </c>
      <c r="S81">
        <f t="shared" ref="S81:S112" si="98">($C$7*BY81+$D$7*BZ81+$E$7*R81)</f>
        <v>27.983899999999998</v>
      </c>
      <c r="T81">
        <f t="shared" ref="T81:T112" si="99">0.61365*EXP(17.502*S81/(240.97+S81))</f>
        <v>3.7912793969313956</v>
      </c>
      <c r="U81">
        <f t="shared" ref="U81:U112" si="100">(V81/W81*100)</f>
        <v>40.129017392223467</v>
      </c>
      <c r="V81">
        <f t="shared" ref="V81:V92" si="101">BS81*(BV81+BW81)/1000</f>
        <v>1.5674613643858331</v>
      </c>
      <c r="W81">
        <f t="shared" ref="W81:W92" si="102">0.61365*EXP(17.502*BX81/(240.97+BX81))</f>
        <v>3.9060546862271006</v>
      </c>
      <c r="X81">
        <f t="shared" ref="X81:X92" si="103">(T81-BS81*(BV81+BW81)/1000)</f>
        <v>2.2238180325455623</v>
      </c>
      <c r="Y81">
        <f t="shared" ref="Y81:Y92" si="104">(-G81*44100)</f>
        <v>-118.97349601830587</v>
      </c>
      <c r="Z81">
        <f t="shared" ref="Z81:Z92" si="105">2*29.3*N81*0.92*(BX81-S81)</f>
        <v>92.703928501805791</v>
      </c>
      <c r="AA81">
        <f t="shared" ref="AA81:AA92" si="106">2*0.95*0.0000000567*(((BX81+$B$7)+273)^4-(S81+273)^4)</f>
        <v>6.037228620884723</v>
      </c>
      <c r="AB81">
        <f t="shared" ref="AB81:AB112" si="107">Q81+AA81+Y81+Z81</f>
        <v>-20.232338895615356</v>
      </c>
      <c r="AC81">
        <v>-3.9508138305185798E-2</v>
      </c>
      <c r="AD81">
        <v>4.4351346350580002E-2</v>
      </c>
      <c r="AE81">
        <v>3.3431658207039399</v>
      </c>
      <c r="AF81">
        <v>3</v>
      </c>
      <c r="AG81">
        <v>1</v>
      </c>
      <c r="AH81">
        <f t="shared" ref="AH81:AH92" si="108">IF(AF81*$H$13&gt;=AJ81,1,(AJ81/(AJ81-AF81*$H$13)))</f>
        <v>1</v>
      </c>
      <c r="AI81">
        <f t="shared" ref="AI81:AI112" si="109">(AH81-1)*100</f>
        <v>0</v>
      </c>
      <c r="AJ81">
        <f t="shared" ref="AJ81:AJ92" si="110">MAX(0,($B$13+$C$13*CA81)/(1+$D$13*CA81)*BV81/(BX81+273)*$E$13)</f>
        <v>50126.515065000705</v>
      </c>
      <c r="AK81" t="s">
        <v>449</v>
      </c>
      <c r="AL81">
        <v>2.29688076923077</v>
      </c>
      <c r="AM81">
        <v>1.6068</v>
      </c>
      <c r="AN81">
        <f t="shared" ref="AN81:AN112" si="111">AM81-AL81</f>
        <v>-0.69008076923077</v>
      </c>
      <c r="AO81">
        <f t="shared" ref="AO81:AO112" si="112">AN81/AM81</f>
        <v>-0.42947521112196291</v>
      </c>
      <c r="AP81">
        <v>-0.81191489652605697</v>
      </c>
      <c r="AQ81" t="s">
        <v>252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2" si="114">BJ81</f>
        <v>0</v>
      </c>
      <c r="AW81">
        <f t="shared" ref="AW81:AW92" si="115">H81</f>
        <v>-2.4210319145996246</v>
      </c>
      <c r="AX81" t="e">
        <f t="shared" ref="AX81:AX92" si="116">AT81*AU81*AV81</f>
        <v>#DIV/0!</v>
      </c>
      <c r="AY81" t="e">
        <f t="shared" ref="AY81:AY92" si="117">BD81/AS81</f>
        <v>#DIV/0!</v>
      </c>
      <c r="AZ81" t="e">
        <f t="shared" ref="AZ81:AZ92" si="118">(AW81-AP81)/AV81</f>
        <v>#DIV/0!</v>
      </c>
      <c r="BA81" t="e">
        <f t="shared" ref="BA81:BA92" si="119">(AM81-AS81)/AS81</f>
        <v>#DIV/0!</v>
      </c>
      <c r="BB81" t="s">
        <v>252</v>
      </c>
      <c r="BC81">
        <v>0</v>
      </c>
      <c r="BD81">
        <f t="shared" ref="BD81:BD112" si="120">AS81-BC81</f>
        <v>0</v>
      </c>
      <c r="BE81" t="e">
        <f t="shared" ref="BE81:BE92" si="121">(AS81-AR81)/(AS81-BC81)</f>
        <v>#DIV/0!</v>
      </c>
      <c r="BF81">
        <f t="shared" ref="BF81:BF92" si="122">(AM81-AS81)/(AM81-BC81)</f>
        <v>1</v>
      </c>
      <c r="BG81">
        <f t="shared" ref="BG81:BG92" si="123">(AS81-AR81)/(AS81-AL81)</f>
        <v>0</v>
      </c>
      <c r="BH81">
        <f t="shared" ref="BH81:BH92" si="124">(AM81-AS81)/(AM81-AL81)</f>
        <v>-2.3284230942866193</v>
      </c>
      <c r="BI81">
        <f t="shared" ref="BI81:BI92" si="125">$B$11*CB81+$C$11*CC81+$F$11*CD81</f>
        <v>0</v>
      </c>
      <c r="BJ81">
        <f t="shared" ref="BJ81:BJ112" si="126">BI81*BK81</f>
        <v>0</v>
      </c>
      <c r="BK81">
        <f t="shared" ref="BK81:BK92" si="127">($B$11*$D$9+$C$11*$D$9+$F$11*((CQ81+CI81)/MAX(CQ81+CI81+CR81, 0.1)*$I$9+CR81/MAX(CQ81+CI81+CR81, 0.1)*$J$9))/($B$11+$C$11+$F$11)</f>
        <v>0</v>
      </c>
      <c r="BL81">
        <f t="shared" ref="BL81:BL92" si="128">($B$11*$K$9+$C$11*$K$9+$F$11*((CQ81+CI81)/MAX(CQ81+CI81+CR81, 0.1)*$P$9+CR81/MAX(CQ81+CI81+CR81, 0.1)*$Q$9))/($B$11+$C$11+$F$11)</f>
        <v>0</v>
      </c>
      <c r="BM81">
        <v>0.67071804516927203</v>
      </c>
      <c r="BN81">
        <v>0.5</v>
      </c>
      <c r="BO81" t="s">
        <v>253</v>
      </c>
      <c r="BP81">
        <v>1684747927.55161</v>
      </c>
      <c r="BQ81">
        <v>400.01806451612902</v>
      </c>
      <c r="BR81">
        <v>399.83806451612901</v>
      </c>
      <c r="BS81">
        <v>16.438003225806501</v>
      </c>
      <c r="BT81">
        <v>16.082061290322599</v>
      </c>
      <c r="BU81">
        <v>500.00483870967702</v>
      </c>
      <c r="BV81">
        <v>95.156083870967706</v>
      </c>
      <c r="BW81">
        <v>0.199863129032258</v>
      </c>
      <c r="BX81">
        <v>28.4964096774194</v>
      </c>
      <c r="BY81">
        <v>27.983899999999998</v>
      </c>
      <c r="BZ81">
        <v>999.9</v>
      </c>
      <c r="CA81">
        <v>10012.580645161301</v>
      </c>
      <c r="CB81">
        <v>0</v>
      </c>
      <c r="CC81">
        <v>68.746296774193496</v>
      </c>
      <c r="CD81">
        <v>0</v>
      </c>
      <c r="CE81">
        <v>0</v>
      </c>
      <c r="CF81">
        <v>0</v>
      </c>
      <c r="CG81">
        <v>0</v>
      </c>
      <c r="CH81">
        <v>2.2929258064516098</v>
      </c>
      <c r="CI81">
        <v>0</v>
      </c>
      <c r="CJ81">
        <v>-14.581264516129</v>
      </c>
      <c r="CK81">
        <v>-1.55823225806452</v>
      </c>
      <c r="CL81">
        <v>37.412999999999997</v>
      </c>
      <c r="CM81">
        <v>41.971548387096803</v>
      </c>
      <c r="CN81">
        <v>39.651000000000003</v>
      </c>
      <c r="CO81">
        <v>40.533999999999999</v>
      </c>
      <c r="CP81">
        <v>38.112774193548397</v>
      </c>
      <c r="CQ81">
        <v>0</v>
      </c>
      <c r="CR81">
        <v>0</v>
      </c>
      <c r="CS81">
        <v>0</v>
      </c>
      <c r="CT81">
        <v>59.100000143051098</v>
      </c>
      <c r="CU81">
        <v>2.29688076923077</v>
      </c>
      <c r="CV81">
        <v>3.3254700863599898E-2</v>
      </c>
      <c r="CW81">
        <v>-0.91916238205550005</v>
      </c>
      <c r="CX81">
        <v>-14.5748115384615</v>
      </c>
      <c r="CY81">
        <v>15</v>
      </c>
      <c r="CZ81">
        <v>1684743832.3</v>
      </c>
      <c r="DA81" t="s">
        <v>254</v>
      </c>
      <c r="DB81">
        <v>1</v>
      </c>
      <c r="DC81">
        <v>-3.641</v>
      </c>
      <c r="DD81">
        <v>0.39700000000000002</v>
      </c>
      <c r="DE81">
        <v>401</v>
      </c>
      <c r="DF81">
        <v>15</v>
      </c>
      <c r="DG81">
        <v>1.77</v>
      </c>
      <c r="DH81">
        <v>0.32</v>
      </c>
      <c r="DI81">
        <v>0.16019040917999999</v>
      </c>
      <c r="DJ81">
        <v>5.2597870691214799E-2</v>
      </c>
      <c r="DK81">
        <v>9.3315647909695904E-2</v>
      </c>
      <c r="DL81">
        <v>1</v>
      </c>
      <c r="DM81">
        <v>2.3250999999999999</v>
      </c>
      <c r="DN81">
        <v>-0.40420418087793097</v>
      </c>
      <c r="DO81">
        <v>0.185691988099768</v>
      </c>
      <c r="DP81">
        <v>1</v>
      </c>
      <c r="DQ81">
        <v>0.35471567999999998</v>
      </c>
      <c r="DR81">
        <v>1.6142876003296801E-2</v>
      </c>
      <c r="DS81">
        <v>3.7336518447225299E-3</v>
      </c>
      <c r="DT81">
        <v>1</v>
      </c>
      <c r="DU81">
        <v>3</v>
      </c>
      <c r="DV81">
        <v>3</v>
      </c>
      <c r="DW81" t="s">
        <v>281</v>
      </c>
      <c r="DX81">
        <v>100</v>
      </c>
      <c r="DY81">
        <v>100</v>
      </c>
      <c r="DZ81">
        <v>-3.641</v>
      </c>
      <c r="EA81">
        <v>0.39700000000000002</v>
      </c>
      <c r="EB81">
        <v>2</v>
      </c>
      <c r="EC81">
        <v>515</v>
      </c>
      <c r="ED81">
        <v>418.52499999999998</v>
      </c>
      <c r="EE81">
        <v>28.278300000000002</v>
      </c>
      <c r="EF81">
        <v>30.108000000000001</v>
      </c>
      <c r="EG81">
        <v>30.0002</v>
      </c>
      <c r="EH81">
        <v>30.258600000000001</v>
      </c>
      <c r="EI81">
        <v>30.288799999999998</v>
      </c>
      <c r="EJ81">
        <v>20.050699999999999</v>
      </c>
      <c r="EK81">
        <v>29.753799999999998</v>
      </c>
      <c r="EL81">
        <v>40.763300000000001</v>
      </c>
      <c r="EM81">
        <v>28.282900000000001</v>
      </c>
      <c r="EN81">
        <v>399.91800000000001</v>
      </c>
      <c r="EO81">
        <v>16.098400000000002</v>
      </c>
      <c r="EP81">
        <v>100.262</v>
      </c>
      <c r="EQ81">
        <v>90.076400000000007</v>
      </c>
    </row>
    <row r="82" spans="1:147" x14ac:dyDescent="0.3">
      <c r="A82">
        <v>66</v>
      </c>
      <c r="B82">
        <v>1684747995.9000001</v>
      </c>
      <c r="C82">
        <v>4081.1000001430498</v>
      </c>
      <c r="D82" t="s">
        <v>450</v>
      </c>
      <c r="E82" t="s">
        <v>451</v>
      </c>
      <c r="F82">
        <v>1684747987.84516</v>
      </c>
      <c r="G82">
        <f t="shared" si="86"/>
        <v>2.2870855486866433E-3</v>
      </c>
      <c r="H82">
        <f t="shared" si="87"/>
        <v>-2.1608240660274145</v>
      </c>
      <c r="I82">
        <f t="shared" si="88"/>
        <v>400.033677419355</v>
      </c>
      <c r="J82">
        <f t="shared" si="89"/>
        <v>420.50909439361294</v>
      </c>
      <c r="K82">
        <f t="shared" si="90"/>
        <v>40.098853863021482</v>
      </c>
      <c r="L82">
        <f t="shared" si="91"/>
        <v>38.146361600709852</v>
      </c>
      <c r="M82">
        <f t="shared" si="92"/>
        <v>9.6840789541016548E-2</v>
      </c>
      <c r="N82">
        <f t="shared" si="93"/>
        <v>3.3512300448038679</v>
      </c>
      <c r="O82">
        <f t="shared" si="94"/>
        <v>9.5312587457768744E-2</v>
      </c>
      <c r="P82">
        <f t="shared" si="95"/>
        <v>5.9705661174959068E-2</v>
      </c>
      <c r="Q82">
        <f t="shared" si="96"/>
        <v>0</v>
      </c>
      <c r="R82">
        <f t="shared" si="97"/>
        <v>27.938946032275791</v>
      </c>
      <c r="S82">
        <f t="shared" si="98"/>
        <v>27.9654387096774</v>
      </c>
      <c r="T82">
        <f t="shared" si="99"/>
        <v>3.7872005360247623</v>
      </c>
      <c r="U82">
        <f t="shared" si="100"/>
        <v>40.098317679009121</v>
      </c>
      <c r="V82">
        <f t="shared" si="101"/>
        <v>1.5632216472003475</v>
      </c>
      <c r="W82">
        <f t="shared" si="102"/>
        <v>3.8984719002779284</v>
      </c>
      <c r="X82">
        <f t="shared" si="103"/>
        <v>2.2239788888244147</v>
      </c>
      <c r="Y82">
        <f t="shared" si="104"/>
        <v>-100.86047269708097</v>
      </c>
      <c r="Z82">
        <f t="shared" si="105"/>
        <v>89.887575170309162</v>
      </c>
      <c r="AA82">
        <f t="shared" si="106"/>
        <v>5.8591315140897171</v>
      </c>
      <c r="AB82">
        <f t="shared" si="107"/>
        <v>-5.1137660126820919</v>
      </c>
      <c r="AC82">
        <v>-3.9450350612411401E-2</v>
      </c>
      <c r="AD82">
        <v>4.4286474602960799E-2</v>
      </c>
      <c r="AE82">
        <v>3.33927354821994</v>
      </c>
      <c r="AF82">
        <v>3</v>
      </c>
      <c r="AG82">
        <v>1</v>
      </c>
      <c r="AH82">
        <f t="shared" si="108"/>
        <v>1</v>
      </c>
      <c r="AI82">
        <f t="shared" si="109"/>
        <v>0</v>
      </c>
      <c r="AJ82">
        <f t="shared" si="110"/>
        <v>50061.79401992997</v>
      </c>
      <c r="AK82" t="s">
        <v>452</v>
      </c>
      <c r="AL82">
        <v>2.2741692307692301</v>
      </c>
      <c r="AM82">
        <v>1.6160000000000001</v>
      </c>
      <c r="AN82">
        <f t="shared" si="111"/>
        <v>-0.65816923076922995</v>
      </c>
      <c r="AO82">
        <f t="shared" si="112"/>
        <v>-0.40728293983244424</v>
      </c>
      <c r="AP82">
        <v>-0.72465184676031202</v>
      </c>
      <c r="AQ82" t="s">
        <v>252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-2.1608240660274145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252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-2.4552955751384991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0.67071804516927203</v>
      </c>
      <c r="BN82">
        <v>0.5</v>
      </c>
      <c r="BO82" t="s">
        <v>253</v>
      </c>
      <c r="BP82">
        <v>1684747987.84516</v>
      </c>
      <c r="BQ82">
        <v>400.033677419355</v>
      </c>
      <c r="BR82">
        <v>399.866548387097</v>
      </c>
      <c r="BS82">
        <v>16.393209677419399</v>
      </c>
      <c r="BT82">
        <v>16.091445161290299</v>
      </c>
      <c r="BU82">
        <v>500.00661290322603</v>
      </c>
      <c r="BV82">
        <v>95.157925806451601</v>
      </c>
      <c r="BW82">
        <v>0.19994967741935499</v>
      </c>
      <c r="BX82">
        <v>28.462958064516101</v>
      </c>
      <c r="BY82">
        <v>27.9654387096774</v>
      </c>
      <c r="BZ82">
        <v>999.9</v>
      </c>
      <c r="CA82">
        <v>9997.7419354838694</v>
      </c>
      <c r="CB82">
        <v>0</v>
      </c>
      <c r="CC82">
        <v>68.736287096774205</v>
      </c>
      <c r="CD82">
        <v>0</v>
      </c>
      <c r="CE82">
        <v>0</v>
      </c>
      <c r="CF82">
        <v>0</v>
      </c>
      <c r="CG82">
        <v>0</v>
      </c>
      <c r="CH82">
        <v>2.2809225806451598</v>
      </c>
      <c r="CI82">
        <v>0</v>
      </c>
      <c r="CJ82">
        <v>-15.3961096774194</v>
      </c>
      <c r="CK82">
        <v>-1.6574548387096799</v>
      </c>
      <c r="CL82">
        <v>37.217483870967698</v>
      </c>
      <c r="CM82">
        <v>41.787999999999997</v>
      </c>
      <c r="CN82">
        <v>39.441064516129003</v>
      </c>
      <c r="CO82">
        <v>40.381</v>
      </c>
      <c r="CP82">
        <v>37.943096774193499</v>
      </c>
      <c r="CQ82">
        <v>0</v>
      </c>
      <c r="CR82">
        <v>0</v>
      </c>
      <c r="CS82">
        <v>0</v>
      </c>
      <c r="CT82">
        <v>60.200000047683702</v>
      </c>
      <c r="CU82">
        <v>2.2741692307692301</v>
      </c>
      <c r="CV82">
        <v>9.9760681944146196E-2</v>
      </c>
      <c r="CW82">
        <v>-0.49946666651730098</v>
      </c>
      <c r="CX82">
        <v>-15.4504384615385</v>
      </c>
      <c r="CY82">
        <v>15</v>
      </c>
      <c r="CZ82">
        <v>1684743832.3</v>
      </c>
      <c r="DA82" t="s">
        <v>254</v>
      </c>
      <c r="DB82">
        <v>1</v>
      </c>
      <c r="DC82">
        <v>-3.641</v>
      </c>
      <c r="DD82">
        <v>0.39700000000000002</v>
      </c>
      <c r="DE82">
        <v>401</v>
      </c>
      <c r="DF82">
        <v>15</v>
      </c>
      <c r="DG82">
        <v>1.77</v>
      </c>
      <c r="DH82">
        <v>0.32</v>
      </c>
      <c r="DI82">
        <v>0.15467406316000001</v>
      </c>
      <c r="DJ82">
        <v>0.16437786666250501</v>
      </c>
      <c r="DK82">
        <v>8.4768378141967998E-2</v>
      </c>
      <c r="DL82">
        <v>1</v>
      </c>
      <c r="DM82">
        <v>2.2793749999999999</v>
      </c>
      <c r="DN82">
        <v>2.64719562578879E-2</v>
      </c>
      <c r="DO82">
        <v>0.169511422714092</v>
      </c>
      <c r="DP82">
        <v>1</v>
      </c>
      <c r="DQ82">
        <v>0.30233443999999998</v>
      </c>
      <c r="DR82">
        <v>-1.74961725966057E-2</v>
      </c>
      <c r="DS82">
        <v>8.0720946950837997E-3</v>
      </c>
      <c r="DT82">
        <v>1</v>
      </c>
      <c r="DU82">
        <v>3</v>
      </c>
      <c r="DV82">
        <v>3</v>
      </c>
      <c r="DW82" t="s">
        <v>281</v>
      </c>
      <c r="DX82">
        <v>100</v>
      </c>
      <c r="DY82">
        <v>100</v>
      </c>
      <c r="DZ82">
        <v>-3.641</v>
      </c>
      <c r="EA82">
        <v>0.39700000000000002</v>
      </c>
      <c r="EB82">
        <v>2</v>
      </c>
      <c r="EC82">
        <v>514.95899999999995</v>
      </c>
      <c r="ED82">
        <v>418.25799999999998</v>
      </c>
      <c r="EE82">
        <v>28.384499999999999</v>
      </c>
      <c r="EF82">
        <v>30.102799999999998</v>
      </c>
      <c r="EG82">
        <v>29.9999</v>
      </c>
      <c r="EH82">
        <v>30.253399999999999</v>
      </c>
      <c r="EI82">
        <v>30.286200000000001</v>
      </c>
      <c r="EJ82">
        <v>20.0503</v>
      </c>
      <c r="EK82">
        <v>29.469799999999999</v>
      </c>
      <c r="EL82">
        <v>40.392000000000003</v>
      </c>
      <c r="EM82">
        <v>28.399899999999999</v>
      </c>
      <c r="EN82">
        <v>399.75599999999997</v>
      </c>
      <c r="EO82">
        <v>16.130800000000001</v>
      </c>
      <c r="EP82">
        <v>100.265</v>
      </c>
      <c r="EQ82">
        <v>90.080699999999993</v>
      </c>
    </row>
    <row r="83" spans="1:147" x14ac:dyDescent="0.3">
      <c r="A83">
        <v>67</v>
      </c>
      <c r="B83">
        <v>1684748055.9000001</v>
      </c>
      <c r="C83">
        <v>4141.1000001430502</v>
      </c>
      <c r="D83" t="s">
        <v>453</v>
      </c>
      <c r="E83" t="s">
        <v>454</v>
      </c>
      <c r="F83">
        <v>1684748047.8677399</v>
      </c>
      <c r="G83">
        <f t="shared" si="86"/>
        <v>2.0109250420417744E-3</v>
      </c>
      <c r="H83">
        <f t="shared" si="87"/>
        <v>-1.9045438410954592</v>
      </c>
      <c r="I83">
        <f t="shared" si="88"/>
        <v>399.99083870967701</v>
      </c>
      <c r="J83">
        <f t="shared" si="89"/>
        <v>420.58193763204304</v>
      </c>
      <c r="K83">
        <f t="shared" si="90"/>
        <v>40.10582055302639</v>
      </c>
      <c r="L83">
        <f t="shared" si="91"/>
        <v>38.142296101597097</v>
      </c>
      <c r="M83">
        <f t="shared" si="92"/>
        <v>8.4889558829851983E-2</v>
      </c>
      <c r="N83">
        <f t="shared" si="93"/>
        <v>3.3520060883038303</v>
      </c>
      <c r="O83">
        <f t="shared" si="94"/>
        <v>8.3713073252354026E-2</v>
      </c>
      <c r="P83">
        <f t="shared" si="95"/>
        <v>5.2425014943775966E-2</v>
      </c>
      <c r="Q83">
        <f t="shared" si="96"/>
        <v>0</v>
      </c>
      <c r="R83">
        <f t="shared" si="97"/>
        <v>28.001819309427422</v>
      </c>
      <c r="S83">
        <f t="shared" si="98"/>
        <v>27.980058064516101</v>
      </c>
      <c r="T83">
        <f t="shared" si="99"/>
        <v>3.7904302391639138</v>
      </c>
      <c r="U83">
        <f t="shared" si="100"/>
        <v>40.121730980119402</v>
      </c>
      <c r="V83">
        <f t="shared" si="101"/>
        <v>1.5640889734518399</v>
      </c>
      <c r="W83">
        <f t="shared" si="102"/>
        <v>3.8983586581218468</v>
      </c>
      <c r="X83">
        <f t="shared" si="103"/>
        <v>2.2263412657120738</v>
      </c>
      <c r="Y83">
        <f t="shared" si="104"/>
        <v>-88.681794354042253</v>
      </c>
      <c r="Z83">
        <f t="shared" si="105"/>
        <v>87.176121117023371</v>
      </c>
      <c r="AA83">
        <f t="shared" si="106"/>
        <v>5.6814747761009956</v>
      </c>
      <c r="AB83">
        <f t="shared" si="107"/>
        <v>4.1758015390821157</v>
      </c>
      <c r="AC83">
        <v>-3.94618185664488E-2</v>
      </c>
      <c r="AD83">
        <v>4.4299348386015701E-2</v>
      </c>
      <c r="AE83">
        <v>3.34004611604602</v>
      </c>
      <c r="AF83">
        <v>3</v>
      </c>
      <c r="AG83">
        <v>1</v>
      </c>
      <c r="AH83">
        <f t="shared" si="108"/>
        <v>1</v>
      </c>
      <c r="AI83">
        <f t="shared" si="109"/>
        <v>0</v>
      </c>
      <c r="AJ83">
        <f t="shared" si="110"/>
        <v>50075.835722924465</v>
      </c>
      <c r="AK83" t="s">
        <v>455</v>
      </c>
      <c r="AL83">
        <v>2.3745923076923101</v>
      </c>
      <c r="AM83">
        <v>1.5584</v>
      </c>
      <c r="AN83">
        <f t="shared" si="111"/>
        <v>-0.8161923076923101</v>
      </c>
      <c r="AO83">
        <f t="shared" si="112"/>
        <v>-0.52373736376559943</v>
      </c>
      <c r="AP83">
        <v>-0.63870596102007204</v>
      </c>
      <c r="AQ83" t="s">
        <v>252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-1.9045438410954592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252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-1.9093539418500485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0.67071804516927203</v>
      </c>
      <c r="BN83">
        <v>0.5</v>
      </c>
      <c r="BO83" t="s">
        <v>253</v>
      </c>
      <c r="BP83">
        <v>1684748047.8677399</v>
      </c>
      <c r="BQ83">
        <v>399.99083870967701</v>
      </c>
      <c r="BR83">
        <v>399.84325806451602</v>
      </c>
      <c r="BS83">
        <v>16.402296774193498</v>
      </c>
      <c r="BT83">
        <v>16.136974193548401</v>
      </c>
      <c r="BU83">
        <v>500.010548387097</v>
      </c>
      <c r="BV83">
        <v>95.157954838709699</v>
      </c>
      <c r="BW83">
        <v>0.199969419354839</v>
      </c>
      <c r="BX83">
        <v>28.462458064516099</v>
      </c>
      <c r="BY83">
        <v>27.980058064516101</v>
      </c>
      <c r="BZ83">
        <v>999.9</v>
      </c>
      <c r="CA83">
        <v>10000.6451612903</v>
      </c>
      <c r="CB83">
        <v>0</v>
      </c>
      <c r="CC83">
        <v>68.710400000000007</v>
      </c>
      <c r="CD83">
        <v>0</v>
      </c>
      <c r="CE83">
        <v>0</v>
      </c>
      <c r="CF83">
        <v>0</v>
      </c>
      <c r="CG83">
        <v>0</v>
      </c>
      <c r="CH83">
        <v>2.33673548387097</v>
      </c>
      <c r="CI83">
        <v>0</v>
      </c>
      <c r="CJ83">
        <v>-16.157251612903199</v>
      </c>
      <c r="CK83">
        <v>-1.80107741935484</v>
      </c>
      <c r="CL83">
        <v>37.026000000000003</v>
      </c>
      <c r="CM83">
        <v>41.625</v>
      </c>
      <c r="CN83">
        <v>39.271999999999998</v>
      </c>
      <c r="CO83">
        <v>40.225612903225802</v>
      </c>
      <c r="CP83">
        <v>37.783999999999999</v>
      </c>
      <c r="CQ83">
        <v>0</v>
      </c>
      <c r="CR83">
        <v>0</v>
      </c>
      <c r="CS83">
        <v>0</v>
      </c>
      <c r="CT83">
        <v>59.600000143051098</v>
      </c>
      <c r="CU83">
        <v>2.3745923076923101</v>
      </c>
      <c r="CV83">
        <v>1.13738803558743</v>
      </c>
      <c r="CW83">
        <v>-4.7840615452861197</v>
      </c>
      <c r="CX83">
        <v>-16.197169230769202</v>
      </c>
      <c r="CY83">
        <v>15</v>
      </c>
      <c r="CZ83">
        <v>1684743832.3</v>
      </c>
      <c r="DA83" t="s">
        <v>254</v>
      </c>
      <c r="DB83">
        <v>1</v>
      </c>
      <c r="DC83">
        <v>-3.641</v>
      </c>
      <c r="DD83">
        <v>0.39700000000000002</v>
      </c>
      <c r="DE83">
        <v>401</v>
      </c>
      <c r="DF83">
        <v>15</v>
      </c>
      <c r="DG83">
        <v>1.77</v>
      </c>
      <c r="DH83">
        <v>0.32</v>
      </c>
      <c r="DI83">
        <v>0.15627929360000001</v>
      </c>
      <c r="DJ83">
        <v>-0.101225676864088</v>
      </c>
      <c r="DK83">
        <v>8.5173442855887502E-2</v>
      </c>
      <c r="DL83">
        <v>1</v>
      </c>
      <c r="DM83">
        <v>2.3495833333333298</v>
      </c>
      <c r="DN83">
        <v>0.28168080462707101</v>
      </c>
      <c r="DO83">
        <v>0.162229488516867</v>
      </c>
      <c r="DP83">
        <v>1</v>
      </c>
      <c r="DQ83">
        <v>0.2669994</v>
      </c>
      <c r="DR83">
        <v>-2.00080641183852E-2</v>
      </c>
      <c r="DS83">
        <v>3.7418064835049898E-3</v>
      </c>
      <c r="DT83">
        <v>1</v>
      </c>
      <c r="DU83">
        <v>3</v>
      </c>
      <c r="DV83">
        <v>3</v>
      </c>
      <c r="DW83" t="s">
        <v>281</v>
      </c>
      <c r="DX83">
        <v>100</v>
      </c>
      <c r="DY83">
        <v>100</v>
      </c>
      <c r="DZ83">
        <v>-3.641</v>
      </c>
      <c r="EA83">
        <v>0.39700000000000002</v>
      </c>
      <c r="EB83">
        <v>2</v>
      </c>
      <c r="EC83">
        <v>515.04399999999998</v>
      </c>
      <c r="ED83">
        <v>418.59300000000002</v>
      </c>
      <c r="EE83">
        <v>28.4102</v>
      </c>
      <c r="EF83">
        <v>30.092300000000002</v>
      </c>
      <c r="EG83">
        <v>30</v>
      </c>
      <c r="EH83">
        <v>30.248100000000001</v>
      </c>
      <c r="EI83">
        <v>30.280999999999999</v>
      </c>
      <c r="EJ83">
        <v>20.0562</v>
      </c>
      <c r="EK83">
        <v>29.191099999999999</v>
      </c>
      <c r="EL83">
        <v>39.648600000000002</v>
      </c>
      <c r="EM83">
        <v>28.416699999999999</v>
      </c>
      <c r="EN83">
        <v>399.839</v>
      </c>
      <c r="EO83">
        <v>16.157</v>
      </c>
      <c r="EP83">
        <v>100.27</v>
      </c>
      <c r="EQ83">
        <v>90.084900000000005</v>
      </c>
    </row>
    <row r="84" spans="1:147" x14ac:dyDescent="0.3">
      <c r="A84">
        <v>68</v>
      </c>
      <c r="B84">
        <v>1684748116.3</v>
      </c>
      <c r="C84">
        <v>4201.5</v>
      </c>
      <c r="D84" t="s">
        <v>456</v>
      </c>
      <c r="E84" t="s">
        <v>457</v>
      </c>
      <c r="F84">
        <v>1684748108.35484</v>
      </c>
      <c r="G84">
        <f t="shared" si="86"/>
        <v>1.5448858923481767E-3</v>
      </c>
      <c r="H84">
        <f t="shared" si="87"/>
        <v>-2.0786400141193977</v>
      </c>
      <c r="I84">
        <f t="shared" si="88"/>
        <v>400.011129032258</v>
      </c>
      <c r="J84">
        <f t="shared" si="89"/>
        <v>435.64780802472677</v>
      </c>
      <c r="K84">
        <f t="shared" si="90"/>
        <v>41.543631457371646</v>
      </c>
      <c r="L84">
        <f t="shared" si="91"/>
        <v>38.145296767842453</v>
      </c>
      <c r="M84">
        <f t="shared" si="92"/>
        <v>6.4937182632933077E-2</v>
      </c>
      <c r="N84">
        <f t="shared" si="93"/>
        <v>3.3513925710875041</v>
      </c>
      <c r="O84">
        <f t="shared" si="94"/>
        <v>6.4246192154149798E-2</v>
      </c>
      <c r="P84">
        <f t="shared" si="95"/>
        <v>4.0215340017661666E-2</v>
      </c>
      <c r="Q84">
        <f t="shared" si="96"/>
        <v>0</v>
      </c>
      <c r="R84">
        <f t="shared" si="97"/>
        <v>28.094910258740853</v>
      </c>
      <c r="S84">
        <f t="shared" si="98"/>
        <v>27.979987096774199</v>
      </c>
      <c r="T84">
        <f t="shared" si="99"/>
        <v>3.7904145551910089</v>
      </c>
      <c r="U84">
        <f t="shared" si="100"/>
        <v>40.091872597711422</v>
      </c>
      <c r="V84">
        <f t="shared" si="101"/>
        <v>1.5616905231908464</v>
      </c>
      <c r="W84">
        <f t="shared" si="102"/>
        <v>3.8952795716506214</v>
      </c>
      <c r="X84">
        <f t="shared" si="103"/>
        <v>2.2287240320001622</v>
      </c>
      <c r="Y84">
        <f t="shared" si="104"/>
        <v>-68.129467852554583</v>
      </c>
      <c r="Z84">
        <f t="shared" si="105"/>
        <v>84.715735997124028</v>
      </c>
      <c r="AA84">
        <f t="shared" si="106"/>
        <v>5.5217602310708553</v>
      </c>
      <c r="AB84">
        <f t="shared" si="107"/>
        <v>22.108028375640302</v>
      </c>
      <c r="AC84">
        <v>-3.9452752249334103E-2</v>
      </c>
      <c r="AD84">
        <v>4.4289170650801499E-2</v>
      </c>
      <c r="AE84">
        <v>3.3394353466225</v>
      </c>
      <c r="AF84">
        <v>3</v>
      </c>
      <c r="AG84">
        <v>1</v>
      </c>
      <c r="AH84">
        <f t="shared" si="108"/>
        <v>1</v>
      </c>
      <c r="AI84">
        <f t="shared" si="109"/>
        <v>0</v>
      </c>
      <c r="AJ84">
        <f t="shared" si="110"/>
        <v>50067.117448032033</v>
      </c>
      <c r="AK84" t="s">
        <v>458</v>
      </c>
      <c r="AL84">
        <v>2.3152923076923102</v>
      </c>
      <c r="AM84">
        <v>1.7303999999999999</v>
      </c>
      <c r="AN84">
        <f t="shared" si="111"/>
        <v>-0.58489230769231026</v>
      </c>
      <c r="AO84">
        <f t="shared" si="112"/>
        <v>-0.33800988655357739</v>
      </c>
      <c r="AP84">
        <v>-0.69709068344025404</v>
      </c>
      <c r="AQ84" t="s">
        <v>252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-2.0786400141193977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252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-2.9584933452574966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0.67071804516927203</v>
      </c>
      <c r="BN84">
        <v>0.5</v>
      </c>
      <c r="BO84" t="s">
        <v>253</v>
      </c>
      <c r="BP84">
        <v>1684748108.35484</v>
      </c>
      <c r="BQ84">
        <v>400.011129032258</v>
      </c>
      <c r="BR84">
        <v>399.81519354838701</v>
      </c>
      <c r="BS84">
        <v>16.376687096774202</v>
      </c>
      <c r="BT84">
        <v>16.172848387096799</v>
      </c>
      <c r="BU84">
        <v>500.00983870967701</v>
      </c>
      <c r="BV84">
        <v>95.160648387096799</v>
      </c>
      <c r="BW84">
        <v>0.19994035483871</v>
      </c>
      <c r="BX84">
        <v>28.448858064516099</v>
      </c>
      <c r="BY84">
        <v>27.979987096774199</v>
      </c>
      <c r="BZ84">
        <v>999.9</v>
      </c>
      <c r="CA84">
        <v>9998.0645161290304</v>
      </c>
      <c r="CB84">
        <v>0</v>
      </c>
      <c r="CC84">
        <v>68.712125806451596</v>
      </c>
      <c r="CD84">
        <v>0</v>
      </c>
      <c r="CE84">
        <v>0</v>
      </c>
      <c r="CF84">
        <v>0</v>
      </c>
      <c r="CG84">
        <v>0</v>
      </c>
      <c r="CH84">
        <v>2.3000548387096802</v>
      </c>
      <c r="CI84">
        <v>0</v>
      </c>
      <c r="CJ84">
        <v>-16.787700000000001</v>
      </c>
      <c r="CK84">
        <v>-1.9141709677419401</v>
      </c>
      <c r="CL84">
        <v>36.878999999999998</v>
      </c>
      <c r="CM84">
        <v>41.477645161290297</v>
      </c>
      <c r="CN84">
        <v>39.1148387096774</v>
      </c>
      <c r="CO84">
        <v>40.102645161290297</v>
      </c>
      <c r="CP84">
        <v>37.633000000000003</v>
      </c>
      <c r="CQ84">
        <v>0</v>
      </c>
      <c r="CR84">
        <v>0</v>
      </c>
      <c r="CS84">
        <v>0</v>
      </c>
      <c r="CT84">
        <v>60</v>
      </c>
      <c r="CU84">
        <v>2.3152923076923102</v>
      </c>
      <c r="CV84">
        <v>0.45402392862528701</v>
      </c>
      <c r="CW84">
        <v>-2.9762427265309901</v>
      </c>
      <c r="CX84">
        <v>-16.837665384615399</v>
      </c>
      <c r="CY84">
        <v>15</v>
      </c>
      <c r="CZ84">
        <v>1684743832.3</v>
      </c>
      <c r="DA84" t="s">
        <v>254</v>
      </c>
      <c r="DB84">
        <v>1</v>
      </c>
      <c r="DC84">
        <v>-3.641</v>
      </c>
      <c r="DD84">
        <v>0.39700000000000002</v>
      </c>
      <c r="DE84">
        <v>401</v>
      </c>
      <c r="DF84">
        <v>15</v>
      </c>
      <c r="DG84">
        <v>1.77</v>
      </c>
      <c r="DH84">
        <v>0.32</v>
      </c>
      <c r="DI84">
        <v>0.1912512422</v>
      </c>
      <c r="DJ84">
        <v>-2.0524358596228798E-2</v>
      </c>
      <c r="DK84">
        <v>9.2237821255949801E-2</v>
      </c>
      <c r="DL84">
        <v>1</v>
      </c>
      <c r="DM84">
        <v>2.32330555555555</v>
      </c>
      <c r="DN84">
        <v>-4.3427618533781399E-4</v>
      </c>
      <c r="DO84">
        <v>0.150505708537813</v>
      </c>
      <c r="DP84">
        <v>1</v>
      </c>
      <c r="DQ84">
        <v>0.2093102</v>
      </c>
      <c r="DR84">
        <v>-0.104532128606767</v>
      </c>
      <c r="DS84">
        <v>1.90690788083746E-2</v>
      </c>
      <c r="DT84">
        <v>0</v>
      </c>
      <c r="DU84">
        <v>2</v>
      </c>
      <c r="DV84">
        <v>3</v>
      </c>
      <c r="DW84" t="s">
        <v>255</v>
      </c>
      <c r="DX84">
        <v>100</v>
      </c>
      <c r="DY84">
        <v>100</v>
      </c>
      <c r="DZ84">
        <v>-3.641</v>
      </c>
      <c r="EA84">
        <v>0.39700000000000002</v>
      </c>
      <c r="EB84">
        <v>2</v>
      </c>
      <c r="EC84">
        <v>515.10900000000004</v>
      </c>
      <c r="ED84">
        <v>418.41300000000001</v>
      </c>
      <c r="EE84">
        <v>28.4651</v>
      </c>
      <c r="EF84">
        <v>30.0793</v>
      </c>
      <c r="EG84">
        <v>30.000299999999999</v>
      </c>
      <c r="EH84">
        <v>30.240400000000001</v>
      </c>
      <c r="EI84">
        <v>30.273199999999999</v>
      </c>
      <c r="EJ84">
        <v>20.057400000000001</v>
      </c>
      <c r="EK84">
        <v>28.642099999999999</v>
      </c>
      <c r="EL84">
        <v>39.2761</v>
      </c>
      <c r="EM84">
        <v>28.4724</v>
      </c>
      <c r="EN84">
        <v>399.78</v>
      </c>
      <c r="EO84">
        <v>16.208100000000002</v>
      </c>
      <c r="EP84">
        <v>100.27500000000001</v>
      </c>
      <c r="EQ84">
        <v>90.086799999999997</v>
      </c>
    </row>
    <row r="85" spans="1:147" x14ac:dyDescent="0.3">
      <c r="A85">
        <v>69</v>
      </c>
      <c r="B85">
        <v>1684748176.4000001</v>
      </c>
      <c r="C85">
        <v>4261.6000001430502</v>
      </c>
      <c r="D85" t="s">
        <v>459</v>
      </c>
      <c r="E85" t="s">
        <v>460</v>
      </c>
      <c r="F85">
        <v>1684748168.4000001</v>
      </c>
      <c r="G85">
        <f t="shared" si="86"/>
        <v>1.5200122709714613E-3</v>
      </c>
      <c r="H85">
        <f t="shared" si="87"/>
        <v>-2.061454047782683</v>
      </c>
      <c r="I85">
        <f t="shared" si="88"/>
        <v>400.01141935483901</v>
      </c>
      <c r="J85">
        <f t="shared" si="89"/>
        <v>436.09090849202681</v>
      </c>
      <c r="K85">
        <f t="shared" si="90"/>
        <v>41.586970182152662</v>
      </c>
      <c r="L85">
        <f t="shared" si="91"/>
        <v>38.146319139635082</v>
      </c>
      <c r="M85">
        <f t="shared" si="92"/>
        <v>6.3810787253210474E-2</v>
      </c>
      <c r="N85">
        <f t="shared" si="93"/>
        <v>3.3526232049708931</v>
      </c>
      <c r="O85">
        <f t="shared" si="94"/>
        <v>6.3143669922750695E-2</v>
      </c>
      <c r="P85">
        <f t="shared" si="95"/>
        <v>3.9524150225712318E-2</v>
      </c>
      <c r="Q85">
        <f t="shared" si="96"/>
        <v>0</v>
      </c>
      <c r="R85">
        <f t="shared" si="97"/>
        <v>28.096531366262344</v>
      </c>
      <c r="S85">
        <f t="shared" si="98"/>
        <v>27.9948870967742</v>
      </c>
      <c r="T85">
        <f t="shared" si="99"/>
        <v>3.7937087188442868</v>
      </c>
      <c r="U85">
        <f t="shared" si="100"/>
        <v>40.124252815716538</v>
      </c>
      <c r="V85">
        <f t="shared" si="101"/>
        <v>1.5625707488867979</v>
      </c>
      <c r="W85">
        <f t="shared" si="102"/>
        <v>3.8943298360306016</v>
      </c>
      <c r="X85">
        <f t="shared" si="103"/>
        <v>2.2311379699574889</v>
      </c>
      <c r="Y85">
        <f t="shared" si="104"/>
        <v>-67.032541149841435</v>
      </c>
      <c r="Z85">
        <f t="shared" si="105"/>
        <v>81.295166248472242</v>
      </c>
      <c r="AA85">
        <f t="shared" si="106"/>
        <v>5.297145018324052</v>
      </c>
      <c r="AB85">
        <f t="shared" si="107"/>
        <v>19.559770116954859</v>
      </c>
      <c r="AC85">
        <v>-3.9470938754370799E-2</v>
      </c>
      <c r="AD85">
        <v>4.43095865959304E-2</v>
      </c>
      <c r="AE85">
        <v>3.3406604685932701</v>
      </c>
      <c r="AF85">
        <v>3</v>
      </c>
      <c r="AG85">
        <v>1</v>
      </c>
      <c r="AH85">
        <f t="shared" si="108"/>
        <v>1</v>
      </c>
      <c r="AI85">
        <f t="shared" si="109"/>
        <v>0</v>
      </c>
      <c r="AJ85">
        <f t="shared" si="110"/>
        <v>50090.002529048536</v>
      </c>
      <c r="AK85" t="s">
        <v>461</v>
      </c>
      <c r="AL85">
        <v>2.33193076923077</v>
      </c>
      <c r="AM85">
        <v>1.5960000000000001</v>
      </c>
      <c r="AN85">
        <f t="shared" si="111"/>
        <v>-0.73593076923076994</v>
      </c>
      <c r="AO85">
        <f t="shared" si="112"/>
        <v>-0.4611095045305576</v>
      </c>
      <c r="AP85">
        <v>-0.69132721456569401</v>
      </c>
      <c r="AQ85" t="s">
        <v>252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-2.061454047782683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252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-2.1686822548107556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0.67071804516927203</v>
      </c>
      <c r="BN85">
        <v>0.5</v>
      </c>
      <c r="BO85" t="s">
        <v>253</v>
      </c>
      <c r="BP85">
        <v>1684748168.4000001</v>
      </c>
      <c r="BQ85">
        <v>400.01141935483901</v>
      </c>
      <c r="BR85">
        <v>399.81645161290299</v>
      </c>
      <c r="BS85">
        <v>16.385490322580601</v>
      </c>
      <c r="BT85">
        <v>16.184932258064499</v>
      </c>
      <c r="BU85">
        <v>500.00216129032299</v>
      </c>
      <c r="BV85">
        <v>95.163064516128998</v>
      </c>
      <c r="BW85">
        <v>0.200010870967742</v>
      </c>
      <c r="BX85">
        <v>28.4446612903226</v>
      </c>
      <c r="BY85">
        <v>27.9948870967742</v>
      </c>
      <c r="BZ85">
        <v>999.9</v>
      </c>
      <c r="CA85">
        <v>10002.419354838699</v>
      </c>
      <c r="CB85">
        <v>0</v>
      </c>
      <c r="CC85">
        <v>68.732835483871</v>
      </c>
      <c r="CD85">
        <v>0</v>
      </c>
      <c r="CE85">
        <v>0</v>
      </c>
      <c r="CF85">
        <v>0</v>
      </c>
      <c r="CG85">
        <v>0</v>
      </c>
      <c r="CH85">
        <v>2.3383258064516101</v>
      </c>
      <c r="CI85">
        <v>0</v>
      </c>
      <c r="CJ85">
        <v>-17.723835483870999</v>
      </c>
      <c r="CK85">
        <v>-2.0048548387096798</v>
      </c>
      <c r="CL85">
        <v>36.731709677419403</v>
      </c>
      <c r="CM85">
        <v>41.320129032258002</v>
      </c>
      <c r="CN85">
        <v>38.941064516129003</v>
      </c>
      <c r="CO85">
        <v>39.985774193548401</v>
      </c>
      <c r="CP85">
        <v>37.5</v>
      </c>
      <c r="CQ85">
        <v>0</v>
      </c>
      <c r="CR85">
        <v>0</v>
      </c>
      <c r="CS85">
        <v>0</v>
      </c>
      <c r="CT85">
        <v>59.400000095367403</v>
      </c>
      <c r="CU85">
        <v>2.33193076923077</v>
      </c>
      <c r="CV85">
        <v>-8.9948715383903699E-2</v>
      </c>
      <c r="CW85">
        <v>0.188441038005358</v>
      </c>
      <c r="CX85">
        <v>-17.7117884615385</v>
      </c>
      <c r="CY85">
        <v>15</v>
      </c>
      <c r="CZ85">
        <v>1684743832.3</v>
      </c>
      <c r="DA85" t="s">
        <v>254</v>
      </c>
      <c r="DB85">
        <v>1</v>
      </c>
      <c r="DC85">
        <v>-3.641</v>
      </c>
      <c r="DD85">
        <v>0.39700000000000002</v>
      </c>
      <c r="DE85">
        <v>401</v>
      </c>
      <c r="DF85">
        <v>15</v>
      </c>
      <c r="DG85">
        <v>1.77</v>
      </c>
      <c r="DH85">
        <v>0.32</v>
      </c>
      <c r="DI85">
        <v>0.20439204</v>
      </c>
      <c r="DJ85">
        <v>-1.7862188715690899E-3</v>
      </c>
      <c r="DK85">
        <v>9.2818976753976296E-2</v>
      </c>
      <c r="DL85">
        <v>1</v>
      </c>
      <c r="DM85">
        <v>2.3777305555555599</v>
      </c>
      <c r="DN85">
        <v>-0.38112609258341301</v>
      </c>
      <c r="DO85">
        <v>0.205455704633281</v>
      </c>
      <c r="DP85">
        <v>1</v>
      </c>
      <c r="DQ85">
        <v>0.20213819999999999</v>
      </c>
      <c r="DR85">
        <v>-1.95285320528223E-2</v>
      </c>
      <c r="DS85">
        <v>3.2678055817321802E-3</v>
      </c>
      <c r="DT85">
        <v>1</v>
      </c>
      <c r="DU85">
        <v>3</v>
      </c>
      <c r="DV85">
        <v>3</v>
      </c>
      <c r="DW85" t="s">
        <v>281</v>
      </c>
      <c r="DX85">
        <v>100</v>
      </c>
      <c r="DY85">
        <v>100</v>
      </c>
      <c r="DZ85">
        <v>-3.641</v>
      </c>
      <c r="EA85">
        <v>0.39700000000000002</v>
      </c>
      <c r="EB85">
        <v>2</v>
      </c>
      <c r="EC85">
        <v>515.02499999999998</v>
      </c>
      <c r="ED85">
        <v>418.60599999999999</v>
      </c>
      <c r="EE85">
        <v>28.477</v>
      </c>
      <c r="EF85">
        <v>30.066400000000002</v>
      </c>
      <c r="EG85">
        <v>30.0001</v>
      </c>
      <c r="EH85">
        <v>30.23</v>
      </c>
      <c r="EI85">
        <v>30.265499999999999</v>
      </c>
      <c r="EJ85">
        <v>20.061800000000002</v>
      </c>
      <c r="EK85">
        <v>28.642099999999999</v>
      </c>
      <c r="EL85">
        <v>38.905999999999999</v>
      </c>
      <c r="EM85">
        <v>28.473500000000001</v>
      </c>
      <c r="EN85">
        <v>399.92500000000001</v>
      </c>
      <c r="EO85">
        <v>16.176300000000001</v>
      </c>
      <c r="EP85">
        <v>100.27800000000001</v>
      </c>
      <c r="EQ85">
        <v>90.091899999999995</v>
      </c>
    </row>
    <row r="86" spans="1:147" x14ac:dyDescent="0.3">
      <c r="A86">
        <v>70</v>
      </c>
      <c r="B86">
        <v>1684748236.4000001</v>
      </c>
      <c r="C86">
        <v>4321.6000001430502</v>
      </c>
      <c r="D86" t="s">
        <v>462</v>
      </c>
      <c r="E86" t="s">
        <v>463</v>
      </c>
      <c r="F86">
        <v>1684748228.4000001</v>
      </c>
      <c r="G86">
        <f t="shared" si="86"/>
        <v>1.2963919090015613E-3</v>
      </c>
      <c r="H86">
        <f t="shared" si="87"/>
        <v>-2.1906237705093483</v>
      </c>
      <c r="I86">
        <f t="shared" si="88"/>
        <v>400.05138709677402</v>
      </c>
      <c r="J86">
        <f t="shared" si="89"/>
        <v>448.80914815480094</v>
      </c>
      <c r="K86">
        <f t="shared" si="90"/>
        <v>42.803286971166443</v>
      </c>
      <c r="L86">
        <f t="shared" si="91"/>
        <v>38.153220351048319</v>
      </c>
      <c r="M86">
        <f t="shared" si="92"/>
        <v>5.4244349698612103E-2</v>
      </c>
      <c r="N86">
        <f t="shared" si="93"/>
        <v>3.3507279871580269</v>
      </c>
      <c r="O86">
        <f t="shared" si="94"/>
        <v>5.3761178262171729E-2</v>
      </c>
      <c r="P86">
        <f t="shared" si="95"/>
        <v>3.3643788599555746E-2</v>
      </c>
      <c r="Q86">
        <f t="shared" si="96"/>
        <v>0</v>
      </c>
      <c r="R86">
        <f t="shared" si="97"/>
        <v>28.141262768776972</v>
      </c>
      <c r="S86">
        <f t="shared" si="98"/>
        <v>28.005735483871</v>
      </c>
      <c r="T86">
        <f t="shared" si="99"/>
        <v>3.7961087034625427</v>
      </c>
      <c r="U86">
        <f t="shared" si="100"/>
        <v>40.097011153431083</v>
      </c>
      <c r="V86">
        <f t="shared" si="101"/>
        <v>1.5609360175993636</v>
      </c>
      <c r="W86">
        <f t="shared" si="102"/>
        <v>3.8928986792218678</v>
      </c>
      <c r="X86">
        <f t="shared" si="103"/>
        <v>2.2351726858631791</v>
      </c>
      <c r="Y86">
        <f t="shared" si="104"/>
        <v>-57.170883186968858</v>
      </c>
      <c r="Z86">
        <f t="shared" si="105"/>
        <v>78.146787877609</v>
      </c>
      <c r="AA86">
        <f t="shared" si="106"/>
        <v>5.0949931790912606</v>
      </c>
      <c r="AB86">
        <f t="shared" si="107"/>
        <v>26.070897869731404</v>
      </c>
      <c r="AC86">
        <v>-3.94429320481893E-2</v>
      </c>
      <c r="AD86">
        <v>4.4278146614719502E-2</v>
      </c>
      <c r="AE86">
        <v>3.3387737389707901</v>
      </c>
      <c r="AF86">
        <v>3</v>
      </c>
      <c r="AG86">
        <v>1</v>
      </c>
      <c r="AH86">
        <f t="shared" si="108"/>
        <v>1</v>
      </c>
      <c r="AI86">
        <f t="shared" si="109"/>
        <v>0</v>
      </c>
      <c r="AJ86">
        <f t="shared" si="110"/>
        <v>50057.127190195984</v>
      </c>
      <c r="AK86" t="s">
        <v>464</v>
      </c>
      <c r="AL86">
        <v>2.2788461538461502</v>
      </c>
      <c r="AM86">
        <v>1.6988000000000001</v>
      </c>
      <c r="AN86">
        <f t="shared" si="111"/>
        <v>-0.5800461538461501</v>
      </c>
      <c r="AO86">
        <f t="shared" si="112"/>
        <v>-0.34144463965513894</v>
      </c>
      <c r="AP86">
        <v>-0.734645446529964</v>
      </c>
      <c r="AQ86" t="s">
        <v>252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-2.1906237705093483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252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-2.9287324616078485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0.67071804516927203</v>
      </c>
      <c r="BN86">
        <v>0.5</v>
      </c>
      <c r="BO86" t="s">
        <v>253</v>
      </c>
      <c r="BP86">
        <v>1684748228.4000001</v>
      </c>
      <c r="BQ86">
        <v>400.05138709677402</v>
      </c>
      <c r="BR86">
        <v>399.82709677419399</v>
      </c>
      <c r="BS86">
        <v>16.367022580645202</v>
      </c>
      <c r="BT86">
        <v>16.195964516128999</v>
      </c>
      <c r="BU86">
        <v>499.99519354838702</v>
      </c>
      <c r="BV86">
        <v>95.170738709677394</v>
      </c>
      <c r="BW86">
        <v>0.20006009677419401</v>
      </c>
      <c r="BX86">
        <v>28.438335483871001</v>
      </c>
      <c r="BY86">
        <v>28.005735483871</v>
      </c>
      <c r="BZ86">
        <v>999.9</v>
      </c>
      <c r="CA86">
        <v>9994.5161290322594</v>
      </c>
      <c r="CB86">
        <v>0</v>
      </c>
      <c r="CC86">
        <v>68.741464516129</v>
      </c>
      <c r="CD86">
        <v>0</v>
      </c>
      <c r="CE86">
        <v>0</v>
      </c>
      <c r="CF86">
        <v>0</v>
      </c>
      <c r="CG86">
        <v>0</v>
      </c>
      <c r="CH86">
        <v>2.2896967741935499</v>
      </c>
      <c r="CI86">
        <v>0</v>
      </c>
      <c r="CJ86">
        <v>-18.379651612903199</v>
      </c>
      <c r="CK86">
        <v>-2.08235161290323</v>
      </c>
      <c r="CL86">
        <v>36.616870967741903</v>
      </c>
      <c r="CM86">
        <v>41.205290322580602</v>
      </c>
      <c r="CN86">
        <v>38.816064516129003</v>
      </c>
      <c r="CO86">
        <v>39.875</v>
      </c>
      <c r="CP86">
        <v>37.381</v>
      </c>
      <c r="CQ86">
        <v>0</v>
      </c>
      <c r="CR86">
        <v>0</v>
      </c>
      <c r="CS86">
        <v>0</v>
      </c>
      <c r="CT86">
        <v>59.200000047683702</v>
      </c>
      <c r="CU86">
        <v>2.2788461538461502</v>
      </c>
      <c r="CV86">
        <v>-0.18568204167392299</v>
      </c>
      <c r="CW86">
        <v>1.63486494264656</v>
      </c>
      <c r="CX86">
        <v>-18.367976923076899</v>
      </c>
      <c r="CY86">
        <v>15</v>
      </c>
      <c r="CZ86">
        <v>1684743832.3</v>
      </c>
      <c r="DA86" t="s">
        <v>254</v>
      </c>
      <c r="DB86">
        <v>1</v>
      </c>
      <c r="DC86">
        <v>-3.641</v>
      </c>
      <c r="DD86">
        <v>0.39700000000000002</v>
      </c>
      <c r="DE86">
        <v>401</v>
      </c>
      <c r="DF86">
        <v>15</v>
      </c>
      <c r="DG86">
        <v>1.77</v>
      </c>
      <c r="DH86">
        <v>0.32</v>
      </c>
      <c r="DI86">
        <v>0.23380127000000001</v>
      </c>
      <c r="DJ86">
        <v>0.59338937603839903</v>
      </c>
      <c r="DK86">
        <v>0.31119559583164003</v>
      </c>
      <c r="DL86">
        <v>0</v>
      </c>
      <c r="DM86">
        <v>2.28463611111111</v>
      </c>
      <c r="DN86">
        <v>-0.101486789447398</v>
      </c>
      <c r="DO86">
        <v>0.18027809405467901</v>
      </c>
      <c r="DP86">
        <v>1</v>
      </c>
      <c r="DQ86">
        <v>0.16606183999999999</v>
      </c>
      <c r="DR86">
        <v>4.0086280912364401E-2</v>
      </c>
      <c r="DS86">
        <v>7.4227338181023297E-3</v>
      </c>
      <c r="DT86">
        <v>1</v>
      </c>
      <c r="DU86">
        <v>2</v>
      </c>
      <c r="DV86">
        <v>3</v>
      </c>
      <c r="DW86" t="s">
        <v>255</v>
      </c>
      <c r="DX86">
        <v>100</v>
      </c>
      <c r="DY86">
        <v>100</v>
      </c>
      <c r="DZ86">
        <v>-3.641</v>
      </c>
      <c r="EA86">
        <v>0.39700000000000002</v>
      </c>
      <c r="EB86">
        <v>2</v>
      </c>
      <c r="EC86">
        <v>515.34299999999996</v>
      </c>
      <c r="ED86">
        <v>418.05399999999997</v>
      </c>
      <c r="EE86">
        <v>28.396599999999999</v>
      </c>
      <c r="EF86">
        <v>30.0533</v>
      </c>
      <c r="EG86">
        <v>29.9999</v>
      </c>
      <c r="EH86">
        <v>30.222200000000001</v>
      </c>
      <c r="EI86">
        <v>30.2577</v>
      </c>
      <c r="EJ86">
        <v>20.061499999999999</v>
      </c>
      <c r="EK86">
        <v>28.3598</v>
      </c>
      <c r="EL86">
        <v>38.533099999999997</v>
      </c>
      <c r="EM86">
        <v>28.395299999999999</v>
      </c>
      <c r="EN86">
        <v>399.85899999999998</v>
      </c>
      <c r="EO86">
        <v>16.249400000000001</v>
      </c>
      <c r="EP86">
        <v>100.282</v>
      </c>
      <c r="EQ86">
        <v>90.094899999999996</v>
      </c>
    </row>
    <row r="87" spans="1:147" x14ac:dyDescent="0.3">
      <c r="A87">
        <v>71</v>
      </c>
      <c r="B87">
        <v>1684748296.4000001</v>
      </c>
      <c r="C87">
        <v>4381.6000001430502</v>
      </c>
      <c r="D87" t="s">
        <v>465</v>
      </c>
      <c r="E87" t="s">
        <v>466</v>
      </c>
      <c r="F87">
        <v>1684748288.4000001</v>
      </c>
      <c r="G87">
        <f t="shared" si="86"/>
        <v>1.1143377787575471E-3</v>
      </c>
      <c r="H87">
        <f t="shared" si="87"/>
        <v>-1.9008763774170716</v>
      </c>
      <c r="I87">
        <f t="shared" si="88"/>
        <v>400.01841935483901</v>
      </c>
      <c r="J87">
        <f t="shared" si="89"/>
        <v>449.28905860077788</v>
      </c>
      <c r="K87">
        <f t="shared" si="90"/>
        <v>42.845393157155321</v>
      </c>
      <c r="L87">
        <f t="shared" si="91"/>
        <v>38.146814660338656</v>
      </c>
      <c r="M87">
        <f t="shared" si="92"/>
        <v>4.6668702937021751E-2</v>
      </c>
      <c r="N87">
        <f t="shared" si="93"/>
        <v>3.3505863986918154</v>
      </c>
      <c r="O87">
        <f t="shared" si="94"/>
        <v>4.6310569189580666E-2</v>
      </c>
      <c r="P87">
        <f t="shared" si="95"/>
        <v>2.8976053386624775E-2</v>
      </c>
      <c r="Q87">
        <f t="shared" si="96"/>
        <v>0</v>
      </c>
      <c r="R87">
        <f t="shared" si="97"/>
        <v>28.167694402724312</v>
      </c>
      <c r="S87">
        <f t="shared" si="98"/>
        <v>27.995538709677401</v>
      </c>
      <c r="T87">
        <f t="shared" si="99"/>
        <v>3.7938528375448648</v>
      </c>
      <c r="U87">
        <f t="shared" si="100"/>
        <v>40.202843334675727</v>
      </c>
      <c r="V87">
        <f t="shared" si="101"/>
        <v>1.5636674483120194</v>
      </c>
      <c r="W87">
        <f t="shared" si="102"/>
        <v>3.8894449213330295</v>
      </c>
      <c r="X87">
        <f t="shared" si="103"/>
        <v>2.2301853892328456</v>
      </c>
      <c r="Y87">
        <f t="shared" si="104"/>
        <v>-49.142296043207828</v>
      </c>
      <c r="Z87">
        <f t="shared" si="105"/>
        <v>77.22631684928696</v>
      </c>
      <c r="AA87">
        <f t="shared" si="106"/>
        <v>5.0345546366989371</v>
      </c>
      <c r="AB87">
        <f t="shared" si="107"/>
        <v>33.118575442778067</v>
      </c>
      <c r="AC87">
        <v>-3.9440839973273099E-2</v>
      </c>
      <c r="AD87">
        <v>4.4275798077350298E-2</v>
      </c>
      <c r="AE87">
        <v>3.3386327845645098</v>
      </c>
      <c r="AF87">
        <v>3</v>
      </c>
      <c r="AG87">
        <v>1</v>
      </c>
      <c r="AH87">
        <f t="shared" si="108"/>
        <v>1</v>
      </c>
      <c r="AI87">
        <f t="shared" si="109"/>
        <v>0</v>
      </c>
      <c r="AJ87">
        <f t="shared" si="110"/>
        <v>50056.942746228298</v>
      </c>
      <c r="AK87" t="s">
        <v>467</v>
      </c>
      <c r="AL87">
        <v>2.33305769230769</v>
      </c>
      <c r="AM87">
        <v>1.6208</v>
      </c>
      <c r="AN87">
        <f t="shared" si="111"/>
        <v>-0.71225769230768998</v>
      </c>
      <c r="AO87">
        <f t="shared" si="112"/>
        <v>-0.43944823069329342</v>
      </c>
      <c r="AP87">
        <v>-0.63747604398495405</v>
      </c>
      <c r="AQ87" t="s">
        <v>252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-1.9008763774170716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252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-2.2755808993071942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0.67071804516927203</v>
      </c>
      <c r="BN87">
        <v>0.5</v>
      </c>
      <c r="BO87" t="s">
        <v>253</v>
      </c>
      <c r="BP87">
        <v>1684748288.4000001</v>
      </c>
      <c r="BQ87">
        <v>400.01841935483901</v>
      </c>
      <c r="BR87">
        <v>399.823225806452</v>
      </c>
      <c r="BS87">
        <v>16.397064516128999</v>
      </c>
      <c r="BT87">
        <v>16.250035483870999</v>
      </c>
      <c r="BU87">
        <v>500.00409677419401</v>
      </c>
      <c r="BV87">
        <v>95.162619354838696</v>
      </c>
      <c r="BW87">
        <v>0.20002600000000001</v>
      </c>
      <c r="BX87">
        <v>28.4230612903226</v>
      </c>
      <c r="BY87">
        <v>27.995538709677401</v>
      </c>
      <c r="BZ87">
        <v>999.9</v>
      </c>
      <c r="CA87">
        <v>9994.8387096774204</v>
      </c>
      <c r="CB87">
        <v>0</v>
      </c>
      <c r="CC87">
        <v>68.760448387096801</v>
      </c>
      <c r="CD87">
        <v>0</v>
      </c>
      <c r="CE87">
        <v>0</v>
      </c>
      <c r="CF87">
        <v>0</v>
      </c>
      <c r="CG87">
        <v>0</v>
      </c>
      <c r="CH87">
        <v>2.3315935483871</v>
      </c>
      <c r="CI87">
        <v>0</v>
      </c>
      <c r="CJ87">
        <v>-19.002074193548399</v>
      </c>
      <c r="CK87">
        <v>-2.1593741935483899</v>
      </c>
      <c r="CL87">
        <v>36.491870967741903</v>
      </c>
      <c r="CM87">
        <v>41.092483870967698</v>
      </c>
      <c r="CN87">
        <v>38.689032258064501</v>
      </c>
      <c r="CO87">
        <v>39.752000000000002</v>
      </c>
      <c r="CP87">
        <v>37.283999999999999</v>
      </c>
      <c r="CQ87">
        <v>0</v>
      </c>
      <c r="CR87">
        <v>0</v>
      </c>
      <c r="CS87">
        <v>0</v>
      </c>
      <c r="CT87">
        <v>59.599999904632597</v>
      </c>
      <c r="CU87">
        <v>2.33305769230769</v>
      </c>
      <c r="CV87">
        <v>0.25496411520682599</v>
      </c>
      <c r="CW87">
        <v>0.73094016119471605</v>
      </c>
      <c r="CX87">
        <v>-19.015830769230799</v>
      </c>
      <c r="CY87">
        <v>15</v>
      </c>
      <c r="CZ87">
        <v>1684743832.3</v>
      </c>
      <c r="DA87" t="s">
        <v>254</v>
      </c>
      <c r="DB87">
        <v>1</v>
      </c>
      <c r="DC87">
        <v>-3.641</v>
      </c>
      <c r="DD87">
        <v>0.39700000000000002</v>
      </c>
      <c r="DE87">
        <v>401</v>
      </c>
      <c r="DF87">
        <v>15</v>
      </c>
      <c r="DG87">
        <v>1.77</v>
      </c>
      <c r="DH87">
        <v>0.32</v>
      </c>
      <c r="DI87">
        <v>0.18661256279999999</v>
      </c>
      <c r="DJ87">
        <v>0.24134377354140801</v>
      </c>
      <c r="DK87">
        <v>9.8966848599743404E-2</v>
      </c>
      <c r="DL87">
        <v>1</v>
      </c>
      <c r="DM87">
        <v>2.35838611111111</v>
      </c>
      <c r="DN87">
        <v>-8.8535803348785802E-2</v>
      </c>
      <c r="DO87">
        <v>0.144731637009823</v>
      </c>
      <c r="DP87">
        <v>1</v>
      </c>
      <c r="DQ87">
        <v>0.14784152</v>
      </c>
      <c r="DR87">
        <v>-6.70115726290566E-3</v>
      </c>
      <c r="DS87">
        <v>2.27991517596598E-3</v>
      </c>
      <c r="DT87">
        <v>1</v>
      </c>
      <c r="DU87">
        <v>3</v>
      </c>
      <c r="DV87">
        <v>3</v>
      </c>
      <c r="DW87" t="s">
        <v>281</v>
      </c>
      <c r="DX87">
        <v>100</v>
      </c>
      <c r="DY87">
        <v>100</v>
      </c>
      <c r="DZ87">
        <v>-3.641</v>
      </c>
      <c r="EA87">
        <v>0.39700000000000002</v>
      </c>
      <c r="EB87">
        <v>2</v>
      </c>
      <c r="EC87">
        <v>515.40800000000002</v>
      </c>
      <c r="ED87">
        <v>418.37</v>
      </c>
      <c r="EE87">
        <v>28.365300000000001</v>
      </c>
      <c r="EF87">
        <v>30.0456</v>
      </c>
      <c r="EG87">
        <v>30.0001</v>
      </c>
      <c r="EH87">
        <v>30.214500000000001</v>
      </c>
      <c r="EI87">
        <v>30.2499</v>
      </c>
      <c r="EJ87">
        <v>20.056999999999999</v>
      </c>
      <c r="EK87">
        <v>28.0075</v>
      </c>
      <c r="EL87">
        <v>37.791899999999998</v>
      </c>
      <c r="EM87">
        <v>28.360299999999999</v>
      </c>
      <c r="EN87">
        <v>399.74700000000001</v>
      </c>
      <c r="EO87">
        <v>16.269300000000001</v>
      </c>
      <c r="EP87">
        <v>100.285</v>
      </c>
      <c r="EQ87">
        <v>90.097200000000001</v>
      </c>
    </row>
    <row r="88" spans="1:147" x14ac:dyDescent="0.3">
      <c r="A88">
        <v>72</v>
      </c>
      <c r="B88">
        <v>1684748356.4000001</v>
      </c>
      <c r="C88">
        <v>4441.6000001430502</v>
      </c>
      <c r="D88" t="s">
        <v>468</v>
      </c>
      <c r="E88" t="s">
        <v>469</v>
      </c>
      <c r="F88">
        <v>1684748348.4000001</v>
      </c>
      <c r="G88">
        <f t="shared" si="86"/>
        <v>1.0220576571337828E-3</v>
      </c>
      <c r="H88">
        <f t="shared" si="87"/>
        <v>-1.9752957368394661</v>
      </c>
      <c r="I88">
        <f t="shared" si="88"/>
        <v>400.01412903225798</v>
      </c>
      <c r="J88">
        <f t="shared" si="89"/>
        <v>457.88311367865697</v>
      </c>
      <c r="K88">
        <f t="shared" si="90"/>
        <v>43.665135477852779</v>
      </c>
      <c r="L88">
        <f t="shared" si="91"/>
        <v>38.146571942609278</v>
      </c>
      <c r="M88">
        <f t="shared" si="92"/>
        <v>4.275035783541651E-2</v>
      </c>
      <c r="N88">
        <f t="shared" si="93"/>
        <v>3.3538724584251161</v>
      </c>
      <c r="O88">
        <f t="shared" si="94"/>
        <v>4.24499212083643E-2</v>
      </c>
      <c r="P88">
        <f t="shared" si="95"/>
        <v>2.6558017619577788E-2</v>
      </c>
      <c r="Q88">
        <f t="shared" si="96"/>
        <v>0</v>
      </c>
      <c r="R88">
        <f t="shared" si="97"/>
        <v>28.176826396036653</v>
      </c>
      <c r="S88">
        <f t="shared" si="98"/>
        <v>27.9878258064516</v>
      </c>
      <c r="T88">
        <f t="shared" si="99"/>
        <v>3.7921472635887099</v>
      </c>
      <c r="U88">
        <f t="shared" si="100"/>
        <v>40.151195011018331</v>
      </c>
      <c r="V88">
        <f t="shared" si="101"/>
        <v>1.560549130211311</v>
      </c>
      <c r="W88">
        <f t="shared" si="102"/>
        <v>3.8866816536420985</v>
      </c>
      <c r="X88">
        <f t="shared" si="103"/>
        <v>2.2315981333773989</v>
      </c>
      <c r="Y88">
        <f t="shared" si="104"/>
        <v>-45.07274267959982</v>
      </c>
      <c r="Z88">
        <f t="shared" si="105"/>
        <v>76.485476688708033</v>
      </c>
      <c r="AA88">
        <f t="shared" si="106"/>
        <v>4.9808774534162721</v>
      </c>
      <c r="AB88">
        <f t="shared" si="107"/>
        <v>36.393611462524483</v>
      </c>
      <c r="AC88">
        <v>-3.9489403195068197E-2</v>
      </c>
      <c r="AD88">
        <v>4.43303145481872E-2</v>
      </c>
      <c r="AE88">
        <v>3.3419041258989499</v>
      </c>
      <c r="AF88">
        <v>3</v>
      </c>
      <c r="AG88">
        <v>1</v>
      </c>
      <c r="AH88">
        <f t="shared" si="108"/>
        <v>1</v>
      </c>
      <c r="AI88">
        <f t="shared" si="109"/>
        <v>0</v>
      </c>
      <c r="AJ88">
        <f t="shared" si="110"/>
        <v>50118.098673947032</v>
      </c>
      <c r="AK88" t="s">
        <v>470</v>
      </c>
      <c r="AL88">
        <v>2.4015423076923099</v>
      </c>
      <c r="AM88">
        <v>1.5387999999999999</v>
      </c>
      <c r="AN88">
        <f t="shared" si="111"/>
        <v>-0.86274230769230997</v>
      </c>
      <c r="AO88">
        <f t="shared" si="112"/>
        <v>-0.56065915498590457</v>
      </c>
      <c r="AP88">
        <v>-0.662433247622081</v>
      </c>
      <c r="AQ88" t="s">
        <v>252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-1.9752957368394661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252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-1.7836148595935097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0.67071804516927203</v>
      </c>
      <c r="BN88">
        <v>0.5</v>
      </c>
      <c r="BO88" t="s">
        <v>253</v>
      </c>
      <c r="BP88">
        <v>1684748348.4000001</v>
      </c>
      <c r="BQ88">
        <v>400.01412903225798</v>
      </c>
      <c r="BR88">
        <v>399.80399999999997</v>
      </c>
      <c r="BS88">
        <v>16.364293548387099</v>
      </c>
      <c r="BT88">
        <v>16.229435483871001</v>
      </c>
      <c r="BU88">
        <v>500.00316129032302</v>
      </c>
      <c r="BV88">
        <v>95.163080645161301</v>
      </c>
      <c r="BW88">
        <v>0.19998074193548401</v>
      </c>
      <c r="BX88">
        <v>28.410832258064499</v>
      </c>
      <c r="BY88">
        <v>27.9878258064516</v>
      </c>
      <c r="BZ88">
        <v>999.9</v>
      </c>
      <c r="CA88">
        <v>10007.0967741935</v>
      </c>
      <c r="CB88">
        <v>0</v>
      </c>
      <c r="CC88">
        <v>68.753545161290305</v>
      </c>
      <c r="CD88">
        <v>0</v>
      </c>
      <c r="CE88">
        <v>0</v>
      </c>
      <c r="CF88">
        <v>0</v>
      </c>
      <c r="CG88">
        <v>0</v>
      </c>
      <c r="CH88">
        <v>2.40298709677419</v>
      </c>
      <c r="CI88">
        <v>0</v>
      </c>
      <c r="CJ88">
        <v>-19.737380645161299</v>
      </c>
      <c r="CK88">
        <v>-2.19224193548387</v>
      </c>
      <c r="CL88">
        <v>36.381</v>
      </c>
      <c r="CM88">
        <v>40.995935483871001</v>
      </c>
      <c r="CN88">
        <v>38.580290322580602</v>
      </c>
      <c r="CO88">
        <v>39.686999999999998</v>
      </c>
      <c r="CP88">
        <v>37.183</v>
      </c>
      <c r="CQ88">
        <v>0</v>
      </c>
      <c r="CR88">
        <v>0</v>
      </c>
      <c r="CS88">
        <v>0</v>
      </c>
      <c r="CT88">
        <v>59.399999856948902</v>
      </c>
      <c r="CU88">
        <v>2.4015423076923099</v>
      </c>
      <c r="CV88">
        <v>-6.0820553070888798E-3</v>
      </c>
      <c r="CW88">
        <v>-6.7582908966530006E-2</v>
      </c>
      <c r="CX88">
        <v>-19.696823076923099</v>
      </c>
      <c r="CY88">
        <v>15</v>
      </c>
      <c r="CZ88">
        <v>1684743832.3</v>
      </c>
      <c r="DA88" t="s">
        <v>254</v>
      </c>
      <c r="DB88">
        <v>1</v>
      </c>
      <c r="DC88">
        <v>-3.641</v>
      </c>
      <c r="DD88">
        <v>0.39700000000000002</v>
      </c>
      <c r="DE88">
        <v>401</v>
      </c>
      <c r="DF88">
        <v>15</v>
      </c>
      <c r="DG88">
        <v>1.77</v>
      </c>
      <c r="DH88">
        <v>0.32</v>
      </c>
      <c r="DI88">
        <v>0.20353336399999999</v>
      </c>
      <c r="DJ88">
        <v>-6.3170639135634796E-3</v>
      </c>
      <c r="DK88">
        <v>8.6729602858158505E-2</v>
      </c>
      <c r="DL88">
        <v>1</v>
      </c>
      <c r="DM88">
        <v>2.355775</v>
      </c>
      <c r="DN88">
        <v>0.59725343952223997</v>
      </c>
      <c r="DO88">
        <v>0.20129370246676301</v>
      </c>
      <c r="DP88">
        <v>1</v>
      </c>
      <c r="DQ88">
        <v>0.13564283999999999</v>
      </c>
      <c r="DR88">
        <v>-9.1198156062426098E-3</v>
      </c>
      <c r="DS88">
        <v>2.6398682267113299E-3</v>
      </c>
      <c r="DT88">
        <v>1</v>
      </c>
      <c r="DU88">
        <v>3</v>
      </c>
      <c r="DV88">
        <v>3</v>
      </c>
      <c r="DW88" t="s">
        <v>281</v>
      </c>
      <c r="DX88">
        <v>100</v>
      </c>
      <c r="DY88">
        <v>100</v>
      </c>
      <c r="DZ88">
        <v>-3.641</v>
      </c>
      <c r="EA88">
        <v>0.39700000000000002</v>
      </c>
      <c r="EB88">
        <v>2</v>
      </c>
      <c r="EC88">
        <v>515.11199999999997</v>
      </c>
      <c r="ED88">
        <v>418.209</v>
      </c>
      <c r="EE88">
        <v>28.3553</v>
      </c>
      <c r="EF88">
        <v>30.042999999999999</v>
      </c>
      <c r="EG88">
        <v>30</v>
      </c>
      <c r="EH88">
        <v>30.209199999999999</v>
      </c>
      <c r="EI88">
        <v>30.244700000000002</v>
      </c>
      <c r="EJ88">
        <v>20.060099999999998</v>
      </c>
      <c r="EK88">
        <v>28.0075</v>
      </c>
      <c r="EL88">
        <v>37.421399999999998</v>
      </c>
      <c r="EM88">
        <v>28.357099999999999</v>
      </c>
      <c r="EN88">
        <v>399.70499999999998</v>
      </c>
      <c r="EO88">
        <v>16.221499999999999</v>
      </c>
      <c r="EP88">
        <v>100.289</v>
      </c>
      <c r="EQ88">
        <v>90.098399999999998</v>
      </c>
    </row>
    <row r="89" spans="1:147" x14ac:dyDescent="0.3">
      <c r="A89">
        <v>73</v>
      </c>
      <c r="B89">
        <v>1684748416.4000001</v>
      </c>
      <c r="C89">
        <v>4501.6000001430502</v>
      </c>
      <c r="D89" t="s">
        <v>471</v>
      </c>
      <c r="E89" t="s">
        <v>472</v>
      </c>
      <c r="F89">
        <v>1684748408.4000001</v>
      </c>
      <c r="G89">
        <f t="shared" si="86"/>
        <v>9.3190750265783196E-4</v>
      </c>
      <c r="H89">
        <f t="shared" si="87"/>
        <v>-1.9529228768466171</v>
      </c>
      <c r="I89">
        <f t="shared" si="88"/>
        <v>400.01032258064498</v>
      </c>
      <c r="J89">
        <f t="shared" si="89"/>
        <v>464.10359995429081</v>
      </c>
      <c r="K89">
        <f t="shared" si="90"/>
        <v>44.256814284458905</v>
      </c>
      <c r="L89">
        <f t="shared" si="91"/>
        <v>38.144893855728924</v>
      </c>
      <c r="M89">
        <f t="shared" si="92"/>
        <v>3.8914423411872845E-2</v>
      </c>
      <c r="N89">
        <f t="shared" si="93"/>
        <v>3.3511522369957625</v>
      </c>
      <c r="O89">
        <f t="shared" si="94"/>
        <v>3.8665113137421228E-2</v>
      </c>
      <c r="P89">
        <f t="shared" si="95"/>
        <v>2.4187961929738544E-2</v>
      </c>
      <c r="Q89">
        <f t="shared" si="96"/>
        <v>0</v>
      </c>
      <c r="R89">
        <f t="shared" si="97"/>
        <v>28.185505894502342</v>
      </c>
      <c r="S89">
        <f t="shared" si="98"/>
        <v>27.9855612903226</v>
      </c>
      <c r="T89">
        <f t="shared" si="99"/>
        <v>3.7916466324177582</v>
      </c>
      <c r="U89">
        <f t="shared" si="100"/>
        <v>40.106631555397406</v>
      </c>
      <c r="V89">
        <f t="shared" si="101"/>
        <v>1.5577486611248623</v>
      </c>
      <c r="W89">
        <f t="shared" si="102"/>
        <v>3.8840176816475278</v>
      </c>
      <c r="X89">
        <f t="shared" si="103"/>
        <v>2.2338979712928957</v>
      </c>
      <c r="Y89">
        <f t="shared" si="104"/>
        <v>-41.097120867210393</v>
      </c>
      <c r="Z89">
        <f t="shared" si="105"/>
        <v>74.701274189844668</v>
      </c>
      <c r="AA89">
        <f t="shared" si="106"/>
        <v>4.8682946121624013</v>
      </c>
      <c r="AB89">
        <f t="shared" si="107"/>
        <v>38.472447934796676</v>
      </c>
      <c r="AC89">
        <v>-3.9449200869846802E-2</v>
      </c>
      <c r="AD89">
        <v>4.42851839162091E-2</v>
      </c>
      <c r="AE89">
        <v>3.3391960888724399</v>
      </c>
      <c r="AF89">
        <v>3</v>
      </c>
      <c r="AG89">
        <v>1</v>
      </c>
      <c r="AH89">
        <f t="shared" si="108"/>
        <v>1</v>
      </c>
      <c r="AI89">
        <f t="shared" si="109"/>
        <v>0</v>
      </c>
      <c r="AJ89">
        <f t="shared" si="110"/>
        <v>50071.051028913826</v>
      </c>
      <c r="AK89" t="s">
        <v>473</v>
      </c>
      <c r="AL89">
        <v>2.41442692307692</v>
      </c>
      <c r="AM89">
        <v>1.5301</v>
      </c>
      <c r="AN89">
        <f t="shared" si="111"/>
        <v>-0.88432692307691996</v>
      </c>
      <c r="AO89">
        <f t="shared" si="112"/>
        <v>-0.57795367824123911</v>
      </c>
      <c r="AP89">
        <v>-0.65493030716387801</v>
      </c>
      <c r="AQ89" t="s">
        <v>252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-1.9529228768466171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252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-1.7302424703707793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0.67071804516927203</v>
      </c>
      <c r="BN89">
        <v>0.5</v>
      </c>
      <c r="BO89" t="s">
        <v>253</v>
      </c>
      <c r="BP89">
        <v>1684748408.4000001</v>
      </c>
      <c r="BQ89">
        <v>400.01032258064498</v>
      </c>
      <c r="BR89">
        <v>399.79835483871</v>
      </c>
      <c r="BS89">
        <v>16.335490322580601</v>
      </c>
      <c r="BT89">
        <v>16.212522580645199</v>
      </c>
      <c r="BU89">
        <v>499.99838709677402</v>
      </c>
      <c r="BV89">
        <v>95.159758064516097</v>
      </c>
      <c r="BW89">
        <v>0.200015677419355</v>
      </c>
      <c r="BX89">
        <v>28.399035483871</v>
      </c>
      <c r="BY89">
        <v>27.9855612903226</v>
      </c>
      <c r="BZ89">
        <v>999.9</v>
      </c>
      <c r="CA89">
        <v>9997.2580645161306</v>
      </c>
      <c r="CB89">
        <v>0</v>
      </c>
      <c r="CC89">
        <v>68.763900000000007</v>
      </c>
      <c r="CD89">
        <v>0</v>
      </c>
      <c r="CE89">
        <v>0</v>
      </c>
      <c r="CF89">
        <v>0</v>
      </c>
      <c r="CG89">
        <v>0</v>
      </c>
      <c r="CH89">
        <v>2.4246548387096798</v>
      </c>
      <c r="CI89">
        <v>0</v>
      </c>
      <c r="CJ89">
        <v>-20.082016129032301</v>
      </c>
      <c r="CK89">
        <v>-2.26464516129032</v>
      </c>
      <c r="CL89">
        <v>36.292000000000002</v>
      </c>
      <c r="CM89">
        <v>40.878999999999998</v>
      </c>
      <c r="CN89">
        <v>38.4796774193548</v>
      </c>
      <c r="CO89">
        <v>39.608741935483899</v>
      </c>
      <c r="CP89">
        <v>37.092483870967698</v>
      </c>
      <c r="CQ89">
        <v>0</v>
      </c>
      <c r="CR89">
        <v>0</v>
      </c>
      <c r="CS89">
        <v>0</v>
      </c>
      <c r="CT89">
        <v>59.400000095367403</v>
      </c>
      <c r="CU89">
        <v>2.41442692307692</v>
      </c>
      <c r="CV89">
        <v>0.25097778181460501</v>
      </c>
      <c r="CW89">
        <v>0.97334016713445504</v>
      </c>
      <c r="CX89">
        <v>-20.082699999999999</v>
      </c>
      <c r="CY89">
        <v>15</v>
      </c>
      <c r="CZ89">
        <v>1684743832.3</v>
      </c>
      <c r="DA89" t="s">
        <v>254</v>
      </c>
      <c r="DB89">
        <v>1</v>
      </c>
      <c r="DC89">
        <v>-3.641</v>
      </c>
      <c r="DD89">
        <v>0.39700000000000002</v>
      </c>
      <c r="DE89">
        <v>401</v>
      </c>
      <c r="DF89">
        <v>15</v>
      </c>
      <c r="DG89">
        <v>1.77</v>
      </c>
      <c r="DH89">
        <v>0.32</v>
      </c>
      <c r="DI89">
        <v>0.20791324999999999</v>
      </c>
      <c r="DJ89">
        <v>-4.7424483457387499E-2</v>
      </c>
      <c r="DK89">
        <v>9.3695786050208799E-2</v>
      </c>
      <c r="DL89">
        <v>1</v>
      </c>
      <c r="DM89">
        <v>2.3757194444444401</v>
      </c>
      <c r="DN89">
        <v>0.76592864111491499</v>
      </c>
      <c r="DO89">
        <v>0.157249421160292</v>
      </c>
      <c r="DP89">
        <v>1</v>
      </c>
      <c r="DQ89">
        <v>0.12331872000000001</v>
      </c>
      <c r="DR89">
        <v>-2.2682737094833799E-3</v>
      </c>
      <c r="DS89">
        <v>2.6586475737863401E-3</v>
      </c>
      <c r="DT89">
        <v>1</v>
      </c>
      <c r="DU89">
        <v>3</v>
      </c>
      <c r="DV89">
        <v>3</v>
      </c>
      <c r="DW89" t="s">
        <v>281</v>
      </c>
      <c r="DX89">
        <v>100</v>
      </c>
      <c r="DY89">
        <v>100</v>
      </c>
      <c r="DZ89">
        <v>-3.641</v>
      </c>
      <c r="EA89">
        <v>0.39700000000000002</v>
      </c>
      <c r="EB89">
        <v>2</v>
      </c>
      <c r="EC89">
        <v>515.70600000000002</v>
      </c>
      <c r="ED89">
        <v>417.67700000000002</v>
      </c>
      <c r="EE89">
        <v>28.344100000000001</v>
      </c>
      <c r="EF89">
        <v>30.040400000000002</v>
      </c>
      <c r="EG89">
        <v>30.0001</v>
      </c>
      <c r="EH89">
        <v>30.2041</v>
      </c>
      <c r="EI89">
        <v>30.239599999999999</v>
      </c>
      <c r="EJ89">
        <v>20.0608</v>
      </c>
      <c r="EK89">
        <v>28.0075</v>
      </c>
      <c r="EL89">
        <v>37.048400000000001</v>
      </c>
      <c r="EM89">
        <v>28.3476</v>
      </c>
      <c r="EN89">
        <v>399.851</v>
      </c>
      <c r="EO89">
        <v>16.257899999999999</v>
      </c>
      <c r="EP89">
        <v>100.292</v>
      </c>
      <c r="EQ89">
        <v>90.100999999999999</v>
      </c>
    </row>
    <row r="90" spans="1:147" x14ac:dyDescent="0.3">
      <c r="A90">
        <v>74</v>
      </c>
      <c r="B90">
        <v>1684748476.4000001</v>
      </c>
      <c r="C90">
        <v>4561.6000001430502</v>
      </c>
      <c r="D90" t="s">
        <v>474</v>
      </c>
      <c r="E90" t="s">
        <v>475</v>
      </c>
      <c r="F90">
        <v>1684748468.4000001</v>
      </c>
      <c r="G90">
        <f t="shared" si="86"/>
        <v>8.2434690486753767E-4</v>
      </c>
      <c r="H90">
        <f t="shared" si="87"/>
        <v>-2.0193557178589394</v>
      </c>
      <c r="I90">
        <f t="shared" si="88"/>
        <v>400.00700000000001</v>
      </c>
      <c r="J90">
        <f t="shared" si="89"/>
        <v>477.46462793673948</v>
      </c>
      <c r="K90">
        <f t="shared" si="90"/>
        <v>45.531093179816189</v>
      </c>
      <c r="L90">
        <f t="shared" si="91"/>
        <v>38.144723030648862</v>
      </c>
      <c r="M90">
        <f t="shared" si="92"/>
        <v>3.4409014513868019E-2</v>
      </c>
      <c r="N90">
        <f t="shared" si="93"/>
        <v>3.35254326621064</v>
      </c>
      <c r="O90">
        <f t="shared" si="94"/>
        <v>3.4214015625640422E-2</v>
      </c>
      <c r="P90">
        <f t="shared" si="95"/>
        <v>2.1401187355148846E-2</v>
      </c>
      <c r="Q90">
        <f t="shared" si="96"/>
        <v>0</v>
      </c>
      <c r="R90">
        <f t="shared" si="97"/>
        <v>28.197520321892256</v>
      </c>
      <c r="S90">
        <f t="shared" si="98"/>
        <v>27.9857612903226</v>
      </c>
      <c r="T90">
        <f t="shared" si="99"/>
        <v>3.7916908453847782</v>
      </c>
      <c r="U90">
        <f t="shared" si="100"/>
        <v>40.156986190682211</v>
      </c>
      <c r="V90">
        <f t="shared" si="101"/>
        <v>1.5585531883646799</v>
      </c>
      <c r="W90">
        <f t="shared" si="102"/>
        <v>3.8811507939465772</v>
      </c>
      <c r="X90">
        <f t="shared" si="103"/>
        <v>2.233137657020098</v>
      </c>
      <c r="Y90">
        <f t="shared" si="104"/>
        <v>-36.353698504658411</v>
      </c>
      <c r="Z90">
        <f t="shared" si="105"/>
        <v>72.400123057251761</v>
      </c>
      <c r="AA90">
        <f t="shared" si="106"/>
        <v>4.71607667573962</v>
      </c>
      <c r="AB90">
        <f t="shared" si="107"/>
        <v>40.762501228332972</v>
      </c>
      <c r="AC90">
        <v>-3.9469757324230602E-2</v>
      </c>
      <c r="AD90">
        <v>4.4308260337099198E-2</v>
      </c>
      <c r="AE90">
        <v>3.3405808878974002</v>
      </c>
      <c r="AF90">
        <v>3</v>
      </c>
      <c r="AG90">
        <v>1</v>
      </c>
      <c r="AH90">
        <f t="shared" si="108"/>
        <v>1</v>
      </c>
      <c r="AI90">
        <f t="shared" si="109"/>
        <v>0</v>
      </c>
      <c r="AJ90">
        <f t="shared" si="110"/>
        <v>50098.197169300765</v>
      </c>
      <c r="AK90" t="s">
        <v>476</v>
      </c>
      <c r="AL90">
        <v>2.3777423076923099</v>
      </c>
      <c r="AM90">
        <v>1.6815100000000001</v>
      </c>
      <c r="AN90">
        <f t="shared" si="111"/>
        <v>-0.69623230769230982</v>
      </c>
      <c r="AO90">
        <f t="shared" si="112"/>
        <v>-0.41405183893780578</v>
      </c>
      <c r="AP90">
        <v>-0.677209159792865</v>
      </c>
      <c r="AQ90" t="s">
        <v>252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-2.0193557178589394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252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-2.4151565237951007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0.67071804516927203</v>
      </c>
      <c r="BN90">
        <v>0.5</v>
      </c>
      <c r="BO90" t="s">
        <v>253</v>
      </c>
      <c r="BP90">
        <v>1684748468.4000001</v>
      </c>
      <c r="BQ90">
        <v>400.00700000000001</v>
      </c>
      <c r="BR90">
        <v>399.78035483871002</v>
      </c>
      <c r="BS90">
        <v>16.343864516128999</v>
      </c>
      <c r="BT90">
        <v>16.235093548387098</v>
      </c>
      <c r="BU90">
        <v>500.01187096774203</v>
      </c>
      <c r="BV90">
        <v>95.160216129032307</v>
      </c>
      <c r="BW90">
        <v>0.19992264516128999</v>
      </c>
      <c r="BX90">
        <v>28.386332258064499</v>
      </c>
      <c r="BY90">
        <v>27.9857612903226</v>
      </c>
      <c r="BZ90">
        <v>999.9</v>
      </c>
      <c r="CA90">
        <v>10002.419354838699</v>
      </c>
      <c r="CB90">
        <v>0</v>
      </c>
      <c r="CC90">
        <v>68.763900000000007</v>
      </c>
      <c r="CD90">
        <v>0</v>
      </c>
      <c r="CE90">
        <v>0</v>
      </c>
      <c r="CF90">
        <v>0</v>
      </c>
      <c r="CG90">
        <v>0</v>
      </c>
      <c r="CH90">
        <v>2.3891387096774199</v>
      </c>
      <c r="CI90">
        <v>0</v>
      </c>
      <c r="CJ90">
        <v>-20.478125806451601</v>
      </c>
      <c r="CK90">
        <v>-2.3209548387096799</v>
      </c>
      <c r="CL90">
        <v>36.195129032258102</v>
      </c>
      <c r="CM90">
        <v>40.816064516129003</v>
      </c>
      <c r="CN90">
        <v>38.387</v>
      </c>
      <c r="CO90">
        <v>39.526000000000003</v>
      </c>
      <c r="CP90">
        <v>37.012</v>
      </c>
      <c r="CQ90">
        <v>0</v>
      </c>
      <c r="CR90">
        <v>0</v>
      </c>
      <c r="CS90">
        <v>0</v>
      </c>
      <c r="CT90">
        <v>59.200000047683702</v>
      </c>
      <c r="CU90">
        <v>2.3777423076923099</v>
      </c>
      <c r="CV90">
        <v>-3.31453109580436E-2</v>
      </c>
      <c r="CW90">
        <v>0.56937436184028101</v>
      </c>
      <c r="CX90">
        <v>-20.485392307692301</v>
      </c>
      <c r="CY90">
        <v>15</v>
      </c>
      <c r="CZ90">
        <v>1684743832.3</v>
      </c>
      <c r="DA90" t="s">
        <v>254</v>
      </c>
      <c r="DB90">
        <v>1</v>
      </c>
      <c r="DC90">
        <v>-3.641</v>
      </c>
      <c r="DD90">
        <v>0.39700000000000002</v>
      </c>
      <c r="DE90">
        <v>401</v>
      </c>
      <c r="DF90">
        <v>15</v>
      </c>
      <c r="DG90">
        <v>1.77</v>
      </c>
      <c r="DH90">
        <v>0.32</v>
      </c>
      <c r="DI90">
        <v>0.23191655999999999</v>
      </c>
      <c r="DJ90">
        <v>-0.121752391836742</v>
      </c>
      <c r="DK90">
        <v>0.108690003927081</v>
      </c>
      <c r="DL90">
        <v>1</v>
      </c>
      <c r="DM90">
        <v>2.35920555555556</v>
      </c>
      <c r="DN90">
        <v>0.19050020069085899</v>
      </c>
      <c r="DO90">
        <v>0.170216137021345</v>
      </c>
      <c r="DP90">
        <v>1</v>
      </c>
      <c r="DQ90">
        <v>0.108473</v>
      </c>
      <c r="DR90">
        <v>5.8073546218468299E-3</v>
      </c>
      <c r="DS90">
        <v>3.0636847944917598E-3</v>
      </c>
      <c r="DT90">
        <v>1</v>
      </c>
      <c r="DU90">
        <v>3</v>
      </c>
      <c r="DV90">
        <v>3</v>
      </c>
      <c r="DW90" t="s">
        <v>281</v>
      </c>
      <c r="DX90">
        <v>100</v>
      </c>
      <c r="DY90">
        <v>100</v>
      </c>
      <c r="DZ90">
        <v>-3.641</v>
      </c>
      <c r="EA90">
        <v>0.39700000000000002</v>
      </c>
      <c r="EB90">
        <v>2</v>
      </c>
      <c r="EC90">
        <v>514.923</v>
      </c>
      <c r="ED90">
        <v>417.78199999999998</v>
      </c>
      <c r="EE90">
        <v>28.2788</v>
      </c>
      <c r="EF90">
        <v>30.040400000000002</v>
      </c>
      <c r="EG90">
        <v>30.000499999999999</v>
      </c>
      <c r="EH90">
        <v>30.201499999999999</v>
      </c>
      <c r="EI90">
        <v>30.236999999999998</v>
      </c>
      <c r="EJ90">
        <v>20.063199999999998</v>
      </c>
      <c r="EK90">
        <v>27.721299999999999</v>
      </c>
      <c r="EL90">
        <v>36.677300000000002</v>
      </c>
      <c r="EM90">
        <v>28.287199999999999</v>
      </c>
      <c r="EN90">
        <v>399.86599999999999</v>
      </c>
      <c r="EO90">
        <v>16.2804</v>
      </c>
      <c r="EP90">
        <v>100.295</v>
      </c>
      <c r="EQ90">
        <v>90.102400000000003</v>
      </c>
    </row>
    <row r="91" spans="1:147" x14ac:dyDescent="0.3">
      <c r="A91">
        <v>75</v>
      </c>
      <c r="B91">
        <v>1684748536.4000001</v>
      </c>
      <c r="C91">
        <v>4621.6000001430502</v>
      </c>
      <c r="D91" t="s">
        <v>477</v>
      </c>
      <c r="E91" t="s">
        <v>478</v>
      </c>
      <c r="F91">
        <v>1684748528.4000001</v>
      </c>
      <c r="G91">
        <f t="shared" si="86"/>
        <v>7.7117495309116297E-4</v>
      </c>
      <c r="H91">
        <f t="shared" si="87"/>
        <v>-1.7850026275639637</v>
      </c>
      <c r="I91">
        <f t="shared" si="88"/>
        <v>399.99593548387099</v>
      </c>
      <c r="J91">
        <f t="shared" si="89"/>
        <v>472.29142154619973</v>
      </c>
      <c r="K91">
        <f t="shared" si="90"/>
        <v>45.037913440072259</v>
      </c>
      <c r="L91">
        <f t="shared" si="91"/>
        <v>38.143784741474661</v>
      </c>
      <c r="M91">
        <f t="shared" si="92"/>
        <v>3.2207483925898263E-2</v>
      </c>
      <c r="N91">
        <f t="shared" si="93"/>
        <v>3.3488006003328135</v>
      </c>
      <c r="O91">
        <f t="shared" si="94"/>
        <v>3.2036382516456831E-2</v>
      </c>
      <c r="P91">
        <f t="shared" si="95"/>
        <v>2.0038035922397408E-2</v>
      </c>
      <c r="Q91">
        <f t="shared" si="96"/>
        <v>0</v>
      </c>
      <c r="R91">
        <f t="shared" si="97"/>
        <v>28.187856576750512</v>
      </c>
      <c r="S91">
        <f t="shared" si="98"/>
        <v>27.9672387096774</v>
      </c>
      <c r="T91">
        <f t="shared" si="99"/>
        <v>3.7875980617880094</v>
      </c>
      <c r="U91">
        <f t="shared" si="100"/>
        <v>40.152444913082995</v>
      </c>
      <c r="V91">
        <f t="shared" si="101"/>
        <v>1.5564163511195022</v>
      </c>
      <c r="W91">
        <f t="shared" si="102"/>
        <v>3.876267944551417</v>
      </c>
      <c r="X91">
        <f t="shared" si="103"/>
        <v>2.2311817106685075</v>
      </c>
      <c r="Y91">
        <f t="shared" si="104"/>
        <v>-34.008815431320286</v>
      </c>
      <c r="Z91">
        <f t="shared" si="105"/>
        <v>71.753798453329722</v>
      </c>
      <c r="AA91">
        <f t="shared" si="106"/>
        <v>4.6782631334075235</v>
      </c>
      <c r="AB91">
        <f t="shared" si="107"/>
        <v>42.423246155416962</v>
      </c>
      <c r="AC91">
        <v>-3.9414456551615899E-2</v>
      </c>
      <c r="AD91">
        <v>4.4246180375225402E-2</v>
      </c>
      <c r="AE91">
        <v>3.3368549824155802</v>
      </c>
      <c r="AF91">
        <v>3</v>
      </c>
      <c r="AG91">
        <v>1</v>
      </c>
      <c r="AH91">
        <f t="shared" si="108"/>
        <v>1</v>
      </c>
      <c r="AI91">
        <f t="shared" si="109"/>
        <v>0</v>
      </c>
      <c r="AJ91">
        <f t="shared" si="110"/>
        <v>50034.462896785553</v>
      </c>
      <c r="AK91" t="s">
        <v>479</v>
      </c>
      <c r="AL91">
        <v>2.3037115384615401</v>
      </c>
      <c r="AM91">
        <v>1.4092</v>
      </c>
      <c r="AN91">
        <f t="shared" si="111"/>
        <v>-0.89451153846154008</v>
      </c>
      <c r="AO91">
        <f t="shared" si="112"/>
        <v>-0.6347654970632558</v>
      </c>
      <c r="AP91">
        <v>-0.598616736491142</v>
      </c>
      <c r="AQ91" t="s">
        <v>252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-1.7850026275639637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252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-1.5753849329027847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0.67071804516927203</v>
      </c>
      <c r="BN91">
        <v>0.5</v>
      </c>
      <c r="BO91" t="s">
        <v>253</v>
      </c>
      <c r="BP91">
        <v>1684748528.4000001</v>
      </c>
      <c r="BQ91">
        <v>399.99593548387099</v>
      </c>
      <c r="BR91">
        <v>399.79787096774203</v>
      </c>
      <c r="BS91">
        <v>16.321406451612901</v>
      </c>
      <c r="BT91">
        <v>16.2196483870968</v>
      </c>
      <c r="BU91">
        <v>500.00838709677402</v>
      </c>
      <c r="BV91">
        <v>95.160387096774201</v>
      </c>
      <c r="BW91">
        <v>0.20004374193548399</v>
      </c>
      <c r="BX91">
        <v>28.364677419354798</v>
      </c>
      <c r="BY91">
        <v>27.9672387096774</v>
      </c>
      <c r="BZ91">
        <v>999.9</v>
      </c>
      <c r="CA91">
        <v>9988.3870967741896</v>
      </c>
      <c r="CB91">
        <v>0</v>
      </c>
      <c r="CC91">
        <v>68.763900000000007</v>
      </c>
      <c r="CD91">
        <v>0</v>
      </c>
      <c r="CE91">
        <v>0</v>
      </c>
      <c r="CF91">
        <v>0</v>
      </c>
      <c r="CG91">
        <v>0</v>
      </c>
      <c r="CH91">
        <v>2.3135419354838702</v>
      </c>
      <c r="CI91">
        <v>0</v>
      </c>
      <c r="CJ91">
        <v>-20.836606451612901</v>
      </c>
      <c r="CK91">
        <v>-2.3104645161290298</v>
      </c>
      <c r="CL91">
        <v>36.122967741935497</v>
      </c>
      <c r="CM91">
        <v>40.75</v>
      </c>
      <c r="CN91">
        <v>38.311999999999998</v>
      </c>
      <c r="CO91">
        <v>39.465451612903202</v>
      </c>
      <c r="CP91">
        <v>36.936999999999998</v>
      </c>
      <c r="CQ91">
        <v>0</v>
      </c>
      <c r="CR91">
        <v>0</v>
      </c>
      <c r="CS91">
        <v>0</v>
      </c>
      <c r="CT91">
        <v>59.599999904632597</v>
      </c>
      <c r="CU91">
        <v>2.3037115384615401</v>
      </c>
      <c r="CV91">
        <v>-0.58338804119812004</v>
      </c>
      <c r="CW91">
        <v>-0.40906668430368698</v>
      </c>
      <c r="CX91">
        <v>-20.869876923076902</v>
      </c>
      <c r="CY91">
        <v>15</v>
      </c>
      <c r="CZ91">
        <v>1684743832.3</v>
      </c>
      <c r="DA91" t="s">
        <v>254</v>
      </c>
      <c r="DB91">
        <v>1</v>
      </c>
      <c r="DC91">
        <v>-3.641</v>
      </c>
      <c r="DD91">
        <v>0.39700000000000002</v>
      </c>
      <c r="DE91">
        <v>401</v>
      </c>
      <c r="DF91">
        <v>15</v>
      </c>
      <c r="DG91">
        <v>1.77</v>
      </c>
      <c r="DH91">
        <v>0.32</v>
      </c>
      <c r="DI91">
        <v>0.202799058</v>
      </c>
      <c r="DJ91">
        <v>6.7069603073223794E-2</v>
      </c>
      <c r="DK91">
        <v>8.6257340039264094E-2</v>
      </c>
      <c r="DL91">
        <v>1</v>
      </c>
      <c r="DM91">
        <v>2.2940944444444402</v>
      </c>
      <c r="DN91">
        <v>-0.171650872818089</v>
      </c>
      <c r="DO91">
        <v>0.19197921465102599</v>
      </c>
      <c r="DP91">
        <v>1</v>
      </c>
      <c r="DQ91">
        <v>0.10163049</v>
      </c>
      <c r="DR91">
        <v>5.7575740696328998E-4</v>
      </c>
      <c r="DS91">
        <v>2.3763003523334298E-3</v>
      </c>
      <c r="DT91">
        <v>1</v>
      </c>
      <c r="DU91">
        <v>3</v>
      </c>
      <c r="DV91">
        <v>3</v>
      </c>
      <c r="DW91" t="s">
        <v>281</v>
      </c>
      <c r="DX91">
        <v>100</v>
      </c>
      <c r="DY91">
        <v>100</v>
      </c>
      <c r="DZ91">
        <v>-3.641</v>
      </c>
      <c r="EA91">
        <v>0.39700000000000002</v>
      </c>
      <c r="EB91">
        <v>2</v>
      </c>
      <c r="EC91">
        <v>515.303</v>
      </c>
      <c r="ED91">
        <v>417.90600000000001</v>
      </c>
      <c r="EE91">
        <v>28.336300000000001</v>
      </c>
      <c r="EF91">
        <v>30.042999999999999</v>
      </c>
      <c r="EG91">
        <v>30.0001</v>
      </c>
      <c r="EH91">
        <v>30.201499999999999</v>
      </c>
      <c r="EI91">
        <v>30.236999999999998</v>
      </c>
      <c r="EJ91">
        <v>20.062899999999999</v>
      </c>
      <c r="EK91">
        <v>27.721299999999999</v>
      </c>
      <c r="EL91">
        <v>36.303699999999999</v>
      </c>
      <c r="EM91">
        <v>28.352</v>
      </c>
      <c r="EN91">
        <v>399.74799999999999</v>
      </c>
      <c r="EO91">
        <v>16.2379</v>
      </c>
      <c r="EP91">
        <v>100.29600000000001</v>
      </c>
      <c r="EQ91">
        <v>90.105900000000005</v>
      </c>
    </row>
    <row r="92" spans="1:147" x14ac:dyDescent="0.3">
      <c r="A92">
        <v>76</v>
      </c>
      <c r="B92">
        <v>1684748596.4000001</v>
      </c>
      <c r="C92">
        <v>4681.6000001430502</v>
      </c>
      <c r="D92" t="s">
        <v>480</v>
      </c>
      <c r="E92" t="s">
        <v>481</v>
      </c>
      <c r="F92">
        <v>1684748588.4000001</v>
      </c>
      <c r="G92">
        <f t="shared" si="86"/>
        <v>8.677401165037695E-4</v>
      </c>
      <c r="H92">
        <f t="shared" si="87"/>
        <v>-2.0741742316888709</v>
      </c>
      <c r="I92">
        <f t="shared" si="88"/>
        <v>400.00790322580599</v>
      </c>
      <c r="J92">
        <f t="shared" si="89"/>
        <v>475.18001201719437</v>
      </c>
      <c r="K92">
        <f t="shared" si="90"/>
        <v>45.312942749309485</v>
      </c>
      <c r="L92">
        <f t="shared" si="91"/>
        <v>38.144565764029657</v>
      </c>
      <c r="M92">
        <f t="shared" si="92"/>
        <v>3.6251236423909469E-2</v>
      </c>
      <c r="N92">
        <f t="shared" si="93"/>
        <v>3.3496358209669261</v>
      </c>
      <c r="O92">
        <f t="shared" si="94"/>
        <v>3.6034682785291892E-2</v>
      </c>
      <c r="P92">
        <f t="shared" si="95"/>
        <v>2.254102521752268E-2</v>
      </c>
      <c r="Q92">
        <f t="shared" si="96"/>
        <v>0</v>
      </c>
      <c r="R92">
        <f t="shared" si="97"/>
        <v>28.169097841459251</v>
      </c>
      <c r="S92">
        <f t="shared" si="98"/>
        <v>27.981090322580599</v>
      </c>
      <c r="T92">
        <f t="shared" si="99"/>
        <v>3.7906583760804291</v>
      </c>
      <c r="U92">
        <f t="shared" si="100"/>
        <v>40.204683488492869</v>
      </c>
      <c r="V92">
        <f t="shared" si="101"/>
        <v>1.5587434984003412</v>
      </c>
      <c r="W92">
        <f t="shared" si="102"/>
        <v>3.8770196980818787</v>
      </c>
      <c r="X92">
        <f t="shared" si="103"/>
        <v>2.2319148776800879</v>
      </c>
      <c r="Y92">
        <f t="shared" si="104"/>
        <v>-38.267339137816236</v>
      </c>
      <c r="Z92">
        <f t="shared" si="105"/>
        <v>69.87263337101291</v>
      </c>
      <c r="AA92">
        <f t="shared" si="106"/>
        <v>4.5548672423110546</v>
      </c>
      <c r="AB92">
        <f t="shared" si="107"/>
        <v>36.160161475507728</v>
      </c>
      <c r="AC92">
        <v>-3.94267954086297E-2</v>
      </c>
      <c r="AD92">
        <v>4.4260031823166603E-2</v>
      </c>
      <c r="AE92">
        <v>3.33768646342509</v>
      </c>
      <c r="AF92">
        <v>3</v>
      </c>
      <c r="AG92">
        <v>1</v>
      </c>
      <c r="AH92">
        <f t="shared" si="108"/>
        <v>1</v>
      </c>
      <c r="AI92">
        <f t="shared" si="109"/>
        <v>0</v>
      </c>
      <c r="AJ92">
        <f t="shared" si="110"/>
        <v>50048.915791437568</v>
      </c>
      <c r="AK92" t="s">
        <v>482</v>
      </c>
      <c r="AL92">
        <v>2.30695769230769</v>
      </c>
      <c r="AM92">
        <v>1.212</v>
      </c>
      <c r="AN92">
        <f t="shared" si="111"/>
        <v>-1.09495769230769</v>
      </c>
      <c r="AO92">
        <f t="shared" si="112"/>
        <v>-0.90343043919776411</v>
      </c>
      <c r="AP92">
        <v>-0.69559304301140701</v>
      </c>
      <c r="AQ92" t="s">
        <v>252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-2.0741742316888709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252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-1.1068920822371102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0.67071804516927203</v>
      </c>
      <c r="BN92">
        <v>0.5</v>
      </c>
      <c r="BO92" t="s">
        <v>253</v>
      </c>
      <c r="BP92">
        <v>1684748588.4000001</v>
      </c>
      <c r="BQ92">
        <v>400.00790322580599</v>
      </c>
      <c r="BR92">
        <v>399.77622580645198</v>
      </c>
      <c r="BS92">
        <v>16.345964516129001</v>
      </c>
      <c r="BT92">
        <v>16.231464516129002</v>
      </c>
      <c r="BU92">
        <v>499.99603225806499</v>
      </c>
      <c r="BV92">
        <v>95.159445161290293</v>
      </c>
      <c r="BW92">
        <v>0.200085129032258</v>
      </c>
      <c r="BX92">
        <v>28.3680129032258</v>
      </c>
      <c r="BY92">
        <v>27.981090322580599</v>
      </c>
      <c r="BZ92">
        <v>999.9</v>
      </c>
      <c r="CA92">
        <v>9991.6129032258104</v>
      </c>
      <c r="CB92">
        <v>0</v>
      </c>
      <c r="CC92">
        <v>68.763900000000007</v>
      </c>
      <c r="CD92">
        <v>0</v>
      </c>
      <c r="CE92">
        <v>0</v>
      </c>
      <c r="CF92">
        <v>0</v>
      </c>
      <c r="CG92">
        <v>0</v>
      </c>
      <c r="CH92">
        <v>2.32484838709677</v>
      </c>
      <c r="CI92">
        <v>0</v>
      </c>
      <c r="CJ92">
        <v>-21.118496774193499</v>
      </c>
      <c r="CK92">
        <v>-2.4103483870967701</v>
      </c>
      <c r="CL92">
        <v>36.052</v>
      </c>
      <c r="CM92">
        <v>40.686999999999998</v>
      </c>
      <c r="CN92">
        <v>38.25</v>
      </c>
      <c r="CO92">
        <v>39.436999999999998</v>
      </c>
      <c r="CP92">
        <v>36.875</v>
      </c>
      <c r="CQ92">
        <v>0</v>
      </c>
      <c r="CR92">
        <v>0</v>
      </c>
      <c r="CS92">
        <v>0</v>
      </c>
      <c r="CT92">
        <v>59.400000095367403</v>
      </c>
      <c r="CU92">
        <v>2.30695769230769</v>
      </c>
      <c r="CV92">
        <v>-1.85538421681961E-2</v>
      </c>
      <c r="CW92">
        <v>-0.50050939495942304</v>
      </c>
      <c r="CX92">
        <v>-21.111680769230802</v>
      </c>
      <c r="CY92">
        <v>15</v>
      </c>
      <c r="CZ92">
        <v>1684743832.3</v>
      </c>
      <c r="DA92" t="s">
        <v>254</v>
      </c>
      <c r="DB92">
        <v>1</v>
      </c>
      <c r="DC92">
        <v>-3.641</v>
      </c>
      <c r="DD92">
        <v>0.39700000000000002</v>
      </c>
      <c r="DE92">
        <v>401</v>
      </c>
      <c r="DF92">
        <v>15</v>
      </c>
      <c r="DG92">
        <v>1.77</v>
      </c>
      <c r="DH92">
        <v>0.32</v>
      </c>
      <c r="DI92">
        <v>0.229334756</v>
      </c>
      <c r="DJ92">
        <v>-7.2609462857230994E-2</v>
      </c>
      <c r="DK92">
        <v>9.0324967448009996E-2</v>
      </c>
      <c r="DL92">
        <v>1</v>
      </c>
      <c r="DM92">
        <v>2.3338305555555601</v>
      </c>
      <c r="DN92">
        <v>-8.5568422100608096E-2</v>
      </c>
      <c r="DO92">
        <v>0.18396340641467601</v>
      </c>
      <c r="DP92">
        <v>1</v>
      </c>
      <c r="DQ92">
        <v>0.106418912</v>
      </c>
      <c r="DR92">
        <v>9.8270023145262106E-2</v>
      </c>
      <c r="DS92">
        <v>1.3050892347753701E-2</v>
      </c>
      <c r="DT92">
        <v>1</v>
      </c>
      <c r="DU92">
        <v>3</v>
      </c>
      <c r="DV92">
        <v>3</v>
      </c>
      <c r="DW92" t="s">
        <v>281</v>
      </c>
      <c r="DX92">
        <v>100</v>
      </c>
      <c r="DY92">
        <v>100</v>
      </c>
      <c r="DZ92">
        <v>-3.641</v>
      </c>
      <c r="EA92">
        <v>0.39700000000000002</v>
      </c>
      <c r="EB92">
        <v>2</v>
      </c>
      <c r="EC92">
        <v>515.32399999999996</v>
      </c>
      <c r="ED92">
        <v>417.28699999999998</v>
      </c>
      <c r="EE92">
        <v>28.3675</v>
      </c>
      <c r="EF92">
        <v>30.0456</v>
      </c>
      <c r="EG92">
        <v>30.0002</v>
      </c>
      <c r="EH92">
        <v>30.2041</v>
      </c>
      <c r="EI92">
        <v>30.236999999999998</v>
      </c>
      <c r="EJ92">
        <v>20.0641</v>
      </c>
      <c r="EK92">
        <v>28.303699999999999</v>
      </c>
      <c r="EL92">
        <v>35.933399999999999</v>
      </c>
      <c r="EM92">
        <v>28.3782</v>
      </c>
      <c r="EN92">
        <v>399.846</v>
      </c>
      <c r="EO92">
        <v>16.168800000000001</v>
      </c>
      <c r="EP92">
        <v>100.295</v>
      </c>
      <c r="EQ92">
        <v>90.105400000000003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2023-05-22T11:57:09Z</dcterms:created>
  <dcterms:modified xsi:type="dcterms:W3CDTF">2023-05-25T15:13:02Z</dcterms:modified>
</cp:coreProperties>
</file>