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be365-my.sharepoint.com/personal/lea_berg_unibe_ch/Documents/Raissig Lab R/Brachy/PME53-cr/leaf_area_corrected/"/>
    </mc:Choice>
  </mc:AlternateContent>
  <xr:revisionPtr revIDLastSave="4" documentId="11_ACE071001F0B508B6B3CFCBAD12EFE1308068CA2" xr6:coauthVersionLast="47" xr6:coauthVersionMax="47" xr10:uidLastSave="{8E1F3DCC-4DAD-44D0-A5AE-09B7B73FAB5D}"/>
  <bookViews>
    <workbookView xWindow="-108" yWindow="-108" windowWidth="23256" windowHeight="1257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94" i="1" l="1"/>
  <c r="BK94" i="1"/>
  <c r="BJ94" i="1" s="1"/>
  <c r="Q94" i="1" s="1"/>
  <c r="BI94" i="1"/>
  <c r="BH94" i="1"/>
  <c r="BG94" i="1"/>
  <c r="BF94" i="1"/>
  <c r="BE94" i="1"/>
  <c r="BD94" i="1"/>
  <c r="AY94" i="1" s="1"/>
  <c r="BA94" i="1"/>
  <c r="AV94" i="1"/>
  <c r="AT94" i="1"/>
  <c r="AN94" i="1"/>
  <c r="AO94" i="1" s="1"/>
  <c r="AJ94" i="1"/>
  <c r="AH94" i="1" s="1"/>
  <c r="W94" i="1"/>
  <c r="V94" i="1"/>
  <c r="U94" i="1" s="1"/>
  <c r="N94" i="1"/>
  <c r="BL93" i="1"/>
  <c r="BK93" i="1"/>
  <c r="BJ93" i="1"/>
  <c r="BI93" i="1"/>
  <c r="BH93" i="1"/>
  <c r="BG93" i="1"/>
  <c r="BF93" i="1"/>
  <c r="BE93" i="1"/>
  <c r="BD93" i="1"/>
  <c r="BA93" i="1"/>
  <c r="AY93" i="1"/>
  <c r="AT93" i="1"/>
  <c r="AO93" i="1"/>
  <c r="AN93" i="1"/>
  <c r="AJ93" i="1"/>
  <c r="AH93" i="1"/>
  <c r="W93" i="1"/>
  <c r="U93" i="1" s="1"/>
  <c r="V93" i="1"/>
  <c r="N93" i="1"/>
  <c r="BL92" i="1"/>
  <c r="BK92" i="1"/>
  <c r="BI92" i="1"/>
  <c r="BH92" i="1"/>
  <c r="BG92" i="1"/>
  <c r="BF92" i="1"/>
  <c r="BE92" i="1"/>
  <c r="BD92" i="1"/>
  <c r="AY92" i="1" s="1"/>
  <c r="BA92" i="1"/>
  <c r="AT92" i="1"/>
  <c r="AO92" i="1"/>
  <c r="AN92" i="1"/>
  <c r="AJ92" i="1"/>
  <c r="AH92" i="1"/>
  <c r="G92" i="1" s="1"/>
  <c r="Y92" i="1" s="1"/>
  <c r="W92" i="1"/>
  <c r="V92" i="1"/>
  <c r="U92" i="1"/>
  <c r="N92" i="1"/>
  <c r="I92" i="1"/>
  <c r="H92" i="1"/>
  <c r="AW92" i="1" s="1"/>
  <c r="BL91" i="1"/>
  <c r="BK91" i="1"/>
  <c r="BJ91" i="1" s="1"/>
  <c r="Q91" i="1" s="1"/>
  <c r="BI91" i="1"/>
  <c r="BH91" i="1"/>
  <c r="BG91" i="1"/>
  <c r="BF91" i="1"/>
  <c r="BE91" i="1"/>
  <c r="BD91" i="1"/>
  <c r="AY91" i="1" s="1"/>
  <c r="BA91" i="1"/>
  <c r="AV91" i="1"/>
  <c r="AX91" i="1" s="1"/>
  <c r="AT91" i="1"/>
  <c r="AN91" i="1"/>
  <c r="AO91" i="1" s="1"/>
  <c r="AJ91" i="1"/>
  <c r="AH91" i="1"/>
  <c r="W91" i="1"/>
  <c r="V91" i="1"/>
  <c r="U91" i="1"/>
  <c r="N91" i="1"/>
  <c r="BL90" i="1"/>
  <c r="BK90" i="1"/>
  <c r="BI90" i="1"/>
  <c r="BJ90" i="1" s="1"/>
  <c r="BH90" i="1"/>
  <c r="BG90" i="1"/>
  <c r="BF90" i="1"/>
  <c r="BE90" i="1"/>
  <c r="BD90" i="1"/>
  <c r="BA90" i="1"/>
  <c r="AY90" i="1"/>
  <c r="AT90" i="1"/>
  <c r="AN90" i="1"/>
  <c r="AO90" i="1" s="1"/>
  <c r="AJ90" i="1"/>
  <c r="AH90" i="1" s="1"/>
  <c r="AI90" i="1"/>
  <c r="W90" i="1"/>
  <c r="V90" i="1"/>
  <c r="U90" i="1" s="1"/>
  <c r="N90" i="1"/>
  <c r="H90" i="1"/>
  <c r="AW90" i="1" s="1"/>
  <c r="G90" i="1"/>
  <c r="Y90" i="1" s="1"/>
  <c r="BL89" i="1"/>
  <c r="BK89" i="1"/>
  <c r="BI89" i="1"/>
  <c r="BJ89" i="1" s="1"/>
  <c r="AV89" i="1" s="1"/>
  <c r="BH89" i="1"/>
  <c r="BG89" i="1"/>
  <c r="BF89" i="1"/>
  <c r="BE89" i="1"/>
  <c r="BD89" i="1"/>
  <c r="AY89" i="1" s="1"/>
  <c r="BA89" i="1"/>
  <c r="AT89" i="1"/>
  <c r="AO89" i="1"/>
  <c r="AN89" i="1"/>
  <c r="AJ89" i="1"/>
  <c r="AH89" i="1" s="1"/>
  <c r="W89" i="1"/>
  <c r="V89" i="1"/>
  <c r="U89" i="1" s="1"/>
  <c r="N89" i="1"/>
  <c r="BL88" i="1"/>
  <c r="BK88" i="1"/>
  <c r="BI88" i="1"/>
  <c r="BJ88" i="1" s="1"/>
  <c r="BH88" i="1"/>
  <c r="BG88" i="1"/>
  <c r="BF88" i="1"/>
  <c r="BE88" i="1"/>
  <c r="BD88" i="1"/>
  <c r="BA88" i="1"/>
  <c r="AY88" i="1"/>
  <c r="AT88" i="1"/>
  <c r="AO88" i="1"/>
  <c r="AN88" i="1"/>
  <c r="AJ88" i="1"/>
  <c r="AH88" i="1"/>
  <c r="W88" i="1"/>
  <c r="V88" i="1"/>
  <c r="U88" i="1" s="1"/>
  <c r="N88" i="1"/>
  <c r="BL87" i="1"/>
  <c r="BK87" i="1"/>
  <c r="BJ87" i="1" s="1"/>
  <c r="BI87" i="1"/>
  <c r="BH87" i="1"/>
  <c r="BG87" i="1"/>
  <c r="BF87" i="1"/>
  <c r="BE87" i="1"/>
  <c r="BD87" i="1"/>
  <c r="AY87" i="1" s="1"/>
  <c r="BA87" i="1"/>
  <c r="AT87" i="1"/>
  <c r="AO87" i="1"/>
  <c r="AN87" i="1"/>
  <c r="AJ87" i="1"/>
  <c r="AH87" i="1" s="1"/>
  <c r="W87" i="1"/>
  <c r="U87" i="1" s="1"/>
  <c r="V87" i="1"/>
  <c r="N87" i="1"/>
  <c r="I87" i="1"/>
  <c r="H87" i="1"/>
  <c r="AW87" i="1" s="1"/>
  <c r="G87" i="1"/>
  <c r="BL86" i="1"/>
  <c r="BK86" i="1"/>
  <c r="BJ86" i="1" s="1"/>
  <c r="Q86" i="1" s="1"/>
  <c r="BI86" i="1"/>
  <c r="BH86" i="1"/>
  <c r="BG86" i="1"/>
  <c r="BF86" i="1"/>
  <c r="BE86" i="1"/>
  <c r="BD86" i="1"/>
  <c r="AY86" i="1" s="1"/>
  <c r="BA86" i="1"/>
  <c r="AV86" i="1"/>
  <c r="AT86" i="1"/>
  <c r="AN86" i="1"/>
  <c r="AO86" i="1" s="1"/>
  <c r="AJ86" i="1"/>
  <c r="AH86" i="1" s="1"/>
  <c r="W86" i="1"/>
  <c r="V86" i="1"/>
  <c r="U86" i="1" s="1"/>
  <c r="N86" i="1"/>
  <c r="L86" i="1"/>
  <c r="BL85" i="1"/>
  <c r="BK85" i="1"/>
  <c r="BI85" i="1"/>
  <c r="BJ85" i="1" s="1"/>
  <c r="BH85" i="1"/>
  <c r="BG85" i="1"/>
  <c r="BF85" i="1"/>
  <c r="BE85" i="1"/>
  <c r="BD85" i="1"/>
  <c r="BA85" i="1"/>
  <c r="AY85" i="1"/>
  <c r="AT85" i="1"/>
  <c r="AO85" i="1"/>
  <c r="AN85" i="1"/>
  <c r="AJ85" i="1"/>
  <c r="AH85" i="1"/>
  <c r="W85" i="1"/>
  <c r="V85" i="1"/>
  <c r="N85" i="1"/>
  <c r="BL84" i="1"/>
  <c r="BK84" i="1"/>
  <c r="BI84" i="1"/>
  <c r="BJ84" i="1" s="1"/>
  <c r="BH84" i="1"/>
  <c r="BG84" i="1"/>
  <c r="BF84" i="1"/>
  <c r="BE84" i="1"/>
  <c r="BD84" i="1"/>
  <c r="AY84" i="1" s="1"/>
  <c r="BA84" i="1"/>
  <c r="AT84" i="1"/>
  <c r="AO84" i="1"/>
  <c r="AN84" i="1"/>
  <c r="AJ84" i="1"/>
  <c r="AH84" i="1"/>
  <c r="G84" i="1" s="1"/>
  <c r="Y84" i="1" s="1"/>
  <c r="W84" i="1"/>
  <c r="V84" i="1"/>
  <c r="U84" i="1"/>
  <c r="N84" i="1"/>
  <c r="I84" i="1"/>
  <c r="H84" i="1"/>
  <c r="AW84" i="1" s="1"/>
  <c r="BL83" i="1"/>
  <c r="BK83" i="1"/>
  <c r="BJ83" i="1" s="1"/>
  <c r="Q83" i="1" s="1"/>
  <c r="BI83" i="1"/>
  <c r="BH83" i="1"/>
  <c r="BG83" i="1"/>
  <c r="BF83" i="1"/>
  <c r="BE83" i="1"/>
  <c r="BD83" i="1"/>
  <c r="AY83" i="1" s="1"/>
  <c r="BA83" i="1"/>
  <c r="AV83" i="1"/>
  <c r="AX83" i="1" s="1"/>
  <c r="AT83" i="1"/>
  <c r="AN83" i="1"/>
  <c r="AO83" i="1" s="1"/>
  <c r="AJ83" i="1"/>
  <c r="AH83" i="1"/>
  <c r="W83" i="1"/>
  <c r="V83" i="1"/>
  <c r="U83" i="1"/>
  <c r="N83" i="1"/>
  <c r="BL82" i="1"/>
  <c r="BK82" i="1"/>
  <c r="BI82" i="1"/>
  <c r="BJ82" i="1" s="1"/>
  <c r="BH82" i="1"/>
  <c r="BG82" i="1"/>
  <c r="BF82" i="1"/>
  <c r="BE82" i="1"/>
  <c r="BD82" i="1"/>
  <c r="BA82" i="1"/>
  <c r="AY82" i="1"/>
  <c r="AT82" i="1"/>
  <c r="AN82" i="1"/>
  <c r="AO82" i="1" s="1"/>
  <c r="AJ82" i="1"/>
  <c r="AH82" i="1" s="1"/>
  <c r="AI82" i="1" s="1"/>
  <c r="W82" i="1"/>
  <c r="V82" i="1"/>
  <c r="U82" i="1" s="1"/>
  <c r="N82" i="1"/>
  <c r="H82" i="1"/>
  <c r="AW82" i="1" s="1"/>
  <c r="BL81" i="1"/>
  <c r="BK81" i="1"/>
  <c r="BI81" i="1"/>
  <c r="BJ81" i="1" s="1"/>
  <c r="AV81" i="1" s="1"/>
  <c r="BH81" i="1"/>
  <c r="BG81" i="1"/>
  <c r="BF81" i="1"/>
  <c r="BE81" i="1"/>
  <c r="BD81" i="1"/>
  <c r="AY81" i="1" s="1"/>
  <c r="BA81" i="1"/>
  <c r="AT81" i="1"/>
  <c r="AX81" i="1" s="1"/>
  <c r="AO81" i="1"/>
  <c r="AN81" i="1"/>
  <c r="AJ81" i="1"/>
  <c r="AH81" i="1" s="1"/>
  <c r="W81" i="1"/>
  <c r="V81" i="1"/>
  <c r="U81" i="1" s="1"/>
  <c r="Q81" i="1"/>
  <c r="N81" i="1"/>
  <c r="BL80" i="1"/>
  <c r="BK80" i="1"/>
  <c r="BI80" i="1"/>
  <c r="BJ80" i="1" s="1"/>
  <c r="BH80" i="1"/>
  <c r="BG80" i="1"/>
  <c r="BF80" i="1"/>
  <c r="BE80" i="1"/>
  <c r="BD80" i="1"/>
  <c r="BA80" i="1"/>
  <c r="AY80" i="1"/>
  <c r="AT80" i="1"/>
  <c r="AO80" i="1"/>
  <c r="AN80" i="1"/>
  <c r="AJ80" i="1"/>
  <c r="AI80" i="1"/>
  <c r="AH80" i="1"/>
  <c r="W80" i="1"/>
  <c r="V80" i="1"/>
  <c r="U80" i="1" s="1"/>
  <c r="N80" i="1"/>
  <c r="L80" i="1"/>
  <c r="BL79" i="1"/>
  <c r="BK79" i="1"/>
  <c r="BJ79" i="1" s="1"/>
  <c r="BI79" i="1"/>
  <c r="BH79" i="1"/>
  <c r="BG79" i="1"/>
  <c r="BF79" i="1"/>
  <c r="BE79" i="1"/>
  <c r="BD79" i="1"/>
  <c r="AY79" i="1" s="1"/>
  <c r="BA79" i="1"/>
  <c r="AT79" i="1"/>
  <c r="AO79" i="1"/>
  <c r="AN79" i="1"/>
  <c r="AJ79" i="1"/>
  <c r="AH79" i="1" s="1"/>
  <c r="W79" i="1"/>
  <c r="U79" i="1" s="1"/>
  <c r="V79" i="1"/>
  <c r="N79" i="1"/>
  <c r="G79" i="1"/>
  <c r="Y79" i="1" s="1"/>
  <c r="BL78" i="1"/>
  <c r="BK78" i="1"/>
  <c r="BJ78" i="1" s="1"/>
  <c r="Q78" i="1" s="1"/>
  <c r="BI78" i="1"/>
  <c r="BH78" i="1"/>
  <c r="BG78" i="1"/>
  <c r="BF78" i="1"/>
  <c r="BE78" i="1"/>
  <c r="BD78" i="1"/>
  <c r="AY78" i="1" s="1"/>
  <c r="BA78" i="1"/>
  <c r="AV78" i="1"/>
  <c r="AT78" i="1"/>
  <c r="AN78" i="1"/>
  <c r="AO78" i="1" s="1"/>
  <c r="AJ78" i="1"/>
  <c r="AH78" i="1" s="1"/>
  <c r="W78" i="1"/>
  <c r="V78" i="1"/>
  <c r="U78" i="1" s="1"/>
  <c r="N78" i="1"/>
  <c r="L78" i="1"/>
  <c r="BL77" i="1"/>
  <c r="BK77" i="1"/>
  <c r="BI77" i="1"/>
  <c r="BJ77" i="1" s="1"/>
  <c r="BH77" i="1"/>
  <c r="BG77" i="1"/>
  <c r="BF77" i="1"/>
  <c r="BE77" i="1"/>
  <c r="BD77" i="1"/>
  <c r="BA77" i="1"/>
  <c r="AY77" i="1"/>
  <c r="AT77" i="1"/>
  <c r="AN77" i="1"/>
  <c r="AO77" i="1" s="1"/>
  <c r="AJ77" i="1"/>
  <c r="AI77" i="1"/>
  <c r="AH77" i="1"/>
  <c r="W77" i="1"/>
  <c r="V77" i="1"/>
  <c r="U77" i="1" s="1"/>
  <c r="N77" i="1"/>
  <c r="G77" i="1"/>
  <c r="Y77" i="1" s="1"/>
  <c r="BL76" i="1"/>
  <c r="BK76" i="1"/>
  <c r="BI76" i="1"/>
  <c r="BJ76" i="1" s="1"/>
  <c r="BH76" i="1"/>
  <c r="BG76" i="1"/>
  <c r="BF76" i="1"/>
  <c r="BE76" i="1"/>
  <c r="BD76" i="1"/>
  <c r="AY76" i="1" s="1"/>
  <c r="BA76" i="1"/>
  <c r="AT76" i="1"/>
  <c r="AN76" i="1"/>
  <c r="AO76" i="1" s="1"/>
  <c r="AJ76" i="1"/>
  <c r="AH76" i="1"/>
  <c r="AI76" i="1" s="1"/>
  <c r="W76" i="1"/>
  <c r="V76" i="1"/>
  <c r="U76" i="1"/>
  <c r="N76" i="1"/>
  <c r="I76" i="1"/>
  <c r="H76" i="1"/>
  <c r="AW76" i="1" s="1"/>
  <c r="G76" i="1"/>
  <c r="Y76" i="1" s="1"/>
  <c r="BL75" i="1"/>
  <c r="BK75" i="1"/>
  <c r="BI75" i="1"/>
  <c r="BJ75" i="1" s="1"/>
  <c r="Q75" i="1" s="1"/>
  <c r="BH75" i="1"/>
  <c r="BG75" i="1"/>
  <c r="BF75" i="1"/>
  <c r="BE75" i="1"/>
  <c r="BD75" i="1"/>
  <c r="AY75" i="1" s="1"/>
  <c r="BA75" i="1"/>
  <c r="AV75" i="1"/>
  <c r="AX75" i="1" s="1"/>
  <c r="AT75" i="1"/>
  <c r="AN75" i="1"/>
  <c r="AO75" i="1" s="1"/>
  <c r="AJ75" i="1"/>
  <c r="AH75" i="1"/>
  <c r="W75" i="1"/>
  <c r="V75" i="1"/>
  <c r="U75" i="1"/>
  <c r="N75" i="1"/>
  <c r="BL74" i="1"/>
  <c r="BK74" i="1"/>
  <c r="BJ74" i="1"/>
  <c r="BI74" i="1"/>
  <c r="BH74" i="1"/>
  <c r="BG74" i="1"/>
  <c r="BF74" i="1"/>
  <c r="BE74" i="1"/>
  <c r="BD74" i="1"/>
  <c r="BA74" i="1"/>
  <c r="AY74" i="1"/>
  <c r="AT74" i="1"/>
  <c r="AN74" i="1"/>
  <c r="AO74" i="1" s="1"/>
  <c r="AJ74" i="1"/>
  <c r="AH74" i="1" s="1"/>
  <c r="AI74" i="1" s="1"/>
  <c r="W74" i="1"/>
  <c r="V74" i="1"/>
  <c r="U74" i="1" s="1"/>
  <c r="N74" i="1"/>
  <c r="H74" i="1"/>
  <c r="AW74" i="1" s="1"/>
  <c r="BL73" i="1"/>
  <c r="BK73" i="1"/>
  <c r="BI73" i="1"/>
  <c r="BJ73" i="1" s="1"/>
  <c r="BH73" i="1"/>
  <c r="BG73" i="1"/>
  <c r="BF73" i="1"/>
  <c r="BE73" i="1"/>
  <c r="BD73" i="1"/>
  <c r="AY73" i="1" s="1"/>
  <c r="BA73" i="1"/>
  <c r="AT73" i="1"/>
  <c r="AO73" i="1"/>
  <c r="AN73" i="1"/>
  <c r="AJ73" i="1"/>
  <c r="AH73" i="1" s="1"/>
  <c r="W73" i="1"/>
  <c r="V73" i="1"/>
  <c r="U73" i="1" s="1"/>
  <c r="N73" i="1"/>
  <c r="BL72" i="1"/>
  <c r="BK72" i="1"/>
  <c r="BI72" i="1"/>
  <c r="BJ72" i="1" s="1"/>
  <c r="BH72" i="1"/>
  <c r="BG72" i="1"/>
  <c r="BF72" i="1"/>
  <c r="BE72" i="1"/>
  <c r="BD72" i="1"/>
  <c r="BA72" i="1"/>
  <c r="AY72" i="1"/>
  <c r="AT72" i="1"/>
  <c r="AO72" i="1"/>
  <c r="AN72" i="1"/>
  <c r="AJ72" i="1"/>
  <c r="AI72" i="1"/>
  <c r="AH72" i="1"/>
  <c r="W72" i="1"/>
  <c r="V72" i="1"/>
  <c r="U72" i="1" s="1"/>
  <c r="N72" i="1"/>
  <c r="L72" i="1"/>
  <c r="BL71" i="1"/>
  <c r="BK71" i="1"/>
  <c r="BJ71" i="1" s="1"/>
  <c r="AV71" i="1" s="1"/>
  <c r="AX71" i="1" s="1"/>
  <c r="BI71" i="1"/>
  <c r="BH71" i="1"/>
  <c r="BG71" i="1"/>
  <c r="BF71" i="1"/>
  <c r="BE71" i="1"/>
  <c r="BD71" i="1"/>
  <c r="AY71" i="1" s="1"/>
  <c r="BA71" i="1"/>
  <c r="AT71" i="1"/>
  <c r="AN71" i="1"/>
  <c r="AO71" i="1" s="1"/>
  <c r="AJ71" i="1"/>
  <c r="AH71" i="1" s="1"/>
  <c r="W71" i="1"/>
  <c r="V71" i="1"/>
  <c r="U71" i="1" s="1"/>
  <c r="Q71" i="1"/>
  <c r="N71" i="1"/>
  <c r="BL70" i="1"/>
  <c r="BK70" i="1"/>
  <c r="BJ70" i="1"/>
  <c r="BI70" i="1"/>
  <c r="BH70" i="1"/>
  <c r="BG70" i="1"/>
  <c r="BF70" i="1"/>
  <c r="BE70" i="1"/>
  <c r="BD70" i="1"/>
  <c r="AY70" i="1" s="1"/>
  <c r="BA70" i="1"/>
  <c r="AT70" i="1"/>
  <c r="AO70" i="1"/>
  <c r="AN70" i="1"/>
  <c r="AJ70" i="1"/>
  <c r="AH70" i="1" s="1"/>
  <c r="W70" i="1"/>
  <c r="V70" i="1"/>
  <c r="U70" i="1"/>
  <c r="N70" i="1"/>
  <c r="L70" i="1"/>
  <c r="BL69" i="1"/>
  <c r="BK69" i="1"/>
  <c r="BI69" i="1"/>
  <c r="BH69" i="1"/>
  <c r="BG69" i="1"/>
  <c r="BF69" i="1"/>
  <c r="BE69" i="1"/>
  <c r="BD69" i="1"/>
  <c r="AY69" i="1" s="1"/>
  <c r="BA69" i="1"/>
  <c r="AT69" i="1"/>
  <c r="AN69" i="1"/>
  <c r="AO69" i="1" s="1"/>
  <c r="AJ69" i="1"/>
  <c r="AH69" i="1" s="1"/>
  <c r="AI69" i="1"/>
  <c r="W69" i="1"/>
  <c r="V69" i="1"/>
  <c r="N69" i="1"/>
  <c r="BL68" i="1"/>
  <c r="BK68" i="1"/>
  <c r="BI68" i="1"/>
  <c r="BJ68" i="1" s="1"/>
  <c r="Q68" i="1" s="1"/>
  <c r="BH68" i="1"/>
  <c r="BG68" i="1"/>
  <c r="BF68" i="1"/>
  <c r="BE68" i="1"/>
  <c r="BD68" i="1"/>
  <c r="AY68" i="1" s="1"/>
  <c r="BA68" i="1"/>
  <c r="AV68" i="1"/>
  <c r="AT68" i="1"/>
  <c r="AX68" i="1" s="1"/>
  <c r="AO68" i="1"/>
  <c r="AN68" i="1"/>
  <c r="AJ68" i="1"/>
  <c r="AI68" i="1"/>
  <c r="AH68" i="1"/>
  <c r="G68" i="1" s="1"/>
  <c r="Y68" i="1" s="1"/>
  <c r="W68" i="1"/>
  <c r="V68" i="1"/>
  <c r="U68" i="1" s="1"/>
  <c r="N68" i="1"/>
  <c r="L68" i="1"/>
  <c r="I68" i="1"/>
  <c r="H68" i="1"/>
  <c r="AW68" i="1" s="1"/>
  <c r="BL67" i="1"/>
  <c r="BK67" i="1"/>
  <c r="BI67" i="1"/>
  <c r="BJ67" i="1" s="1"/>
  <c r="BH67" i="1"/>
  <c r="BG67" i="1"/>
  <c r="BF67" i="1"/>
  <c r="BE67" i="1"/>
  <c r="BD67" i="1"/>
  <c r="BA67" i="1"/>
  <c r="AY67" i="1"/>
  <c r="AT67" i="1"/>
  <c r="AO67" i="1"/>
  <c r="AN67" i="1"/>
  <c r="AJ67" i="1"/>
  <c r="AH67" i="1" s="1"/>
  <c r="W67" i="1"/>
  <c r="V67" i="1"/>
  <c r="U67" i="1"/>
  <c r="N67" i="1"/>
  <c r="BL66" i="1"/>
  <c r="BK66" i="1"/>
  <c r="BJ66" i="1"/>
  <c r="AV66" i="1" s="1"/>
  <c r="BI66" i="1"/>
  <c r="BH66" i="1"/>
  <c r="BG66" i="1"/>
  <c r="BF66" i="1"/>
  <c r="BE66" i="1"/>
  <c r="BD66" i="1"/>
  <c r="AY66" i="1" s="1"/>
  <c r="BA66" i="1"/>
  <c r="AT66" i="1"/>
  <c r="AX66" i="1" s="1"/>
  <c r="AO66" i="1"/>
  <c r="AN66" i="1"/>
  <c r="AJ66" i="1"/>
  <c r="AH66" i="1" s="1"/>
  <c r="W66" i="1"/>
  <c r="V66" i="1"/>
  <c r="U66" i="1" s="1"/>
  <c r="R66" i="1"/>
  <c r="S66" i="1" s="1"/>
  <c r="Q66" i="1"/>
  <c r="N66" i="1"/>
  <c r="H66" i="1"/>
  <c r="AW66" i="1" s="1"/>
  <c r="AZ66" i="1" s="1"/>
  <c r="G66" i="1"/>
  <c r="BL65" i="1"/>
  <c r="BK65" i="1"/>
  <c r="BJ65" i="1"/>
  <c r="BI65" i="1"/>
  <c r="BH65" i="1"/>
  <c r="BG65" i="1"/>
  <c r="BF65" i="1"/>
  <c r="BE65" i="1"/>
  <c r="BD65" i="1"/>
  <c r="AY65" i="1" s="1"/>
  <c r="BA65" i="1"/>
  <c r="AV65" i="1"/>
  <c r="AT65" i="1"/>
  <c r="AX65" i="1" s="1"/>
  <c r="AO65" i="1"/>
  <c r="AN65" i="1"/>
  <c r="AJ65" i="1"/>
  <c r="AH65" i="1"/>
  <c r="W65" i="1"/>
  <c r="V65" i="1"/>
  <c r="U65" i="1"/>
  <c r="Q65" i="1"/>
  <c r="N65" i="1"/>
  <c r="L65" i="1"/>
  <c r="BL64" i="1"/>
  <c r="BK64" i="1"/>
  <c r="BI64" i="1"/>
  <c r="BJ64" i="1" s="1"/>
  <c r="BH64" i="1"/>
  <c r="BG64" i="1"/>
  <c r="BF64" i="1"/>
  <c r="BE64" i="1"/>
  <c r="BD64" i="1"/>
  <c r="BA64" i="1"/>
  <c r="AY64" i="1"/>
  <c r="AT64" i="1"/>
  <c r="AN64" i="1"/>
  <c r="AO64" i="1" s="1"/>
  <c r="AJ64" i="1"/>
  <c r="AH64" i="1" s="1"/>
  <c r="W64" i="1"/>
  <c r="V64" i="1"/>
  <c r="U64" i="1"/>
  <c r="N64" i="1"/>
  <c r="BL63" i="1"/>
  <c r="BK63" i="1"/>
  <c r="BJ63" i="1" s="1"/>
  <c r="Q63" i="1" s="1"/>
  <c r="BI63" i="1"/>
  <c r="BH63" i="1"/>
  <c r="BG63" i="1"/>
  <c r="BF63" i="1"/>
  <c r="BE63" i="1"/>
  <c r="BD63" i="1"/>
  <c r="AY63" i="1" s="1"/>
  <c r="BA63" i="1"/>
  <c r="AV63" i="1"/>
  <c r="AT63" i="1"/>
  <c r="AN63" i="1"/>
  <c r="AO63" i="1" s="1"/>
  <c r="AJ63" i="1"/>
  <c r="AH63" i="1"/>
  <c r="G63" i="1" s="1"/>
  <c r="Y63" i="1" s="1"/>
  <c r="W63" i="1"/>
  <c r="V63" i="1"/>
  <c r="U63" i="1"/>
  <c r="N63" i="1"/>
  <c r="I63" i="1"/>
  <c r="H63" i="1"/>
  <c r="AW63" i="1" s="1"/>
  <c r="BL62" i="1"/>
  <c r="BK62" i="1"/>
  <c r="BI62" i="1"/>
  <c r="BJ62" i="1" s="1"/>
  <c r="BH62" i="1"/>
  <c r="BG62" i="1"/>
  <c r="BF62" i="1"/>
  <c r="BE62" i="1"/>
  <c r="BD62" i="1"/>
  <c r="BA62" i="1"/>
  <c r="AY62" i="1"/>
  <c r="AT62" i="1"/>
  <c r="AN62" i="1"/>
  <c r="AO62" i="1" s="1"/>
  <c r="AJ62" i="1"/>
  <c r="AH62" i="1"/>
  <c r="W62" i="1"/>
  <c r="V62" i="1"/>
  <c r="U62" i="1" s="1"/>
  <c r="N62" i="1"/>
  <c r="L62" i="1"/>
  <c r="BL61" i="1"/>
  <c r="BK61" i="1"/>
  <c r="BI61" i="1"/>
  <c r="BJ61" i="1" s="1"/>
  <c r="BH61" i="1"/>
  <c r="BG61" i="1"/>
  <c r="BF61" i="1"/>
  <c r="BE61" i="1"/>
  <c r="BD61" i="1"/>
  <c r="AY61" i="1" s="1"/>
  <c r="BA61" i="1"/>
  <c r="AT61" i="1"/>
  <c r="AO61" i="1"/>
  <c r="AN61" i="1"/>
  <c r="AJ61" i="1"/>
  <c r="AH61" i="1" s="1"/>
  <c r="W61" i="1"/>
  <c r="V61" i="1"/>
  <c r="U61" i="1" s="1"/>
  <c r="N61" i="1"/>
  <c r="BL60" i="1"/>
  <c r="BK60" i="1"/>
  <c r="BI60" i="1"/>
  <c r="BJ60" i="1" s="1"/>
  <c r="BH60" i="1"/>
  <c r="BG60" i="1"/>
  <c r="BF60" i="1"/>
  <c r="BE60" i="1"/>
  <c r="BD60" i="1"/>
  <c r="AY60" i="1" s="1"/>
  <c r="BA60" i="1"/>
  <c r="AV60" i="1"/>
  <c r="AT60" i="1"/>
  <c r="AO60" i="1"/>
  <c r="AN60" i="1"/>
  <c r="AJ60" i="1"/>
  <c r="AI60" i="1"/>
  <c r="AH60" i="1"/>
  <c r="G60" i="1" s="1"/>
  <c r="Y60" i="1" s="1"/>
  <c r="W60" i="1"/>
  <c r="V60" i="1"/>
  <c r="U60" i="1" s="1"/>
  <c r="Q60" i="1"/>
  <c r="N60" i="1"/>
  <c r="L60" i="1"/>
  <c r="I60" i="1"/>
  <c r="H60" i="1"/>
  <c r="AW60" i="1" s="1"/>
  <c r="AZ60" i="1" s="1"/>
  <c r="BL59" i="1"/>
  <c r="BK59" i="1"/>
  <c r="BI59" i="1"/>
  <c r="BJ59" i="1" s="1"/>
  <c r="BH59" i="1"/>
  <c r="BG59" i="1"/>
  <c r="BF59" i="1"/>
  <c r="BE59" i="1"/>
  <c r="BD59" i="1"/>
  <c r="AY59" i="1" s="1"/>
  <c r="BA59" i="1"/>
  <c r="AT59" i="1"/>
  <c r="AO59" i="1"/>
  <c r="AN59" i="1"/>
  <c r="AJ59" i="1"/>
  <c r="AI59" i="1"/>
  <c r="AH59" i="1"/>
  <c r="W59" i="1"/>
  <c r="V59" i="1"/>
  <c r="U59" i="1"/>
  <c r="N59" i="1"/>
  <c r="H59" i="1"/>
  <c r="AW59" i="1" s="1"/>
  <c r="G59" i="1"/>
  <c r="BL58" i="1"/>
  <c r="BK58" i="1"/>
  <c r="BI58" i="1"/>
  <c r="BJ58" i="1" s="1"/>
  <c r="BH58" i="1"/>
  <c r="BG58" i="1"/>
  <c r="BF58" i="1"/>
  <c r="BE58" i="1"/>
  <c r="BD58" i="1"/>
  <c r="BA58" i="1"/>
  <c r="AY58" i="1"/>
  <c r="AV58" i="1"/>
  <c r="AT58" i="1"/>
  <c r="AX58" i="1" s="1"/>
  <c r="AO58" i="1"/>
  <c r="AN58" i="1"/>
  <c r="AJ58" i="1"/>
  <c r="AH58" i="1" s="1"/>
  <c r="AI58" i="1" s="1"/>
  <c r="W58" i="1"/>
  <c r="V58" i="1"/>
  <c r="U58" i="1" s="1"/>
  <c r="Q58" i="1"/>
  <c r="N58" i="1"/>
  <c r="I58" i="1"/>
  <c r="H58" i="1"/>
  <c r="AW58" i="1" s="1"/>
  <c r="AZ58" i="1" s="1"/>
  <c r="G58" i="1"/>
  <c r="BL57" i="1"/>
  <c r="BK57" i="1"/>
  <c r="BI57" i="1"/>
  <c r="BJ57" i="1" s="1"/>
  <c r="Q57" i="1" s="1"/>
  <c r="BH57" i="1"/>
  <c r="BG57" i="1"/>
  <c r="BF57" i="1"/>
  <c r="BE57" i="1"/>
  <c r="BD57" i="1"/>
  <c r="BA57" i="1"/>
  <c r="AY57" i="1"/>
  <c r="AV57" i="1"/>
  <c r="AT57" i="1"/>
  <c r="AN57" i="1"/>
  <c r="AO57" i="1" s="1"/>
  <c r="AJ57" i="1"/>
  <c r="AH57" i="1"/>
  <c r="L57" i="1" s="1"/>
  <c r="W57" i="1"/>
  <c r="V57" i="1"/>
  <c r="U57" i="1"/>
  <c r="N57" i="1"/>
  <c r="BL56" i="1"/>
  <c r="BK56" i="1"/>
  <c r="BJ56" i="1" s="1"/>
  <c r="BI56" i="1"/>
  <c r="BH56" i="1"/>
  <c r="BG56" i="1"/>
  <c r="BF56" i="1"/>
  <c r="BE56" i="1"/>
  <c r="BD56" i="1"/>
  <c r="BA56" i="1"/>
  <c r="AY56" i="1"/>
  <c r="AT56" i="1"/>
  <c r="AN56" i="1"/>
  <c r="AO56" i="1" s="1"/>
  <c r="AJ56" i="1"/>
  <c r="AH56" i="1"/>
  <c r="W56" i="1"/>
  <c r="V56" i="1"/>
  <c r="U56" i="1"/>
  <c r="N56" i="1"/>
  <c r="BL55" i="1"/>
  <c r="BK55" i="1"/>
  <c r="BI55" i="1"/>
  <c r="BH55" i="1"/>
  <c r="BG55" i="1"/>
  <c r="BF55" i="1"/>
  <c r="BE55" i="1"/>
  <c r="BD55" i="1"/>
  <c r="AY55" i="1" s="1"/>
  <c r="BA55" i="1"/>
  <c r="AT55" i="1"/>
  <c r="AN55" i="1"/>
  <c r="AO55" i="1" s="1"/>
  <c r="AJ55" i="1"/>
  <c r="AH55" i="1" s="1"/>
  <c r="H55" i="1" s="1"/>
  <c r="AW55" i="1" s="1"/>
  <c r="W55" i="1"/>
  <c r="V55" i="1"/>
  <c r="U55" i="1" s="1"/>
  <c r="N55" i="1"/>
  <c r="BL54" i="1"/>
  <c r="BK54" i="1"/>
  <c r="BI54" i="1"/>
  <c r="BJ54" i="1" s="1"/>
  <c r="Q54" i="1" s="1"/>
  <c r="BH54" i="1"/>
  <c r="BG54" i="1"/>
  <c r="BF54" i="1"/>
  <c r="BE54" i="1"/>
  <c r="BD54" i="1"/>
  <c r="BA54" i="1"/>
  <c r="AY54" i="1"/>
  <c r="AV54" i="1"/>
  <c r="AX54" i="1" s="1"/>
  <c r="AT54" i="1"/>
  <c r="AO54" i="1"/>
  <c r="AN54" i="1"/>
  <c r="AJ54" i="1"/>
  <c r="AI54" i="1"/>
  <c r="AH54" i="1"/>
  <c r="W54" i="1"/>
  <c r="V54" i="1"/>
  <c r="U54" i="1"/>
  <c r="N54" i="1"/>
  <c r="L54" i="1"/>
  <c r="BL53" i="1"/>
  <c r="BK53" i="1"/>
  <c r="BJ53" i="1"/>
  <c r="BI53" i="1"/>
  <c r="BH53" i="1"/>
  <c r="BG53" i="1"/>
  <c r="BF53" i="1"/>
  <c r="BE53" i="1"/>
  <c r="BD53" i="1"/>
  <c r="BA53" i="1"/>
  <c r="AY53" i="1"/>
  <c r="AT53" i="1"/>
  <c r="AN53" i="1"/>
  <c r="AO53" i="1" s="1"/>
  <c r="AJ53" i="1"/>
  <c r="AH53" i="1" s="1"/>
  <c r="W53" i="1"/>
  <c r="V53" i="1"/>
  <c r="N53" i="1"/>
  <c r="I53" i="1"/>
  <c r="H53" i="1"/>
  <c r="AW53" i="1" s="1"/>
  <c r="BL52" i="1"/>
  <c r="BK52" i="1"/>
  <c r="BJ52" i="1"/>
  <c r="BI52" i="1"/>
  <c r="BH52" i="1"/>
  <c r="BG52" i="1"/>
  <c r="BF52" i="1"/>
  <c r="BE52" i="1"/>
  <c r="BD52" i="1"/>
  <c r="AY52" i="1" s="1"/>
  <c r="BA52" i="1"/>
  <c r="AV52" i="1"/>
  <c r="AT52" i="1"/>
  <c r="AO52" i="1"/>
  <c r="AN52" i="1"/>
  <c r="AJ52" i="1"/>
  <c r="AH52" i="1"/>
  <c r="H52" i="1" s="1"/>
  <c r="AW52" i="1" s="1"/>
  <c r="W52" i="1"/>
  <c r="V52" i="1"/>
  <c r="U52" i="1"/>
  <c r="Q52" i="1"/>
  <c r="N52" i="1"/>
  <c r="L52" i="1"/>
  <c r="I52" i="1"/>
  <c r="BL51" i="1"/>
  <c r="BK51" i="1"/>
  <c r="BJ51" i="1"/>
  <c r="BI51" i="1"/>
  <c r="BH51" i="1"/>
  <c r="BG51" i="1"/>
  <c r="BF51" i="1"/>
  <c r="BE51" i="1"/>
  <c r="BD51" i="1"/>
  <c r="BA51" i="1"/>
  <c r="AY51" i="1"/>
  <c r="AT51" i="1"/>
  <c r="AN51" i="1"/>
  <c r="AO51" i="1" s="1"/>
  <c r="AJ51" i="1"/>
  <c r="AI51" i="1"/>
  <c r="AH51" i="1"/>
  <c r="W51" i="1"/>
  <c r="V51" i="1"/>
  <c r="N51" i="1"/>
  <c r="G51" i="1"/>
  <c r="BL50" i="1"/>
  <c r="BK50" i="1"/>
  <c r="BJ50" i="1" s="1"/>
  <c r="AV50" i="1" s="1"/>
  <c r="BI50" i="1"/>
  <c r="BH50" i="1"/>
  <c r="BG50" i="1"/>
  <c r="BF50" i="1"/>
  <c r="BE50" i="1"/>
  <c r="BD50" i="1"/>
  <c r="AY50" i="1" s="1"/>
  <c r="BA50" i="1"/>
  <c r="AT50" i="1"/>
  <c r="AN50" i="1"/>
  <c r="AO50" i="1" s="1"/>
  <c r="AJ50" i="1"/>
  <c r="AH50" i="1" s="1"/>
  <c r="W50" i="1"/>
  <c r="U50" i="1" s="1"/>
  <c r="V50" i="1"/>
  <c r="N50" i="1"/>
  <c r="I50" i="1"/>
  <c r="G50" i="1"/>
  <c r="Y50" i="1" s="1"/>
  <c r="BL49" i="1"/>
  <c r="BK49" i="1"/>
  <c r="BI49" i="1"/>
  <c r="BJ49" i="1" s="1"/>
  <c r="BH49" i="1"/>
  <c r="BG49" i="1"/>
  <c r="BF49" i="1"/>
  <c r="BE49" i="1"/>
  <c r="BD49" i="1"/>
  <c r="BA49" i="1"/>
  <c r="AY49" i="1"/>
  <c r="AT49" i="1"/>
  <c r="AN49" i="1"/>
  <c r="AO49" i="1" s="1"/>
  <c r="AJ49" i="1"/>
  <c r="AH49" i="1"/>
  <c r="W49" i="1"/>
  <c r="V49" i="1"/>
  <c r="U49" i="1"/>
  <c r="N49" i="1"/>
  <c r="BL48" i="1"/>
  <c r="BK48" i="1"/>
  <c r="BI48" i="1"/>
  <c r="BH48" i="1"/>
  <c r="BG48" i="1"/>
  <c r="BF48" i="1"/>
  <c r="BE48" i="1"/>
  <c r="BD48" i="1"/>
  <c r="BA48" i="1"/>
  <c r="AY48" i="1"/>
  <c r="AT48" i="1"/>
  <c r="AN48" i="1"/>
  <c r="AO48" i="1" s="1"/>
  <c r="AJ48" i="1"/>
  <c r="AH48" i="1"/>
  <c r="W48" i="1"/>
  <c r="V48" i="1"/>
  <c r="N48" i="1"/>
  <c r="BL47" i="1"/>
  <c r="BK47" i="1"/>
  <c r="BI47" i="1"/>
  <c r="BH47" i="1"/>
  <c r="BG47" i="1"/>
  <c r="BF47" i="1"/>
  <c r="BE47" i="1"/>
  <c r="BD47" i="1"/>
  <c r="AY47" i="1" s="1"/>
  <c r="BA47" i="1"/>
  <c r="AT47" i="1"/>
  <c r="AN47" i="1"/>
  <c r="AO47" i="1" s="1"/>
  <c r="AJ47" i="1"/>
  <c r="AH47" i="1" s="1"/>
  <c r="W47" i="1"/>
  <c r="V47" i="1"/>
  <c r="U47" i="1" s="1"/>
  <c r="N47" i="1"/>
  <c r="BL46" i="1"/>
  <c r="BK46" i="1"/>
  <c r="BI46" i="1"/>
  <c r="BJ46" i="1" s="1"/>
  <c r="BH46" i="1"/>
  <c r="BG46" i="1"/>
  <c r="BF46" i="1"/>
  <c r="BE46" i="1"/>
  <c r="BD46" i="1"/>
  <c r="BA46" i="1"/>
  <c r="AY46" i="1"/>
  <c r="AT46" i="1"/>
  <c r="AO46" i="1"/>
  <c r="AN46" i="1"/>
  <c r="AJ46" i="1"/>
  <c r="AH46" i="1"/>
  <c r="W46" i="1"/>
  <c r="V46" i="1"/>
  <c r="U46" i="1"/>
  <c r="N46" i="1"/>
  <c r="BL45" i="1"/>
  <c r="BK45" i="1"/>
  <c r="BJ45" i="1" s="1"/>
  <c r="BI45" i="1"/>
  <c r="BH45" i="1"/>
  <c r="BG45" i="1"/>
  <c r="BF45" i="1"/>
  <c r="BE45" i="1"/>
  <c r="BD45" i="1"/>
  <c r="BA45" i="1"/>
  <c r="AY45" i="1"/>
  <c r="AT45" i="1"/>
  <c r="AO45" i="1"/>
  <c r="AN45" i="1"/>
  <c r="AJ45" i="1"/>
  <c r="AH45" i="1" s="1"/>
  <c r="L45" i="1" s="1"/>
  <c r="W45" i="1"/>
  <c r="V45" i="1"/>
  <c r="U45" i="1" s="1"/>
  <c r="N45" i="1"/>
  <c r="I45" i="1"/>
  <c r="H45" i="1"/>
  <c r="AW45" i="1" s="1"/>
  <c r="BL44" i="1"/>
  <c r="BK44" i="1"/>
  <c r="BI44" i="1"/>
  <c r="BH44" i="1"/>
  <c r="BG44" i="1"/>
  <c r="BF44" i="1"/>
  <c r="BE44" i="1"/>
  <c r="BD44" i="1"/>
  <c r="AY44" i="1" s="1"/>
  <c r="BA44" i="1"/>
  <c r="AT44" i="1"/>
  <c r="AN44" i="1"/>
  <c r="AO44" i="1" s="1"/>
  <c r="AJ44" i="1"/>
  <c r="AH44" i="1"/>
  <c r="W44" i="1"/>
  <c r="V44" i="1"/>
  <c r="U44" i="1"/>
  <c r="N44" i="1"/>
  <c r="L44" i="1"/>
  <c r="BL43" i="1"/>
  <c r="BK43" i="1"/>
  <c r="BJ43" i="1" s="1"/>
  <c r="BI43" i="1"/>
  <c r="BH43" i="1"/>
  <c r="BG43" i="1"/>
  <c r="BF43" i="1"/>
  <c r="BE43" i="1"/>
  <c r="BD43" i="1"/>
  <c r="BA43" i="1"/>
  <c r="AY43" i="1"/>
  <c r="AT43" i="1"/>
  <c r="AN43" i="1"/>
  <c r="AO43" i="1" s="1"/>
  <c r="AJ43" i="1"/>
  <c r="AH43" i="1"/>
  <c r="W43" i="1"/>
  <c r="V43" i="1"/>
  <c r="U43" i="1"/>
  <c r="N43" i="1"/>
  <c r="L43" i="1"/>
  <c r="BL42" i="1"/>
  <c r="BK42" i="1"/>
  <c r="BJ42" i="1"/>
  <c r="Q42" i="1" s="1"/>
  <c r="BI42" i="1"/>
  <c r="BH42" i="1"/>
  <c r="BG42" i="1"/>
  <c r="BF42" i="1"/>
  <c r="BE42" i="1"/>
  <c r="BD42" i="1"/>
  <c r="BA42" i="1"/>
  <c r="AY42" i="1"/>
  <c r="AV42" i="1"/>
  <c r="AT42" i="1"/>
  <c r="AN42" i="1"/>
  <c r="AO42" i="1" s="1"/>
  <c r="AJ42" i="1"/>
  <c r="AH42" i="1" s="1"/>
  <c r="W42" i="1"/>
  <c r="U42" i="1" s="1"/>
  <c r="V42" i="1"/>
  <c r="N42" i="1"/>
  <c r="R42" i="1" s="1"/>
  <c r="S42" i="1" s="1"/>
  <c r="H42" i="1"/>
  <c r="AW42" i="1" s="1"/>
  <c r="G42" i="1"/>
  <c r="BL41" i="1"/>
  <c r="BK41" i="1"/>
  <c r="BI41" i="1"/>
  <c r="BJ41" i="1" s="1"/>
  <c r="Q41" i="1" s="1"/>
  <c r="BH41" i="1"/>
  <c r="BG41" i="1"/>
  <c r="BF41" i="1"/>
  <c r="BE41" i="1"/>
  <c r="BD41" i="1"/>
  <c r="BA41" i="1"/>
  <c r="AY41" i="1"/>
  <c r="AT41" i="1"/>
  <c r="AN41" i="1"/>
  <c r="AO41" i="1" s="1"/>
  <c r="AJ41" i="1"/>
  <c r="AH41" i="1"/>
  <c r="W41" i="1"/>
  <c r="V41" i="1"/>
  <c r="U41" i="1" s="1"/>
  <c r="N41" i="1"/>
  <c r="BL40" i="1"/>
  <c r="BK40" i="1"/>
  <c r="BI40" i="1"/>
  <c r="BJ40" i="1" s="1"/>
  <c r="BH40" i="1"/>
  <c r="BG40" i="1"/>
  <c r="BF40" i="1"/>
  <c r="BE40" i="1"/>
  <c r="BD40" i="1"/>
  <c r="BA40" i="1"/>
  <c r="AY40" i="1"/>
  <c r="AT40" i="1"/>
  <c r="AO40" i="1"/>
  <c r="AN40" i="1"/>
  <c r="AJ40" i="1"/>
  <c r="AH40" i="1"/>
  <c r="W40" i="1"/>
  <c r="V40" i="1"/>
  <c r="U40" i="1"/>
  <c r="N40" i="1"/>
  <c r="I40" i="1"/>
  <c r="BL39" i="1"/>
  <c r="BK39" i="1"/>
  <c r="BI39" i="1"/>
  <c r="BH39" i="1"/>
  <c r="BG39" i="1"/>
  <c r="BF39" i="1"/>
  <c r="BE39" i="1"/>
  <c r="BD39" i="1"/>
  <c r="AY39" i="1" s="1"/>
  <c r="BA39" i="1"/>
  <c r="AT39" i="1"/>
  <c r="AO39" i="1"/>
  <c r="AN39" i="1"/>
  <c r="AJ39" i="1"/>
  <c r="AH39" i="1" s="1"/>
  <c r="W39" i="1"/>
  <c r="V39" i="1"/>
  <c r="U39" i="1" s="1"/>
  <c r="N39" i="1"/>
  <c r="BL38" i="1"/>
  <c r="BK38" i="1"/>
  <c r="BI38" i="1"/>
  <c r="BJ38" i="1" s="1"/>
  <c r="BH38" i="1"/>
  <c r="BG38" i="1"/>
  <c r="BF38" i="1"/>
  <c r="BE38" i="1"/>
  <c r="BD38" i="1"/>
  <c r="BA38" i="1"/>
  <c r="AY38" i="1"/>
  <c r="AT38" i="1"/>
  <c r="AO38" i="1"/>
  <c r="AN38" i="1"/>
  <c r="AJ38" i="1"/>
  <c r="AH38" i="1" s="1"/>
  <c r="AI38" i="1"/>
  <c r="W38" i="1"/>
  <c r="V38" i="1"/>
  <c r="U38" i="1" s="1"/>
  <c r="N38" i="1"/>
  <c r="L38" i="1"/>
  <c r="BL37" i="1"/>
  <c r="BK37" i="1"/>
  <c r="BI37" i="1"/>
  <c r="BJ37" i="1" s="1"/>
  <c r="BH37" i="1"/>
  <c r="BG37" i="1"/>
  <c r="BF37" i="1"/>
  <c r="BE37" i="1"/>
  <c r="BD37" i="1"/>
  <c r="BA37" i="1"/>
  <c r="AY37" i="1"/>
  <c r="AT37" i="1"/>
  <c r="AO37" i="1"/>
  <c r="AN37" i="1"/>
  <c r="AJ37" i="1"/>
  <c r="AH37" i="1" s="1"/>
  <c r="AI37" i="1"/>
  <c r="W37" i="1"/>
  <c r="V37" i="1"/>
  <c r="U37" i="1" s="1"/>
  <c r="N37" i="1"/>
  <c r="I37" i="1"/>
  <c r="G37" i="1"/>
  <c r="Y37" i="1" s="1"/>
  <c r="BL36" i="1"/>
  <c r="BK36" i="1"/>
  <c r="BJ36" i="1"/>
  <c r="AV36" i="1" s="1"/>
  <c r="BI36" i="1"/>
  <c r="BH36" i="1"/>
  <c r="BG36" i="1"/>
  <c r="BF36" i="1"/>
  <c r="BE36" i="1"/>
  <c r="BD36" i="1"/>
  <c r="AY36" i="1" s="1"/>
  <c r="BA36" i="1"/>
  <c r="AT36" i="1"/>
  <c r="AX36" i="1" s="1"/>
  <c r="AO36" i="1"/>
  <c r="AN36" i="1"/>
  <c r="AJ36" i="1"/>
  <c r="AH36" i="1"/>
  <c r="W36" i="1"/>
  <c r="V36" i="1"/>
  <c r="U36" i="1"/>
  <c r="Q36" i="1"/>
  <c r="N36" i="1"/>
  <c r="BL35" i="1"/>
  <c r="BK35" i="1"/>
  <c r="BJ35" i="1"/>
  <c r="BI35" i="1"/>
  <c r="BH35" i="1"/>
  <c r="BG35" i="1"/>
  <c r="BF35" i="1"/>
  <c r="BE35" i="1"/>
  <c r="BD35" i="1"/>
  <c r="BA35" i="1"/>
  <c r="AY35" i="1"/>
  <c r="AT35" i="1"/>
  <c r="AN35" i="1"/>
  <c r="AO35" i="1" s="1"/>
  <c r="AJ35" i="1"/>
  <c r="AH35" i="1"/>
  <c r="H35" i="1" s="1"/>
  <c r="AW35" i="1" s="1"/>
  <c r="W35" i="1"/>
  <c r="V35" i="1"/>
  <c r="U35" i="1"/>
  <c r="N35" i="1"/>
  <c r="BL34" i="1"/>
  <c r="BK34" i="1"/>
  <c r="BJ34" i="1"/>
  <c r="BI34" i="1"/>
  <c r="BH34" i="1"/>
  <c r="BG34" i="1"/>
  <c r="BF34" i="1"/>
  <c r="BE34" i="1"/>
  <c r="BD34" i="1"/>
  <c r="BA34" i="1"/>
  <c r="AY34" i="1"/>
  <c r="AT34" i="1"/>
  <c r="AN34" i="1"/>
  <c r="AO34" i="1" s="1"/>
  <c r="AJ34" i="1"/>
  <c r="AH34" i="1" s="1"/>
  <c r="W34" i="1"/>
  <c r="U34" i="1" s="1"/>
  <c r="V34" i="1"/>
  <c r="N34" i="1"/>
  <c r="BL33" i="1"/>
  <c r="BK33" i="1"/>
  <c r="BI33" i="1"/>
  <c r="BJ33" i="1" s="1"/>
  <c r="AV33" i="1" s="1"/>
  <c r="AX33" i="1" s="1"/>
  <c r="BH33" i="1"/>
  <c r="BG33" i="1"/>
  <c r="BF33" i="1"/>
  <c r="BE33" i="1"/>
  <c r="BD33" i="1"/>
  <c r="BA33" i="1"/>
  <c r="AY33" i="1"/>
  <c r="AT33" i="1"/>
  <c r="AO33" i="1"/>
  <c r="AN33" i="1"/>
  <c r="AJ33" i="1"/>
  <c r="AI33" i="1"/>
  <c r="AH33" i="1"/>
  <c r="W33" i="1"/>
  <c r="V33" i="1"/>
  <c r="U33" i="1"/>
  <c r="Q33" i="1"/>
  <c r="N33" i="1"/>
  <c r="I33" i="1"/>
  <c r="H33" i="1"/>
  <c r="AW33" i="1" s="1"/>
  <c r="BL32" i="1"/>
  <c r="BK32" i="1"/>
  <c r="BJ32" i="1" s="1"/>
  <c r="BI32" i="1"/>
  <c r="BH32" i="1"/>
  <c r="BG32" i="1"/>
  <c r="BF32" i="1"/>
  <c r="BE32" i="1"/>
  <c r="BD32" i="1"/>
  <c r="AY32" i="1" s="1"/>
  <c r="BA32" i="1"/>
  <c r="AT32" i="1"/>
  <c r="AO32" i="1"/>
  <c r="AN32" i="1"/>
  <c r="AJ32" i="1"/>
  <c r="AH32" i="1" s="1"/>
  <c r="W32" i="1"/>
  <c r="V32" i="1"/>
  <c r="U32" i="1" s="1"/>
  <c r="N32" i="1"/>
  <c r="G32" i="1"/>
  <c r="Y32" i="1" s="1"/>
  <c r="BL31" i="1"/>
  <c r="BK31" i="1"/>
  <c r="BI31" i="1"/>
  <c r="BJ31" i="1" s="1"/>
  <c r="BH31" i="1"/>
  <c r="BG31" i="1"/>
  <c r="BF31" i="1"/>
  <c r="BE31" i="1"/>
  <c r="BD31" i="1"/>
  <c r="AY31" i="1" s="1"/>
  <c r="BA31" i="1"/>
  <c r="AV31" i="1"/>
  <c r="AT31" i="1"/>
  <c r="AO31" i="1"/>
  <c r="AN31" i="1"/>
  <c r="AJ31" i="1"/>
  <c r="AI31" i="1"/>
  <c r="AH31" i="1"/>
  <c r="H31" i="1" s="1"/>
  <c r="AW31" i="1" s="1"/>
  <c r="W31" i="1"/>
  <c r="V31" i="1"/>
  <c r="U31" i="1" s="1"/>
  <c r="Q31" i="1"/>
  <c r="N31" i="1"/>
  <c r="L31" i="1"/>
  <c r="I31" i="1"/>
  <c r="BL30" i="1"/>
  <c r="BK30" i="1"/>
  <c r="BJ30" i="1"/>
  <c r="AV30" i="1" s="1"/>
  <c r="AX30" i="1" s="1"/>
  <c r="BI30" i="1"/>
  <c r="BH30" i="1"/>
  <c r="BG30" i="1"/>
  <c r="BF30" i="1"/>
  <c r="BE30" i="1"/>
  <c r="BD30" i="1"/>
  <c r="BA30" i="1"/>
  <c r="AY30" i="1"/>
  <c r="AT30" i="1"/>
  <c r="AO30" i="1"/>
  <c r="AN30" i="1"/>
  <c r="AJ30" i="1"/>
  <c r="AH30" i="1" s="1"/>
  <c r="W30" i="1"/>
  <c r="U30" i="1" s="1"/>
  <c r="V30" i="1"/>
  <c r="Q30" i="1"/>
  <c r="N30" i="1"/>
  <c r="BL29" i="1"/>
  <c r="BK29" i="1"/>
  <c r="BJ29" i="1" s="1"/>
  <c r="BI29" i="1"/>
  <c r="BH29" i="1"/>
  <c r="BG29" i="1"/>
  <c r="BF29" i="1"/>
  <c r="BE29" i="1"/>
  <c r="BD29" i="1"/>
  <c r="AY29" i="1" s="1"/>
  <c r="BA29" i="1"/>
  <c r="AT29" i="1"/>
  <c r="AO29" i="1"/>
  <c r="AN29" i="1"/>
  <c r="AJ29" i="1"/>
  <c r="AH29" i="1" s="1"/>
  <c r="AI29" i="1" s="1"/>
  <c r="W29" i="1"/>
  <c r="V29" i="1"/>
  <c r="U29" i="1" s="1"/>
  <c r="N29" i="1"/>
  <c r="H29" i="1"/>
  <c r="AW29" i="1" s="1"/>
  <c r="G29" i="1"/>
  <c r="Y29" i="1" s="1"/>
  <c r="BL28" i="1"/>
  <c r="BK28" i="1"/>
  <c r="BJ28" i="1"/>
  <c r="Q28" i="1" s="1"/>
  <c r="BI28" i="1"/>
  <c r="BH28" i="1"/>
  <c r="BG28" i="1"/>
  <c r="BF28" i="1"/>
  <c r="BE28" i="1"/>
  <c r="BD28" i="1"/>
  <c r="BA28" i="1"/>
  <c r="AY28" i="1"/>
  <c r="AV28" i="1"/>
  <c r="AT28" i="1"/>
  <c r="AX28" i="1" s="1"/>
  <c r="AO28" i="1"/>
  <c r="AN28" i="1"/>
  <c r="AJ28" i="1"/>
  <c r="AH28" i="1" s="1"/>
  <c r="W28" i="1"/>
  <c r="U28" i="1" s="1"/>
  <c r="V28" i="1"/>
  <c r="N28" i="1"/>
  <c r="BL27" i="1"/>
  <c r="BK27" i="1"/>
  <c r="BI27" i="1"/>
  <c r="BJ27" i="1" s="1"/>
  <c r="BH27" i="1"/>
  <c r="BG27" i="1"/>
  <c r="BF27" i="1"/>
  <c r="BE27" i="1"/>
  <c r="BD27" i="1"/>
  <c r="BA27" i="1"/>
  <c r="AY27" i="1"/>
  <c r="AT27" i="1"/>
  <c r="AN27" i="1"/>
  <c r="AO27" i="1" s="1"/>
  <c r="AJ27" i="1"/>
  <c r="AI27" i="1"/>
  <c r="AH27" i="1"/>
  <c r="W27" i="1"/>
  <c r="V27" i="1"/>
  <c r="U27" i="1" s="1"/>
  <c r="N27" i="1"/>
  <c r="H27" i="1"/>
  <c r="AW27" i="1" s="1"/>
  <c r="BL26" i="1"/>
  <c r="BK26" i="1"/>
  <c r="BJ26" i="1" s="1"/>
  <c r="AV26" i="1" s="1"/>
  <c r="AX26" i="1" s="1"/>
  <c r="BI26" i="1"/>
  <c r="BH26" i="1"/>
  <c r="BG26" i="1"/>
  <c r="BF26" i="1"/>
  <c r="BE26" i="1"/>
  <c r="BD26" i="1"/>
  <c r="AY26" i="1" s="1"/>
  <c r="BA26" i="1"/>
  <c r="AT26" i="1"/>
  <c r="AN26" i="1"/>
  <c r="AO26" i="1" s="1"/>
  <c r="AJ26" i="1"/>
  <c r="AH26" i="1"/>
  <c r="W26" i="1"/>
  <c r="V26" i="1"/>
  <c r="U26" i="1"/>
  <c r="Q26" i="1"/>
  <c r="N26" i="1"/>
  <c r="I26" i="1"/>
  <c r="H26" i="1"/>
  <c r="AW26" i="1" s="1"/>
  <c r="BL25" i="1"/>
  <c r="BK25" i="1"/>
  <c r="BI25" i="1"/>
  <c r="BJ25" i="1" s="1"/>
  <c r="Q25" i="1" s="1"/>
  <c r="BH25" i="1"/>
  <c r="BG25" i="1"/>
  <c r="BF25" i="1"/>
  <c r="BE25" i="1"/>
  <c r="BD25" i="1"/>
  <c r="BA25" i="1"/>
  <c r="AY25" i="1"/>
  <c r="AV25" i="1"/>
  <c r="AX25" i="1" s="1"/>
  <c r="AT25" i="1"/>
  <c r="AN25" i="1"/>
  <c r="AO25" i="1" s="1"/>
  <c r="AJ25" i="1"/>
  <c r="AI25" i="1"/>
  <c r="AH25" i="1"/>
  <c r="W25" i="1"/>
  <c r="V25" i="1"/>
  <c r="U25" i="1"/>
  <c r="N25" i="1"/>
  <c r="L25" i="1"/>
  <c r="H25" i="1"/>
  <c r="AW25" i="1" s="1"/>
  <c r="BL24" i="1"/>
  <c r="BK24" i="1"/>
  <c r="BI24" i="1"/>
  <c r="BJ24" i="1" s="1"/>
  <c r="BH24" i="1"/>
  <c r="BG24" i="1"/>
  <c r="BF24" i="1"/>
  <c r="BE24" i="1"/>
  <c r="BD24" i="1"/>
  <c r="BA24" i="1"/>
  <c r="AY24" i="1"/>
  <c r="AT24" i="1"/>
  <c r="AN24" i="1"/>
  <c r="AO24" i="1" s="1"/>
  <c r="AJ24" i="1"/>
  <c r="AH24" i="1" s="1"/>
  <c r="L24" i="1" s="1"/>
  <c r="W24" i="1"/>
  <c r="V24" i="1"/>
  <c r="N24" i="1"/>
  <c r="I24" i="1"/>
  <c r="BL23" i="1"/>
  <c r="BK23" i="1"/>
  <c r="BI23" i="1"/>
  <c r="BJ23" i="1" s="1"/>
  <c r="BH23" i="1"/>
  <c r="BG23" i="1"/>
  <c r="BF23" i="1"/>
  <c r="BE23" i="1"/>
  <c r="BD23" i="1"/>
  <c r="BA23" i="1"/>
  <c r="AY23" i="1"/>
  <c r="AV23" i="1"/>
  <c r="AT23" i="1"/>
  <c r="AX23" i="1" s="1"/>
  <c r="AO23" i="1"/>
  <c r="AN23" i="1"/>
  <c r="AJ23" i="1"/>
  <c r="AI23" i="1"/>
  <c r="AH23" i="1"/>
  <c r="H23" i="1" s="1"/>
  <c r="AW23" i="1" s="1"/>
  <c r="W23" i="1"/>
  <c r="V23" i="1"/>
  <c r="U23" i="1" s="1"/>
  <c r="Q23" i="1"/>
  <c r="N23" i="1"/>
  <c r="L23" i="1"/>
  <c r="I23" i="1"/>
  <c r="BL22" i="1"/>
  <c r="BK22" i="1"/>
  <c r="BI22" i="1"/>
  <c r="BJ22" i="1" s="1"/>
  <c r="BH22" i="1"/>
  <c r="BG22" i="1"/>
  <c r="BF22" i="1"/>
  <c r="BE22" i="1"/>
  <c r="BD22" i="1"/>
  <c r="BA22" i="1"/>
  <c r="AY22" i="1"/>
  <c r="AT22" i="1"/>
  <c r="AO22" i="1"/>
  <c r="AN22" i="1"/>
  <c r="AJ22" i="1"/>
  <c r="AH22" i="1"/>
  <c r="H22" i="1" s="1"/>
  <c r="AW22" i="1" s="1"/>
  <c r="W22" i="1"/>
  <c r="V22" i="1"/>
  <c r="U22" i="1" s="1"/>
  <c r="N22" i="1"/>
  <c r="BL21" i="1"/>
  <c r="BK21" i="1"/>
  <c r="BJ21" i="1"/>
  <c r="AV21" i="1" s="1"/>
  <c r="BI21" i="1"/>
  <c r="BH21" i="1"/>
  <c r="BG21" i="1"/>
  <c r="BF21" i="1"/>
  <c r="BE21" i="1"/>
  <c r="BD21" i="1"/>
  <c r="AY21" i="1" s="1"/>
  <c r="BA21" i="1"/>
  <c r="AT21" i="1"/>
  <c r="AN21" i="1"/>
  <c r="AO21" i="1" s="1"/>
  <c r="AJ21" i="1"/>
  <c r="AH21" i="1" s="1"/>
  <c r="AI21" i="1" s="1"/>
  <c r="Y21" i="1"/>
  <c r="W21" i="1"/>
  <c r="V21" i="1"/>
  <c r="U21" i="1" s="1"/>
  <c r="N21" i="1"/>
  <c r="I21" i="1"/>
  <c r="H21" i="1"/>
  <c r="AW21" i="1" s="1"/>
  <c r="AZ21" i="1" s="1"/>
  <c r="G21" i="1"/>
  <c r="BL20" i="1"/>
  <c r="BK20" i="1"/>
  <c r="BJ20" i="1"/>
  <c r="Q20" i="1" s="1"/>
  <c r="BI20" i="1"/>
  <c r="BH20" i="1"/>
  <c r="BG20" i="1"/>
  <c r="BF20" i="1"/>
  <c r="BE20" i="1"/>
  <c r="BD20" i="1"/>
  <c r="BA20" i="1"/>
  <c r="AY20" i="1"/>
  <c r="AT20" i="1"/>
  <c r="AO20" i="1"/>
  <c r="AN20" i="1"/>
  <c r="AJ20" i="1"/>
  <c r="AH20" i="1" s="1"/>
  <c r="W20" i="1"/>
  <c r="V20" i="1"/>
  <c r="U20" i="1"/>
  <c r="N20" i="1"/>
  <c r="BL19" i="1"/>
  <c r="BK19" i="1"/>
  <c r="BI19" i="1"/>
  <c r="BJ19" i="1" s="1"/>
  <c r="BH19" i="1"/>
  <c r="BG19" i="1"/>
  <c r="BF19" i="1"/>
  <c r="BE19" i="1"/>
  <c r="BD19" i="1"/>
  <c r="BA19" i="1"/>
  <c r="AY19" i="1"/>
  <c r="AT19" i="1"/>
  <c r="AN19" i="1"/>
  <c r="AO19" i="1" s="1"/>
  <c r="AJ19" i="1"/>
  <c r="AH19" i="1"/>
  <c r="W19" i="1"/>
  <c r="V19" i="1"/>
  <c r="U19" i="1" s="1"/>
  <c r="N19" i="1"/>
  <c r="H19" i="1"/>
  <c r="AW19" i="1" s="1"/>
  <c r="G19" i="1"/>
  <c r="Y19" i="1" s="1"/>
  <c r="BL18" i="1"/>
  <c r="BK18" i="1"/>
  <c r="BI18" i="1"/>
  <c r="BJ18" i="1" s="1"/>
  <c r="Q18" i="1" s="1"/>
  <c r="BH18" i="1"/>
  <c r="BG18" i="1"/>
  <c r="BF18" i="1"/>
  <c r="BE18" i="1"/>
  <c r="BD18" i="1"/>
  <c r="AY18" i="1" s="1"/>
  <c r="BA18" i="1"/>
  <c r="AV18" i="1"/>
  <c r="AT18" i="1"/>
  <c r="AX18" i="1" s="1"/>
  <c r="AN18" i="1"/>
  <c r="AO18" i="1" s="1"/>
  <c r="AJ18" i="1"/>
  <c r="AH18" i="1"/>
  <c r="W18" i="1"/>
  <c r="V18" i="1"/>
  <c r="U18" i="1"/>
  <c r="N18" i="1"/>
  <c r="I18" i="1"/>
  <c r="BL17" i="1"/>
  <c r="BK17" i="1"/>
  <c r="BI17" i="1"/>
  <c r="BJ17" i="1" s="1"/>
  <c r="BH17" i="1"/>
  <c r="BG17" i="1"/>
  <c r="BF17" i="1"/>
  <c r="BE17" i="1"/>
  <c r="BD17" i="1"/>
  <c r="BA17" i="1"/>
  <c r="AY17" i="1"/>
  <c r="AT17" i="1"/>
  <c r="AN17" i="1"/>
  <c r="AO17" i="1" s="1"/>
  <c r="AJ17" i="1"/>
  <c r="AH17" i="1" s="1"/>
  <c r="W17" i="1"/>
  <c r="V17" i="1"/>
  <c r="U17" i="1"/>
  <c r="N17" i="1"/>
  <c r="R60" i="1" l="1"/>
  <c r="S60" i="1" s="1"/>
  <c r="AZ42" i="1"/>
  <c r="I17" i="1"/>
  <c r="L17" i="1"/>
  <c r="AI17" i="1"/>
  <c r="H17" i="1"/>
  <c r="AW17" i="1" s="1"/>
  <c r="AZ17" i="1" s="1"/>
  <c r="G17" i="1"/>
  <c r="AV19" i="1"/>
  <c r="AZ19" i="1" s="1"/>
  <c r="Q19" i="1"/>
  <c r="I28" i="1"/>
  <c r="H28" i="1"/>
  <c r="AW28" i="1" s="1"/>
  <c r="AZ28" i="1" s="1"/>
  <c r="AI28" i="1"/>
  <c r="G28" i="1"/>
  <c r="L28" i="1"/>
  <c r="Q17" i="1"/>
  <c r="AV17" i="1"/>
  <c r="AX17" i="1" s="1"/>
  <c r="AV27" i="1"/>
  <c r="AX27" i="1" s="1"/>
  <c r="Q27" i="1"/>
  <c r="Q38" i="1"/>
  <c r="AV38" i="1"/>
  <c r="AX38" i="1" s="1"/>
  <c r="I20" i="1"/>
  <c r="H20" i="1"/>
  <c r="AW20" i="1" s="1"/>
  <c r="AZ20" i="1" s="1"/>
  <c r="AI20" i="1"/>
  <c r="G20" i="1"/>
  <c r="R20" i="1" s="1"/>
  <c r="S20" i="1" s="1"/>
  <c r="L20" i="1"/>
  <c r="AV37" i="1"/>
  <c r="Q37" i="1"/>
  <c r="AV29" i="1"/>
  <c r="AZ29" i="1" s="1"/>
  <c r="Q29" i="1"/>
  <c r="AV22" i="1"/>
  <c r="AX22" i="1" s="1"/>
  <c r="Q22" i="1"/>
  <c r="Q24" i="1"/>
  <c r="AV24" i="1"/>
  <c r="AX24" i="1" s="1"/>
  <c r="AV32" i="1"/>
  <c r="AX32" i="1" s="1"/>
  <c r="Q32" i="1"/>
  <c r="T42" i="1"/>
  <c r="X42" i="1" s="1"/>
  <c r="AA42" i="1"/>
  <c r="Z42" i="1"/>
  <c r="H30" i="1"/>
  <c r="AW30" i="1" s="1"/>
  <c r="AZ30" i="1" s="1"/>
  <c r="L30" i="1"/>
  <c r="I30" i="1"/>
  <c r="AI30" i="1"/>
  <c r="G30" i="1"/>
  <c r="R30" i="1"/>
  <c r="S30" i="1" s="1"/>
  <c r="Z30" i="1" s="1"/>
  <c r="Q34" i="1"/>
  <c r="AV34" i="1"/>
  <c r="AX34" i="1" s="1"/>
  <c r="AV53" i="1"/>
  <c r="AZ53" i="1" s="1"/>
  <c r="Q53" i="1"/>
  <c r="AV70" i="1"/>
  <c r="AX70" i="1" s="1"/>
  <c r="Q70" i="1"/>
  <c r="G18" i="1"/>
  <c r="R18" i="1" s="1"/>
  <c r="S18" i="1" s="1"/>
  <c r="AI18" i="1"/>
  <c r="L18" i="1"/>
  <c r="AX31" i="1"/>
  <c r="H36" i="1"/>
  <c r="AW36" i="1" s="1"/>
  <c r="AZ36" i="1" s="1"/>
  <c r="G36" i="1"/>
  <c r="R36" i="1" s="1"/>
  <c r="S36" i="1" s="1"/>
  <c r="AI36" i="1"/>
  <c r="AX42" i="1"/>
  <c r="I43" i="1"/>
  <c r="AI43" i="1"/>
  <c r="Y58" i="1"/>
  <c r="Y59" i="1"/>
  <c r="L64" i="1"/>
  <c r="I64" i="1"/>
  <c r="H64" i="1"/>
  <c r="AW64" i="1" s="1"/>
  <c r="AZ64" i="1" s="1"/>
  <c r="G64" i="1"/>
  <c r="AI64" i="1"/>
  <c r="T66" i="1"/>
  <c r="X66" i="1" s="1"/>
  <c r="AA66" i="1"/>
  <c r="Z66" i="1"/>
  <c r="AV90" i="1"/>
  <c r="AZ90" i="1" s="1"/>
  <c r="Q90" i="1"/>
  <c r="AI32" i="1"/>
  <c r="L32" i="1"/>
  <c r="AZ33" i="1"/>
  <c r="AV35" i="1"/>
  <c r="AX35" i="1" s="1"/>
  <c r="Q35" i="1"/>
  <c r="AV40" i="1"/>
  <c r="AX40" i="1" s="1"/>
  <c r="Q40" i="1"/>
  <c r="G47" i="1"/>
  <c r="AI47" i="1"/>
  <c r="L47" i="1"/>
  <c r="I47" i="1"/>
  <c r="H47" i="1"/>
  <c r="AW47" i="1" s="1"/>
  <c r="L48" i="1"/>
  <c r="I48" i="1"/>
  <c r="H48" i="1"/>
  <c r="AW48" i="1" s="1"/>
  <c r="G48" i="1"/>
  <c r="L56" i="1"/>
  <c r="I56" i="1"/>
  <c r="H56" i="1"/>
  <c r="AW56" i="1" s="1"/>
  <c r="AZ56" i="1" s="1"/>
  <c r="G56" i="1"/>
  <c r="AV59" i="1"/>
  <c r="AX59" i="1" s="1"/>
  <c r="Q59" i="1"/>
  <c r="L85" i="1"/>
  <c r="I85" i="1"/>
  <c r="H85" i="1"/>
  <c r="AW85" i="1" s="1"/>
  <c r="AI85" i="1"/>
  <c r="G85" i="1"/>
  <c r="Y87" i="1"/>
  <c r="I94" i="1"/>
  <c r="H94" i="1"/>
  <c r="AW94" i="1" s="1"/>
  <c r="AZ94" i="1" s="1"/>
  <c r="G94" i="1"/>
  <c r="AI94" i="1"/>
  <c r="L94" i="1"/>
  <c r="G39" i="1"/>
  <c r="AI39" i="1"/>
  <c r="L39" i="1"/>
  <c r="H39" i="1"/>
  <c r="AW39" i="1" s="1"/>
  <c r="AX37" i="1"/>
  <c r="Q62" i="1"/>
  <c r="AV62" i="1"/>
  <c r="AX62" i="1" s="1"/>
  <c r="AV67" i="1"/>
  <c r="AX67" i="1" s="1"/>
  <c r="Q67" i="1"/>
  <c r="Q21" i="1"/>
  <c r="AZ23" i="1"/>
  <c r="AV20" i="1"/>
  <c r="AX20" i="1" s="1"/>
  <c r="G22" i="1"/>
  <c r="AI24" i="1"/>
  <c r="I25" i="1"/>
  <c r="G25" i="1"/>
  <c r="L27" i="1"/>
  <c r="I27" i="1"/>
  <c r="I29" i="1"/>
  <c r="Y42" i="1"/>
  <c r="O42" i="1"/>
  <c r="M42" i="1" s="1"/>
  <c r="P42" i="1" s="1"/>
  <c r="AX45" i="1"/>
  <c r="AI48" i="1"/>
  <c r="Y51" i="1"/>
  <c r="BJ55" i="1"/>
  <c r="AI56" i="1"/>
  <c r="L61" i="1"/>
  <c r="I61" i="1"/>
  <c r="H61" i="1"/>
  <c r="AW61" i="1" s="1"/>
  <c r="G61" i="1"/>
  <c r="AI61" i="1"/>
  <c r="I35" i="1"/>
  <c r="AI35" i="1"/>
  <c r="L35" i="1"/>
  <c r="G35" i="1"/>
  <c r="I41" i="1"/>
  <c r="H41" i="1"/>
  <c r="AW41" i="1" s="1"/>
  <c r="G41" i="1"/>
  <c r="L41" i="1"/>
  <c r="AV45" i="1"/>
  <c r="AZ45" i="1" s="1"/>
  <c r="Q45" i="1"/>
  <c r="R58" i="1"/>
  <c r="S58" i="1" s="1"/>
  <c r="AV82" i="1"/>
  <c r="AZ82" i="1" s="1"/>
  <c r="Q82" i="1"/>
  <c r="AI22" i="1"/>
  <c r="AZ31" i="1"/>
  <c r="L19" i="1"/>
  <c r="I19" i="1"/>
  <c r="I22" i="1"/>
  <c r="AI19" i="1"/>
  <c r="L22" i="1"/>
  <c r="G24" i="1"/>
  <c r="AZ26" i="1"/>
  <c r="L29" i="1"/>
  <c r="AX29" i="1"/>
  <c r="H32" i="1"/>
  <c r="AW32" i="1" s="1"/>
  <c r="AZ32" i="1" s="1"/>
  <c r="I36" i="1"/>
  <c r="L40" i="1"/>
  <c r="G40" i="1"/>
  <c r="AI40" i="1"/>
  <c r="AI41" i="1"/>
  <c r="AI42" i="1"/>
  <c r="L42" i="1"/>
  <c r="I42" i="1"/>
  <c r="G43" i="1"/>
  <c r="AV43" i="1"/>
  <c r="AX43" i="1" s="1"/>
  <c r="Q43" i="1"/>
  <c r="AV61" i="1"/>
  <c r="AX61" i="1" s="1"/>
  <c r="Q61" i="1"/>
  <c r="AV73" i="1"/>
  <c r="Q73" i="1"/>
  <c r="I57" i="1"/>
  <c r="H57" i="1"/>
  <c r="AW57" i="1" s="1"/>
  <c r="AZ57" i="1" s="1"/>
  <c r="G57" i="1"/>
  <c r="AI57" i="1"/>
  <c r="AZ25" i="1"/>
  <c r="AI44" i="1"/>
  <c r="H44" i="1"/>
  <c r="AW44" i="1" s="1"/>
  <c r="G44" i="1"/>
  <c r="I44" i="1"/>
  <c r="I49" i="1"/>
  <c r="H49" i="1"/>
  <c r="AW49" i="1" s="1"/>
  <c r="G49" i="1"/>
  <c r="AI49" i="1"/>
  <c r="L49" i="1"/>
  <c r="AZ52" i="1"/>
  <c r="H18" i="1"/>
  <c r="AW18" i="1" s="1"/>
  <c r="AZ18" i="1" s="1"/>
  <c r="L21" i="1"/>
  <c r="AX21" i="1"/>
  <c r="H24" i="1"/>
  <c r="AW24" i="1" s="1"/>
  <c r="U24" i="1"/>
  <c r="G26" i="1"/>
  <c r="AI26" i="1"/>
  <c r="L26" i="1"/>
  <c r="G27" i="1"/>
  <c r="I32" i="1"/>
  <c r="L36" i="1"/>
  <c r="I38" i="1"/>
  <c r="H38" i="1"/>
  <c r="AW38" i="1" s="1"/>
  <c r="G38" i="1"/>
  <c r="I39" i="1"/>
  <c r="H40" i="1"/>
  <c r="AW40" i="1" s="1"/>
  <c r="H43" i="1"/>
  <c r="AW43" i="1" s="1"/>
  <c r="AZ43" i="1" s="1"/>
  <c r="L59" i="1"/>
  <c r="I59" i="1"/>
  <c r="AX73" i="1"/>
  <c r="AV85" i="1"/>
  <c r="AX85" i="1" s="1"/>
  <c r="Q85" i="1"/>
  <c r="G33" i="1"/>
  <c r="L33" i="1"/>
  <c r="AI34" i="1"/>
  <c r="L34" i="1"/>
  <c r="I34" i="1"/>
  <c r="Q46" i="1"/>
  <c r="AV46" i="1"/>
  <c r="AX46" i="1" s="1"/>
  <c r="U51" i="1"/>
  <c r="AX57" i="1"/>
  <c r="T60" i="1"/>
  <c r="X60" i="1" s="1"/>
  <c r="AA60" i="1"/>
  <c r="Z60" i="1"/>
  <c r="R68" i="1"/>
  <c r="S68" i="1" s="1"/>
  <c r="L69" i="1"/>
  <c r="H69" i="1"/>
  <c r="AW69" i="1" s="1"/>
  <c r="G69" i="1"/>
  <c r="G23" i="1"/>
  <c r="R23" i="1" s="1"/>
  <c r="S23" i="1" s="1"/>
  <c r="G31" i="1"/>
  <c r="R31" i="1" s="1"/>
  <c r="S31" i="1" s="1"/>
  <c r="Z31" i="1" s="1"/>
  <c r="G34" i="1"/>
  <c r="L37" i="1"/>
  <c r="H37" i="1"/>
  <c r="AW37" i="1" s="1"/>
  <c r="AZ37" i="1" s="1"/>
  <c r="AV41" i="1"/>
  <c r="AX41" i="1" s="1"/>
  <c r="I46" i="1"/>
  <c r="H46" i="1"/>
  <c r="AW46" i="1" s="1"/>
  <c r="G46" i="1"/>
  <c r="L46" i="1"/>
  <c r="AI46" i="1"/>
  <c r="BJ48" i="1"/>
  <c r="Q50" i="1"/>
  <c r="I51" i="1"/>
  <c r="H51" i="1"/>
  <c r="AW51" i="1" s="1"/>
  <c r="L51" i="1"/>
  <c r="AV51" i="1"/>
  <c r="AX51" i="1" s="1"/>
  <c r="Q51" i="1"/>
  <c r="L53" i="1"/>
  <c r="G53" i="1"/>
  <c r="AI53" i="1"/>
  <c r="H34" i="1"/>
  <c r="AW34" i="1" s="1"/>
  <c r="BJ39" i="1"/>
  <c r="U48" i="1"/>
  <c r="Q49" i="1"/>
  <c r="AV49" i="1"/>
  <c r="AX49" i="1" s="1"/>
  <c r="G55" i="1"/>
  <c r="AI55" i="1"/>
  <c r="L55" i="1"/>
  <c r="I55" i="1"/>
  <c r="AV56" i="1"/>
  <c r="AX56" i="1" s="1"/>
  <c r="Q56" i="1"/>
  <c r="I67" i="1"/>
  <c r="H67" i="1"/>
  <c r="AW67" i="1" s="1"/>
  <c r="AZ67" i="1" s="1"/>
  <c r="G67" i="1"/>
  <c r="AI67" i="1"/>
  <c r="L67" i="1"/>
  <c r="I69" i="1"/>
  <c r="H73" i="1"/>
  <c r="AW73" i="1" s="1"/>
  <c r="AZ73" i="1" s="1"/>
  <c r="G73" i="1"/>
  <c r="AI73" i="1"/>
  <c r="L73" i="1"/>
  <c r="I73" i="1"/>
  <c r="L93" i="1"/>
  <c r="I93" i="1"/>
  <c r="H93" i="1"/>
  <c r="AW93" i="1" s="1"/>
  <c r="AI93" i="1"/>
  <c r="G93" i="1"/>
  <c r="BJ44" i="1"/>
  <c r="AI50" i="1"/>
  <c r="L50" i="1"/>
  <c r="AX52" i="1"/>
  <c r="AV64" i="1"/>
  <c r="AX64" i="1" s="1"/>
  <c r="Q64" i="1"/>
  <c r="U85" i="1"/>
  <c r="AV93" i="1"/>
  <c r="AX93" i="1" s="1"/>
  <c r="Q93" i="1"/>
  <c r="G45" i="1"/>
  <c r="AI45" i="1"/>
  <c r="H50" i="1"/>
  <c r="AW50" i="1" s="1"/>
  <c r="AZ50" i="1" s="1"/>
  <c r="AX50" i="1"/>
  <c r="BJ69" i="1"/>
  <c r="I72" i="1"/>
  <c r="H72" i="1"/>
  <c r="AW72" i="1" s="1"/>
  <c r="G72" i="1"/>
  <c r="AV77" i="1"/>
  <c r="AX77" i="1" s="1"/>
  <c r="Q77" i="1"/>
  <c r="I83" i="1"/>
  <c r="H83" i="1"/>
  <c r="AW83" i="1" s="1"/>
  <c r="AZ83" i="1" s="1"/>
  <c r="G83" i="1"/>
  <c r="AI83" i="1"/>
  <c r="L83" i="1"/>
  <c r="I91" i="1"/>
  <c r="H91" i="1"/>
  <c r="AW91" i="1" s="1"/>
  <c r="AZ91" i="1" s="1"/>
  <c r="G91" i="1"/>
  <c r="AI91" i="1"/>
  <c r="L91" i="1"/>
  <c r="BJ47" i="1"/>
  <c r="U53" i="1"/>
  <c r="AX53" i="1"/>
  <c r="I54" i="1"/>
  <c r="H54" i="1"/>
  <c r="AW54" i="1" s="1"/>
  <c r="AZ54" i="1" s="1"/>
  <c r="G54" i="1"/>
  <c r="AX60" i="1"/>
  <c r="AX63" i="1"/>
  <c r="AZ76" i="1"/>
  <c r="AV84" i="1"/>
  <c r="Q84" i="1"/>
  <c r="AV88" i="1"/>
  <c r="AX88" i="1" s="1"/>
  <c r="Q88" i="1"/>
  <c r="BJ92" i="1"/>
  <c r="R63" i="1"/>
  <c r="S63" i="1" s="1"/>
  <c r="I65" i="1"/>
  <c r="H65" i="1"/>
  <c r="AW65" i="1" s="1"/>
  <c r="AZ65" i="1" s="1"/>
  <c r="G65" i="1"/>
  <c r="AI65" i="1"/>
  <c r="O66" i="1"/>
  <c r="M66" i="1" s="1"/>
  <c r="P66" i="1" s="1"/>
  <c r="Y66" i="1"/>
  <c r="AB66" i="1" s="1"/>
  <c r="AI66" i="1"/>
  <c r="L66" i="1"/>
  <c r="I66" i="1"/>
  <c r="AI70" i="1"/>
  <c r="I70" i="1"/>
  <c r="H70" i="1"/>
  <c r="AW70" i="1" s="1"/>
  <c r="AZ70" i="1" s="1"/>
  <c r="G70" i="1"/>
  <c r="I75" i="1"/>
  <c r="H75" i="1"/>
  <c r="AW75" i="1" s="1"/>
  <c r="AZ75" i="1" s="1"/>
  <c r="G75" i="1"/>
  <c r="AI75" i="1"/>
  <c r="L75" i="1"/>
  <c r="AI87" i="1"/>
  <c r="L87" i="1"/>
  <c r="O60" i="1"/>
  <c r="M60" i="1" s="1"/>
  <c r="P60" i="1" s="1"/>
  <c r="J60" i="1" s="1"/>
  <c r="K60" i="1" s="1"/>
  <c r="I62" i="1"/>
  <c r="H62" i="1"/>
  <c r="AW62" i="1" s="1"/>
  <c r="G62" i="1"/>
  <c r="AZ68" i="1"/>
  <c r="AV76" i="1"/>
  <c r="Q76" i="1"/>
  <c r="AI79" i="1"/>
  <c r="L79" i="1"/>
  <c r="AX82" i="1"/>
  <c r="AX84" i="1"/>
  <c r="I86" i="1"/>
  <c r="H86" i="1"/>
  <c r="AW86" i="1" s="1"/>
  <c r="AZ86" i="1" s="1"/>
  <c r="G86" i="1"/>
  <c r="AI86" i="1"/>
  <c r="AV87" i="1"/>
  <c r="AX87" i="1" s="1"/>
  <c r="Q87" i="1"/>
  <c r="I88" i="1"/>
  <c r="H88" i="1"/>
  <c r="AW88" i="1" s="1"/>
  <c r="AZ88" i="1" s="1"/>
  <c r="G88" i="1"/>
  <c r="H89" i="1"/>
  <c r="AW89" i="1" s="1"/>
  <c r="AZ89" i="1" s="1"/>
  <c r="G89" i="1"/>
  <c r="AI89" i="1"/>
  <c r="L89" i="1"/>
  <c r="I89" i="1"/>
  <c r="AI52" i="1"/>
  <c r="L58" i="1"/>
  <c r="AI62" i="1"/>
  <c r="O68" i="1"/>
  <c r="M68" i="1" s="1"/>
  <c r="P68" i="1" s="1"/>
  <c r="J68" i="1" s="1"/>
  <c r="K68" i="1" s="1"/>
  <c r="U69" i="1"/>
  <c r="AX76" i="1"/>
  <c r="H79" i="1"/>
  <c r="AW79" i="1" s="1"/>
  <c r="AZ79" i="1" s="1"/>
  <c r="AI88" i="1"/>
  <c r="G52" i="1"/>
  <c r="R52" i="1" s="1"/>
  <c r="S52" i="1" s="1"/>
  <c r="AZ63" i="1"/>
  <c r="O63" i="1"/>
  <c r="M63" i="1" s="1"/>
  <c r="P63" i="1" s="1"/>
  <c r="J63" i="1" s="1"/>
  <c r="K63" i="1" s="1"/>
  <c r="AI71" i="1"/>
  <c r="L71" i="1"/>
  <c r="I71" i="1"/>
  <c r="H71" i="1"/>
  <c r="AW71" i="1" s="1"/>
  <c r="AZ71" i="1" s="1"/>
  <c r="G71" i="1"/>
  <c r="I79" i="1"/>
  <c r="AV80" i="1"/>
  <c r="AX80" i="1" s="1"/>
  <c r="Q80" i="1"/>
  <c r="L88" i="1"/>
  <c r="AV72" i="1"/>
  <c r="AX72" i="1" s="1"/>
  <c r="Q72" i="1"/>
  <c r="AV74" i="1"/>
  <c r="Q74" i="1"/>
  <c r="I78" i="1"/>
  <c r="H78" i="1"/>
  <c r="AW78" i="1" s="1"/>
  <c r="AZ78" i="1" s="1"/>
  <c r="G78" i="1"/>
  <c r="AI78" i="1"/>
  <c r="AV79" i="1"/>
  <c r="AX79" i="1" s="1"/>
  <c r="Q79" i="1"/>
  <c r="I80" i="1"/>
  <c r="H80" i="1"/>
  <c r="AW80" i="1" s="1"/>
  <c r="AZ80" i="1" s="1"/>
  <c r="G80" i="1"/>
  <c r="H81" i="1"/>
  <c r="AW81" i="1" s="1"/>
  <c r="AZ81" i="1" s="1"/>
  <c r="G81" i="1"/>
  <c r="AI81" i="1"/>
  <c r="L81" i="1"/>
  <c r="I81" i="1"/>
  <c r="AZ84" i="1"/>
  <c r="Q89" i="1"/>
  <c r="AX89" i="1"/>
  <c r="L63" i="1"/>
  <c r="L77" i="1"/>
  <c r="I77" i="1"/>
  <c r="H77" i="1"/>
  <c r="AW77" i="1" s="1"/>
  <c r="AZ77" i="1" s="1"/>
  <c r="AX78" i="1"/>
  <c r="AX86" i="1"/>
  <c r="AX94" i="1"/>
  <c r="AI63" i="1"/>
  <c r="G74" i="1"/>
  <c r="R75" i="1"/>
  <c r="S75" i="1" s="1"/>
  <c r="G82" i="1"/>
  <c r="L74" i="1"/>
  <c r="I74" i="1"/>
  <c r="L82" i="1"/>
  <c r="I82" i="1"/>
  <c r="R83" i="1"/>
  <c r="S83" i="1" s="1"/>
  <c r="L90" i="1"/>
  <c r="I90" i="1"/>
  <c r="L76" i="1"/>
  <c r="L84" i="1"/>
  <c r="L92" i="1"/>
  <c r="AI84" i="1"/>
  <c r="AI92" i="1"/>
  <c r="AB42" i="1" l="1"/>
  <c r="J66" i="1"/>
  <c r="K66" i="1" s="1"/>
  <c r="AA23" i="1"/>
  <c r="T23" i="1"/>
  <c r="X23" i="1" s="1"/>
  <c r="Z23" i="1"/>
  <c r="Z83" i="1"/>
  <c r="AA83" i="1"/>
  <c r="T83" i="1"/>
  <c r="X83" i="1" s="1"/>
  <c r="Y83" i="1"/>
  <c r="O83" i="1"/>
  <c r="M83" i="1" s="1"/>
  <c r="P83" i="1" s="1"/>
  <c r="J83" i="1" s="1"/>
  <c r="K83" i="1" s="1"/>
  <c r="R90" i="1"/>
  <c r="S90" i="1" s="1"/>
  <c r="Y17" i="1"/>
  <c r="AZ62" i="1"/>
  <c r="R84" i="1"/>
  <c r="S84" i="1" s="1"/>
  <c r="AX90" i="1"/>
  <c r="Y78" i="1"/>
  <c r="R78" i="1"/>
  <c r="S78" i="1" s="1"/>
  <c r="R88" i="1"/>
  <c r="S88" i="1" s="1"/>
  <c r="AV48" i="1"/>
  <c r="AX48" i="1" s="1"/>
  <c r="Q48" i="1"/>
  <c r="Y26" i="1"/>
  <c r="R29" i="1"/>
  <c r="S29" i="1" s="1"/>
  <c r="Y62" i="1"/>
  <c r="AV69" i="1"/>
  <c r="AX69" i="1" s="1"/>
  <c r="Q69" i="1"/>
  <c r="Q44" i="1"/>
  <c r="AV44" i="1"/>
  <c r="AX44" i="1" s="1"/>
  <c r="Y69" i="1"/>
  <c r="R33" i="1"/>
  <c r="S33" i="1" s="1"/>
  <c r="Y33" i="1"/>
  <c r="Y49" i="1"/>
  <c r="R45" i="1"/>
  <c r="S45" i="1" s="1"/>
  <c r="Y56" i="1"/>
  <c r="R89" i="1"/>
  <c r="S89" i="1" s="1"/>
  <c r="Y91" i="1"/>
  <c r="R64" i="1"/>
  <c r="S64" i="1" s="1"/>
  <c r="O64" i="1" s="1"/>
  <c r="M64" i="1" s="1"/>
  <c r="P64" i="1" s="1"/>
  <c r="J64" i="1" s="1"/>
  <c r="K64" i="1" s="1"/>
  <c r="R51" i="1"/>
  <c r="S51" i="1" s="1"/>
  <c r="R85" i="1"/>
  <c r="S85" i="1" s="1"/>
  <c r="T52" i="1"/>
  <c r="X52" i="1" s="1"/>
  <c r="Z52" i="1"/>
  <c r="AA52" i="1"/>
  <c r="R62" i="1"/>
  <c r="S62" i="1" s="1"/>
  <c r="O62" i="1" s="1"/>
  <c r="M62" i="1" s="1"/>
  <c r="P62" i="1" s="1"/>
  <c r="J62" i="1" s="1"/>
  <c r="K62" i="1" s="1"/>
  <c r="AZ59" i="1"/>
  <c r="Y28" i="1"/>
  <c r="R28" i="1"/>
  <c r="S28" i="1" s="1"/>
  <c r="O28" i="1" s="1"/>
  <c r="M28" i="1" s="1"/>
  <c r="P28" i="1" s="1"/>
  <c r="J28" i="1" s="1"/>
  <c r="K28" i="1" s="1"/>
  <c r="R56" i="1"/>
  <c r="S56" i="1" s="1"/>
  <c r="O56" i="1" s="1"/>
  <c r="M56" i="1" s="1"/>
  <c r="P56" i="1" s="1"/>
  <c r="J56" i="1" s="1"/>
  <c r="K56" i="1" s="1"/>
  <c r="Q55" i="1"/>
  <c r="AV55" i="1"/>
  <c r="R37" i="1"/>
  <c r="S37" i="1" s="1"/>
  <c r="Y74" i="1"/>
  <c r="O74" i="1"/>
  <c r="M74" i="1" s="1"/>
  <c r="P74" i="1" s="1"/>
  <c r="J74" i="1" s="1"/>
  <c r="K74" i="1" s="1"/>
  <c r="R79" i="1"/>
  <c r="S79" i="1" s="1"/>
  <c r="AX74" i="1"/>
  <c r="AZ74" i="1"/>
  <c r="Y75" i="1"/>
  <c r="O75" i="1"/>
  <c r="M75" i="1" s="1"/>
  <c r="P75" i="1" s="1"/>
  <c r="J75" i="1" s="1"/>
  <c r="K75" i="1" s="1"/>
  <c r="AZ93" i="1"/>
  <c r="Y46" i="1"/>
  <c r="O46" i="1"/>
  <c r="M46" i="1" s="1"/>
  <c r="P46" i="1" s="1"/>
  <c r="J46" i="1" s="1"/>
  <c r="K46" i="1" s="1"/>
  <c r="Y34" i="1"/>
  <c r="T68" i="1"/>
  <c r="X68" i="1" s="1"/>
  <c r="AA68" i="1"/>
  <c r="Z68" i="1"/>
  <c r="R46" i="1"/>
  <c r="S46" i="1" s="1"/>
  <c r="Y41" i="1"/>
  <c r="R41" i="1"/>
  <c r="S41" i="1" s="1"/>
  <c r="AZ85" i="1"/>
  <c r="Y30" i="1"/>
  <c r="O30" i="1"/>
  <c r="M30" i="1" s="1"/>
  <c r="P30" i="1" s="1"/>
  <c r="J30" i="1" s="1"/>
  <c r="K30" i="1" s="1"/>
  <c r="T18" i="1"/>
  <c r="X18" i="1" s="1"/>
  <c r="AA18" i="1"/>
  <c r="Z18" i="1"/>
  <c r="R38" i="1"/>
  <c r="S38" i="1" s="1"/>
  <c r="Y53" i="1"/>
  <c r="R40" i="1"/>
  <c r="S40" i="1" s="1"/>
  <c r="O40" i="1" s="1"/>
  <c r="M40" i="1" s="1"/>
  <c r="P40" i="1" s="1"/>
  <c r="J40" i="1" s="1"/>
  <c r="K40" i="1" s="1"/>
  <c r="AA30" i="1"/>
  <c r="AB30" i="1" s="1"/>
  <c r="T30" i="1"/>
  <c r="X30" i="1" s="1"/>
  <c r="R22" i="1"/>
  <c r="S22" i="1" s="1"/>
  <c r="O22" i="1" s="1"/>
  <c r="M22" i="1" s="1"/>
  <c r="P22" i="1" s="1"/>
  <c r="J22" i="1" s="1"/>
  <c r="K22" i="1" s="1"/>
  <c r="R91" i="1"/>
  <c r="S91" i="1" s="1"/>
  <c r="O91" i="1" s="1"/>
  <c r="M91" i="1" s="1"/>
  <c r="P91" i="1" s="1"/>
  <c r="J91" i="1" s="1"/>
  <c r="K91" i="1" s="1"/>
  <c r="R72" i="1"/>
  <c r="S72" i="1" s="1"/>
  <c r="Y71" i="1"/>
  <c r="O89" i="1"/>
  <c r="M89" i="1" s="1"/>
  <c r="P89" i="1" s="1"/>
  <c r="J89" i="1" s="1"/>
  <c r="K89" i="1" s="1"/>
  <c r="Y89" i="1"/>
  <c r="T63" i="1"/>
  <c r="X63" i="1" s="1"/>
  <c r="AA63" i="1"/>
  <c r="Z63" i="1"/>
  <c r="AV39" i="1"/>
  <c r="AX39" i="1" s="1"/>
  <c r="Q39" i="1"/>
  <c r="AZ51" i="1"/>
  <c r="AZ46" i="1"/>
  <c r="O31" i="1"/>
  <c r="M31" i="1" s="1"/>
  <c r="P31" i="1" s="1"/>
  <c r="J31" i="1" s="1"/>
  <c r="K31" i="1" s="1"/>
  <c r="Y31" i="1"/>
  <c r="Y38" i="1"/>
  <c r="O38" i="1"/>
  <c r="M38" i="1" s="1"/>
  <c r="P38" i="1" s="1"/>
  <c r="J38" i="1" s="1"/>
  <c r="K38" i="1" s="1"/>
  <c r="Y27" i="1"/>
  <c r="Y44" i="1"/>
  <c r="R43" i="1"/>
  <c r="S43" i="1" s="1"/>
  <c r="Y40" i="1"/>
  <c r="Y24" i="1"/>
  <c r="AZ41" i="1"/>
  <c r="Y94" i="1"/>
  <c r="R94" i="1"/>
  <c r="S94" i="1" s="1"/>
  <c r="R53" i="1"/>
  <c r="S53" i="1" s="1"/>
  <c r="R17" i="1"/>
  <c r="S17" i="1" s="1"/>
  <c r="Y54" i="1"/>
  <c r="O54" i="1"/>
  <c r="M54" i="1" s="1"/>
  <c r="P54" i="1" s="1"/>
  <c r="J54" i="1" s="1"/>
  <c r="K54" i="1" s="1"/>
  <c r="R61" i="1"/>
  <c r="S61" i="1" s="1"/>
  <c r="R80" i="1"/>
  <c r="S80" i="1" s="1"/>
  <c r="Y22" i="1"/>
  <c r="AZ27" i="1"/>
  <c r="Y82" i="1"/>
  <c r="R87" i="1"/>
  <c r="S87" i="1" s="1"/>
  <c r="Y65" i="1"/>
  <c r="R65" i="1"/>
  <c r="S65" i="1" s="1"/>
  <c r="O65" i="1" s="1"/>
  <c r="M65" i="1" s="1"/>
  <c r="P65" i="1" s="1"/>
  <c r="J65" i="1" s="1"/>
  <c r="K65" i="1" s="1"/>
  <c r="Y93" i="1"/>
  <c r="R49" i="1"/>
  <c r="S49" i="1" s="1"/>
  <c r="O49" i="1" s="1"/>
  <c r="M49" i="1" s="1"/>
  <c r="P49" i="1" s="1"/>
  <c r="J49" i="1" s="1"/>
  <c r="K49" i="1" s="1"/>
  <c r="AZ24" i="1"/>
  <c r="Y57" i="1"/>
  <c r="R57" i="1"/>
  <c r="S57" i="1" s="1"/>
  <c r="O57" i="1" s="1"/>
  <c r="M57" i="1" s="1"/>
  <c r="P57" i="1" s="1"/>
  <c r="J57" i="1" s="1"/>
  <c r="K57" i="1" s="1"/>
  <c r="Y85" i="1"/>
  <c r="O85" i="1"/>
  <c r="M85" i="1" s="1"/>
  <c r="P85" i="1" s="1"/>
  <c r="J85" i="1" s="1"/>
  <c r="K85" i="1" s="1"/>
  <c r="Y86" i="1"/>
  <c r="R86" i="1"/>
  <c r="S86" i="1" s="1"/>
  <c r="O86" i="1" s="1"/>
  <c r="M86" i="1" s="1"/>
  <c r="P86" i="1" s="1"/>
  <c r="J86" i="1" s="1"/>
  <c r="K86" i="1" s="1"/>
  <c r="R76" i="1"/>
  <c r="S76" i="1" s="1"/>
  <c r="AV47" i="1"/>
  <c r="AX47" i="1" s="1"/>
  <c r="Q47" i="1"/>
  <c r="Y72" i="1"/>
  <c r="O72" i="1"/>
  <c r="M72" i="1" s="1"/>
  <c r="P72" i="1" s="1"/>
  <c r="J72" i="1" s="1"/>
  <c r="K72" i="1" s="1"/>
  <c r="O45" i="1"/>
  <c r="M45" i="1" s="1"/>
  <c r="P45" i="1" s="1"/>
  <c r="J45" i="1" s="1"/>
  <c r="K45" i="1" s="1"/>
  <c r="Y45" i="1"/>
  <c r="AZ34" i="1"/>
  <c r="O23" i="1"/>
  <c r="M23" i="1" s="1"/>
  <c r="P23" i="1" s="1"/>
  <c r="J23" i="1" s="1"/>
  <c r="K23" i="1" s="1"/>
  <c r="Y23" i="1"/>
  <c r="AZ38" i="1"/>
  <c r="AZ44" i="1"/>
  <c r="R73" i="1"/>
  <c r="S73" i="1" s="1"/>
  <c r="O73" i="1" s="1"/>
  <c r="M73" i="1" s="1"/>
  <c r="P73" i="1" s="1"/>
  <c r="J73" i="1" s="1"/>
  <c r="K73" i="1" s="1"/>
  <c r="AA36" i="1"/>
  <c r="Z36" i="1"/>
  <c r="T36" i="1"/>
  <c r="X36" i="1" s="1"/>
  <c r="R71" i="1"/>
  <c r="S71" i="1" s="1"/>
  <c r="Y61" i="1"/>
  <c r="O61" i="1"/>
  <c r="M61" i="1" s="1"/>
  <c r="P61" i="1" s="1"/>
  <c r="J61" i="1" s="1"/>
  <c r="K61" i="1" s="1"/>
  <c r="Y25" i="1"/>
  <c r="R21" i="1"/>
  <c r="S21" i="1" s="1"/>
  <c r="Y48" i="1"/>
  <c r="Y47" i="1"/>
  <c r="O36" i="1"/>
  <c r="M36" i="1" s="1"/>
  <c r="P36" i="1" s="1"/>
  <c r="J36" i="1" s="1"/>
  <c r="K36" i="1" s="1"/>
  <c r="Y36" i="1"/>
  <c r="R32" i="1"/>
  <c r="S32" i="1" s="1"/>
  <c r="Y20" i="1"/>
  <c r="O20" i="1"/>
  <c r="M20" i="1" s="1"/>
  <c r="P20" i="1" s="1"/>
  <c r="J20" i="1" s="1"/>
  <c r="K20" i="1" s="1"/>
  <c r="AZ35" i="1"/>
  <c r="Y55" i="1"/>
  <c r="Y64" i="1"/>
  <c r="T31" i="1"/>
  <c r="X31" i="1" s="1"/>
  <c r="AA31" i="1"/>
  <c r="AB31" i="1" s="1"/>
  <c r="Y80" i="1"/>
  <c r="O80" i="1"/>
  <c r="M80" i="1" s="1"/>
  <c r="P80" i="1" s="1"/>
  <c r="J80" i="1" s="1"/>
  <c r="K80" i="1" s="1"/>
  <c r="J42" i="1"/>
  <c r="K42" i="1" s="1"/>
  <c r="R34" i="1"/>
  <c r="S34" i="1" s="1"/>
  <c r="R24" i="1"/>
  <c r="S24" i="1" s="1"/>
  <c r="O24" i="1" s="1"/>
  <c r="M24" i="1" s="1"/>
  <c r="P24" i="1" s="1"/>
  <c r="J24" i="1" s="1"/>
  <c r="K24" i="1" s="1"/>
  <c r="Y73" i="1"/>
  <c r="AZ69" i="1"/>
  <c r="AZ49" i="1"/>
  <c r="Y39" i="1"/>
  <c r="AZ47" i="1"/>
  <c r="R35" i="1"/>
  <c r="S35" i="1" s="1"/>
  <c r="R70" i="1"/>
  <c r="S70" i="1" s="1"/>
  <c r="AX19" i="1"/>
  <c r="Z75" i="1"/>
  <c r="AA75" i="1"/>
  <c r="T75" i="1"/>
  <c r="X75" i="1" s="1"/>
  <c r="R74" i="1"/>
  <c r="S74" i="1" s="1"/>
  <c r="R77" i="1"/>
  <c r="S77" i="1" s="1"/>
  <c r="AZ40" i="1"/>
  <c r="R26" i="1"/>
  <c r="S26" i="1" s="1"/>
  <c r="O26" i="1" s="1"/>
  <c r="M26" i="1" s="1"/>
  <c r="P26" i="1" s="1"/>
  <c r="J26" i="1" s="1"/>
  <c r="K26" i="1" s="1"/>
  <c r="R82" i="1"/>
  <c r="S82" i="1" s="1"/>
  <c r="AZ87" i="1"/>
  <c r="O52" i="1"/>
  <c r="M52" i="1" s="1"/>
  <c r="P52" i="1" s="1"/>
  <c r="J52" i="1" s="1"/>
  <c r="K52" i="1" s="1"/>
  <c r="Y52" i="1"/>
  <c r="Y81" i="1"/>
  <c r="Y88" i="1"/>
  <c r="O88" i="1"/>
  <c r="M88" i="1" s="1"/>
  <c r="P88" i="1" s="1"/>
  <c r="J88" i="1" s="1"/>
  <c r="K88" i="1" s="1"/>
  <c r="Y70" i="1"/>
  <c r="AV92" i="1"/>
  <c r="Q92" i="1"/>
  <c r="R54" i="1"/>
  <c r="S54" i="1" s="1"/>
  <c r="AZ72" i="1"/>
  <c r="R93" i="1"/>
  <c r="S93" i="1" s="1"/>
  <c r="O93" i="1" s="1"/>
  <c r="M93" i="1" s="1"/>
  <c r="P93" i="1" s="1"/>
  <c r="J93" i="1" s="1"/>
  <c r="K93" i="1" s="1"/>
  <c r="Y67" i="1"/>
  <c r="R50" i="1"/>
  <c r="S50" i="1" s="1"/>
  <c r="R81" i="1"/>
  <c r="S81" i="1" s="1"/>
  <c r="O81" i="1" s="1"/>
  <c r="M81" i="1" s="1"/>
  <c r="P81" i="1" s="1"/>
  <c r="J81" i="1" s="1"/>
  <c r="K81" i="1" s="1"/>
  <c r="AB60" i="1"/>
  <c r="Y43" i="1"/>
  <c r="O43" i="1"/>
  <c r="M43" i="1" s="1"/>
  <c r="P43" i="1" s="1"/>
  <c r="J43" i="1" s="1"/>
  <c r="K43" i="1" s="1"/>
  <c r="AA20" i="1"/>
  <c r="Z20" i="1"/>
  <c r="T20" i="1"/>
  <c r="X20" i="1" s="1"/>
  <c r="T58" i="1"/>
  <c r="X58" i="1" s="1"/>
  <c r="AA58" i="1"/>
  <c r="Z58" i="1"/>
  <c r="Y35" i="1"/>
  <c r="O35" i="1"/>
  <c r="M35" i="1" s="1"/>
  <c r="P35" i="1" s="1"/>
  <c r="J35" i="1" s="1"/>
  <c r="K35" i="1" s="1"/>
  <c r="AZ61" i="1"/>
  <c r="R67" i="1"/>
  <c r="S67" i="1" s="1"/>
  <c r="AZ39" i="1"/>
  <c r="R59" i="1"/>
  <c r="S59" i="1" s="1"/>
  <c r="R25" i="1"/>
  <c r="S25" i="1" s="1"/>
  <c r="O25" i="1" s="1"/>
  <c r="M25" i="1" s="1"/>
  <c r="P25" i="1" s="1"/>
  <c r="J25" i="1" s="1"/>
  <c r="K25" i="1" s="1"/>
  <c r="O58" i="1"/>
  <c r="M58" i="1" s="1"/>
  <c r="P58" i="1" s="1"/>
  <c r="J58" i="1" s="1"/>
  <c r="K58" i="1" s="1"/>
  <c r="O18" i="1"/>
  <c r="M18" i="1" s="1"/>
  <c r="P18" i="1" s="1"/>
  <c r="J18" i="1" s="1"/>
  <c r="K18" i="1" s="1"/>
  <c r="Y18" i="1"/>
  <c r="R27" i="1"/>
  <c r="S27" i="1" s="1"/>
  <c r="O27" i="1" s="1"/>
  <c r="M27" i="1" s="1"/>
  <c r="P27" i="1" s="1"/>
  <c r="J27" i="1" s="1"/>
  <c r="K27" i="1" s="1"/>
  <c r="R19" i="1"/>
  <c r="S19" i="1" s="1"/>
  <c r="AZ22" i="1"/>
  <c r="AB20" i="1" l="1"/>
  <c r="AB75" i="1"/>
  <c r="AB63" i="1"/>
  <c r="AB36" i="1"/>
  <c r="AB58" i="1"/>
  <c r="T77" i="1"/>
  <c r="X77" i="1" s="1"/>
  <c r="AA77" i="1"/>
  <c r="O77" i="1"/>
  <c r="M77" i="1" s="1"/>
  <c r="P77" i="1" s="1"/>
  <c r="J77" i="1" s="1"/>
  <c r="K77" i="1" s="1"/>
  <c r="Z77" i="1"/>
  <c r="R69" i="1"/>
  <c r="S69" i="1" s="1"/>
  <c r="R48" i="1"/>
  <c r="S48" i="1" s="1"/>
  <c r="T50" i="1"/>
  <c r="X50" i="1" s="1"/>
  <c r="AA50" i="1"/>
  <c r="Z50" i="1"/>
  <c r="O50" i="1"/>
  <c r="M50" i="1" s="1"/>
  <c r="P50" i="1" s="1"/>
  <c r="J50" i="1" s="1"/>
  <c r="K50" i="1" s="1"/>
  <c r="R92" i="1"/>
  <c r="S92" i="1" s="1"/>
  <c r="T70" i="1"/>
  <c r="X70" i="1" s="1"/>
  <c r="AA70" i="1"/>
  <c r="Z70" i="1"/>
  <c r="T40" i="1"/>
  <c r="X40" i="1" s="1"/>
  <c r="AA40" i="1"/>
  <c r="Z40" i="1"/>
  <c r="T85" i="1"/>
  <c r="X85" i="1" s="1"/>
  <c r="AA85" i="1"/>
  <c r="Z85" i="1"/>
  <c r="T74" i="1"/>
  <c r="X74" i="1" s="1"/>
  <c r="AA74" i="1"/>
  <c r="Z74" i="1"/>
  <c r="T76" i="1"/>
  <c r="X76" i="1" s="1"/>
  <c r="AA76" i="1"/>
  <c r="Z76" i="1"/>
  <c r="O76" i="1"/>
  <c r="M76" i="1" s="1"/>
  <c r="P76" i="1" s="1"/>
  <c r="J76" i="1" s="1"/>
  <c r="K76" i="1" s="1"/>
  <c r="T17" i="1"/>
  <c r="X17" i="1" s="1"/>
  <c r="AA17" i="1"/>
  <c r="Z17" i="1"/>
  <c r="T37" i="1"/>
  <c r="X37" i="1" s="1"/>
  <c r="AA37" i="1"/>
  <c r="Z37" i="1"/>
  <c r="O37" i="1"/>
  <c r="M37" i="1" s="1"/>
  <c r="P37" i="1" s="1"/>
  <c r="J37" i="1" s="1"/>
  <c r="K37" i="1" s="1"/>
  <c r="T33" i="1"/>
  <c r="X33" i="1" s="1"/>
  <c r="AA33" i="1"/>
  <c r="Z33" i="1"/>
  <c r="AB83" i="1"/>
  <c r="R44" i="1"/>
  <c r="S44" i="1" s="1"/>
  <c r="R47" i="1"/>
  <c r="S47" i="1" s="1"/>
  <c r="AB18" i="1"/>
  <c r="T84" i="1"/>
  <c r="X84" i="1" s="1"/>
  <c r="AA84" i="1"/>
  <c r="AB84" i="1" s="1"/>
  <c r="Z84" i="1"/>
  <c r="O84" i="1"/>
  <c r="M84" i="1" s="1"/>
  <c r="P84" i="1" s="1"/>
  <c r="J84" i="1" s="1"/>
  <c r="K84" i="1" s="1"/>
  <c r="AA71" i="1"/>
  <c r="T71" i="1"/>
  <c r="X71" i="1" s="1"/>
  <c r="Z71" i="1"/>
  <c r="AA57" i="1"/>
  <c r="Z57" i="1"/>
  <c r="T57" i="1"/>
  <c r="X57" i="1" s="1"/>
  <c r="AA65" i="1"/>
  <c r="Z65" i="1"/>
  <c r="T65" i="1"/>
  <c r="X65" i="1" s="1"/>
  <c r="R39" i="1"/>
  <c r="S39" i="1" s="1"/>
  <c r="O71" i="1"/>
  <c r="M71" i="1" s="1"/>
  <c r="P71" i="1" s="1"/>
  <c r="J71" i="1" s="1"/>
  <c r="K71" i="1" s="1"/>
  <c r="AA46" i="1"/>
  <c r="T46" i="1"/>
  <c r="X46" i="1" s="1"/>
  <c r="Z46" i="1"/>
  <c r="T28" i="1"/>
  <c r="X28" i="1" s="1"/>
  <c r="AA28" i="1"/>
  <c r="Z28" i="1"/>
  <c r="T89" i="1"/>
  <c r="X89" i="1" s="1"/>
  <c r="AA89" i="1"/>
  <c r="Z89" i="1"/>
  <c r="AX92" i="1"/>
  <c r="AZ92" i="1"/>
  <c r="AA67" i="1"/>
  <c r="T67" i="1"/>
  <c r="X67" i="1" s="1"/>
  <c r="Z67" i="1"/>
  <c r="O67" i="1"/>
  <c r="M67" i="1" s="1"/>
  <c r="P67" i="1" s="1"/>
  <c r="J67" i="1" s="1"/>
  <c r="K67" i="1" s="1"/>
  <c r="O70" i="1"/>
  <c r="M70" i="1" s="1"/>
  <c r="P70" i="1" s="1"/>
  <c r="J70" i="1" s="1"/>
  <c r="K70" i="1" s="1"/>
  <c r="AA35" i="1"/>
  <c r="Z35" i="1"/>
  <c r="T35" i="1"/>
  <c r="X35" i="1" s="1"/>
  <c r="T24" i="1"/>
  <c r="X24" i="1" s="1"/>
  <c r="AA24" i="1"/>
  <c r="Z24" i="1"/>
  <c r="T53" i="1"/>
  <c r="X53" i="1" s="1"/>
  <c r="AA53" i="1"/>
  <c r="Z53" i="1"/>
  <c r="AA72" i="1"/>
  <c r="T72" i="1"/>
  <c r="X72" i="1" s="1"/>
  <c r="Z72" i="1"/>
  <c r="O53" i="1"/>
  <c r="M53" i="1" s="1"/>
  <c r="P53" i="1" s="1"/>
  <c r="J53" i="1" s="1"/>
  <c r="K53" i="1" s="1"/>
  <c r="AB68" i="1"/>
  <c r="O33" i="1"/>
  <c r="M33" i="1" s="1"/>
  <c r="P33" i="1" s="1"/>
  <c r="J33" i="1" s="1"/>
  <c r="K33" i="1" s="1"/>
  <c r="AA88" i="1"/>
  <c r="AB88" i="1" s="1"/>
  <c r="T88" i="1"/>
  <c r="X88" i="1" s="1"/>
  <c r="Z88" i="1"/>
  <c r="O17" i="1"/>
  <c r="M17" i="1" s="1"/>
  <c r="P17" i="1" s="1"/>
  <c r="J17" i="1" s="1"/>
  <c r="K17" i="1" s="1"/>
  <c r="AA59" i="1"/>
  <c r="T59" i="1"/>
  <c r="X59" i="1" s="1"/>
  <c r="O59" i="1"/>
  <c r="M59" i="1" s="1"/>
  <c r="P59" i="1" s="1"/>
  <c r="J59" i="1" s="1"/>
  <c r="K59" i="1" s="1"/>
  <c r="Z59" i="1"/>
  <c r="AA54" i="1"/>
  <c r="AB54" i="1" s="1"/>
  <c r="T54" i="1"/>
  <c r="X54" i="1" s="1"/>
  <c r="Z54" i="1"/>
  <c r="T82" i="1"/>
  <c r="X82" i="1" s="1"/>
  <c r="AA82" i="1"/>
  <c r="Z82" i="1"/>
  <c r="T32" i="1"/>
  <c r="X32" i="1" s="1"/>
  <c r="AA32" i="1"/>
  <c r="O32" i="1"/>
  <c r="M32" i="1" s="1"/>
  <c r="P32" i="1" s="1"/>
  <c r="J32" i="1" s="1"/>
  <c r="K32" i="1" s="1"/>
  <c r="Z32" i="1"/>
  <c r="AX55" i="1"/>
  <c r="AZ55" i="1"/>
  <c r="AA51" i="1"/>
  <c r="T51" i="1"/>
  <c r="X51" i="1" s="1"/>
  <c r="O51" i="1"/>
  <c r="M51" i="1" s="1"/>
  <c r="P51" i="1" s="1"/>
  <c r="J51" i="1" s="1"/>
  <c r="K51" i="1" s="1"/>
  <c r="Z51" i="1"/>
  <c r="Z78" i="1"/>
  <c r="T78" i="1"/>
  <c r="X78" i="1" s="1"/>
  <c r="AA78" i="1"/>
  <c r="T93" i="1"/>
  <c r="X93" i="1" s="1"/>
  <c r="AA93" i="1"/>
  <c r="Z93" i="1"/>
  <c r="T34" i="1"/>
  <c r="X34" i="1" s="1"/>
  <c r="AA34" i="1"/>
  <c r="Z34" i="1"/>
  <c r="T73" i="1"/>
  <c r="X73" i="1" s="1"/>
  <c r="AA73" i="1"/>
  <c r="Z73" i="1"/>
  <c r="T49" i="1"/>
  <c r="X49" i="1" s="1"/>
  <c r="Z49" i="1"/>
  <c r="AA49" i="1"/>
  <c r="AB49" i="1" s="1"/>
  <c r="T61" i="1"/>
  <c r="X61" i="1" s="1"/>
  <c r="AA61" i="1"/>
  <c r="Z61" i="1"/>
  <c r="Z94" i="1"/>
  <c r="T94" i="1"/>
  <c r="X94" i="1" s="1"/>
  <c r="AA94" i="1"/>
  <c r="T41" i="1"/>
  <c r="X41" i="1" s="1"/>
  <c r="AA41" i="1"/>
  <c r="Z41" i="1"/>
  <c r="O34" i="1"/>
  <c r="M34" i="1" s="1"/>
  <c r="P34" i="1" s="1"/>
  <c r="J34" i="1" s="1"/>
  <c r="K34" i="1" s="1"/>
  <c r="R55" i="1"/>
  <c r="S55" i="1" s="1"/>
  <c r="T62" i="1"/>
  <c r="X62" i="1" s="1"/>
  <c r="AA62" i="1"/>
  <c r="AB62" i="1" s="1"/>
  <c r="Z62" i="1"/>
  <c r="T64" i="1"/>
  <c r="X64" i="1" s="1"/>
  <c r="AA64" i="1"/>
  <c r="Z64" i="1"/>
  <c r="T45" i="1"/>
  <c r="X45" i="1" s="1"/>
  <c r="AA45" i="1"/>
  <c r="Z45" i="1"/>
  <c r="O78" i="1"/>
  <c r="M78" i="1" s="1"/>
  <c r="P78" i="1" s="1"/>
  <c r="J78" i="1" s="1"/>
  <c r="K78" i="1" s="1"/>
  <c r="T90" i="1"/>
  <c r="X90" i="1" s="1"/>
  <c r="AA90" i="1"/>
  <c r="O90" i="1"/>
  <c r="M90" i="1" s="1"/>
  <c r="P90" i="1" s="1"/>
  <c r="J90" i="1" s="1"/>
  <c r="K90" i="1" s="1"/>
  <c r="Z90" i="1"/>
  <c r="T27" i="1"/>
  <c r="X27" i="1" s="1"/>
  <c r="AA27" i="1"/>
  <c r="Z27" i="1"/>
  <c r="T81" i="1"/>
  <c r="X81" i="1" s="1"/>
  <c r="AA81" i="1"/>
  <c r="Z81" i="1"/>
  <c r="AA21" i="1"/>
  <c r="T21" i="1"/>
  <c r="X21" i="1" s="1"/>
  <c r="Z21" i="1"/>
  <c r="O21" i="1"/>
  <c r="M21" i="1" s="1"/>
  <c r="P21" i="1" s="1"/>
  <c r="J21" i="1" s="1"/>
  <c r="K21" i="1" s="1"/>
  <c r="Z86" i="1"/>
  <c r="T86" i="1"/>
  <c r="X86" i="1" s="1"/>
  <c r="AA86" i="1"/>
  <c r="T87" i="1"/>
  <c r="X87" i="1" s="1"/>
  <c r="AA87" i="1"/>
  <c r="O87" i="1"/>
  <c r="M87" i="1" s="1"/>
  <c r="P87" i="1" s="1"/>
  <c r="J87" i="1" s="1"/>
  <c r="K87" i="1" s="1"/>
  <c r="Z87" i="1"/>
  <c r="AA80" i="1"/>
  <c r="T80" i="1"/>
  <c r="X80" i="1" s="1"/>
  <c r="Z80" i="1"/>
  <c r="Z91" i="1"/>
  <c r="AA91" i="1"/>
  <c r="AB91" i="1" s="1"/>
  <c r="T91" i="1"/>
  <c r="X91" i="1" s="1"/>
  <c r="AA29" i="1"/>
  <c r="Z29" i="1"/>
  <c r="T29" i="1"/>
  <c r="X29" i="1" s="1"/>
  <c r="O29" i="1"/>
  <c r="M29" i="1" s="1"/>
  <c r="P29" i="1" s="1"/>
  <c r="J29" i="1" s="1"/>
  <c r="K29" i="1" s="1"/>
  <c r="T25" i="1"/>
  <c r="X25" i="1" s="1"/>
  <c r="AA25" i="1"/>
  <c r="Z25" i="1"/>
  <c r="T19" i="1"/>
  <c r="X19" i="1" s="1"/>
  <c r="AA19" i="1"/>
  <c r="Z19" i="1"/>
  <c r="O19" i="1"/>
  <c r="M19" i="1" s="1"/>
  <c r="P19" i="1" s="1"/>
  <c r="J19" i="1" s="1"/>
  <c r="K19" i="1" s="1"/>
  <c r="AZ48" i="1"/>
  <c r="T26" i="1"/>
  <c r="X26" i="1" s="1"/>
  <c r="AA26" i="1"/>
  <c r="Z26" i="1"/>
  <c r="O82" i="1"/>
  <c r="M82" i="1" s="1"/>
  <c r="P82" i="1" s="1"/>
  <c r="J82" i="1" s="1"/>
  <c r="K82" i="1" s="1"/>
  <c r="O94" i="1"/>
  <c r="M94" i="1" s="1"/>
  <c r="P94" i="1" s="1"/>
  <c r="J94" i="1" s="1"/>
  <c r="K94" i="1" s="1"/>
  <c r="AA43" i="1"/>
  <c r="AB43" i="1" s="1"/>
  <c r="Z43" i="1"/>
  <c r="T43" i="1"/>
  <c r="X43" i="1" s="1"/>
  <c r="AA22" i="1"/>
  <c r="T22" i="1"/>
  <c r="X22" i="1" s="1"/>
  <c r="Z22" i="1"/>
  <c r="AA38" i="1"/>
  <c r="T38" i="1"/>
  <c r="X38" i="1" s="1"/>
  <c r="Z38" i="1"/>
  <c r="O41" i="1"/>
  <c r="M41" i="1" s="1"/>
  <c r="P41" i="1" s="1"/>
  <c r="J41" i="1" s="1"/>
  <c r="K41" i="1" s="1"/>
  <c r="T79" i="1"/>
  <c r="X79" i="1" s="1"/>
  <c r="AA79" i="1"/>
  <c r="AB79" i="1" s="1"/>
  <c r="Z79" i="1"/>
  <c r="O79" i="1"/>
  <c r="M79" i="1" s="1"/>
  <c r="P79" i="1" s="1"/>
  <c r="J79" i="1" s="1"/>
  <c r="K79" i="1" s="1"/>
  <c r="T56" i="1"/>
  <c r="X56" i="1" s="1"/>
  <c r="AA56" i="1"/>
  <c r="Z56" i="1"/>
  <c r="AB52" i="1"/>
  <c r="AB23" i="1"/>
  <c r="AB35" i="1" l="1"/>
  <c r="AB46" i="1"/>
  <c r="AB86" i="1"/>
  <c r="AB94" i="1"/>
  <c r="AB33" i="1"/>
  <c r="AB56" i="1"/>
  <c r="AB19" i="1"/>
  <c r="AB29" i="1"/>
  <c r="AB61" i="1"/>
  <c r="AB53" i="1"/>
  <c r="AB89" i="1"/>
  <c r="T69" i="1"/>
  <c r="X69" i="1" s="1"/>
  <c r="AA69" i="1"/>
  <c r="AB69" i="1" s="1"/>
  <c r="Z69" i="1"/>
  <c r="O69" i="1"/>
  <c r="M69" i="1" s="1"/>
  <c r="P69" i="1" s="1"/>
  <c r="J69" i="1" s="1"/>
  <c r="K69" i="1" s="1"/>
  <c r="AB38" i="1"/>
  <c r="AB21" i="1"/>
  <c r="AB64" i="1"/>
  <c r="AB32" i="1"/>
  <c r="AB90" i="1"/>
  <c r="AB34" i="1"/>
  <c r="AB76" i="1"/>
  <c r="AB26" i="1"/>
  <c r="AB25" i="1"/>
  <c r="AB81" i="1"/>
  <c r="AB24" i="1"/>
  <c r="AB28" i="1"/>
  <c r="AB71" i="1"/>
  <c r="AA44" i="1"/>
  <c r="AB44" i="1" s="1"/>
  <c r="T44" i="1"/>
  <c r="X44" i="1" s="1"/>
  <c r="Z44" i="1"/>
  <c r="O44" i="1"/>
  <c r="M44" i="1" s="1"/>
  <c r="P44" i="1" s="1"/>
  <c r="J44" i="1" s="1"/>
  <c r="K44" i="1" s="1"/>
  <c r="AB37" i="1"/>
  <c r="AB40" i="1"/>
  <c r="AB57" i="1"/>
  <c r="T92" i="1"/>
  <c r="X92" i="1" s="1"/>
  <c r="AA92" i="1"/>
  <c r="AB92" i="1" s="1"/>
  <c r="Z92" i="1"/>
  <c r="O92" i="1"/>
  <c r="M92" i="1" s="1"/>
  <c r="P92" i="1" s="1"/>
  <c r="J92" i="1" s="1"/>
  <c r="K92" i="1" s="1"/>
  <c r="T47" i="1"/>
  <c r="X47" i="1" s="1"/>
  <c r="AA47" i="1"/>
  <c r="Z47" i="1"/>
  <c r="O47" i="1"/>
  <c r="M47" i="1" s="1"/>
  <c r="P47" i="1" s="1"/>
  <c r="J47" i="1" s="1"/>
  <c r="K47" i="1" s="1"/>
  <c r="AB22" i="1"/>
  <c r="AB93" i="1"/>
  <c r="AB51" i="1"/>
  <c r="AB82" i="1"/>
  <c r="AB59" i="1"/>
  <c r="AB67" i="1"/>
  <c r="AB50" i="1"/>
  <c r="AB77" i="1"/>
  <c r="AB85" i="1"/>
  <c r="AB87" i="1"/>
  <c r="AB41" i="1"/>
  <c r="AB65" i="1"/>
  <c r="AB74" i="1"/>
  <c r="T39" i="1"/>
  <c r="X39" i="1" s="1"/>
  <c r="AA39" i="1"/>
  <c r="Z39" i="1"/>
  <c r="O39" i="1"/>
  <c r="M39" i="1" s="1"/>
  <c r="P39" i="1" s="1"/>
  <c r="J39" i="1" s="1"/>
  <c r="K39" i="1" s="1"/>
  <c r="AB80" i="1"/>
  <c r="AB27" i="1"/>
  <c r="AB45" i="1"/>
  <c r="T55" i="1"/>
  <c r="X55" i="1" s="1"/>
  <c r="AA55" i="1"/>
  <c r="Z55" i="1"/>
  <c r="O55" i="1"/>
  <c r="M55" i="1" s="1"/>
  <c r="P55" i="1" s="1"/>
  <c r="J55" i="1" s="1"/>
  <c r="K55" i="1" s="1"/>
  <c r="AB73" i="1"/>
  <c r="AB78" i="1"/>
  <c r="AB72" i="1"/>
  <c r="AB17" i="1"/>
  <c r="AB70" i="1"/>
  <c r="T48" i="1"/>
  <c r="X48" i="1" s="1"/>
  <c r="AA48" i="1"/>
  <c r="Z48" i="1"/>
  <c r="O48" i="1"/>
  <c r="M48" i="1" s="1"/>
  <c r="P48" i="1" s="1"/>
  <c r="J48" i="1" s="1"/>
  <c r="K48" i="1" s="1"/>
  <c r="AB48" i="1" l="1"/>
  <c r="AB39" i="1"/>
  <c r="AB55" i="1"/>
  <c r="AB47" i="1"/>
</calcChain>
</file>

<file path=xl/sharedStrings.xml><?xml version="1.0" encoding="utf-8"?>
<sst xmlns="http://schemas.openxmlformats.org/spreadsheetml/2006/main" count="1094" uniqueCount="489">
  <si>
    <t>File opened</t>
  </si>
  <si>
    <t>2023-05-22 12:00:53</t>
  </si>
  <si>
    <t>Console s/n</t>
  </si>
  <si>
    <t>68C-831546</t>
  </si>
  <si>
    <t>Console ver</t>
  </si>
  <si>
    <t>Bluestem v.1.3.4</t>
  </si>
  <si>
    <t>Scripts ver</t>
  </si>
  <si>
    <t>2018.05  1.3.4, Mar 2018</t>
  </si>
  <si>
    <t>Head s/n</t>
  </si>
  <si>
    <t>68H-891546</t>
  </si>
  <si>
    <t>Head ver</t>
  </si>
  <si>
    <t>1.3.0</t>
  </si>
  <si>
    <t>Head cal</t>
  </si>
  <si>
    <t>{"h2obspanconc1": "12.27", "flowazero": "0.31195", "h2oaspan2a": "0.0688822", "co2bspan2a": "0.289677", "h2obspan2": "0", "chamberpressurezero": "2.51199", "co2aspan1": "0.999297", "tbzero": "0.305447", "h2oaspanconc2": "0", "ssb_ref": "34260.8", "co2bspan2": "-0.0282607", "h2oaspanconc1": "12.27", "co2bspanconc1": "2500", "co2bzero": "0.956083", "h2oaspan2": "0", "co2aspan2b": "0.285496", "h2oaspan1": "1.00238", "co2aspan2": "-0.0280352", "co2bspan2b": "0.287104", "co2bspanconc2": "301.5", "h2oaspan2b": "0.0690461", "ssa_ref": "34202.9", "h2obspan1": "0.998622", "h2obspanconc2": "0", "tazero": "0.200024", "h2obspan2b": "0.0691233", "h2obspan2a": "0.0692186", "co2aspanconc1": "2500", "flowbzero": "0.28845", "oxygen": "21", "co2bspan1": "0.999307", "co2aspanconc2": "301.5", "flowmeterzero": "0.987779", "co2aspan2a": "0.288024", "h2obzero": "1.10204", "co2azero": "0.956047", "h2oazero": "1.09778"}</t>
  </si>
  <si>
    <t>Chamber type</t>
  </si>
  <si>
    <t>6800-01A</t>
  </si>
  <si>
    <t>Chamber s/n</t>
  </si>
  <si>
    <t>MPF-651423</t>
  </si>
  <si>
    <t>Chamber rev</t>
  </si>
  <si>
    <t>0</t>
  </si>
  <si>
    <t>Chamber cal</t>
  </si>
  <si>
    <t>Fluorometer</t>
  </si>
  <si>
    <t>Flr. Version</t>
  </si>
  <si>
    <t>1.3.1</t>
  </si>
  <si>
    <t>12:00:53</t>
  </si>
  <si>
    <t>Stability Definition:	ΔCO2 (Meas2): Slp&lt;0.5	ΔH2O (Meas2): Slp&lt;0.1	F (FlrLS): Slp&lt;1</t>
  </si>
  <si>
    <t>SysConst</t>
  </si>
  <si>
    <t>AvgTime</t>
  </si>
  <si>
    <t>Oxygen</t>
  </si>
  <si>
    <t>21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</si>
  <si>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</si>
  <si>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</si>
  <si>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</si>
  <si>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</si>
  <si>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</si>
  <si>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</si>
  <si>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</si>
  <si>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</si>
  <si>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</si>
  <si>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</si>
  <si>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</si>
  <si>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</si>
  <si>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</si>
  <si>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</si>
  <si>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</si>
  <si>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</si>
  <si>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</si>
  <si>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</si>
  <si>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</si>
  <si>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</si>
  <si>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</si>
  <si>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</si>
  <si>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</si>
  <si>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</si>
  <si>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</si>
  <si>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</si>
  <si>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</si>
  <si>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</si>
  <si>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</si>
  <si>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</si>
  <si>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</si>
  <si>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</si>
  <si>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</si>
  <si>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</si>
  <si>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</si>
  <si>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</si>
  <si>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</si>
  <si>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</si>
  <si>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</si>
  <si>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</si>
  <si>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4.56769 83.5274 397.564 642.897 889.757 1086.44 1259.46 1437.82</t>
  </si>
  <si>
    <t>Fs_true</t>
  </si>
  <si>
    <t>0.362297 100.13 401.387 600.814 800.287 1001.84 1200.58 1401.35</t>
  </si>
  <si>
    <t>leak_wt</t>
  </si>
  <si>
    <t>Sys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</si>
  <si>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</si>
  <si>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</si>
  <si>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</si>
  <si>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</si>
  <si>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</si>
  <si>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</si>
  <si>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</si>
  <si>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</si>
  <si>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</si>
  <si>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</si>
  <si>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</si>
  <si>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</si>
  <si>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</si>
  <si>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</si>
  <si>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</si>
  <si>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</si>
  <si>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</si>
  <si>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</si>
  <si>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</si>
  <si>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</si>
  <si>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</si>
  <si>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</si>
  <si>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</si>
  <si>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</si>
  <si>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</si>
  <si>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</si>
  <si>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</si>
  <si>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</si>
  <si>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</si>
  <si>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</si>
  <si>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</si>
  <si>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</si>
  <si>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</si>
  <si>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</si>
  <si>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</si>
  <si>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</si>
  <si>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</si>
  <si>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</si>
  <si>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</si>
  <si>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</si>
  <si>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</si>
  <si>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</si>
  <si>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</si>
  <si>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</si>
  <si>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</si>
  <si>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</si>
  <si>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</si>
  <si>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</si>
  <si>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</si>
  <si>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</si>
  <si>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</si>
  <si>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</si>
  <si>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</si>
  <si>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</si>
  <si>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</si>
  <si>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</si>
  <si>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</si>
  <si>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</si>
  <si>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</si>
  <si>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</si>
  <si>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</si>
  <si>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</si>
  <si>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</si>
  <si>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</si>
  <si>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</si>
  <si>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</si>
  <si>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</si>
  <si>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</si>
  <si>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</si>
  <si>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</si>
  <si>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</si>
  <si>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</si>
  <si>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</si>
  <si>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</si>
  <si>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</si>
  <si>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</si>
  <si>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</si>
  <si>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</si>
  <si>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</si>
  <si>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</si>
  <si>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</si>
  <si>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</si>
  <si>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</si>
  <si>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</si>
  <si>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</si>
  <si>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</si>
  <si>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</si>
  <si>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</si>
  <si>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</si>
  <si>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</si>
  <si>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</si>
  <si>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</si>
  <si>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</si>
  <si>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</si>
  <si>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</si>
  <si>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</si>
  <si>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</si>
  <si>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</si>
  <si>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</si>
  <si>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</si>
  <si>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</si>
  <si>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</si>
  <si>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</si>
  <si>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</si>
  <si>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</si>
  <si>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</si>
  <si>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</si>
  <si>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</si>
  <si>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</si>
  <si>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</si>
  <si>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</si>
  <si>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</si>
  <si>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</si>
  <si>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</si>
  <si>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</si>
  <si>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</si>
  <si>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</si>
  <si>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</si>
  <si>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</si>
  <si>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</si>
  <si>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</si>
  <si>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</si>
  <si>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</si>
  <si>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</si>
  <si>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</si>
  <si>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</si>
  <si>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</si>
  <si>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</si>
  <si>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</si>
  <si>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</si>
  <si>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</si>
  <si>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</si>
  <si>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</si>
  <si>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</si>
  <si>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</si>
  <si>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</si>
  <si>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</si>
  <si>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</si>
  <si>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</si>
  <si>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</si>
  <si>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</si>
  <si>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</si>
  <si>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</si>
  <si>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</si>
  <si>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</si>
  <si>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</si>
  <si>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</si>
  <si>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</si>
  <si>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</si>
  <si>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</si>
  <si>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</si>
  <si>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</si>
  <si>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</si>
  <si>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</si>
  <si>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</si>
  <si>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</si>
  <si>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</si>
  <si>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</si>
  <si>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</si>
  <si>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</si>
  <si>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</si>
  <si>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</si>
  <si>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</si>
  <si>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</si>
  <si>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</si>
  <si>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</si>
  <si>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</si>
  <si>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</si>
  <si>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</si>
  <si>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</si>
  <si>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</si>
  <si>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</si>
  <si>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</si>
  <si>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</si>
  <si>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20230522 12:02:51</t>
  </si>
  <si>
    <t>12:02:51</t>
  </si>
  <si>
    <t>MPF-11750-20230522-11_43_18</t>
  </si>
  <si>
    <t>MPF-11751-20230522-12_02_53</t>
  </si>
  <si>
    <t>-</t>
  </si>
  <si>
    <t>0: Broadleaf</t>
  </si>
  <si>
    <t>12:01:27</t>
  </si>
  <si>
    <t>3/3</t>
  </si>
  <si>
    <t>20230522 12:03:51</t>
  </si>
  <si>
    <t>12:03:51</t>
  </si>
  <si>
    <t>MPF-11752-20230522-12_03_53</t>
  </si>
  <si>
    <t>2/3</t>
  </si>
  <si>
    <t>20230522 12:04:51</t>
  </si>
  <si>
    <t>12:04:51</t>
  </si>
  <si>
    <t>MPF-11753-20230522-12_04_53</t>
  </si>
  <si>
    <t>20230522 12:05:51</t>
  </si>
  <si>
    <t>12:05:51</t>
  </si>
  <si>
    <t>MPF-11754-20230522-12_05_53</t>
  </si>
  <si>
    <t>20230522 12:06:51</t>
  </si>
  <si>
    <t>12:06:51</t>
  </si>
  <si>
    <t>MPF-11755-20230522-12_06_53</t>
  </si>
  <si>
    <t>20230522 12:07:51</t>
  </si>
  <si>
    <t>12:07:51</t>
  </si>
  <si>
    <t>MPF-11756-20230522-12_07_53</t>
  </si>
  <si>
    <t>20230522 12:08:51</t>
  </si>
  <si>
    <t>12:08:51</t>
  </si>
  <si>
    <t>MPF-11757-20230522-12_08_53</t>
  </si>
  <si>
    <t>20230522 12:09:52</t>
  </si>
  <si>
    <t>12:09:52</t>
  </si>
  <si>
    <t>MPF-11758-20230522-12_09_53</t>
  </si>
  <si>
    <t>20230522 12:10:52</t>
  </si>
  <si>
    <t>12:10:52</t>
  </si>
  <si>
    <t>MPF-11759-20230522-12_10_53</t>
  </si>
  <si>
    <t>20230522 12:11:52</t>
  </si>
  <si>
    <t>12:11:52</t>
  </si>
  <si>
    <t>MPF-11760-20230522-12_11_54</t>
  </si>
  <si>
    <t>20230522 12:12:52</t>
  </si>
  <si>
    <t>12:12:52</t>
  </si>
  <si>
    <t>MPF-11761-20230522-12_12_54</t>
  </si>
  <si>
    <t>20230522 12:13:52</t>
  </si>
  <si>
    <t>12:13:52</t>
  </si>
  <si>
    <t>MPF-11762-20230522-12_13_54</t>
  </si>
  <si>
    <t>20230522 12:14:52</t>
  </si>
  <si>
    <t>12:14:52</t>
  </si>
  <si>
    <t>MPF-11763-20230522-12_14_54</t>
  </si>
  <si>
    <t>20230522 12:15:52</t>
  </si>
  <si>
    <t>12:15:52</t>
  </si>
  <si>
    <t>MPF-11764-20230522-12_15_54</t>
  </si>
  <si>
    <t>20230522 12:16:52</t>
  </si>
  <si>
    <t>12:16:52</t>
  </si>
  <si>
    <t>MPF-11765-20230522-12_16_54</t>
  </si>
  <si>
    <t>20230522 12:17:52</t>
  </si>
  <si>
    <t>12:17:52</t>
  </si>
  <si>
    <t>MPF-11766-20230522-12_17_54</t>
  </si>
  <si>
    <t>20230522 12:18:52</t>
  </si>
  <si>
    <t>12:18:52</t>
  </si>
  <si>
    <t>MPF-11767-20230522-12_18_54</t>
  </si>
  <si>
    <t>20230522 12:19:52</t>
  </si>
  <si>
    <t>12:19:52</t>
  </si>
  <si>
    <t>MPF-11768-20230522-12_19_54</t>
  </si>
  <si>
    <t>20230522 12:20:52</t>
  </si>
  <si>
    <t>12:20:52</t>
  </si>
  <si>
    <t>MPF-11769-20230522-12_20_54</t>
  </si>
  <si>
    <t>20230522 12:22:51</t>
  </si>
  <si>
    <t>12:22:51</t>
  </si>
  <si>
    <t>MPF-11770-20230522-12_22_53</t>
  </si>
  <si>
    <t>20230522 12:23:51</t>
  </si>
  <si>
    <t>12:23:51</t>
  </si>
  <si>
    <t>MPF-11771-20230522-12_23_53</t>
  </si>
  <si>
    <t>20230522 12:24:51</t>
  </si>
  <si>
    <t>12:24:51</t>
  </si>
  <si>
    <t>MPF-11772-20230522-12_24_53</t>
  </si>
  <si>
    <t>20230522 12:25:51</t>
  </si>
  <si>
    <t>12:25:51</t>
  </si>
  <si>
    <t>MPF-11773-20230522-12_25_53</t>
  </si>
  <si>
    <t>20230522 12:26:51</t>
  </si>
  <si>
    <t>12:26:51</t>
  </si>
  <si>
    <t>MPF-11774-20230522-12_26_53</t>
  </si>
  <si>
    <t>20230522 12:27:51</t>
  </si>
  <si>
    <t>12:27:51</t>
  </si>
  <si>
    <t>MPF-11775-20230522-12_27_53</t>
  </si>
  <si>
    <t>20230522 12:28:51</t>
  </si>
  <si>
    <t>12:28:51</t>
  </si>
  <si>
    <t>MPF-11776-20230522-12_28_53</t>
  </si>
  <si>
    <t>20230522 12:29:51</t>
  </si>
  <si>
    <t>12:29:51</t>
  </si>
  <si>
    <t>MPF-11777-20230522-12_29_53</t>
  </si>
  <si>
    <t>20230522 12:30:51</t>
  </si>
  <si>
    <t>12:30:51</t>
  </si>
  <si>
    <t>MPF-11778-20230522-12_30_53</t>
  </si>
  <si>
    <t>20230522 12:31:51</t>
  </si>
  <si>
    <t>12:31:51</t>
  </si>
  <si>
    <t>MPF-11779-20230522-12_31_53</t>
  </si>
  <si>
    <t>20230522 12:32:51</t>
  </si>
  <si>
    <t>12:32:51</t>
  </si>
  <si>
    <t>MPF-11780-20230522-12_32_53</t>
  </si>
  <si>
    <t>20230522 12:33:51</t>
  </si>
  <si>
    <t>12:33:51</t>
  </si>
  <si>
    <t>MPF-11781-20230522-12_33_53</t>
  </si>
  <si>
    <t>20230522 12:34:51</t>
  </si>
  <si>
    <t>12:34:51</t>
  </si>
  <si>
    <t>MPF-11782-20230522-12_34_53</t>
  </si>
  <si>
    <t>20230522 12:35:51</t>
  </si>
  <si>
    <t>12:35:51</t>
  </si>
  <si>
    <t>MPF-11783-20230522-12_35_53</t>
  </si>
  <si>
    <t>20230522 12:36:51</t>
  </si>
  <si>
    <t>12:36:51</t>
  </si>
  <si>
    <t>MPF-11784-20230522-12_36_53</t>
  </si>
  <si>
    <t>20230522 12:37:51</t>
  </si>
  <si>
    <t>12:37:51</t>
  </si>
  <si>
    <t>MPF-11785-20230522-12_37_53</t>
  </si>
  <si>
    <t>20230522 12:38:51</t>
  </si>
  <si>
    <t>12:38:51</t>
  </si>
  <si>
    <t>MPF-11786-20230522-12_38_53</t>
  </si>
  <si>
    <t>20230522 12:39:51</t>
  </si>
  <si>
    <t>12:39:51</t>
  </si>
  <si>
    <t>MPF-11787-20230522-12_39_53</t>
  </si>
  <si>
    <t>20230522 12:40:51</t>
  </si>
  <si>
    <t>12:40:51</t>
  </si>
  <si>
    <t>MPF-11788-20230522-12_40_53</t>
  </si>
  <si>
    <t>20230522 12:41:51</t>
  </si>
  <si>
    <t>12:41:51</t>
  </si>
  <si>
    <t>MPF-11789-20230522-12_41_53</t>
  </si>
  <si>
    <t>20230522 12:42:51</t>
  </si>
  <si>
    <t>12:42:51</t>
  </si>
  <si>
    <t>MPF-11790-20230522-12_42_53</t>
  </si>
  <si>
    <t>20230522 12:43:51</t>
  </si>
  <si>
    <t>12:43:51</t>
  </si>
  <si>
    <t>MPF-11791-20230522-12_43_53</t>
  </si>
  <si>
    <t>20230522 12:44:51</t>
  </si>
  <si>
    <t>12:44:51</t>
  </si>
  <si>
    <t>MPF-11792-20230522-12_44_53</t>
  </si>
  <si>
    <t>20230522 12:45:51</t>
  </si>
  <si>
    <t>12:45:51</t>
  </si>
  <si>
    <t>MPF-11793-20230522-12_45_53</t>
  </si>
  <si>
    <t>20230522 12:46:51</t>
  </si>
  <si>
    <t>12:46:51</t>
  </si>
  <si>
    <t>MPF-11794-20230522-12_46_53</t>
  </si>
  <si>
    <t>20230522 12:47:51</t>
  </si>
  <si>
    <t>12:47:51</t>
  </si>
  <si>
    <t>MPF-11795-20230522-12_47_53</t>
  </si>
  <si>
    <t>20230522 12:48:51</t>
  </si>
  <si>
    <t>12:48:51</t>
  </si>
  <si>
    <t>MPF-11796-20230522-12_48_53</t>
  </si>
  <si>
    <t>20230522 12:49:51</t>
  </si>
  <si>
    <t>12:49:51</t>
  </si>
  <si>
    <t>MPF-11797-20230522-12_49_53</t>
  </si>
  <si>
    <t>20230522 12:50:51</t>
  </si>
  <si>
    <t>12:50:51</t>
  </si>
  <si>
    <t>MPF-11798-20230522-12_50_53</t>
  </si>
  <si>
    <t>20230522 12:51:51</t>
  </si>
  <si>
    <t>12:51:51</t>
  </si>
  <si>
    <t>MPF-11799-20230522-12_51_53</t>
  </si>
  <si>
    <t>20230522 12:52:51</t>
  </si>
  <si>
    <t>12:52:51</t>
  </si>
  <si>
    <t>MPF-11800-20230522-12_52_53</t>
  </si>
  <si>
    <t>20230522 12:53:51</t>
  </si>
  <si>
    <t>12:53:51</t>
  </si>
  <si>
    <t>MPF-11801-20230522-12_53_53</t>
  </si>
  <si>
    <t>20230522 12:54:51</t>
  </si>
  <si>
    <t>12:54:51</t>
  </si>
  <si>
    <t>MPF-11802-20230522-12_54_53</t>
  </si>
  <si>
    <t>20230522 12:55:51</t>
  </si>
  <si>
    <t>12:55:51</t>
  </si>
  <si>
    <t>MPF-11803-20230522-12_55_53</t>
  </si>
  <si>
    <t>20230522 12:56:51</t>
  </si>
  <si>
    <t>12:56:51</t>
  </si>
  <si>
    <t>MPF-11804-20230522-12_56_53</t>
  </si>
  <si>
    <t>20230522 12:57:51</t>
  </si>
  <si>
    <t>12:57:51</t>
  </si>
  <si>
    <t>MPF-11805-20230522-12_57_53</t>
  </si>
  <si>
    <t>20230522 12:58:51</t>
  </si>
  <si>
    <t>12:58:51</t>
  </si>
  <si>
    <t>MPF-11806-20230522-12_58_53</t>
  </si>
  <si>
    <t>20230522 12:59:51</t>
  </si>
  <si>
    <t>12:59:51</t>
  </si>
  <si>
    <t>MPF-11807-20230522-12_59_53</t>
  </si>
  <si>
    <t>20230522 13:00:51</t>
  </si>
  <si>
    <t>13:00:51</t>
  </si>
  <si>
    <t>MPF-11808-20230522-13_00_53</t>
  </si>
  <si>
    <t>20230522 13:01:51</t>
  </si>
  <si>
    <t>13:01:51</t>
  </si>
  <si>
    <t>MPF-11809-20230522-13_01_53</t>
  </si>
  <si>
    <t>20230522 13:02:51</t>
  </si>
  <si>
    <t>13:02:51</t>
  </si>
  <si>
    <t>MPF-11810-20230522-13_02_53</t>
  </si>
  <si>
    <t>20230522 13:03:52</t>
  </si>
  <si>
    <t>13:03:52</t>
  </si>
  <si>
    <t>MPF-11811-20230522-13_03_53</t>
  </si>
  <si>
    <t>20230522 13:04:52</t>
  </si>
  <si>
    <t>13:04:52</t>
  </si>
  <si>
    <t>MPF-11812-20230522-13_04_53</t>
  </si>
  <si>
    <t>20230522 13:05:52</t>
  </si>
  <si>
    <t>13:05:52</t>
  </si>
  <si>
    <t>MPF-11813-20230522-13_05_53</t>
  </si>
  <si>
    <t>20230522 13:06:52</t>
  </si>
  <si>
    <t>13:06:52</t>
  </si>
  <si>
    <t>MPF-11814-20230522-13_06_53</t>
  </si>
  <si>
    <t>20230522 13:07:52</t>
  </si>
  <si>
    <t>13:07:52</t>
  </si>
  <si>
    <t>MPF-11815-20230522-13_07_54</t>
  </si>
  <si>
    <t>20230522 13:08:52</t>
  </si>
  <si>
    <t>13:08:52</t>
  </si>
  <si>
    <t>MPF-11816-20230522-13_08_54</t>
  </si>
  <si>
    <t>20230522 13:09:52</t>
  </si>
  <si>
    <t>13:09:52</t>
  </si>
  <si>
    <t>MPF-11817-20230522-13_09_54</t>
  </si>
  <si>
    <t>20230522 13:10:52</t>
  </si>
  <si>
    <t>13:10:52</t>
  </si>
  <si>
    <t>MPF-11818-20230522-13_10_54</t>
  </si>
  <si>
    <t>20230522 13:11:52</t>
  </si>
  <si>
    <t>13:11:52</t>
  </si>
  <si>
    <t>MPF-11819-20230522-13_11_54</t>
  </si>
  <si>
    <t>20230522 13:12:52</t>
  </si>
  <si>
    <t>13:12:52</t>
  </si>
  <si>
    <t>MPF-11820-20230522-13_12_54</t>
  </si>
  <si>
    <t>20230522 13:13:52</t>
  </si>
  <si>
    <t>13:13:52</t>
  </si>
  <si>
    <t>MPF-11821-20230522-13_13_54</t>
  </si>
  <si>
    <t>20230522 13:14:52</t>
  </si>
  <si>
    <t>13:14:52</t>
  </si>
  <si>
    <t>MPF-11822-20230522-13_14_54</t>
  </si>
  <si>
    <t>20230522 13:15:52</t>
  </si>
  <si>
    <t>13:15:52</t>
  </si>
  <si>
    <t>MPF-11823-20230522-13_15_54</t>
  </si>
  <si>
    <t>20230522 13:16:52</t>
  </si>
  <si>
    <t>13:16:52</t>
  </si>
  <si>
    <t>MPF-11824-20230522-13_16_54</t>
  </si>
  <si>
    <t>20230522 13:17:52</t>
  </si>
  <si>
    <t>13:17:52</t>
  </si>
  <si>
    <t>MPF-11825-20230522-13_17_54</t>
  </si>
  <si>
    <t>20230522 13:18:52</t>
  </si>
  <si>
    <t>13:18:52</t>
  </si>
  <si>
    <t>MPF-11826-20230522-13_18_54</t>
  </si>
  <si>
    <t>20230522 13:19:52</t>
  </si>
  <si>
    <t>13:19:52</t>
  </si>
  <si>
    <t>MPF-11827-20230522-13_19_54</t>
  </si>
  <si>
    <t>20230522 13:20:52</t>
  </si>
  <si>
    <t>13:20:52</t>
  </si>
  <si>
    <t>MPF-11828-20230522-13_20_54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</si>
</sst>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Q94"/>
  <sheetViews>
    <sheetView tabSelected="1" topLeftCell="AX68" workbookViewId="0">
      <selection activeCell="BM17" sqref="BM17:BM94"/>
    </sheetView>
  </sheetViews>
  <sheetFormatPr baseColWidth="10" defaultColWidth="8.88671875" defaultRowHeight="14.4" x14ac:dyDescent="0.3"/>
  <sheetData>
    <row r="2" spans="1:147" x14ac:dyDescent="0.3">
      <c r="A2" t="s">
        <v>26</v>
      </c>
      <c r="B2" t="s">
        <v>27</v>
      </c>
      <c r="C2" t="s">
        <v>28</v>
      </c>
      <c r="D2" t="s">
        <v>30</v>
      </c>
    </row>
    <row r="3" spans="1:147" x14ac:dyDescent="0.3">
      <c r="B3" t="s">
        <v>19</v>
      </c>
      <c r="C3" t="s">
        <v>29</v>
      </c>
      <c r="D3" t="s">
        <v>31</v>
      </c>
    </row>
    <row r="4" spans="1:147" x14ac:dyDescent="0.3">
      <c r="A4" t="s">
        <v>32</v>
      </c>
      <c r="B4" t="s">
        <v>33</v>
      </c>
    </row>
    <row r="5" spans="1:147" x14ac:dyDescent="0.3">
      <c r="B5">
        <v>2</v>
      </c>
    </row>
    <row r="6" spans="1:147" x14ac:dyDescent="0.3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7" x14ac:dyDescent="0.3">
      <c r="B7">
        <v>0</v>
      </c>
      <c r="C7">
        <v>1</v>
      </c>
      <c r="D7">
        <v>0</v>
      </c>
      <c r="E7">
        <v>0</v>
      </c>
    </row>
    <row r="8" spans="1:147" x14ac:dyDescent="0.3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7" x14ac:dyDescent="0.3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7" x14ac:dyDescent="0.3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147" x14ac:dyDescent="0.3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7" x14ac:dyDescent="0.3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47" x14ac:dyDescent="0.3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78</v>
      </c>
      <c r="BJ14" t="s">
        <v>78</v>
      </c>
      <c r="BK14" t="s">
        <v>78</v>
      </c>
      <c r="BL14" t="s">
        <v>78</v>
      </c>
      <c r="BM14" t="s">
        <v>32</v>
      </c>
      <c r="BN14" t="s">
        <v>32</v>
      </c>
      <c r="BO14" t="s">
        <v>32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</row>
    <row r="15" spans="1:147" x14ac:dyDescent="0.3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76</v>
      </c>
      <c r="AG15" t="s">
        <v>116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129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90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166</v>
      </c>
      <c r="CG15" t="s">
        <v>167</v>
      </c>
      <c r="CH15" t="s">
        <v>168</v>
      </c>
      <c r="CI15" t="s">
        <v>169</v>
      </c>
      <c r="CJ15" t="s">
        <v>170</v>
      </c>
      <c r="CK15" t="s">
        <v>171</v>
      </c>
      <c r="CL15" t="s">
        <v>172</v>
      </c>
      <c r="CM15" t="s">
        <v>173</v>
      </c>
      <c r="CN15" t="s">
        <v>174</v>
      </c>
      <c r="CO15" t="s">
        <v>175</v>
      </c>
      <c r="CP15" t="s">
        <v>176</v>
      </c>
      <c r="CQ15" t="s">
        <v>177</v>
      </c>
      <c r="CR15" t="s">
        <v>178</v>
      </c>
      <c r="CS15" t="s">
        <v>179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86</v>
      </c>
      <c r="DA15" t="s">
        <v>89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  <c r="EQ15" t="s">
        <v>227</v>
      </c>
    </row>
    <row r="16" spans="1:147" x14ac:dyDescent="0.3">
      <c r="B16" t="s">
        <v>228</v>
      </c>
      <c r="C16" t="s">
        <v>228</v>
      </c>
      <c r="F16" t="s">
        <v>228</v>
      </c>
      <c r="G16" t="s">
        <v>229</v>
      </c>
      <c r="H16" t="s">
        <v>230</v>
      </c>
      <c r="I16" t="s">
        <v>231</v>
      </c>
      <c r="J16" t="s">
        <v>231</v>
      </c>
      <c r="K16" t="s">
        <v>156</v>
      </c>
      <c r="L16" t="s">
        <v>156</v>
      </c>
      <c r="M16" t="s">
        <v>229</v>
      </c>
      <c r="N16" t="s">
        <v>229</v>
      </c>
      <c r="O16" t="s">
        <v>229</v>
      </c>
      <c r="P16" t="s">
        <v>229</v>
      </c>
      <c r="Q16" t="s">
        <v>232</v>
      </c>
      <c r="R16" t="s">
        <v>233</v>
      </c>
      <c r="S16" t="s">
        <v>233</v>
      </c>
      <c r="T16" t="s">
        <v>234</v>
      </c>
      <c r="U16" t="s">
        <v>235</v>
      </c>
      <c r="V16" t="s">
        <v>234</v>
      </c>
      <c r="W16" t="s">
        <v>234</v>
      </c>
      <c r="X16" t="s">
        <v>234</v>
      </c>
      <c r="Y16" t="s">
        <v>232</v>
      </c>
      <c r="Z16" t="s">
        <v>232</v>
      </c>
      <c r="AA16" t="s">
        <v>232</v>
      </c>
      <c r="AB16" t="s">
        <v>232</v>
      </c>
      <c r="AF16" t="s">
        <v>236</v>
      </c>
      <c r="AG16" t="s">
        <v>235</v>
      </c>
      <c r="AI16" t="s">
        <v>235</v>
      </c>
      <c r="AJ16" t="s">
        <v>236</v>
      </c>
      <c r="AP16" t="s">
        <v>230</v>
      </c>
      <c r="AV16" t="s">
        <v>230</v>
      </c>
      <c r="AW16" t="s">
        <v>230</v>
      </c>
      <c r="AX16" t="s">
        <v>230</v>
      </c>
      <c r="AZ16" t="s">
        <v>237</v>
      </c>
      <c r="BI16" t="s">
        <v>230</v>
      </c>
      <c r="BJ16" t="s">
        <v>230</v>
      </c>
      <c r="BL16" t="s">
        <v>238</v>
      </c>
      <c r="BM16" t="s">
        <v>239</v>
      </c>
      <c r="BP16" t="s">
        <v>228</v>
      </c>
      <c r="BQ16" t="s">
        <v>231</v>
      </c>
      <c r="BR16" t="s">
        <v>231</v>
      </c>
      <c r="BS16" t="s">
        <v>240</v>
      </c>
      <c r="BT16" t="s">
        <v>240</v>
      </c>
      <c r="BU16" t="s">
        <v>236</v>
      </c>
      <c r="BV16" t="s">
        <v>234</v>
      </c>
      <c r="BW16" t="s">
        <v>234</v>
      </c>
      <c r="BX16" t="s">
        <v>233</v>
      </c>
      <c r="BY16" t="s">
        <v>233</v>
      </c>
      <c r="BZ16" t="s">
        <v>233</v>
      </c>
      <c r="CA16" t="s">
        <v>241</v>
      </c>
      <c r="CB16" t="s">
        <v>230</v>
      </c>
      <c r="CC16" t="s">
        <v>230</v>
      </c>
      <c r="CD16" t="s">
        <v>230</v>
      </c>
      <c r="CI16" t="s">
        <v>230</v>
      </c>
      <c r="CL16" t="s">
        <v>233</v>
      </c>
      <c r="CM16" t="s">
        <v>233</v>
      </c>
      <c r="CN16" t="s">
        <v>233</v>
      </c>
      <c r="CO16" t="s">
        <v>233</v>
      </c>
      <c r="CP16" t="s">
        <v>233</v>
      </c>
      <c r="CQ16" t="s">
        <v>230</v>
      </c>
      <c r="CR16" t="s">
        <v>230</v>
      </c>
      <c r="CS16" t="s">
        <v>230</v>
      </c>
      <c r="CT16" t="s">
        <v>228</v>
      </c>
      <c r="CV16" t="s">
        <v>242</v>
      </c>
      <c r="CW16" t="s">
        <v>242</v>
      </c>
      <c r="CY16" t="s">
        <v>228</v>
      </c>
      <c r="CZ16" t="s">
        <v>243</v>
      </c>
      <c r="DC16" t="s">
        <v>244</v>
      </c>
      <c r="DD16" t="s">
        <v>245</v>
      </c>
      <c r="DE16" t="s">
        <v>244</v>
      </c>
      <c r="DF16" t="s">
        <v>245</v>
      </c>
      <c r="DG16" t="s">
        <v>235</v>
      </c>
      <c r="DH16" t="s">
        <v>235</v>
      </c>
      <c r="DI16" t="s">
        <v>231</v>
      </c>
      <c r="DJ16" t="s">
        <v>246</v>
      </c>
      <c r="DK16" t="s">
        <v>231</v>
      </c>
      <c r="DN16" t="s">
        <v>247</v>
      </c>
      <c r="DQ16" t="s">
        <v>240</v>
      </c>
      <c r="DR16" t="s">
        <v>248</v>
      </c>
      <c r="DS16" t="s">
        <v>240</v>
      </c>
      <c r="DX16" t="s">
        <v>235</v>
      </c>
      <c r="DY16" t="s">
        <v>235</v>
      </c>
      <c r="DZ16" t="s">
        <v>244</v>
      </c>
      <c r="EA16" t="s">
        <v>245</v>
      </c>
      <c r="EC16" t="s">
        <v>236</v>
      </c>
      <c r="ED16" t="s">
        <v>236</v>
      </c>
      <c r="EE16" t="s">
        <v>233</v>
      </c>
      <c r="EF16" t="s">
        <v>233</v>
      </c>
      <c r="EG16" t="s">
        <v>233</v>
      </c>
      <c r="EH16" t="s">
        <v>233</v>
      </c>
      <c r="EI16" t="s">
        <v>233</v>
      </c>
      <c r="EJ16" t="s">
        <v>235</v>
      </c>
      <c r="EK16" t="s">
        <v>235</v>
      </c>
      <c r="EL16" t="s">
        <v>235</v>
      </c>
      <c r="EM16" t="s">
        <v>233</v>
      </c>
      <c r="EN16" t="s">
        <v>231</v>
      </c>
      <c r="EO16" t="s">
        <v>240</v>
      </c>
      <c r="EP16" t="s">
        <v>235</v>
      </c>
      <c r="EQ16" t="s">
        <v>235</v>
      </c>
    </row>
    <row r="17" spans="1:147" x14ac:dyDescent="0.3">
      <c r="A17">
        <v>1</v>
      </c>
      <c r="B17">
        <v>1684749771.5</v>
      </c>
      <c r="C17">
        <v>0</v>
      </c>
      <c r="D17" t="s">
        <v>249</v>
      </c>
      <c r="E17" t="s">
        <v>250</v>
      </c>
      <c r="F17">
        <v>1684749763.75</v>
      </c>
      <c r="G17">
        <f t="shared" ref="G17:G48" si="0">BU17*AH17*(BS17-BT17)/(100*BM17*(1000-AH17*BS17))</f>
        <v>8.6998814862203067E-3</v>
      </c>
      <c r="H17">
        <f t="shared" ref="H17:H48" si="1">BU17*AH17*(BR17-BQ17*(1000-AH17*BT17)/(1000-AH17*BS17))/(100*BM17)</f>
        <v>21.50361588698658</v>
      </c>
      <c r="I17">
        <f t="shared" ref="I17:I48" si="2">BQ17 - IF(AH17&gt;1, H17*BM17*100/(AJ17*CA17), 0)</f>
        <v>399.96789999999999</v>
      </c>
      <c r="J17">
        <f t="shared" ref="J17:J48" si="3">((P17-G17/2)*I17-H17)/(P17+G17/2)</f>
        <v>290.79045561990324</v>
      </c>
      <c r="K17">
        <f t="shared" ref="K17:K48" si="4">J17*(BV17+BW17)/1000</f>
        <v>27.725782571221043</v>
      </c>
      <c r="L17">
        <f t="shared" ref="L17:L48" si="5">(BQ17 - IF(AH17&gt;1, H17*BM17*100/(AJ17*CA17), 0))*(BV17+BW17)/1000</f>
        <v>38.135443638367001</v>
      </c>
      <c r="M17">
        <f t="shared" ref="M17:M48" si="6">2/((1/O17-1/N17)+SIGN(O17)*SQRT((1/O17-1/N17)*(1/O17-1/N17) + 4*BN17/((BN17+1)*(BN17+1))*(2*1/O17*1/N17-1/N17*1/N17)))</f>
        <v>0.37837037091140868</v>
      </c>
      <c r="N17">
        <f t="shared" ref="N17:N48" si="7">AE17+AD17*BM17+AC17*BM17*BM17</f>
        <v>3.3533077674480944</v>
      </c>
      <c r="O17">
        <f t="shared" ref="O17:O48" si="8">G17*(1000-(1000*0.61365*EXP(17.502*S17/(240.97+S17))/(BV17+BW17)+BS17)/2)/(1000*0.61365*EXP(17.502*S17/(240.97+S17))/(BV17+BW17)-BS17)</f>
        <v>0.35615125476568182</v>
      </c>
      <c r="P17">
        <f t="shared" ref="P17:P48" si="9">1/((BN17+1)/(M17/1.6)+1/(N17/1.37)) + BN17/((BN17+1)/(M17/1.6) + BN17/(N17/1.37))</f>
        <v>0.22448202502722536</v>
      </c>
      <c r="Q17">
        <f t="shared" ref="Q17:Q48" si="10">(BJ17*BL17)</f>
        <v>161.84439242162108</v>
      </c>
      <c r="R17">
        <f t="shared" ref="R17:R48" si="11">(BX17+(Q17+2*0.95*0.0000000567*(((BX17+$B$7)+273)^4-(BX17+273)^4)-44100*G17)/(1.84*29.3*N17+8*0.95*0.0000000567*(BX17+273)^3))</f>
        <v>26.95912435804799</v>
      </c>
      <c r="S17">
        <f t="shared" ref="S17:S48" si="12">($C$7*BY17+$D$7*BZ17+$E$7*R17)</f>
        <v>28.002753333333299</v>
      </c>
      <c r="T17">
        <f t="shared" ref="T17:T48" si="13">0.61365*EXP(17.502*S17/(240.97+S17))</f>
        <v>3.795448831435253</v>
      </c>
      <c r="U17">
        <f t="shared" ref="U17:U48" si="14">(V17/W17*100)</f>
        <v>40.095320519025975</v>
      </c>
      <c r="V17">
        <f t="shared" ref="V17:V48" si="15">BS17*(BV17+BW17)/1000</f>
        <v>1.5314401967413238</v>
      </c>
      <c r="W17">
        <f t="shared" ref="W17:W48" si="16">0.61365*EXP(17.502*BX17/(240.97+BX17))</f>
        <v>3.8194985771834076</v>
      </c>
      <c r="X17">
        <f t="shared" ref="X17:X48" si="17">(T17-BS17*(BV17+BW17)/1000)</f>
        <v>2.264008634693929</v>
      </c>
      <c r="Y17">
        <f t="shared" ref="Y17:Y48" si="18">(-G17*44100)</f>
        <v>-383.66477354231552</v>
      </c>
      <c r="Z17">
        <f t="shared" ref="Z17:Z48" si="19">2*29.3*N17*0.92*(BX17-S17)</f>
        <v>19.596331862323677</v>
      </c>
      <c r="AA17">
        <f t="shared" ref="AA17:AA48" si="20">2*0.95*0.0000000567*(((BX17+$B$7)+273)^4-(S17+273)^4)</f>
        <v>1.2745549742412419</v>
      </c>
      <c r="AB17">
        <f t="shared" ref="AB17:AB48" si="21">Q17+AA17+Y17+Z17</f>
        <v>-200.94949428412951</v>
      </c>
      <c r="AC17">
        <v>-3.9486007581731902E-2</v>
      </c>
      <c r="AD17">
        <v>4.4326502674745097E-2</v>
      </c>
      <c r="AE17">
        <v>3.34167543132485</v>
      </c>
      <c r="AF17">
        <v>2</v>
      </c>
      <c r="AG17">
        <v>0</v>
      </c>
      <c r="AH17">
        <f t="shared" ref="AH17:AH48" si="22">IF(AF17*$H$13&gt;=AJ17,1,(AJ17/(AJ17-AF17*$H$13)))</f>
        <v>1</v>
      </c>
      <c r="AI17">
        <f t="shared" ref="AI17:AI48" si="23">(AH17-1)*100</f>
        <v>0</v>
      </c>
      <c r="AJ17">
        <f t="shared" ref="AJ17:AJ48" si="24">MAX(0,($B$13+$C$13*CA17)/(1+$D$13*CA17)*BV17/(BX17+273)*$E$13)</f>
        <v>50163.479226896998</v>
      </c>
      <c r="AK17" t="s">
        <v>251</v>
      </c>
      <c r="AL17">
        <v>2.30695769230769</v>
      </c>
      <c r="AM17">
        <v>1.212</v>
      </c>
      <c r="AN17">
        <f t="shared" ref="AN17:AN48" si="25">AM17-AL17</f>
        <v>-1.09495769230769</v>
      </c>
      <c r="AO17">
        <f t="shared" ref="AO17:AO48" si="26">AN17/AM17</f>
        <v>-0.90343043919776411</v>
      </c>
      <c r="AP17">
        <v>-0.69559304301140701</v>
      </c>
      <c r="AQ17" t="s">
        <v>252</v>
      </c>
      <c r="AR17">
        <v>2.3382038461538501</v>
      </c>
      <c r="AS17">
        <v>1.4836</v>
      </c>
      <c r="AT17">
        <f t="shared" ref="AT17:AT48" si="27">1-AR17/AS17</f>
        <v>-0.5760338677230048</v>
      </c>
      <c r="AU17">
        <v>0.5</v>
      </c>
      <c r="AV17">
        <f t="shared" ref="AV17:AV48" si="28">BJ17</f>
        <v>841.18918691941087</v>
      </c>
      <c r="AW17">
        <f t="shared" ref="AW17:AW48" si="29">H17</f>
        <v>21.50361588698658</v>
      </c>
      <c r="AX17">
        <f t="shared" ref="AX17:AX48" si="30">AT17*AU17*AV17</f>
        <v>-242.27673041397895</v>
      </c>
      <c r="AY17">
        <f t="shared" ref="AY17:AY48" si="31">BD17/AS17</f>
        <v>1</v>
      </c>
      <c r="AZ17">
        <f t="shared" ref="AZ17:AZ48" si="32">(AW17-AP17)/AV17</f>
        <v>2.6390269008682295E-2</v>
      </c>
      <c r="BA17">
        <f t="shared" ref="BA17:BA48" si="33">(AM17-AS17)/AS17</f>
        <v>-0.18306821245618768</v>
      </c>
      <c r="BB17" t="s">
        <v>253</v>
      </c>
      <c r="BC17">
        <v>0</v>
      </c>
      <c r="BD17">
        <f t="shared" ref="BD17:BD48" si="34">AS17-BC17</f>
        <v>1.4836</v>
      </c>
      <c r="BE17">
        <f t="shared" ref="BE17:BE48" si="35">(AS17-AR17)/(AS17-BC17)</f>
        <v>-0.57603386772300491</v>
      </c>
      <c r="BF17">
        <f t="shared" ref="BF17:BF48" si="36">(AM17-AS17)/(AM17-BC17)</f>
        <v>-0.22409240924092416</v>
      </c>
      <c r="BG17">
        <f t="shared" ref="BG17:BG48" si="37">(AS17-AR17)/(AS17-AL17)</f>
        <v>1.0379496713737915</v>
      </c>
      <c r="BH17">
        <f t="shared" ref="BH17:BH48" si="38">(AM17-AS17)/(AM17-AL17)</f>
        <v>0.24804611347821715</v>
      </c>
      <c r="BI17">
        <f t="shared" ref="BI17:BI48" si="39">$B$11*CB17+$C$11*CC17+$F$11*CD17</f>
        <v>999.987433333333</v>
      </c>
      <c r="BJ17">
        <f t="shared" ref="BJ17:BJ48" si="40">BI17*BK17</f>
        <v>841.18918691941087</v>
      </c>
      <c r="BK17">
        <f t="shared" ref="BK17:BK48" si="41">($B$11*$D$9+$C$11*$D$9+$F$11*((CQ17+CI17)/MAX(CQ17+CI17+CR17, 0.1)*$I$9+CR17/MAX(CQ17+CI17+CR17, 0.1)*$J$9))/($B$11+$C$11+$F$11)</f>
        <v>0.84119975799636992</v>
      </c>
      <c r="BL17">
        <f t="shared" ref="BL17:BL48" si="42">($B$11*$K$9+$C$11*$K$9+$F$11*((CQ17+CI17)/MAX(CQ17+CI17+CR17, 0.1)*$P$9+CR17/MAX(CQ17+CI17+CR17, 0.1)*$Q$9))/($B$11+$C$11+$F$11)</f>
        <v>0.19239951599273991</v>
      </c>
      <c r="BM17">
        <v>0.70432126143548779</v>
      </c>
      <c r="BN17">
        <v>0.5</v>
      </c>
      <c r="BO17" t="s">
        <v>254</v>
      </c>
      <c r="BP17">
        <v>1684749763.75</v>
      </c>
      <c r="BQ17">
        <v>399.96789999999999</v>
      </c>
      <c r="BR17">
        <v>403.48716666666701</v>
      </c>
      <c r="BS17">
        <v>16.061879999999999</v>
      </c>
      <c r="BT17">
        <v>14.856056666666699</v>
      </c>
      <c r="BU17">
        <v>499.99796666666703</v>
      </c>
      <c r="BV17">
        <v>95.14631</v>
      </c>
      <c r="BW17">
        <v>0.19995063333333299</v>
      </c>
      <c r="BX17">
        <v>28.111149999999999</v>
      </c>
      <c r="BY17">
        <v>28.002753333333299</v>
      </c>
      <c r="BZ17">
        <v>999.9</v>
      </c>
      <c r="CA17">
        <v>10008</v>
      </c>
      <c r="CB17">
        <v>0</v>
      </c>
      <c r="CC17">
        <v>56.870546666666698</v>
      </c>
      <c r="CD17">
        <v>999.987433333333</v>
      </c>
      <c r="CE17">
        <v>0.96000466666666695</v>
      </c>
      <c r="CF17">
        <v>3.9995280000000001E-2</v>
      </c>
      <c r="CG17">
        <v>0</v>
      </c>
      <c r="CH17">
        <v>2.32365333333333</v>
      </c>
      <c r="CI17">
        <v>0</v>
      </c>
      <c r="CJ17">
        <v>1691.25166666667</v>
      </c>
      <c r="CK17">
        <v>9334.2146666666595</v>
      </c>
      <c r="CL17">
        <v>36.772733333333299</v>
      </c>
      <c r="CM17">
        <v>40.1332666666667</v>
      </c>
      <c r="CN17">
        <v>37.976900000000001</v>
      </c>
      <c r="CO17">
        <v>38.936999999999998</v>
      </c>
      <c r="CP17">
        <v>37.070433333333298</v>
      </c>
      <c r="CQ17">
        <v>959.99366666666697</v>
      </c>
      <c r="CR17">
        <v>39.991333333333301</v>
      </c>
      <c r="CS17">
        <v>0</v>
      </c>
      <c r="CT17">
        <v>1174.2000000476801</v>
      </c>
      <c r="CU17">
        <v>2.3382038461538501</v>
      </c>
      <c r="CV17">
        <v>1.0328200187902E-2</v>
      </c>
      <c r="CW17">
        <v>-102.240000055027</v>
      </c>
      <c r="CX17">
        <v>1691.2753846153801</v>
      </c>
      <c r="CY17">
        <v>15</v>
      </c>
      <c r="CZ17">
        <v>1684749687.5</v>
      </c>
      <c r="DA17" t="s">
        <v>255</v>
      </c>
      <c r="DB17">
        <v>2</v>
      </c>
      <c r="DC17">
        <v>-3.8319999999999999</v>
      </c>
      <c r="DD17">
        <v>0.35</v>
      </c>
      <c r="DE17">
        <v>403</v>
      </c>
      <c r="DF17">
        <v>15</v>
      </c>
      <c r="DG17">
        <v>1.66</v>
      </c>
      <c r="DH17">
        <v>0.16</v>
      </c>
      <c r="DI17">
        <v>-3.548295</v>
      </c>
      <c r="DJ17">
        <v>0.33401021848740098</v>
      </c>
      <c r="DK17">
        <v>0.10668500770492501</v>
      </c>
      <c r="DL17">
        <v>1</v>
      </c>
      <c r="DM17">
        <v>2.3447666666666702</v>
      </c>
      <c r="DN17">
        <v>-0.192217162282323</v>
      </c>
      <c r="DO17">
        <v>0.17703937885867799</v>
      </c>
      <c r="DP17">
        <v>1</v>
      </c>
      <c r="DQ17">
        <v>1.2116776</v>
      </c>
      <c r="DR17">
        <v>-5.4247030012004302E-2</v>
      </c>
      <c r="DS17">
        <v>8.7826621385545707E-3</v>
      </c>
      <c r="DT17">
        <v>1</v>
      </c>
      <c r="DU17">
        <v>3</v>
      </c>
      <c r="DV17">
        <v>3</v>
      </c>
      <c r="DW17" t="s">
        <v>256</v>
      </c>
      <c r="DX17">
        <v>100</v>
      </c>
      <c r="DY17">
        <v>100</v>
      </c>
      <c r="DZ17">
        <v>-3.8319999999999999</v>
      </c>
      <c r="EA17">
        <v>0.35</v>
      </c>
      <c r="EB17">
        <v>2</v>
      </c>
      <c r="EC17">
        <v>515.77800000000002</v>
      </c>
      <c r="ED17">
        <v>414.02499999999998</v>
      </c>
      <c r="EE17">
        <v>26.920999999999999</v>
      </c>
      <c r="EF17">
        <v>30.188800000000001</v>
      </c>
      <c r="EG17">
        <v>29.9999</v>
      </c>
      <c r="EH17">
        <v>30.323599999999999</v>
      </c>
      <c r="EI17">
        <v>30.350999999999999</v>
      </c>
      <c r="EJ17">
        <v>20.1997</v>
      </c>
      <c r="EK17">
        <v>33.519399999999997</v>
      </c>
      <c r="EL17">
        <v>28.11</v>
      </c>
      <c r="EM17">
        <v>26.884599999999999</v>
      </c>
      <c r="EN17">
        <v>403.73500000000001</v>
      </c>
      <c r="EO17">
        <v>14.9122</v>
      </c>
      <c r="EP17">
        <v>100.316</v>
      </c>
      <c r="EQ17">
        <v>90.156800000000004</v>
      </c>
    </row>
    <row r="18" spans="1:147" x14ac:dyDescent="0.3">
      <c r="A18">
        <v>2</v>
      </c>
      <c r="B18">
        <v>1684749831.5</v>
      </c>
      <c r="C18">
        <v>60</v>
      </c>
      <c r="D18" t="s">
        <v>257</v>
      </c>
      <c r="E18" t="s">
        <v>258</v>
      </c>
      <c r="F18">
        <v>1684749823.75</v>
      </c>
      <c r="G18">
        <f t="shared" si="0"/>
        <v>8.1678594716528448E-3</v>
      </c>
      <c r="H18">
        <f t="shared" si="1"/>
        <v>22.42818819931237</v>
      </c>
      <c r="I18">
        <f t="shared" si="2"/>
        <v>400.01876666666698</v>
      </c>
      <c r="J18">
        <f t="shared" si="3"/>
        <v>280.10838710991453</v>
      </c>
      <c r="K18">
        <f t="shared" si="4"/>
        <v>26.70642035684337</v>
      </c>
      <c r="L18">
        <f t="shared" si="5"/>
        <v>38.139055540075695</v>
      </c>
      <c r="M18">
        <f t="shared" si="6"/>
        <v>0.35311382191551871</v>
      </c>
      <c r="N18">
        <f t="shared" si="7"/>
        <v>3.3526870449978801</v>
      </c>
      <c r="O18">
        <f t="shared" si="8"/>
        <v>0.33367683806092269</v>
      </c>
      <c r="P18">
        <f t="shared" si="9"/>
        <v>0.21020515321472966</v>
      </c>
      <c r="Q18">
        <f t="shared" si="10"/>
        <v>161.84464114735198</v>
      </c>
      <c r="R18">
        <f t="shared" si="11"/>
        <v>27.060711594056396</v>
      </c>
      <c r="S18">
        <f t="shared" si="12"/>
        <v>28.021823333333302</v>
      </c>
      <c r="T18">
        <f t="shared" si="13"/>
        <v>3.7996702511098115</v>
      </c>
      <c r="U18">
        <f t="shared" si="14"/>
        <v>40.132540667851913</v>
      </c>
      <c r="V18">
        <f t="shared" si="15"/>
        <v>1.5310704505320287</v>
      </c>
      <c r="W18">
        <f t="shared" si="16"/>
        <v>3.8150349443450251</v>
      </c>
      <c r="X18">
        <f t="shared" si="17"/>
        <v>2.2685998005777828</v>
      </c>
      <c r="Y18">
        <f t="shared" si="18"/>
        <v>-360.20260269989046</v>
      </c>
      <c r="Z18">
        <f t="shared" si="19"/>
        <v>12.5175444301426</v>
      </c>
      <c r="AA18">
        <f t="shared" si="20"/>
        <v>0.81429383626330298</v>
      </c>
      <c r="AB18">
        <f t="shared" si="21"/>
        <v>-185.02612328613259</v>
      </c>
      <c r="AC18">
        <v>-3.9476831823675999E-2</v>
      </c>
      <c r="AD18">
        <v>4.4316202082486801E-2</v>
      </c>
      <c r="AE18">
        <v>3.3410574119967902</v>
      </c>
      <c r="AF18">
        <v>3</v>
      </c>
      <c r="AG18">
        <v>1</v>
      </c>
      <c r="AH18">
        <f t="shared" si="22"/>
        <v>1</v>
      </c>
      <c r="AI18">
        <f t="shared" si="23"/>
        <v>0</v>
      </c>
      <c r="AJ18">
        <f t="shared" si="24"/>
        <v>50155.57719124452</v>
      </c>
      <c r="AK18" t="s">
        <v>251</v>
      </c>
      <c r="AL18">
        <v>2.30695769230769</v>
      </c>
      <c r="AM18">
        <v>1.212</v>
      </c>
      <c r="AN18">
        <f t="shared" si="25"/>
        <v>-1.09495769230769</v>
      </c>
      <c r="AO18">
        <f t="shared" si="26"/>
        <v>-0.90343043919776411</v>
      </c>
      <c r="AP18">
        <v>-0.69559304301140701</v>
      </c>
      <c r="AQ18" t="s">
        <v>259</v>
      </c>
      <c r="AR18">
        <v>2.3005038461538501</v>
      </c>
      <c r="AS18">
        <v>1.3695999999999999</v>
      </c>
      <c r="AT18">
        <f t="shared" si="27"/>
        <v>-0.67969030823149112</v>
      </c>
      <c r="AU18">
        <v>0.5</v>
      </c>
      <c r="AV18">
        <f t="shared" si="28"/>
        <v>841.19070352010738</v>
      </c>
      <c r="AW18">
        <f t="shared" si="29"/>
        <v>22.42818819931237</v>
      </c>
      <c r="AX18">
        <f t="shared" si="30"/>
        <v>-285.87458427852334</v>
      </c>
      <c r="AY18">
        <f t="shared" si="31"/>
        <v>1</v>
      </c>
      <c r="AZ18">
        <f t="shared" si="32"/>
        <v>2.7489344741398511E-2</v>
      </c>
      <c r="BA18">
        <f t="shared" si="33"/>
        <v>-0.1150700934579439</v>
      </c>
      <c r="BB18" t="s">
        <v>253</v>
      </c>
      <c r="BC18">
        <v>0</v>
      </c>
      <c r="BD18">
        <f t="shared" si="34"/>
        <v>1.3695999999999999</v>
      </c>
      <c r="BE18">
        <f t="shared" si="35"/>
        <v>-0.67969030823149112</v>
      </c>
      <c r="BF18">
        <f t="shared" si="36"/>
        <v>-0.13003300330033002</v>
      </c>
      <c r="BG18">
        <f t="shared" si="37"/>
        <v>0.99311485230579255</v>
      </c>
      <c r="BH18">
        <f t="shared" si="38"/>
        <v>0.1439325017826473</v>
      </c>
      <c r="BI18">
        <f t="shared" si="39"/>
        <v>999.98926666666705</v>
      </c>
      <c r="BJ18">
        <f t="shared" si="40"/>
        <v>841.19070352010738</v>
      </c>
      <c r="BK18">
        <f t="shared" si="41"/>
        <v>0.84119973239723478</v>
      </c>
      <c r="BL18">
        <f t="shared" si="42"/>
        <v>0.19239946479446957</v>
      </c>
      <c r="BM18">
        <v>0.70432126143548779</v>
      </c>
      <c r="BN18">
        <v>0.5</v>
      </c>
      <c r="BO18" t="s">
        <v>254</v>
      </c>
      <c r="BP18">
        <v>1684749823.75</v>
      </c>
      <c r="BQ18">
        <v>400.01876666666698</v>
      </c>
      <c r="BR18">
        <v>403.63830000000002</v>
      </c>
      <c r="BS18">
        <v>16.058523333333302</v>
      </c>
      <c r="BT18">
        <v>14.926453333333299</v>
      </c>
      <c r="BU18">
        <v>500.00580000000002</v>
      </c>
      <c r="BV18">
        <v>95.143213333333307</v>
      </c>
      <c r="BW18">
        <v>0.19995233333333301</v>
      </c>
      <c r="BX18">
        <v>28.091076666666702</v>
      </c>
      <c r="BY18">
        <v>28.021823333333302</v>
      </c>
      <c r="BZ18">
        <v>999.9</v>
      </c>
      <c r="CA18">
        <v>10006</v>
      </c>
      <c r="CB18">
        <v>0</v>
      </c>
      <c r="CC18">
        <v>68.817400000000006</v>
      </c>
      <c r="CD18">
        <v>999.98926666666705</v>
      </c>
      <c r="CE18">
        <v>0.960009</v>
      </c>
      <c r="CF18">
        <v>3.9990860000000003E-2</v>
      </c>
      <c r="CG18">
        <v>0</v>
      </c>
      <c r="CH18">
        <v>2.2790633333333301</v>
      </c>
      <c r="CI18">
        <v>0</v>
      </c>
      <c r="CJ18">
        <v>1618.3</v>
      </c>
      <c r="CK18">
        <v>9334.2469999999994</v>
      </c>
      <c r="CL18">
        <v>37.203800000000001</v>
      </c>
      <c r="CM18">
        <v>40.311999999999998</v>
      </c>
      <c r="CN18">
        <v>38.332999999999998</v>
      </c>
      <c r="CO18">
        <v>39.087200000000003</v>
      </c>
      <c r="CP18">
        <v>37.412199999999999</v>
      </c>
      <c r="CQ18">
        <v>959.99900000000002</v>
      </c>
      <c r="CR18">
        <v>39.990666666666698</v>
      </c>
      <c r="CS18">
        <v>0</v>
      </c>
      <c r="CT18">
        <v>59.599999904632597</v>
      </c>
      <c r="CU18">
        <v>2.3005038461538501</v>
      </c>
      <c r="CV18">
        <v>0.157083755654888</v>
      </c>
      <c r="CW18">
        <v>-39.400000047917899</v>
      </c>
      <c r="CX18">
        <v>1618.01269230769</v>
      </c>
      <c r="CY18">
        <v>15</v>
      </c>
      <c r="CZ18">
        <v>1684749687.5</v>
      </c>
      <c r="DA18" t="s">
        <v>255</v>
      </c>
      <c r="DB18">
        <v>2</v>
      </c>
      <c r="DC18">
        <v>-3.8319999999999999</v>
      </c>
      <c r="DD18">
        <v>0.35</v>
      </c>
      <c r="DE18">
        <v>403</v>
      </c>
      <c r="DF18">
        <v>15</v>
      </c>
      <c r="DG18">
        <v>1.66</v>
      </c>
      <c r="DH18">
        <v>0.16</v>
      </c>
      <c r="DI18">
        <v>-3.7030048</v>
      </c>
      <c r="DJ18">
        <v>0.83787002160861601</v>
      </c>
      <c r="DK18">
        <v>0.14866750445527799</v>
      </c>
      <c r="DL18">
        <v>0</v>
      </c>
      <c r="DM18">
        <v>2.32229722222222</v>
      </c>
      <c r="DN18">
        <v>-0.38793729960815898</v>
      </c>
      <c r="DO18">
        <v>0.20089210825453199</v>
      </c>
      <c r="DP18">
        <v>1</v>
      </c>
      <c r="DQ18">
        <v>1.1328723999999999</v>
      </c>
      <c r="DR18">
        <v>-1.13577334933969E-2</v>
      </c>
      <c r="DS18">
        <v>4.1429084276628702E-3</v>
      </c>
      <c r="DT18">
        <v>1</v>
      </c>
      <c r="DU18">
        <v>2</v>
      </c>
      <c r="DV18">
        <v>3</v>
      </c>
      <c r="DW18" t="s">
        <v>260</v>
      </c>
      <c r="DX18">
        <v>100</v>
      </c>
      <c r="DY18">
        <v>100</v>
      </c>
      <c r="DZ18">
        <v>-3.8319999999999999</v>
      </c>
      <c r="EA18">
        <v>0.35</v>
      </c>
      <c r="EB18">
        <v>2</v>
      </c>
      <c r="EC18">
        <v>515.43799999999999</v>
      </c>
      <c r="ED18">
        <v>413.81599999999997</v>
      </c>
      <c r="EE18">
        <v>26.465399999999999</v>
      </c>
      <c r="EF18">
        <v>30.188800000000001</v>
      </c>
      <c r="EG18">
        <v>30</v>
      </c>
      <c r="EH18">
        <v>30.328800000000001</v>
      </c>
      <c r="EI18">
        <v>30.356200000000001</v>
      </c>
      <c r="EJ18">
        <v>20.203399999999998</v>
      </c>
      <c r="EK18">
        <v>32.405000000000001</v>
      </c>
      <c r="EL18">
        <v>26.986799999999999</v>
      </c>
      <c r="EM18">
        <v>26.4755</v>
      </c>
      <c r="EN18">
        <v>403.69400000000002</v>
      </c>
      <c r="EO18">
        <v>14.944000000000001</v>
      </c>
      <c r="EP18">
        <v>100.315</v>
      </c>
      <c r="EQ18">
        <v>90.163499999999999</v>
      </c>
    </row>
    <row r="19" spans="1:147" x14ac:dyDescent="0.3">
      <c r="A19">
        <v>3</v>
      </c>
      <c r="B19">
        <v>1684749891.5</v>
      </c>
      <c r="C19">
        <v>120</v>
      </c>
      <c r="D19" t="s">
        <v>261</v>
      </c>
      <c r="E19" t="s">
        <v>262</v>
      </c>
      <c r="F19">
        <v>1684749883.75</v>
      </c>
      <c r="G19">
        <f t="shared" si="0"/>
        <v>7.6938698263379962E-3</v>
      </c>
      <c r="H19">
        <f t="shared" si="1"/>
        <v>23.083274661210616</v>
      </c>
      <c r="I19">
        <f t="shared" si="2"/>
        <v>400.10793333333299</v>
      </c>
      <c r="J19">
        <f t="shared" si="3"/>
        <v>270.44147835130855</v>
      </c>
      <c r="K19">
        <f t="shared" si="4"/>
        <v>25.788643582039928</v>
      </c>
      <c r="L19">
        <f t="shared" si="5"/>
        <v>38.153322300939095</v>
      </c>
      <c r="M19">
        <f t="shared" si="6"/>
        <v>0.33151883443248931</v>
      </c>
      <c r="N19">
        <f t="shared" si="7"/>
        <v>3.3492634130953438</v>
      </c>
      <c r="O19">
        <f t="shared" si="8"/>
        <v>0.31430777508256036</v>
      </c>
      <c r="P19">
        <f t="shared" si="9"/>
        <v>0.19791421464852121</v>
      </c>
      <c r="Q19">
        <f t="shared" si="10"/>
        <v>161.84771971082608</v>
      </c>
      <c r="R19">
        <f t="shared" si="11"/>
        <v>27.091876411602286</v>
      </c>
      <c r="S19">
        <f t="shared" si="12"/>
        <v>27.9880933333333</v>
      </c>
      <c r="T19">
        <f t="shared" si="13"/>
        <v>3.7922064112889329</v>
      </c>
      <c r="U19">
        <f t="shared" si="14"/>
        <v>40.100020845136569</v>
      </c>
      <c r="V19">
        <f t="shared" si="15"/>
        <v>1.5230248072347521</v>
      </c>
      <c r="W19">
        <f t="shared" si="16"/>
        <v>3.7980648766158143</v>
      </c>
      <c r="X19">
        <f t="shared" si="17"/>
        <v>2.2691816040541806</v>
      </c>
      <c r="Y19">
        <f t="shared" si="18"/>
        <v>-339.29965934150562</v>
      </c>
      <c r="Z19">
        <f t="shared" si="19"/>
        <v>4.7813741520774533</v>
      </c>
      <c r="AA19">
        <f t="shared" si="20"/>
        <v>0.31118588585425661</v>
      </c>
      <c r="AB19">
        <f t="shared" si="21"/>
        <v>-172.35937959274781</v>
      </c>
      <c r="AC19">
        <v>-3.9426234774247899E-2</v>
      </c>
      <c r="AD19">
        <v>4.4259402461958801E-2</v>
      </c>
      <c r="AE19">
        <v>3.3376486856752901</v>
      </c>
      <c r="AF19">
        <v>3</v>
      </c>
      <c r="AG19">
        <v>1</v>
      </c>
      <c r="AH19">
        <f t="shared" si="22"/>
        <v>1</v>
      </c>
      <c r="AI19">
        <f t="shared" si="23"/>
        <v>0</v>
      </c>
      <c r="AJ19">
        <f t="shared" si="24"/>
        <v>50106.957797711359</v>
      </c>
      <c r="AK19" t="s">
        <v>251</v>
      </c>
      <c r="AL19">
        <v>2.30695769230769</v>
      </c>
      <c r="AM19">
        <v>1.212</v>
      </c>
      <c r="AN19">
        <f t="shared" si="25"/>
        <v>-1.09495769230769</v>
      </c>
      <c r="AO19">
        <f t="shared" si="26"/>
        <v>-0.90343043919776411</v>
      </c>
      <c r="AP19">
        <v>-0.69559304301140701</v>
      </c>
      <c r="AQ19" t="s">
        <v>263</v>
      </c>
      <c r="AR19">
        <v>2.3392423076923099</v>
      </c>
      <c r="AS19">
        <v>1.4643999999999999</v>
      </c>
      <c r="AT19">
        <f t="shared" si="27"/>
        <v>-0.59740665644107493</v>
      </c>
      <c r="AU19">
        <v>0.5</v>
      </c>
      <c r="AV19">
        <f t="shared" si="28"/>
        <v>841.19989432013563</v>
      </c>
      <c r="AW19">
        <f t="shared" si="29"/>
        <v>23.083274661210616</v>
      </c>
      <c r="AX19">
        <f t="shared" si="30"/>
        <v>-251.26920813218891</v>
      </c>
      <c r="AY19">
        <f t="shared" si="31"/>
        <v>1</v>
      </c>
      <c r="AZ19">
        <f t="shared" si="32"/>
        <v>2.8267796827816164E-2</v>
      </c>
      <c r="BA19">
        <f t="shared" si="33"/>
        <v>-0.1723572794318492</v>
      </c>
      <c r="BB19" t="s">
        <v>253</v>
      </c>
      <c r="BC19">
        <v>0</v>
      </c>
      <c r="BD19">
        <f t="shared" si="34"/>
        <v>1.4643999999999999</v>
      </c>
      <c r="BE19">
        <f t="shared" si="35"/>
        <v>-0.59740665644107482</v>
      </c>
      <c r="BF19">
        <f t="shared" si="36"/>
        <v>-0.20825082508250822</v>
      </c>
      <c r="BG19">
        <f t="shared" si="37"/>
        <v>1.0383173943806687</v>
      </c>
      <c r="BH19">
        <f t="shared" si="38"/>
        <v>0.23051118940317372</v>
      </c>
      <c r="BI19">
        <f t="shared" si="39"/>
        <v>999.99926666666602</v>
      </c>
      <c r="BJ19">
        <f t="shared" si="40"/>
        <v>841.19989432013563</v>
      </c>
      <c r="BK19">
        <f t="shared" si="41"/>
        <v>0.84120051120051109</v>
      </c>
      <c r="BL19">
        <f t="shared" si="42"/>
        <v>0.19240102240102239</v>
      </c>
      <c r="BM19">
        <v>0.70432126143548801</v>
      </c>
      <c r="BN19">
        <v>0.5</v>
      </c>
      <c r="BO19" t="s">
        <v>254</v>
      </c>
      <c r="BP19">
        <v>1684749883.75</v>
      </c>
      <c r="BQ19">
        <v>400.10793333333299</v>
      </c>
      <c r="BR19">
        <v>403.793366666667</v>
      </c>
      <c r="BS19">
        <v>15.9717233333333</v>
      </c>
      <c r="BT19">
        <v>14.905186666666699</v>
      </c>
      <c r="BU19">
        <v>499.97399999999999</v>
      </c>
      <c r="BV19">
        <v>95.157579999999996</v>
      </c>
      <c r="BW19">
        <v>0.19999510000000001</v>
      </c>
      <c r="BX19">
        <v>28.014573333333299</v>
      </c>
      <c r="BY19">
        <v>27.9880933333333</v>
      </c>
      <c r="BZ19">
        <v>999.9</v>
      </c>
      <c r="CA19">
        <v>9991.6666666666697</v>
      </c>
      <c r="CB19">
        <v>0</v>
      </c>
      <c r="CC19">
        <v>59.989623333333299</v>
      </c>
      <c r="CD19">
        <v>999.99926666666602</v>
      </c>
      <c r="CE19">
        <v>0.95998229999999996</v>
      </c>
      <c r="CF19">
        <v>4.0017700000000003E-2</v>
      </c>
      <c r="CG19">
        <v>0</v>
      </c>
      <c r="CH19">
        <v>2.3575533333333301</v>
      </c>
      <c r="CI19">
        <v>0</v>
      </c>
      <c r="CJ19">
        <v>1586.365</v>
      </c>
      <c r="CK19">
        <v>9334.2616666666709</v>
      </c>
      <c r="CL19">
        <v>37.566266666666699</v>
      </c>
      <c r="CM19">
        <v>40.528933333333299</v>
      </c>
      <c r="CN19">
        <v>38.653933333333299</v>
      </c>
      <c r="CO19">
        <v>39.2665333333333</v>
      </c>
      <c r="CP19">
        <v>37.7164</v>
      </c>
      <c r="CQ19">
        <v>959.98199999999997</v>
      </c>
      <c r="CR19">
        <v>40.017000000000003</v>
      </c>
      <c r="CS19">
        <v>0</v>
      </c>
      <c r="CT19">
        <v>59.400000095367403</v>
      </c>
      <c r="CU19">
        <v>2.3392423076923099</v>
      </c>
      <c r="CV19">
        <v>-0.116468369099558</v>
      </c>
      <c r="CW19">
        <v>-13.71487177929</v>
      </c>
      <c r="CX19">
        <v>1586.3269230769199</v>
      </c>
      <c r="CY19">
        <v>15</v>
      </c>
      <c r="CZ19">
        <v>1684749687.5</v>
      </c>
      <c r="DA19" t="s">
        <v>255</v>
      </c>
      <c r="DB19">
        <v>2</v>
      </c>
      <c r="DC19">
        <v>-3.8319999999999999</v>
      </c>
      <c r="DD19">
        <v>0.35</v>
      </c>
      <c r="DE19">
        <v>403</v>
      </c>
      <c r="DF19">
        <v>15</v>
      </c>
      <c r="DG19">
        <v>1.66</v>
      </c>
      <c r="DH19">
        <v>0.16</v>
      </c>
      <c r="DI19">
        <v>-3.6006673999999999</v>
      </c>
      <c r="DJ19">
        <v>0.80166117248872104</v>
      </c>
      <c r="DK19">
        <v>0.74185999317070594</v>
      </c>
      <c r="DL19">
        <v>0</v>
      </c>
      <c r="DM19">
        <v>2.36296944444444</v>
      </c>
      <c r="DN19">
        <v>-0.123032314584213</v>
      </c>
      <c r="DO19">
        <v>0.144166448592214</v>
      </c>
      <c r="DP19">
        <v>1</v>
      </c>
      <c r="DQ19">
        <v>1.0695446</v>
      </c>
      <c r="DR19">
        <v>-5.6730151710261002E-2</v>
      </c>
      <c r="DS19">
        <v>1.0514375913006E-2</v>
      </c>
      <c r="DT19">
        <v>1</v>
      </c>
      <c r="DU19">
        <v>2</v>
      </c>
      <c r="DV19">
        <v>3</v>
      </c>
      <c r="DW19" t="s">
        <v>260</v>
      </c>
      <c r="DX19">
        <v>100</v>
      </c>
      <c r="DY19">
        <v>100</v>
      </c>
      <c r="DZ19">
        <v>-3.8319999999999999</v>
      </c>
      <c r="EA19">
        <v>0.35</v>
      </c>
      <c r="EB19">
        <v>2</v>
      </c>
      <c r="EC19">
        <v>515.33199999999999</v>
      </c>
      <c r="ED19">
        <v>414.20299999999997</v>
      </c>
      <c r="EE19">
        <v>26.402999999999999</v>
      </c>
      <c r="EF19">
        <v>30.188800000000001</v>
      </c>
      <c r="EG19">
        <v>29.9999</v>
      </c>
      <c r="EH19">
        <v>30.331499999999998</v>
      </c>
      <c r="EI19">
        <v>30.358799999999999</v>
      </c>
      <c r="EJ19">
        <v>20.2026</v>
      </c>
      <c r="EK19">
        <v>32.405000000000001</v>
      </c>
      <c r="EL19">
        <v>26.233599999999999</v>
      </c>
      <c r="EM19">
        <v>26.407499999999999</v>
      </c>
      <c r="EN19">
        <v>403.81400000000002</v>
      </c>
      <c r="EO19">
        <v>14.8973</v>
      </c>
      <c r="EP19">
        <v>100.319</v>
      </c>
      <c r="EQ19">
        <v>90.170500000000004</v>
      </c>
    </row>
    <row r="20" spans="1:147" x14ac:dyDescent="0.3">
      <c r="A20">
        <v>4</v>
      </c>
      <c r="B20">
        <v>1684749951.5</v>
      </c>
      <c r="C20">
        <v>180</v>
      </c>
      <c r="D20" t="s">
        <v>264</v>
      </c>
      <c r="E20" t="s">
        <v>265</v>
      </c>
      <c r="F20">
        <v>1684749943.75</v>
      </c>
      <c r="G20">
        <f t="shared" si="0"/>
        <v>7.2441218161004338E-3</v>
      </c>
      <c r="H20">
        <f t="shared" si="1"/>
        <v>23.049655023532384</v>
      </c>
      <c r="I20">
        <f t="shared" si="2"/>
        <v>400.00900000000001</v>
      </c>
      <c r="J20">
        <f t="shared" si="3"/>
        <v>263.2566608599214</v>
      </c>
      <c r="K20">
        <f t="shared" si="4"/>
        <v>25.099500582457544</v>
      </c>
      <c r="L20">
        <f t="shared" si="5"/>
        <v>38.137785747539162</v>
      </c>
      <c r="M20">
        <f t="shared" si="6"/>
        <v>0.31087855202856884</v>
      </c>
      <c r="N20">
        <f t="shared" si="7"/>
        <v>3.352753181727798</v>
      </c>
      <c r="O20">
        <f t="shared" si="8"/>
        <v>0.29570613773551935</v>
      </c>
      <c r="P20">
        <f t="shared" si="9"/>
        <v>0.18611779370964959</v>
      </c>
      <c r="Q20">
        <f t="shared" si="10"/>
        <v>161.84167542975604</v>
      </c>
      <c r="R20">
        <f t="shared" si="11"/>
        <v>27.153295110265102</v>
      </c>
      <c r="S20">
        <f t="shared" si="12"/>
        <v>27.96564</v>
      </c>
      <c r="T20">
        <f t="shared" si="13"/>
        <v>3.7872449887109205</v>
      </c>
      <c r="U20">
        <f t="shared" si="14"/>
        <v>40.028303897546515</v>
      </c>
      <c r="V20">
        <f t="shared" si="15"/>
        <v>1.5165422601298308</v>
      </c>
      <c r="W20">
        <f t="shared" si="16"/>
        <v>3.788674793744597</v>
      </c>
      <c r="X20">
        <f t="shared" si="17"/>
        <v>2.2707027285810897</v>
      </c>
      <c r="Y20">
        <f t="shared" si="18"/>
        <v>-319.46577209002913</v>
      </c>
      <c r="Z20">
        <f t="shared" si="19"/>
        <v>1.1700784951729735</v>
      </c>
      <c r="AA20">
        <f t="shared" si="20"/>
        <v>7.6048277909276638E-2</v>
      </c>
      <c r="AB20">
        <f t="shared" si="21"/>
        <v>-156.37796988719083</v>
      </c>
      <c r="AC20">
        <v>-3.94778094494148E-2</v>
      </c>
      <c r="AD20">
        <v>4.4317299553023298E-2</v>
      </c>
      <c r="AE20">
        <v>3.3411232607241499</v>
      </c>
      <c r="AF20">
        <v>3</v>
      </c>
      <c r="AG20">
        <v>1</v>
      </c>
      <c r="AH20">
        <f t="shared" si="22"/>
        <v>1</v>
      </c>
      <c r="AI20">
        <f t="shared" si="23"/>
        <v>0</v>
      </c>
      <c r="AJ20">
        <f t="shared" si="24"/>
        <v>50176.575870464956</v>
      </c>
      <c r="AK20" t="s">
        <v>251</v>
      </c>
      <c r="AL20">
        <v>2.30695769230769</v>
      </c>
      <c r="AM20">
        <v>1.212</v>
      </c>
      <c r="AN20">
        <f t="shared" si="25"/>
        <v>-1.09495769230769</v>
      </c>
      <c r="AO20">
        <f t="shared" si="26"/>
        <v>-0.90343043919776411</v>
      </c>
      <c r="AP20">
        <v>-0.69559304301140701</v>
      </c>
      <c r="AQ20" t="s">
        <v>266</v>
      </c>
      <c r="AR20">
        <v>2.3028653846153802</v>
      </c>
      <c r="AS20">
        <v>1.698</v>
      </c>
      <c r="AT20">
        <f t="shared" si="27"/>
        <v>-0.35622225242366334</v>
      </c>
      <c r="AU20">
        <v>0.5</v>
      </c>
      <c r="AV20">
        <f t="shared" si="28"/>
        <v>841.17540811903439</v>
      </c>
      <c r="AW20">
        <f t="shared" si="29"/>
        <v>23.049655023532384</v>
      </c>
      <c r="AX20">
        <f t="shared" si="30"/>
        <v>-149.82269928177834</v>
      </c>
      <c r="AY20">
        <f t="shared" si="31"/>
        <v>1</v>
      </c>
      <c r="AZ20">
        <f t="shared" si="32"/>
        <v>2.8228652237517162E-2</v>
      </c>
      <c r="BA20">
        <f t="shared" si="33"/>
        <v>-0.28621908127208479</v>
      </c>
      <c r="BB20" t="s">
        <v>253</v>
      </c>
      <c r="BC20">
        <v>0</v>
      </c>
      <c r="BD20">
        <f t="shared" si="34"/>
        <v>1.698</v>
      </c>
      <c r="BE20">
        <f t="shared" si="35"/>
        <v>-0.35622225242366323</v>
      </c>
      <c r="BF20">
        <f t="shared" si="36"/>
        <v>-0.40099009900990101</v>
      </c>
      <c r="BG20">
        <f t="shared" si="37"/>
        <v>0.99327981607917337</v>
      </c>
      <c r="BH20">
        <f t="shared" si="38"/>
        <v>0.44385276564953424</v>
      </c>
      <c r="BI20">
        <f t="shared" si="39"/>
        <v>999.97109999999998</v>
      </c>
      <c r="BJ20">
        <f t="shared" si="40"/>
        <v>841.17540811903439</v>
      </c>
      <c r="BK20">
        <f t="shared" si="41"/>
        <v>0.84119971879090749</v>
      </c>
      <c r="BL20">
        <f t="shared" si="42"/>
        <v>0.19239943758181516</v>
      </c>
      <c r="BM20">
        <v>0.70432126143548801</v>
      </c>
      <c r="BN20">
        <v>0.5</v>
      </c>
      <c r="BO20" t="s">
        <v>254</v>
      </c>
      <c r="BP20">
        <v>1684749943.75</v>
      </c>
      <c r="BQ20">
        <v>400.00900000000001</v>
      </c>
      <c r="BR20">
        <v>403.66403333333301</v>
      </c>
      <c r="BS20">
        <v>15.9062866666667</v>
      </c>
      <c r="BT20">
        <v>14.902086666666699</v>
      </c>
      <c r="BU20">
        <v>500.00319999999999</v>
      </c>
      <c r="BV20">
        <v>95.142399999999995</v>
      </c>
      <c r="BW20">
        <v>0.19991916666666701</v>
      </c>
      <c r="BX20">
        <v>27.972113333333301</v>
      </c>
      <c r="BY20">
        <v>27.96564</v>
      </c>
      <c r="BZ20">
        <v>999.9</v>
      </c>
      <c r="CA20">
        <v>10006.333333333299</v>
      </c>
      <c r="CB20">
        <v>0</v>
      </c>
      <c r="CC20">
        <v>58.106310000000001</v>
      </c>
      <c r="CD20">
        <v>999.97109999999998</v>
      </c>
      <c r="CE20">
        <v>0.96000663333333303</v>
      </c>
      <c r="CF20">
        <v>3.9993166666666698E-2</v>
      </c>
      <c r="CG20">
        <v>0</v>
      </c>
      <c r="CH20">
        <v>2.2979266666666698</v>
      </c>
      <c r="CI20">
        <v>0</v>
      </c>
      <c r="CJ20">
        <v>1573.91233333333</v>
      </c>
      <c r="CK20">
        <v>9334.0743333333303</v>
      </c>
      <c r="CL20">
        <v>37.875</v>
      </c>
      <c r="CM20">
        <v>40.733199999999997</v>
      </c>
      <c r="CN20">
        <v>38.949599999999997</v>
      </c>
      <c r="CO20">
        <v>39.445399999999999</v>
      </c>
      <c r="CP20">
        <v>37.995800000000003</v>
      </c>
      <c r="CQ20">
        <v>959.97833333333301</v>
      </c>
      <c r="CR20">
        <v>39.989333333333299</v>
      </c>
      <c r="CS20">
        <v>0</v>
      </c>
      <c r="CT20">
        <v>59.400000095367403</v>
      </c>
      <c r="CU20">
        <v>2.3028653846153802</v>
      </c>
      <c r="CV20">
        <v>0.66002392498241202</v>
      </c>
      <c r="CW20">
        <v>-3.3227350394670498</v>
      </c>
      <c r="CX20">
        <v>1573.8865384615401</v>
      </c>
      <c r="CY20">
        <v>15</v>
      </c>
      <c r="CZ20">
        <v>1684749687.5</v>
      </c>
      <c r="DA20" t="s">
        <v>255</v>
      </c>
      <c r="DB20">
        <v>2</v>
      </c>
      <c r="DC20">
        <v>-3.8319999999999999</v>
      </c>
      <c r="DD20">
        <v>0.35</v>
      </c>
      <c r="DE20">
        <v>403</v>
      </c>
      <c r="DF20">
        <v>15</v>
      </c>
      <c r="DG20">
        <v>1.66</v>
      </c>
      <c r="DH20">
        <v>0.16</v>
      </c>
      <c r="DI20">
        <v>-3.6537518000000002</v>
      </c>
      <c r="DJ20">
        <v>0.122270223255369</v>
      </c>
      <c r="DK20">
        <v>0.112958907283844</v>
      </c>
      <c r="DL20">
        <v>1</v>
      </c>
      <c r="DM20">
        <v>2.3057555555555602</v>
      </c>
      <c r="DN20">
        <v>8.3866557215612897E-2</v>
      </c>
      <c r="DO20">
        <v>0.204772045949805</v>
      </c>
      <c r="DP20">
        <v>1</v>
      </c>
      <c r="DQ20">
        <v>1.0082092199999999</v>
      </c>
      <c r="DR20">
        <v>-4.6410749026326199E-2</v>
      </c>
      <c r="DS20">
        <v>6.2164628762343601E-3</v>
      </c>
      <c r="DT20">
        <v>1</v>
      </c>
      <c r="DU20">
        <v>3</v>
      </c>
      <c r="DV20">
        <v>3</v>
      </c>
      <c r="DW20" t="s">
        <v>256</v>
      </c>
      <c r="DX20">
        <v>100</v>
      </c>
      <c r="DY20">
        <v>100</v>
      </c>
      <c r="DZ20">
        <v>-3.8319999999999999</v>
      </c>
      <c r="EA20">
        <v>0.35</v>
      </c>
      <c r="EB20">
        <v>2</v>
      </c>
      <c r="EC20">
        <v>515.69299999999998</v>
      </c>
      <c r="ED20">
        <v>413.71100000000001</v>
      </c>
      <c r="EE20">
        <v>26.472799999999999</v>
      </c>
      <c r="EF20">
        <v>30.181000000000001</v>
      </c>
      <c r="EG20">
        <v>29.9999</v>
      </c>
      <c r="EH20">
        <v>30.328800000000001</v>
      </c>
      <c r="EI20">
        <v>30.358799999999999</v>
      </c>
      <c r="EJ20">
        <v>20.203099999999999</v>
      </c>
      <c r="EK20">
        <v>32.405000000000001</v>
      </c>
      <c r="EL20">
        <v>25.113199999999999</v>
      </c>
      <c r="EM20">
        <v>26.491800000000001</v>
      </c>
      <c r="EN20">
        <v>403.62299999999999</v>
      </c>
      <c r="EO20">
        <v>14.9453</v>
      </c>
      <c r="EP20">
        <v>100.321</v>
      </c>
      <c r="EQ20">
        <v>90.1738</v>
      </c>
    </row>
    <row r="21" spans="1:147" x14ac:dyDescent="0.3">
      <c r="A21">
        <v>5</v>
      </c>
      <c r="B21">
        <v>1684750011.5</v>
      </c>
      <c r="C21">
        <v>240</v>
      </c>
      <c r="D21" t="s">
        <v>267</v>
      </c>
      <c r="E21" t="s">
        <v>268</v>
      </c>
      <c r="F21">
        <v>1684750003.75</v>
      </c>
      <c r="G21">
        <f t="shared" si="0"/>
        <v>6.9193890119912203E-3</v>
      </c>
      <c r="H21">
        <f t="shared" si="1"/>
        <v>23.105213841627602</v>
      </c>
      <c r="I21">
        <f t="shared" si="2"/>
        <v>400.0444</v>
      </c>
      <c r="J21">
        <f t="shared" si="3"/>
        <v>257.381541916103</v>
      </c>
      <c r="K21">
        <f t="shared" si="4"/>
        <v>24.538310858999282</v>
      </c>
      <c r="L21">
        <f t="shared" si="5"/>
        <v>38.139540899174683</v>
      </c>
      <c r="M21">
        <f t="shared" si="6"/>
        <v>0.29658833237412191</v>
      </c>
      <c r="N21">
        <f t="shared" si="7"/>
        <v>3.3500112845468126</v>
      </c>
      <c r="O21">
        <f t="shared" si="8"/>
        <v>0.28273459527166234</v>
      </c>
      <c r="P21">
        <f t="shared" si="9"/>
        <v>0.17789989000534726</v>
      </c>
      <c r="Q21">
        <f t="shared" si="10"/>
        <v>161.84473857875682</v>
      </c>
      <c r="R21">
        <f t="shared" si="11"/>
        <v>27.226351184945624</v>
      </c>
      <c r="S21">
        <f t="shared" si="12"/>
        <v>27.967583333333302</v>
      </c>
      <c r="T21">
        <f t="shared" si="13"/>
        <v>3.7876741752633447</v>
      </c>
      <c r="U21">
        <f t="shared" si="14"/>
        <v>40.105354158217914</v>
      </c>
      <c r="V21">
        <f t="shared" si="15"/>
        <v>1.5193923390569128</v>
      </c>
      <c r="W21">
        <f t="shared" si="16"/>
        <v>3.7885024853859242</v>
      </c>
      <c r="X21">
        <f t="shared" si="17"/>
        <v>2.2682818362064321</v>
      </c>
      <c r="Y21">
        <f t="shared" si="18"/>
        <v>-305.14505542881284</v>
      </c>
      <c r="Z21">
        <f t="shared" si="19"/>
        <v>0.67727178139621314</v>
      </c>
      <c r="AA21">
        <f t="shared" si="20"/>
        <v>4.4054999320784417E-2</v>
      </c>
      <c r="AB21">
        <f t="shared" si="21"/>
        <v>-142.57899006933903</v>
      </c>
      <c r="AC21">
        <v>-3.9437285599690501E-2</v>
      </c>
      <c r="AD21">
        <v>4.4271807981623598E-2</v>
      </c>
      <c r="AE21">
        <v>3.3383933016212302</v>
      </c>
      <c r="AF21">
        <v>3</v>
      </c>
      <c r="AG21">
        <v>1</v>
      </c>
      <c r="AH21">
        <f t="shared" si="22"/>
        <v>1</v>
      </c>
      <c r="AI21">
        <f t="shared" si="23"/>
        <v>0</v>
      </c>
      <c r="AJ21">
        <f t="shared" si="24"/>
        <v>50127.215716569583</v>
      </c>
      <c r="AK21" t="s">
        <v>251</v>
      </c>
      <c r="AL21">
        <v>2.30695769230769</v>
      </c>
      <c r="AM21">
        <v>1.212</v>
      </c>
      <c r="AN21">
        <f t="shared" si="25"/>
        <v>-1.09495769230769</v>
      </c>
      <c r="AO21">
        <f t="shared" si="26"/>
        <v>-0.90343043919776411</v>
      </c>
      <c r="AP21">
        <v>-0.69559304301140701</v>
      </c>
      <c r="AQ21" t="s">
        <v>269</v>
      </c>
      <c r="AR21">
        <v>2.3337346153846199</v>
      </c>
      <c r="AS21">
        <v>1.57</v>
      </c>
      <c r="AT21">
        <f t="shared" si="27"/>
        <v>-0.48645516903478958</v>
      </c>
      <c r="AU21">
        <v>0.5</v>
      </c>
      <c r="AV21">
        <f t="shared" si="28"/>
        <v>841.18607527980851</v>
      </c>
      <c r="AW21">
        <f t="shared" si="29"/>
        <v>23.105213841627602</v>
      </c>
      <c r="AX21">
        <f t="shared" si="30"/>
        <v>-204.59965721997523</v>
      </c>
      <c r="AY21">
        <f t="shared" si="31"/>
        <v>1</v>
      </c>
      <c r="AZ21">
        <f t="shared" si="32"/>
        <v>2.8294342457727932E-2</v>
      </c>
      <c r="BA21">
        <f t="shared" si="33"/>
        <v>-0.22802547770700643</v>
      </c>
      <c r="BB21" t="s">
        <v>253</v>
      </c>
      <c r="BC21">
        <v>0</v>
      </c>
      <c r="BD21">
        <f t="shared" si="34"/>
        <v>1.57</v>
      </c>
      <c r="BE21">
        <f t="shared" si="35"/>
        <v>-0.48645516903478969</v>
      </c>
      <c r="BF21">
        <f t="shared" si="36"/>
        <v>-0.29537953795379546</v>
      </c>
      <c r="BG21">
        <f t="shared" si="37"/>
        <v>1.0363344101790719</v>
      </c>
      <c r="BH21">
        <f t="shared" si="38"/>
        <v>0.32695327181591216</v>
      </c>
      <c r="BI21">
        <f t="shared" si="39"/>
        <v>999.98306666666701</v>
      </c>
      <c r="BJ21">
        <f t="shared" si="40"/>
        <v>841.18607527980851</v>
      </c>
      <c r="BK21">
        <f t="shared" si="41"/>
        <v>0.84120031960522024</v>
      </c>
      <c r="BL21">
        <f t="shared" si="42"/>
        <v>0.19240063921044043</v>
      </c>
      <c r="BM21">
        <v>0.70432126143548801</v>
      </c>
      <c r="BN21">
        <v>0.5</v>
      </c>
      <c r="BO21" t="s">
        <v>254</v>
      </c>
      <c r="BP21">
        <v>1684750003.75</v>
      </c>
      <c r="BQ21">
        <v>400.0444</v>
      </c>
      <c r="BR21">
        <v>403.68906666666697</v>
      </c>
      <c r="BS21">
        <v>15.936856666666699</v>
      </c>
      <c r="BT21">
        <v>14.977683333333299</v>
      </c>
      <c r="BU21">
        <v>499.99356666666699</v>
      </c>
      <c r="BV21">
        <v>95.138229999999993</v>
      </c>
      <c r="BW21">
        <v>0.20003969999999999</v>
      </c>
      <c r="BX21">
        <v>27.971333333333298</v>
      </c>
      <c r="BY21">
        <v>27.967583333333302</v>
      </c>
      <c r="BZ21">
        <v>999.9</v>
      </c>
      <c r="CA21">
        <v>9996.5</v>
      </c>
      <c r="CB21">
        <v>0</v>
      </c>
      <c r="CC21">
        <v>68.809910000000002</v>
      </c>
      <c r="CD21">
        <v>999.98306666666701</v>
      </c>
      <c r="CE21">
        <v>0.95999123333333303</v>
      </c>
      <c r="CF21">
        <v>4.000865E-2</v>
      </c>
      <c r="CG21">
        <v>0</v>
      </c>
      <c r="CH21">
        <v>2.3074366666666699</v>
      </c>
      <c r="CI21">
        <v>0</v>
      </c>
      <c r="CJ21">
        <v>1569.5843333333301</v>
      </c>
      <c r="CK21">
        <v>9334.1416666666701</v>
      </c>
      <c r="CL21">
        <v>38.143599999999999</v>
      </c>
      <c r="CM21">
        <v>40.939100000000003</v>
      </c>
      <c r="CN21">
        <v>39.226900000000001</v>
      </c>
      <c r="CO21">
        <v>39.625</v>
      </c>
      <c r="CP21">
        <v>38.222700000000003</v>
      </c>
      <c r="CQ21">
        <v>959.97366666666699</v>
      </c>
      <c r="CR21">
        <v>40.01</v>
      </c>
      <c r="CS21">
        <v>0</v>
      </c>
      <c r="CT21">
        <v>59.400000095367403</v>
      </c>
      <c r="CU21">
        <v>2.3337346153846199</v>
      </c>
      <c r="CV21">
        <v>0.24913161767352501</v>
      </c>
      <c r="CW21">
        <v>1.42290599930916</v>
      </c>
      <c r="CX21">
        <v>1569.65076923077</v>
      </c>
      <c r="CY21">
        <v>15</v>
      </c>
      <c r="CZ21">
        <v>1684749687.5</v>
      </c>
      <c r="DA21" t="s">
        <v>255</v>
      </c>
      <c r="DB21">
        <v>2</v>
      </c>
      <c r="DC21">
        <v>-3.8319999999999999</v>
      </c>
      <c r="DD21">
        <v>0.35</v>
      </c>
      <c r="DE21">
        <v>403</v>
      </c>
      <c r="DF21">
        <v>15</v>
      </c>
      <c r="DG21">
        <v>1.66</v>
      </c>
      <c r="DH21">
        <v>0.16</v>
      </c>
      <c r="DI21">
        <v>-3.6816903999999999</v>
      </c>
      <c r="DJ21">
        <v>0.31898448979592903</v>
      </c>
      <c r="DK21">
        <v>0.13062616714823999</v>
      </c>
      <c r="DL21">
        <v>1</v>
      </c>
      <c r="DM21">
        <v>2.3208277777777799</v>
      </c>
      <c r="DN21">
        <v>0.21784736684918399</v>
      </c>
      <c r="DO21">
        <v>0.190825773665566</v>
      </c>
      <c r="DP21">
        <v>1</v>
      </c>
      <c r="DQ21">
        <v>0.95419520000000002</v>
      </c>
      <c r="DR21">
        <v>5.3194660264105902E-2</v>
      </c>
      <c r="DS21">
        <v>7.0741764891752599E-3</v>
      </c>
      <c r="DT21">
        <v>1</v>
      </c>
      <c r="DU21">
        <v>3</v>
      </c>
      <c r="DV21">
        <v>3</v>
      </c>
      <c r="DW21" t="s">
        <v>256</v>
      </c>
      <c r="DX21">
        <v>100</v>
      </c>
      <c r="DY21">
        <v>100</v>
      </c>
      <c r="DZ21">
        <v>-3.8319999999999999</v>
      </c>
      <c r="EA21">
        <v>0.35</v>
      </c>
      <c r="EB21">
        <v>2</v>
      </c>
      <c r="EC21">
        <v>515.39599999999996</v>
      </c>
      <c r="ED21">
        <v>413.69299999999998</v>
      </c>
      <c r="EE21">
        <v>26.562200000000001</v>
      </c>
      <c r="EF21">
        <v>30.170500000000001</v>
      </c>
      <c r="EG21">
        <v>30.0001</v>
      </c>
      <c r="EH21">
        <v>30.323599999999999</v>
      </c>
      <c r="EI21">
        <v>30.356200000000001</v>
      </c>
      <c r="EJ21">
        <v>20.198699999999999</v>
      </c>
      <c r="EK21">
        <v>32.116399999999999</v>
      </c>
      <c r="EL21">
        <v>24.364699999999999</v>
      </c>
      <c r="EM21">
        <v>26.578700000000001</v>
      </c>
      <c r="EN21">
        <v>403.59800000000001</v>
      </c>
      <c r="EO21">
        <v>14.978</v>
      </c>
      <c r="EP21">
        <v>100.324</v>
      </c>
      <c r="EQ21">
        <v>90.180300000000003</v>
      </c>
    </row>
    <row r="22" spans="1:147" x14ac:dyDescent="0.3">
      <c r="A22">
        <v>6</v>
      </c>
      <c r="B22">
        <v>1684750071.5</v>
      </c>
      <c r="C22">
        <v>300</v>
      </c>
      <c r="D22" t="s">
        <v>270</v>
      </c>
      <c r="E22" t="s">
        <v>271</v>
      </c>
      <c r="F22">
        <v>1684750063.77</v>
      </c>
      <c r="G22">
        <f t="shared" si="0"/>
        <v>6.989266308008708E-3</v>
      </c>
      <c r="H22">
        <f t="shared" si="1"/>
        <v>23.575042707107123</v>
      </c>
      <c r="I22">
        <f t="shared" si="2"/>
        <v>399.986533333333</v>
      </c>
      <c r="J22">
        <f t="shared" si="3"/>
        <v>255.95257940486178</v>
      </c>
      <c r="K22">
        <f t="shared" si="4"/>
        <v>24.403088901258592</v>
      </c>
      <c r="L22">
        <f t="shared" si="5"/>
        <v>38.135606818011041</v>
      </c>
      <c r="M22">
        <f t="shared" si="6"/>
        <v>0.29952449425627742</v>
      </c>
      <c r="N22">
        <f t="shared" si="7"/>
        <v>3.3509692696810984</v>
      </c>
      <c r="O22">
        <f t="shared" si="8"/>
        <v>0.2854059517613951</v>
      </c>
      <c r="P22">
        <f t="shared" si="9"/>
        <v>0.17959174605687905</v>
      </c>
      <c r="Q22">
        <f t="shared" si="10"/>
        <v>161.85133190168233</v>
      </c>
      <c r="R22">
        <f t="shared" si="11"/>
        <v>27.225696326122048</v>
      </c>
      <c r="S22">
        <f t="shared" si="12"/>
        <v>27.9753233333333</v>
      </c>
      <c r="T22">
        <f t="shared" si="13"/>
        <v>3.789383980884903</v>
      </c>
      <c r="U22">
        <f t="shared" si="14"/>
        <v>40.07461021643271</v>
      </c>
      <c r="V22">
        <f t="shared" si="15"/>
        <v>1.5195666369841574</v>
      </c>
      <c r="W22">
        <f t="shared" si="16"/>
        <v>3.7918438352297552</v>
      </c>
      <c r="X22">
        <f t="shared" si="17"/>
        <v>2.2698173439007459</v>
      </c>
      <c r="Y22">
        <f t="shared" si="18"/>
        <v>-308.22664418318402</v>
      </c>
      <c r="Z22">
        <f t="shared" si="19"/>
        <v>2.0107174771224936</v>
      </c>
      <c r="AA22">
        <f t="shared" si="20"/>
        <v>0.13077013577393273</v>
      </c>
      <c r="AB22">
        <f t="shared" si="21"/>
        <v>-144.23382466860528</v>
      </c>
      <c r="AC22">
        <v>-3.9451442604635498E-2</v>
      </c>
      <c r="AD22">
        <v>4.42877004598961E-2</v>
      </c>
      <c r="AE22">
        <v>3.3393471161885202</v>
      </c>
      <c r="AF22">
        <v>3</v>
      </c>
      <c r="AG22">
        <v>1</v>
      </c>
      <c r="AH22">
        <f t="shared" si="22"/>
        <v>1</v>
      </c>
      <c r="AI22">
        <f t="shared" si="23"/>
        <v>0</v>
      </c>
      <c r="AJ22">
        <f t="shared" si="24"/>
        <v>50142.042719671845</v>
      </c>
      <c r="AK22" t="s">
        <v>251</v>
      </c>
      <c r="AL22">
        <v>2.30695769230769</v>
      </c>
      <c r="AM22">
        <v>1.212</v>
      </c>
      <c r="AN22">
        <f t="shared" si="25"/>
        <v>-1.09495769230769</v>
      </c>
      <c r="AO22">
        <f t="shared" si="26"/>
        <v>-0.90343043919776411</v>
      </c>
      <c r="AP22">
        <v>-0.69559304301140701</v>
      </c>
      <c r="AQ22" t="s">
        <v>272</v>
      </c>
      <c r="AR22">
        <v>2.29576153846154</v>
      </c>
      <c r="AS22">
        <v>1.6368</v>
      </c>
      <c r="AT22">
        <f t="shared" si="27"/>
        <v>-0.40259136025265141</v>
      </c>
      <c r="AU22">
        <v>0.5</v>
      </c>
      <c r="AV22">
        <f t="shared" si="28"/>
        <v>841.22112060011261</v>
      </c>
      <c r="AW22">
        <f t="shared" si="29"/>
        <v>23.575042707107123</v>
      </c>
      <c r="AX22">
        <f t="shared" si="30"/>
        <v>-169.33417760782953</v>
      </c>
      <c r="AY22">
        <f t="shared" si="31"/>
        <v>1</v>
      </c>
      <c r="AZ22">
        <f t="shared" si="32"/>
        <v>2.8851671880045376E-2</v>
      </c>
      <c r="BA22">
        <f t="shared" si="33"/>
        <v>-0.25953079178885635</v>
      </c>
      <c r="BB22" t="s">
        <v>253</v>
      </c>
      <c r="BC22">
        <v>0</v>
      </c>
      <c r="BD22">
        <f t="shared" si="34"/>
        <v>1.6368</v>
      </c>
      <c r="BE22">
        <f t="shared" si="35"/>
        <v>-0.40259136025265146</v>
      </c>
      <c r="BF22">
        <f t="shared" si="36"/>
        <v>-0.35049504950495058</v>
      </c>
      <c r="BG22">
        <f t="shared" si="37"/>
        <v>0.9832932547448705</v>
      </c>
      <c r="BH22">
        <f t="shared" si="38"/>
        <v>0.3879601951603337</v>
      </c>
      <c r="BI22">
        <f t="shared" si="39"/>
        <v>1000.02483333333</v>
      </c>
      <c r="BJ22">
        <f t="shared" si="40"/>
        <v>841.22112060011261</v>
      </c>
      <c r="BK22">
        <f t="shared" si="41"/>
        <v>0.841200230794384</v>
      </c>
      <c r="BL22">
        <f t="shared" si="42"/>
        <v>0.192400461588768</v>
      </c>
      <c r="BM22">
        <v>0.70432126143548801</v>
      </c>
      <c r="BN22">
        <v>0.5</v>
      </c>
      <c r="BO22" t="s">
        <v>254</v>
      </c>
      <c r="BP22">
        <v>1684750063.77</v>
      </c>
      <c r="BQ22">
        <v>399.986533333333</v>
      </c>
      <c r="BR22">
        <v>403.70116666666701</v>
      </c>
      <c r="BS22">
        <v>15.9380233333333</v>
      </c>
      <c r="BT22">
        <v>14.969189999999999</v>
      </c>
      <c r="BU22">
        <v>500.00663333333301</v>
      </c>
      <c r="BV22">
        <v>95.142243333333298</v>
      </c>
      <c r="BW22">
        <v>0.199983566666667</v>
      </c>
      <c r="BX22">
        <v>27.986453333333301</v>
      </c>
      <c r="BY22">
        <v>27.9753233333333</v>
      </c>
      <c r="BZ22">
        <v>999.9</v>
      </c>
      <c r="CA22">
        <v>9999.6666666666697</v>
      </c>
      <c r="CB22">
        <v>0</v>
      </c>
      <c r="CC22">
        <v>68.817400000000006</v>
      </c>
      <c r="CD22">
        <v>1000.02483333333</v>
      </c>
      <c r="CE22">
        <v>0.95998859999999997</v>
      </c>
      <c r="CF22">
        <v>4.0011249999999998E-2</v>
      </c>
      <c r="CG22">
        <v>0</v>
      </c>
      <c r="CH22">
        <v>2.2958599999999998</v>
      </c>
      <c r="CI22">
        <v>0</v>
      </c>
      <c r="CJ22">
        <v>1567.6</v>
      </c>
      <c r="CK22">
        <v>9334.5196666666707</v>
      </c>
      <c r="CL22">
        <v>38.375</v>
      </c>
      <c r="CM22">
        <v>41.125</v>
      </c>
      <c r="CN22">
        <v>39.460099999999997</v>
      </c>
      <c r="CO22">
        <v>39.807866666666598</v>
      </c>
      <c r="CP22">
        <v>38.439100000000003</v>
      </c>
      <c r="CQ22">
        <v>960.01566666666702</v>
      </c>
      <c r="CR22">
        <v>40.008666666666699</v>
      </c>
      <c r="CS22">
        <v>0</v>
      </c>
      <c r="CT22">
        <v>59.099999904632597</v>
      </c>
      <c r="CU22">
        <v>2.29576153846154</v>
      </c>
      <c r="CV22">
        <v>0.26899145099024002</v>
      </c>
      <c r="CW22">
        <v>0.43897435989845401</v>
      </c>
      <c r="CX22">
        <v>1567.58</v>
      </c>
      <c r="CY22">
        <v>15</v>
      </c>
      <c r="CZ22">
        <v>1684749687.5</v>
      </c>
      <c r="DA22" t="s">
        <v>255</v>
      </c>
      <c r="DB22">
        <v>2</v>
      </c>
      <c r="DC22">
        <v>-3.8319999999999999</v>
      </c>
      <c r="DD22">
        <v>0.35</v>
      </c>
      <c r="DE22">
        <v>403</v>
      </c>
      <c r="DF22">
        <v>15</v>
      </c>
      <c r="DG22">
        <v>1.66</v>
      </c>
      <c r="DH22">
        <v>0.16</v>
      </c>
      <c r="DI22">
        <v>-3.7143366000000002</v>
      </c>
      <c r="DJ22">
        <v>3.3873298994661502E-2</v>
      </c>
      <c r="DK22">
        <v>0.113237918324385</v>
      </c>
      <c r="DL22">
        <v>1</v>
      </c>
      <c r="DM22">
        <v>2.29898055555556</v>
      </c>
      <c r="DN22">
        <v>-7.6478733450705202E-2</v>
      </c>
      <c r="DO22">
        <v>0.208883715416875</v>
      </c>
      <c r="DP22">
        <v>1</v>
      </c>
      <c r="DQ22">
        <v>0.96764130000000004</v>
      </c>
      <c r="DR22">
        <v>1.1227946106520901E-2</v>
      </c>
      <c r="DS22">
        <v>3.4750304243272401E-3</v>
      </c>
      <c r="DT22">
        <v>1</v>
      </c>
      <c r="DU22">
        <v>3</v>
      </c>
      <c r="DV22">
        <v>3</v>
      </c>
      <c r="DW22" t="s">
        <v>256</v>
      </c>
      <c r="DX22">
        <v>100</v>
      </c>
      <c r="DY22">
        <v>100</v>
      </c>
      <c r="DZ22">
        <v>-3.8319999999999999</v>
      </c>
      <c r="EA22">
        <v>0.35</v>
      </c>
      <c r="EB22">
        <v>2</v>
      </c>
      <c r="EC22">
        <v>515.84199999999998</v>
      </c>
      <c r="ED22">
        <v>413.88400000000001</v>
      </c>
      <c r="EE22">
        <v>26.638300000000001</v>
      </c>
      <c r="EF22">
        <v>30.154900000000001</v>
      </c>
      <c r="EG22">
        <v>29.9999</v>
      </c>
      <c r="EH22">
        <v>30.315799999999999</v>
      </c>
      <c r="EI22">
        <v>30.348400000000002</v>
      </c>
      <c r="EJ22">
        <v>20.206199999999999</v>
      </c>
      <c r="EK22">
        <v>32.116399999999999</v>
      </c>
      <c r="EL22">
        <v>23.245100000000001</v>
      </c>
      <c r="EM22">
        <v>26.6523</v>
      </c>
      <c r="EN22">
        <v>403.73200000000003</v>
      </c>
      <c r="EO22">
        <v>14.9773</v>
      </c>
      <c r="EP22">
        <v>100.328</v>
      </c>
      <c r="EQ22">
        <v>90.186999999999998</v>
      </c>
    </row>
    <row r="23" spans="1:147" x14ac:dyDescent="0.3">
      <c r="A23">
        <v>7</v>
      </c>
      <c r="B23">
        <v>1684750131.5999999</v>
      </c>
      <c r="C23">
        <v>360.09999990463302</v>
      </c>
      <c r="D23" t="s">
        <v>273</v>
      </c>
      <c r="E23" t="s">
        <v>274</v>
      </c>
      <c r="F23">
        <v>1684750123.79</v>
      </c>
      <c r="G23">
        <f t="shared" si="0"/>
        <v>7.1281620041848057E-3</v>
      </c>
      <c r="H23">
        <f t="shared" si="1"/>
        <v>23.798379774215018</v>
      </c>
      <c r="I23">
        <f t="shared" si="2"/>
        <v>399.98123333333302</v>
      </c>
      <c r="J23">
        <f t="shared" si="3"/>
        <v>257.28745736049933</v>
      </c>
      <c r="K23">
        <f t="shared" si="4"/>
        <v>24.529980162340358</v>
      </c>
      <c r="L23">
        <f t="shared" si="5"/>
        <v>38.134512345184483</v>
      </c>
      <c r="M23">
        <f t="shared" si="6"/>
        <v>0.30578607755942222</v>
      </c>
      <c r="N23">
        <f t="shared" si="7"/>
        <v>3.3532431661047131</v>
      </c>
      <c r="O23">
        <f t="shared" si="8"/>
        <v>0.2910960839986238</v>
      </c>
      <c r="P23">
        <f t="shared" si="9"/>
        <v>0.18319606759137008</v>
      </c>
      <c r="Q23">
        <f t="shared" si="10"/>
        <v>161.84606541018289</v>
      </c>
      <c r="R23">
        <f t="shared" si="11"/>
        <v>27.220998101102289</v>
      </c>
      <c r="S23">
        <f t="shared" si="12"/>
        <v>27.9788833333333</v>
      </c>
      <c r="T23">
        <f t="shared" si="13"/>
        <v>3.7901706291732955</v>
      </c>
      <c r="U23">
        <f t="shared" si="14"/>
        <v>40.038407267405169</v>
      </c>
      <c r="V23">
        <f t="shared" si="15"/>
        <v>1.520554090601268</v>
      </c>
      <c r="W23">
        <f t="shared" si="16"/>
        <v>3.7977387073514648</v>
      </c>
      <c r="X23">
        <f t="shared" si="17"/>
        <v>2.2696165385720275</v>
      </c>
      <c r="Y23">
        <f t="shared" si="18"/>
        <v>-314.35194438454994</v>
      </c>
      <c r="Z23">
        <f t="shared" si="19"/>
        <v>6.185690559295236</v>
      </c>
      <c r="AA23">
        <f t="shared" si="20"/>
        <v>0.40208371890607481</v>
      </c>
      <c r="AB23">
        <f t="shared" si="21"/>
        <v>-145.91810469616573</v>
      </c>
      <c r="AC23">
        <v>-3.9485052587646903E-2</v>
      </c>
      <c r="AD23">
        <v>4.4325430610222601E-2</v>
      </c>
      <c r="AE23">
        <v>3.34161111131688</v>
      </c>
      <c r="AF23">
        <v>3</v>
      </c>
      <c r="AG23">
        <v>1</v>
      </c>
      <c r="AH23">
        <f t="shared" si="22"/>
        <v>1</v>
      </c>
      <c r="AI23">
        <f t="shared" si="23"/>
        <v>0</v>
      </c>
      <c r="AJ23">
        <f t="shared" si="24"/>
        <v>50178.536876270271</v>
      </c>
      <c r="AK23" t="s">
        <v>251</v>
      </c>
      <c r="AL23">
        <v>2.30695769230769</v>
      </c>
      <c r="AM23">
        <v>1.212</v>
      </c>
      <c r="AN23">
        <f t="shared" si="25"/>
        <v>-1.09495769230769</v>
      </c>
      <c r="AO23">
        <f t="shared" si="26"/>
        <v>-0.90343043919776411</v>
      </c>
      <c r="AP23">
        <v>-0.69559304301140701</v>
      </c>
      <c r="AQ23" t="s">
        <v>275</v>
      </c>
      <c r="AR23">
        <v>2.3192499999999998</v>
      </c>
      <c r="AS23">
        <v>2.1631999999999998</v>
      </c>
      <c r="AT23">
        <f t="shared" si="27"/>
        <v>-7.2138498520710082E-2</v>
      </c>
      <c r="AU23">
        <v>0.5</v>
      </c>
      <c r="AV23">
        <f t="shared" si="28"/>
        <v>841.19304844011413</v>
      </c>
      <c r="AW23">
        <f t="shared" si="29"/>
        <v>23.798379774215018</v>
      </c>
      <c r="AX23">
        <f t="shared" si="30"/>
        <v>-30.341201740264388</v>
      </c>
      <c r="AY23">
        <f t="shared" si="31"/>
        <v>1</v>
      </c>
      <c r="AZ23">
        <f t="shared" si="32"/>
        <v>2.9118135085219012E-2</v>
      </c>
      <c r="BA23">
        <f t="shared" si="33"/>
        <v>-0.43971893491124259</v>
      </c>
      <c r="BB23" t="s">
        <v>253</v>
      </c>
      <c r="BC23">
        <v>0</v>
      </c>
      <c r="BD23">
        <f t="shared" si="34"/>
        <v>2.1631999999999998</v>
      </c>
      <c r="BE23">
        <f t="shared" si="35"/>
        <v>-7.2138498520710082E-2</v>
      </c>
      <c r="BF23">
        <f t="shared" si="36"/>
        <v>-0.7848184818481847</v>
      </c>
      <c r="BG23">
        <f t="shared" si="37"/>
        <v>1.0855071300532573</v>
      </c>
      <c r="BH23">
        <f t="shared" si="38"/>
        <v>0.86870936355110484</v>
      </c>
      <c r="BI23">
        <f t="shared" si="39"/>
        <v>999.99136666666698</v>
      </c>
      <c r="BJ23">
        <f t="shared" si="40"/>
        <v>841.19304844011413</v>
      </c>
      <c r="BK23">
        <f t="shared" si="41"/>
        <v>0.84120031080279711</v>
      </c>
      <c r="BL23">
        <f t="shared" si="42"/>
        <v>0.19240062160559446</v>
      </c>
      <c r="BM23">
        <v>0.70432126143548801</v>
      </c>
      <c r="BN23">
        <v>0.5</v>
      </c>
      <c r="BO23" t="s">
        <v>254</v>
      </c>
      <c r="BP23">
        <v>1684750123.79</v>
      </c>
      <c r="BQ23">
        <v>399.98123333333302</v>
      </c>
      <c r="BR23">
        <v>403.73520000000002</v>
      </c>
      <c r="BS23">
        <v>15.9486266666667</v>
      </c>
      <c r="BT23">
        <v>14.9605366666667</v>
      </c>
      <c r="BU23">
        <v>499.99956666666702</v>
      </c>
      <c r="BV23">
        <v>95.140839999999997</v>
      </c>
      <c r="BW23">
        <v>0.19991393333333299</v>
      </c>
      <c r="BX23">
        <v>28.013100000000001</v>
      </c>
      <c r="BY23">
        <v>27.9788833333333</v>
      </c>
      <c r="BZ23">
        <v>999.9</v>
      </c>
      <c r="CA23">
        <v>10008.333333333299</v>
      </c>
      <c r="CB23">
        <v>0</v>
      </c>
      <c r="CC23">
        <v>68.817400000000006</v>
      </c>
      <c r="CD23">
        <v>999.99136666666698</v>
      </c>
      <c r="CE23">
        <v>0.95998766666666702</v>
      </c>
      <c r="CF23">
        <v>4.0012159999999998E-2</v>
      </c>
      <c r="CG23">
        <v>0</v>
      </c>
      <c r="CH23">
        <v>2.3015300000000001</v>
      </c>
      <c r="CI23">
        <v>0</v>
      </c>
      <c r="CJ23">
        <v>1563.9353333333299</v>
      </c>
      <c r="CK23">
        <v>9334.2096666666694</v>
      </c>
      <c r="CL23">
        <v>38.6145</v>
      </c>
      <c r="CM23">
        <v>41.318300000000001</v>
      </c>
      <c r="CN23">
        <v>39.686999999999998</v>
      </c>
      <c r="CO23">
        <v>39.9559</v>
      </c>
      <c r="CP23">
        <v>38.625</v>
      </c>
      <c r="CQ23">
        <v>959.98099999999999</v>
      </c>
      <c r="CR23">
        <v>40.01</v>
      </c>
      <c r="CS23">
        <v>0</v>
      </c>
      <c r="CT23">
        <v>59.5</v>
      </c>
      <c r="CU23">
        <v>2.3192499999999998</v>
      </c>
      <c r="CV23">
        <v>-0.44969230178370101</v>
      </c>
      <c r="CW23">
        <v>-1.0512820694192</v>
      </c>
      <c r="CX23">
        <v>1563.915</v>
      </c>
      <c r="CY23">
        <v>15</v>
      </c>
      <c r="CZ23">
        <v>1684749687.5</v>
      </c>
      <c r="DA23" t="s">
        <v>255</v>
      </c>
      <c r="DB23">
        <v>2</v>
      </c>
      <c r="DC23">
        <v>-3.8319999999999999</v>
      </c>
      <c r="DD23">
        <v>0.35</v>
      </c>
      <c r="DE23">
        <v>403</v>
      </c>
      <c r="DF23">
        <v>15</v>
      </c>
      <c r="DG23">
        <v>1.66</v>
      </c>
      <c r="DH23">
        <v>0.16</v>
      </c>
      <c r="DI23">
        <v>-3.7466461999999998</v>
      </c>
      <c r="DJ23">
        <v>-0.21899282486573099</v>
      </c>
      <c r="DK23">
        <v>9.0527571797546794E-2</v>
      </c>
      <c r="DL23">
        <v>1</v>
      </c>
      <c r="DM23">
        <v>2.3242583333333302</v>
      </c>
      <c r="DN23">
        <v>-0.33753664393966998</v>
      </c>
      <c r="DO23">
        <v>0.15220200461338701</v>
      </c>
      <c r="DP23">
        <v>1</v>
      </c>
      <c r="DQ23">
        <v>0.98673938000000005</v>
      </c>
      <c r="DR23">
        <v>1.93052847345179E-2</v>
      </c>
      <c r="DS23">
        <v>3.41486113269632E-3</v>
      </c>
      <c r="DT23">
        <v>1</v>
      </c>
      <c r="DU23">
        <v>3</v>
      </c>
      <c r="DV23">
        <v>3</v>
      </c>
      <c r="DW23" t="s">
        <v>256</v>
      </c>
      <c r="DX23">
        <v>100</v>
      </c>
      <c r="DY23">
        <v>100</v>
      </c>
      <c r="DZ23">
        <v>-3.8319999999999999</v>
      </c>
      <c r="EA23">
        <v>0.35</v>
      </c>
      <c r="EB23">
        <v>2</v>
      </c>
      <c r="EC23">
        <v>515.75800000000004</v>
      </c>
      <c r="ED23">
        <v>413.81</v>
      </c>
      <c r="EE23">
        <v>26.647300000000001</v>
      </c>
      <c r="EF23">
        <v>30.136600000000001</v>
      </c>
      <c r="EG23">
        <v>30.0001</v>
      </c>
      <c r="EH23">
        <v>30.305399999999999</v>
      </c>
      <c r="EI23">
        <v>30.338000000000001</v>
      </c>
      <c r="EJ23">
        <v>20.2026</v>
      </c>
      <c r="EK23">
        <v>32.116399999999999</v>
      </c>
      <c r="EL23">
        <v>22.498999999999999</v>
      </c>
      <c r="EM23">
        <v>26.658100000000001</v>
      </c>
      <c r="EN23">
        <v>403.66300000000001</v>
      </c>
      <c r="EO23">
        <v>14.993</v>
      </c>
      <c r="EP23">
        <v>100.327</v>
      </c>
      <c r="EQ23">
        <v>90.188599999999994</v>
      </c>
    </row>
    <row r="24" spans="1:147" x14ac:dyDescent="0.3">
      <c r="A24">
        <v>8</v>
      </c>
      <c r="B24">
        <v>1684750192</v>
      </c>
      <c r="C24">
        <v>420.5</v>
      </c>
      <c r="D24" t="s">
        <v>276</v>
      </c>
      <c r="E24" t="s">
        <v>277</v>
      </c>
      <c r="F24">
        <v>1684750184.28667</v>
      </c>
      <c r="G24">
        <f t="shared" si="0"/>
        <v>7.2936707900515029E-3</v>
      </c>
      <c r="H24">
        <f t="shared" si="1"/>
        <v>23.923690874224096</v>
      </c>
      <c r="I24">
        <f t="shared" si="2"/>
        <v>400.00126666666699</v>
      </c>
      <c r="J24">
        <f t="shared" si="3"/>
        <v>260.00363518726061</v>
      </c>
      <c r="K24">
        <f t="shared" si="4"/>
        <v>24.78859555130855</v>
      </c>
      <c r="L24">
        <f t="shared" si="5"/>
        <v>38.135888416597624</v>
      </c>
      <c r="M24">
        <f t="shared" si="6"/>
        <v>0.3143111888598531</v>
      </c>
      <c r="N24">
        <f t="shared" si="7"/>
        <v>3.3499554862943595</v>
      </c>
      <c r="O24">
        <f t="shared" si="8"/>
        <v>0.29879858076859434</v>
      </c>
      <c r="P24">
        <f t="shared" si="9"/>
        <v>0.18807903985910446</v>
      </c>
      <c r="Q24">
        <f t="shared" si="10"/>
        <v>161.84503379889395</v>
      </c>
      <c r="R24">
        <f t="shared" si="11"/>
        <v>27.200453736732147</v>
      </c>
      <c r="S24">
        <f t="shared" si="12"/>
        <v>27.96698</v>
      </c>
      <c r="T24">
        <f t="shared" si="13"/>
        <v>3.7875409241246132</v>
      </c>
      <c r="U24">
        <f t="shared" si="14"/>
        <v>40.116960166253271</v>
      </c>
      <c r="V24">
        <f t="shared" si="15"/>
        <v>1.5251478658565689</v>
      </c>
      <c r="W24">
        <f t="shared" si="16"/>
        <v>3.801753322126177</v>
      </c>
      <c r="X24">
        <f t="shared" si="17"/>
        <v>2.262393058268044</v>
      </c>
      <c r="Y24">
        <f t="shared" si="18"/>
        <v>-321.65088184127126</v>
      </c>
      <c r="Z24">
        <f t="shared" si="19"/>
        <v>11.603127902051087</v>
      </c>
      <c r="AA24">
        <f t="shared" si="20"/>
        <v>0.75499288969483835</v>
      </c>
      <c r="AB24">
        <f t="shared" si="21"/>
        <v>-147.44772725063137</v>
      </c>
      <c r="AC24">
        <v>-3.9436461069512901E-2</v>
      </c>
      <c r="AD24">
        <v>4.42708823742664E-2</v>
      </c>
      <c r="AE24">
        <v>3.3383377462703199</v>
      </c>
      <c r="AF24">
        <v>3</v>
      </c>
      <c r="AG24">
        <v>1</v>
      </c>
      <c r="AH24">
        <f t="shared" si="22"/>
        <v>1</v>
      </c>
      <c r="AI24">
        <f t="shared" si="23"/>
        <v>0</v>
      </c>
      <c r="AJ24">
        <f t="shared" si="24"/>
        <v>50116.262715977195</v>
      </c>
      <c r="AK24" t="s">
        <v>251</v>
      </c>
      <c r="AL24">
        <v>2.30695769230769</v>
      </c>
      <c r="AM24">
        <v>1.212</v>
      </c>
      <c r="AN24">
        <f t="shared" si="25"/>
        <v>-1.09495769230769</v>
      </c>
      <c r="AO24">
        <f t="shared" si="26"/>
        <v>-0.90343043919776411</v>
      </c>
      <c r="AP24">
        <v>-0.69559304301140701</v>
      </c>
      <c r="AQ24" t="s">
        <v>278</v>
      </c>
      <c r="AR24">
        <v>2.36790769230769</v>
      </c>
      <c r="AS24">
        <v>1.6779999999999999</v>
      </c>
      <c r="AT24">
        <f t="shared" si="27"/>
        <v>-0.4111488035206734</v>
      </c>
      <c r="AU24">
        <v>0.5</v>
      </c>
      <c r="AV24">
        <f t="shared" si="28"/>
        <v>841.18761668018067</v>
      </c>
      <c r="AW24">
        <f t="shared" si="29"/>
        <v>23.923690874224096</v>
      </c>
      <c r="AX24">
        <f t="shared" si="30"/>
        <v>-172.92664106723157</v>
      </c>
      <c r="AY24">
        <f t="shared" si="31"/>
        <v>1</v>
      </c>
      <c r="AZ24">
        <f t="shared" si="32"/>
        <v>2.926729237217926E-2</v>
      </c>
      <c r="BA24">
        <f t="shared" si="33"/>
        <v>-0.27771156138259834</v>
      </c>
      <c r="BB24" t="s">
        <v>253</v>
      </c>
      <c r="BC24">
        <v>0</v>
      </c>
      <c r="BD24">
        <f t="shared" si="34"/>
        <v>1.6779999999999999</v>
      </c>
      <c r="BE24">
        <f t="shared" si="35"/>
        <v>-0.41114880352067351</v>
      </c>
      <c r="BF24">
        <f t="shared" si="36"/>
        <v>-0.38448844884488448</v>
      </c>
      <c r="BG24">
        <f t="shared" si="37"/>
        <v>1.0969063591167321</v>
      </c>
      <c r="BH24">
        <f t="shared" si="38"/>
        <v>0.42558721973803076</v>
      </c>
      <c r="BI24">
        <f t="shared" si="39"/>
        <v>999.98490000000004</v>
      </c>
      <c r="BJ24">
        <f t="shared" si="40"/>
        <v>841.18761668018067</v>
      </c>
      <c r="BK24">
        <f t="shared" si="41"/>
        <v>0.84120031880499457</v>
      </c>
      <c r="BL24">
        <f t="shared" si="42"/>
        <v>0.19240063760998921</v>
      </c>
      <c r="BM24">
        <v>0.70432126143548801</v>
      </c>
      <c r="BN24">
        <v>0.5</v>
      </c>
      <c r="BO24" t="s">
        <v>254</v>
      </c>
      <c r="BP24">
        <v>1684750184.28667</v>
      </c>
      <c r="BQ24">
        <v>400.00126666666699</v>
      </c>
      <c r="BR24">
        <v>403.78223333333301</v>
      </c>
      <c r="BS24">
        <v>15.997033333333301</v>
      </c>
      <c r="BT24">
        <v>14.986050000000001</v>
      </c>
      <c r="BU24">
        <v>499.99926666666698</v>
      </c>
      <c r="BV24">
        <v>95.139413333333394</v>
      </c>
      <c r="BW24">
        <v>0.20000580000000001</v>
      </c>
      <c r="BX24">
        <v>28.031226666666701</v>
      </c>
      <c r="BY24">
        <v>27.96698</v>
      </c>
      <c r="BZ24">
        <v>999.9</v>
      </c>
      <c r="CA24">
        <v>9996.1666666666697</v>
      </c>
      <c r="CB24">
        <v>0</v>
      </c>
      <c r="CC24">
        <v>68.817400000000006</v>
      </c>
      <c r="CD24">
        <v>999.98490000000004</v>
      </c>
      <c r="CE24">
        <v>0.95998933333333303</v>
      </c>
      <c r="CF24">
        <v>4.0010459999999998E-2</v>
      </c>
      <c r="CG24">
        <v>0</v>
      </c>
      <c r="CH24">
        <v>2.3533066666666702</v>
      </c>
      <c r="CI24">
        <v>0</v>
      </c>
      <c r="CJ24">
        <v>1559.5936666666701</v>
      </c>
      <c r="CK24">
        <v>9334.1479999999992</v>
      </c>
      <c r="CL24">
        <v>38.811999999999998</v>
      </c>
      <c r="CM24">
        <v>41.5</v>
      </c>
      <c r="CN24">
        <v>39.8874</v>
      </c>
      <c r="CO24">
        <v>40.120800000000003</v>
      </c>
      <c r="CP24">
        <v>38.811999999999998</v>
      </c>
      <c r="CQ24">
        <v>959.97433333333299</v>
      </c>
      <c r="CR24">
        <v>40.01</v>
      </c>
      <c r="CS24">
        <v>0</v>
      </c>
      <c r="CT24">
        <v>60</v>
      </c>
      <c r="CU24">
        <v>2.36790769230769</v>
      </c>
      <c r="CV24">
        <v>-2.4047873713718401E-2</v>
      </c>
      <c r="CW24">
        <v>1.4629059722169999</v>
      </c>
      <c r="CX24">
        <v>1559.5765384615399</v>
      </c>
      <c r="CY24">
        <v>15</v>
      </c>
      <c r="CZ24">
        <v>1684749687.5</v>
      </c>
      <c r="DA24" t="s">
        <v>255</v>
      </c>
      <c r="DB24">
        <v>2</v>
      </c>
      <c r="DC24">
        <v>-3.8319999999999999</v>
      </c>
      <c r="DD24">
        <v>0.35</v>
      </c>
      <c r="DE24">
        <v>403</v>
      </c>
      <c r="DF24">
        <v>15</v>
      </c>
      <c r="DG24">
        <v>1.66</v>
      </c>
      <c r="DH24">
        <v>0.16</v>
      </c>
      <c r="DI24">
        <v>-3.7941786</v>
      </c>
      <c r="DJ24">
        <v>4.7384175758309402E-2</v>
      </c>
      <c r="DK24">
        <v>0.116787162256988</v>
      </c>
      <c r="DL24">
        <v>1</v>
      </c>
      <c r="DM24">
        <v>2.3670888888888899</v>
      </c>
      <c r="DN24">
        <v>-0.10441381685053901</v>
      </c>
      <c r="DO24">
        <v>0.189754633639483</v>
      </c>
      <c r="DP24">
        <v>1</v>
      </c>
      <c r="DQ24">
        <v>1.0077914400000001</v>
      </c>
      <c r="DR24">
        <v>3.2506769719984702E-2</v>
      </c>
      <c r="DS24">
        <v>4.7329818641528697E-3</v>
      </c>
      <c r="DT24">
        <v>1</v>
      </c>
      <c r="DU24">
        <v>3</v>
      </c>
      <c r="DV24">
        <v>3</v>
      </c>
      <c r="DW24" t="s">
        <v>256</v>
      </c>
      <c r="DX24">
        <v>100</v>
      </c>
      <c r="DY24">
        <v>100</v>
      </c>
      <c r="DZ24">
        <v>-3.8319999999999999</v>
      </c>
      <c r="EA24">
        <v>0.35</v>
      </c>
      <c r="EB24">
        <v>2</v>
      </c>
      <c r="EC24">
        <v>515.654</v>
      </c>
      <c r="ED24">
        <v>413.73700000000002</v>
      </c>
      <c r="EE24">
        <v>26.744800000000001</v>
      </c>
      <c r="EF24">
        <v>30.118400000000001</v>
      </c>
      <c r="EG24">
        <v>30</v>
      </c>
      <c r="EH24">
        <v>30.292400000000001</v>
      </c>
      <c r="EI24">
        <v>30.3277</v>
      </c>
      <c r="EJ24">
        <v>20.208300000000001</v>
      </c>
      <c r="EK24">
        <v>31.834399999999999</v>
      </c>
      <c r="EL24">
        <v>21.753299999999999</v>
      </c>
      <c r="EM24">
        <v>26.761299999999999</v>
      </c>
      <c r="EN24">
        <v>403.86599999999999</v>
      </c>
      <c r="EO24">
        <v>15.0128</v>
      </c>
      <c r="EP24">
        <v>100.33199999999999</v>
      </c>
      <c r="EQ24">
        <v>90.197900000000004</v>
      </c>
    </row>
    <row r="25" spans="1:147" x14ac:dyDescent="0.3">
      <c r="A25">
        <v>9</v>
      </c>
      <c r="B25">
        <v>1684750252</v>
      </c>
      <c r="C25">
        <v>480.5</v>
      </c>
      <c r="D25" t="s">
        <v>279</v>
      </c>
      <c r="E25" t="s">
        <v>280</v>
      </c>
      <c r="F25">
        <v>1684750244.3</v>
      </c>
      <c r="G25">
        <f t="shared" si="0"/>
        <v>7.5407025323888394E-3</v>
      </c>
      <c r="H25">
        <f t="shared" si="1"/>
        <v>24.345559870420448</v>
      </c>
      <c r="I25">
        <f t="shared" si="2"/>
        <v>399.97770000000003</v>
      </c>
      <c r="J25">
        <f t="shared" si="3"/>
        <v>261.90015525977924</v>
      </c>
      <c r="K25">
        <f t="shared" si="4"/>
        <v>24.969499936871262</v>
      </c>
      <c r="L25">
        <f t="shared" si="5"/>
        <v>38.133780963182517</v>
      </c>
      <c r="M25">
        <f t="shared" si="6"/>
        <v>0.32535180590671764</v>
      </c>
      <c r="N25">
        <f t="shared" si="7"/>
        <v>3.3481846755623752</v>
      </c>
      <c r="O25">
        <f t="shared" si="8"/>
        <v>0.30875285684566772</v>
      </c>
      <c r="P25">
        <f t="shared" si="9"/>
        <v>0.1943912888266085</v>
      </c>
      <c r="Q25">
        <f t="shared" si="10"/>
        <v>161.8480228605323</v>
      </c>
      <c r="R25">
        <f t="shared" si="11"/>
        <v>27.179233527727643</v>
      </c>
      <c r="S25">
        <f t="shared" si="12"/>
        <v>27.984006666666701</v>
      </c>
      <c r="T25">
        <f t="shared" si="13"/>
        <v>3.7913029751319516</v>
      </c>
      <c r="U25">
        <f t="shared" si="14"/>
        <v>40.101981166916808</v>
      </c>
      <c r="V25">
        <f t="shared" si="15"/>
        <v>1.5277641609255692</v>
      </c>
      <c r="W25">
        <f t="shared" si="16"/>
        <v>3.8096974674805812</v>
      </c>
      <c r="X25">
        <f t="shared" si="17"/>
        <v>2.2635388142063824</v>
      </c>
      <c r="Y25">
        <f t="shared" si="18"/>
        <v>-332.54498167834782</v>
      </c>
      <c r="Z25">
        <f t="shared" si="19"/>
        <v>14.989328868288855</v>
      </c>
      <c r="AA25">
        <f t="shared" si="20"/>
        <v>0.97609924001283088</v>
      </c>
      <c r="AB25">
        <f t="shared" si="21"/>
        <v>-154.73153070951383</v>
      </c>
      <c r="AC25">
        <v>-3.94102967112403E-2</v>
      </c>
      <c r="AD25">
        <v>4.4241510589981797E-2</v>
      </c>
      <c r="AE25">
        <v>3.3365746433981198</v>
      </c>
      <c r="AF25">
        <v>3</v>
      </c>
      <c r="AG25">
        <v>1</v>
      </c>
      <c r="AH25">
        <f t="shared" si="22"/>
        <v>1</v>
      </c>
      <c r="AI25">
        <f t="shared" si="23"/>
        <v>0</v>
      </c>
      <c r="AJ25">
        <f t="shared" si="24"/>
        <v>50078.413813924359</v>
      </c>
      <c r="AK25" t="s">
        <v>251</v>
      </c>
      <c r="AL25">
        <v>2.30695769230769</v>
      </c>
      <c r="AM25">
        <v>1.212</v>
      </c>
      <c r="AN25">
        <f t="shared" si="25"/>
        <v>-1.09495769230769</v>
      </c>
      <c r="AO25">
        <f t="shared" si="26"/>
        <v>-0.90343043919776411</v>
      </c>
      <c r="AP25">
        <v>-0.69559304301140701</v>
      </c>
      <c r="AQ25" t="s">
        <v>281</v>
      </c>
      <c r="AR25">
        <v>2.3097884615384601</v>
      </c>
      <c r="AS25">
        <v>1.5251999999999999</v>
      </c>
      <c r="AT25">
        <f t="shared" si="27"/>
        <v>-0.51441677257963558</v>
      </c>
      <c r="AU25">
        <v>0.5</v>
      </c>
      <c r="AV25">
        <f t="shared" si="28"/>
        <v>841.2032013192977</v>
      </c>
      <c r="AW25">
        <f t="shared" si="29"/>
        <v>24.345559870420448</v>
      </c>
      <c r="AX25">
        <f t="shared" si="30"/>
        <v>-216.36451795316529</v>
      </c>
      <c r="AY25">
        <f t="shared" si="31"/>
        <v>1</v>
      </c>
      <c r="AZ25">
        <f t="shared" si="32"/>
        <v>2.9768256794741939E-2</v>
      </c>
      <c r="BA25">
        <f t="shared" si="33"/>
        <v>-0.20535011801730918</v>
      </c>
      <c r="BB25" t="s">
        <v>253</v>
      </c>
      <c r="BC25">
        <v>0</v>
      </c>
      <c r="BD25">
        <f t="shared" si="34"/>
        <v>1.5251999999999999</v>
      </c>
      <c r="BE25">
        <f t="shared" si="35"/>
        <v>-0.51441677257963558</v>
      </c>
      <c r="BF25">
        <f t="shared" si="36"/>
        <v>-0.25841584158415837</v>
      </c>
      <c r="BG25">
        <f t="shared" si="37"/>
        <v>1.0036210315019911</v>
      </c>
      <c r="BH25">
        <f t="shared" si="38"/>
        <v>0.28603844897414427</v>
      </c>
      <c r="BI25">
        <f t="shared" si="39"/>
        <v>1000.00343333333</v>
      </c>
      <c r="BJ25">
        <f t="shared" si="40"/>
        <v>841.2032013192977</v>
      </c>
      <c r="BK25">
        <f t="shared" si="41"/>
        <v>0.84120031319822519</v>
      </c>
      <c r="BL25">
        <f t="shared" si="42"/>
        <v>0.19240062639645045</v>
      </c>
      <c r="BM25">
        <v>0.70432126143548801</v>
      </c>
      <c r="BN25">
        <v>0.5</v>
      </c>
      <c r="BO25" t="s">
        <v>254</v>
      </c>
      <c r="BP25">
        <v>1684750244.3</v>
      </c>
      <c r="BQ25">
        <v>399.97770000000003</v>
      </c>
      <c r="BR25">
        <v>403.83196666666697</v>
      </c>
      <c r="BS25">
        <v>16.024416666666699</v>
      </c>
      <c r="BT25">
        <v>14.979226666666699</v>
      </c>
      <c r="BU25">
        <v>500.001933333333</v>
      </c>
      <c r="BV25">
        <v>95.1397433333333</v>
      </c>
      <c r="BW25">
        <v>0.20002426666666701</v>
      </c>
      <c r="BX25">
        <v>28.067046666666698</v>
      </c>
      <c r="BY25">
        <v>27.984006666666701</v>
      </c>
      <c r="BZ25">
        <v>999.9</v>
      </c>
      <c r="CA25">
        <v>9989.5</v>
      </c>
      <c r="CB25">
        <v>0</v>
      </c>
      <c r="CC25">
        <v>68.817400000000006</v>
      </c>
      <c r="CD25">
        <v>1000.00343333333</v>
      </c>
      <c r="CE25">
        <v>0.95999133333333297</v>
      </c>
      <c r="CF25">
        <v>4.0008420000000003E-2</v>
      </c>
      <c r="CG25">
        <v>0</v>
      </c>
      <c r="CH25">
        <v>2.30328</v>
      </c>
      <c r="CI25">
        <v>0</v>
      </c>
      <c r="CJ25">
        <v>1554.69233333333</v>
      </c>
      <c r="CK25">
        <v>9334.3303333333406</v>
      </c>
      <c r="CL25">
        <v>38.995800000000003</v>
      </c>
      <c r="CM25">
        <v>41.639466666666699</v>
      </c>
      <c r="CN25">
        <v>40.068300000000001</v>
      </c>
      <c r="CO25">
        <v>40.2520666666667</v>
      </c>
      <c r="CP25">
        <v>38.995800000000003</v>
      </c>
      <c r="CQ25">
        <v>959.995</v>
      </c>
      <c r="CR25">
        <v>40.010666666666701</v>
      </c>
      <c r="CS25">
        <v>0</v>
      </c>
      <c r="CT25">
        <v>59.400000095367403</v>
      </c>
      <c r="CU25">
        <v>2.3097884615384601</v>
      </c>
      <c r="CV25">
        <v>0.32104957018386798</v>
      </c>
      <c r="CW25">
        <v>-0.25538460778869199</v>
      </c>
      <c r="CX25">
        <v>1554.6957692307701</v>
      </c>
      <c r="CY25">
        <v>15</v>
      </c>
      <c r="CZ25">
        <v>1684749687.5</v>
      </c>
      <c r="DA25" t="s">
        <v>255</v>
      </c>
      <c r="DB25">
        <v>2</v>
      </c>
      <c r="DC25">
        <v>-3.8319999999999999</v>
      </c>
      <c r="DD25">
        <v>0.35</v>
      </c>
      <c r="DE25">
        <v>403</v>
      </c>
      <c r="DF25">
        <v>15</v>
      </c>
      <c r="DG25">
        <v>1.66</v>
      </c>
      <c r="DH25">
        <v>0.16</v>
      </c>
      <c r="DI25">
        <v>-3.8560422000000001</v>
      </c>
      <c r="DJ25">
        <v>-8.04145066715874E-3</v>
      </c>
      <c r="DK25">
        <v>9.3264774707067205E-2</v>
      </c>
      <c r="DL25">
        <v>1</v>
      </c>
      <c r="DM25">
        <v>2.3047749999999998</v>
      </c>
      <c r="DN25">
        <v>4.6816852166915897E-2</v>
      </c>
      <c r="DO25">
        <v>0.18330480289367501</v>
      </c>
      <c r="DP25">
        <v>1</v>
      </c>
      <c r="DQ25">
        <v>1.0431493999999999</v>
      </c>
      <c r="DR25">
        <v>2.3838854219093101E-2</v>
      </c>
      <c r="DS25">
        <v>3.8024431146304002E-3</v>
      </c>
      <c r="DT25">
        <v>1</v>
      </c>
      <c r="DU25">
        <v>3</v>
      </c>
      <c r="DV25">
        <v>3</v>
      </c>
      <c r="DW25" t="s">
        <v>256</v>
      </c>
      <c r="DX25">
        <v>100</v>
      </c>
      <c r="DY25">
        <v>100</v>
      </c>
      <c r="DZ25">
        <v>-3.8319999999999999</v>
      </c>
      <c r="EA25">
        <v>0.35</v>
      </c>
      <c r="EB25">
        <v>2</v>
      </c>
      <c r="EC25">
        <v>515.42200000000003</v>
      </c>
      <c r="ED25">
        <v>413.89100000000002</v>
      </c>
      <c r="EE25">
        <v>26.787800000000001</v>
      </c>
      <c r="EF25">
        <v>30.102799999999998</v>
      </c>
      <c r="EG25">
        <v>29.9999</v>
      </c>
      <c r="EH25">
        <v>30.279399999999999</v>
      </c>
      <c r="EI25">
        <v>30.314699999999998</v>
      </c>
      <c r="EJ25">
        <v>20.2148</v>
      </c>
      <c r="EK25">
        <v>32.392000000000003</v>
      </c>
      <c r="EL25">
        <v>20.637599999999999</v>
      </c>
      <c r="EM25">
        <v>26.784099999999999</v>
      </c>
      <c r="EN25">
        <v>403.87200000000001</v>
      </c>
      <c r="EO25">
        <v>14.883100000000001</v>
      </c>
      <c r="EP25">
        <v>100.339</v>
      </c>
      <c r="EQ25">
        <v>90.203500000000005</v>
      </c>
    </row>
    <row r="26" spans="1:147" x14ac:dyDescent="0.3">
      <c r="A26">
        <v>10</v>
      </c>
      <c r="B26">
        <v>1684750312.5999999</v>
      </c>
      <c r="C26">
        <v>541.09999990463302</v>
      </c>
      <c r="D26" t="s">
        <v>282</v>
      </c>
      <c r="E26" t="s">
        <v>283</v>
      </c>
      <c r="F26">
        <v>1684750304.8233299</v>
      </c>
      <c r="G26">
        <f t="shared" si="0"/>
        <v>7.7872735231213561E-3</v>
      </c>
      <c r="H26">
        <f t="shared" si="1"/>
        <v>24.480134105988359</v>
      </c>
      <c r="I26">
        <f t="shared" si="2"/>
        <v>400.00900000000001</v>
      </c>
      <c r="J26">
        <f t="shared" si="3"/>
        <v>264.94149926407255</v>
      </c>
      <c r="K26">
        <f t="shared" si="4"/>
        <v>25.258655139030846</v>
      </c>
      <c r="L26">
        <f t="shared" si="5"/>
        <v>38.13554845720126</v>
      </c>
      <c r="M26">
        <f t="shared" si="6"/>
        <v>0.33589985368065728</v>
      </c>
      <c r="N26">
        <f t="shared" si="7"/>
        <v>3.3496583867543674</v>
      </c>
      <c r="O26">
        <f t="shared" si="8"/>
        <v>0.31824587431678075</v>
      </c>
      <c r="P26">
        <f t="shared" si="9"/>
        <v>0.20041245797139984</v>
      </c>
      <c r="Q26">
        <f t="shared" si="10"/>
        <v>161.84894599220345</v>
      </c>
      <c r="R26">
        <f t="shared" si="11"/>
        <v>27.153913773035431</v>
      </c>
      <c r="S26">
        <f t="shared" si="12"/>
        <v>27.99588</v>
      </c>
      <c r="T26">
        <f t="shared" si="13"/>
        <v>3.7939283234040007</v>
      </c>
      <c r="U26">
        <f t="shared" si="14"/>
        <v>39.988769469039561</v>
      </c>
      <c r="V26">
        <f t="shared" si="15"/>
        <v>1.5261893989328872</v>
      </c>
      <c r="W26">
        <f t="shared" si="16"/>
        <v>3.816545043013905</v>
      </c>
      <c r="X26">
        <f t="shared" si="17"/>
        <v>2.2677389244711135</v>
      </c>
      <c r="Y26">
        <f t="shared" si="18"/>
        <v>-343.4187623696518</v>
      </c>
      <c r="Z26">
        <f t="shared" si="19"/>
        <v>18.418045992734207</v>
      </c>
      <c r="AA26">
        <f t="shared" si="20"/>
        <v>1.1991033757273464</v>
      </c>
      <c r="AB26">
        <f t="shared" si="21"/>
        <v>-161.95266700898679</v>
      </c>
      <c r="AC26">
        <v>-3.94320709265863E-2</v>
      </c>
      <c r="AD26">
        <v>4.4265954054233697E-2</v>
      </c>
      <c r="AE26">
        <v>3.33804194003956</v>
      </c>
      <c r="AF26">
        <v>3</v>
      </c>
      <c r="AG26">
        <v>1</v>
      </c>
      <c r="AH26">
        <f t="shared" si="22"/>
        <v>1</v>
      </c>
      <c r="AI26">
        <f t="shared" si="23"/>
        <v>0</v>
      </c>
      <c r="AJ26">
        <f t="shared" si="24"/>
        <v>50099.762743537838</v>
      </c>
      <c r="AK26" t="s">
        <v>251</v>
      </c>
      <c r="AL26">
        <v>2.30695769230769</v>
      </c>
      <c r="AM26">
        <v>1.212</v>
      </c>
      <c r="AN26">
        <f t="shared" si="25"/>
        <v>-1.09495769230769</v>
      </c>
      <c r="AO26">
        <f t="shared" si="26"/>
        <v>-0.90343043919776411</v>
      </c>
      <c r="AP26">
        <v>-0.69559304301140701</v>
      </c>
      <c r="AQ26" t="s">
        <v>284</v>
      </c>
      <c r="AR26">
        <v>2.33113846153846</v>
      </c>
      <c r="AS26">
        <v>1.9528000000000001</v>
      </c>
      <c r="AT26">
        <f t="shared" si="27"/>
        <v>-0.19374153089843293</v>
      </c>
      <c r="AU26">
        <v>0.5</v>
      </c>
      <c r="AV26">
        <f t="shared" si="28"/>
        <v>841.20797131929328</v>
      </c>
      <c r="AW26">
        <f t="shared" si="29"/>
        <v>24.480134105988359</v>
      </c>
      <c r="AX26">
        <f t="shared" si="30"/>
        <v>-81.488460083682469</v>
      </c>
      <c r="AY26">
        <f t="shared" si="31"/>
        <v>1</v>
      </c>
      <c r="AZ26">
        <f t="shared" si="32"/>
        <v>2.9928065362381042E-2</v>
      </c>
      <c r="BA26">
        <f t="shared" si="33"/>
        <v>-0.37935272429332245</v>
      </c>
      <c r="BB26" t="s">
        <v>253</v>
      </c>
      <c r="BC26">
        <v>0</v>
      </c>
      <c r="BD26">
        <f t="shared" si="34"/>
        <v>1.9528000000000001</v>
      </c>
      <c r="BE26">
        <f t="shared" si="35"/>
        <v>-0.19374153089843299</v>
      </c>
      <c r="BF26">
        <f t="shared" si="36"/>
        <v>-0.61122112211221136</v>
      </c>
      <c r="BG26">
        <f t="shared" si="37"/>
        <v>1.0682768432141294</v>
      </c>
      <c r="BH26">
        <f t="shared" si="38"/>
        <v>0.67655582056208863</v>
      </c>
      <c r="BI26">
        <f t="shared" si="39"/>
        <v>1000.0091</v>
      </c>
      <c r="BJ26">
        <f t="shared" si="40"/>
        <v>841.20797131929328</v>
      </c>
      <c r="BK26">
        <f t="shared" si="41"/>
        <v>0.84120031639641413</v>
      </c>
      <c r="BL26">
        <f t="shared" si="42"/>
        <v>0.19240063279282837</v>
      </c>
      <c r="BM26">
        <v>0.70432126143548801</v>
      </c>
      <c r="BN26">
        <v>0.5</v>
      </c>
      <c r="BO26" t="s">
        <v>254</v>
      </c>
      <c r="BP26">
        <v>1684750304.8233299</v>
      </c>
      <c r="BQ26">
        <v>400.00900000000001</v>
      </c>
      <c r="BR26">
        <v>403.89609999999999</v>
      </c>
      <c r="BS26">
        <v>16.008410000000001</v>
      </c>
      <c r="BT26">
        <v>14.929040000000001</v>
      </c>
      <c r="BU26">
        <v>500.00836666666697</v>
      </c>
      <c r="BV26">
        <v>95.136753333333303</v>
      </c>
      <c r="BW26">
        <v>0.19997273333333301</v>
      </c>
      <c r="BX26">
        <v>28.09787</v>
      </c>
      <c r="BY26">
        <v>27.99588</v>
      </c>
      <c r="BZ26">
        <v>999.9</v>
      </c>
      <c r="CA26">
        <v>9995.3333333333303</v>
      </c>
      <c r="CB26">
        <v>0</v>
      </c>
      <c r="CC26">
        <v>68.849916666666701</v>
      </c>
      <c r="CD26">
        <v>1000.0091</v>
      </c>
      <c r="CE26">
        <v>0.95999266666666705</v>
      </c>
      <c r="CF26">
        <v>4.0007059999999997E-2</v>
      </c>
      <c r="CG26">
        <v>0</v>
      </c>
      <c r="CH26">
        <v>2.34823</v>
      </c>
      <c r="CI26">
        <v>0</v>
      </c>
      <c r="CJ26">
        <v>1549.4559999999999</v>
      </c>
      <c r="CK26">
        <v>9334.384</v>
      </c>
      <c r="CL26">
        <v>39.125</v>
      </c>
      <c r="CM26">
        <v>41.795466666666599</v>
      </c>
      <c r="CN26">
        <v>40.25</v>
      </c>
      <c r="CO26">
        <v>40.375</v>
      </c>
      <c r="CP26">
        <v>39.125</v>
      </c>
      <c r="CQ26">
        <v>960.00033333333295</v>
      </c>
      <c r="CR26">
        <v>40.011000000000003</v>
      </c>
      <c r="CS26">
        <v>0</v>
      </c>
      <c r="CT26">
        <v>60</v>
      </c>
      <c r="CU26">
        <v>2.33113846153846</v>
      </c>
      <c r="CV26">
        <v>-5.1644452876846401E-2</v>
      </c>
      <c r="CW26">
        <v>-2.7350396250256002E-3</v>
      </c>
      <c r="CX26">
        <v>1549.4661538461501</v>
      </c>
      <c r="CY26">
        <v>15</v>
      </c>
      <c r="CZ26">
        <v>1684749687.5</v>
      </c>
      <c r="DA26" t="s">
        <v>255</v>
      </c>
      <c r="DB26">
        <v>2</v>
      </c>
      <c r="DC26">
        <v>-3.8319999999999999</v>
      </c>
      <c r="DD26">
        <v>0.35</v>
      </c>
      <c r="DE26">
        <v>403</v>
      </c>
      <c r="DF26">
        <v>15</v>
      </c>
      <c r="DG26">
        <v>1.66</v>
      </c>
      <c r="DH26">
        <v>0.16</v>
      </c>
      <c r="DI26">
        <v>-3.8841320000000001</v>
      </c>
      <c r="DJ26">
        <v>-4.7147471092872798E-3</v>
      </c>
      <c r="DK26">
        <v>0.11279341471912301</v>
      </c>
      <c r="DL26">
        <v>1</v>
      </c>
      <c r="DM26">
        <v>2.36689722222222</v>
      </c>
      <c r="DN26">
        <v>-0.37514799865953002</v>
      </c>
      <c r="DO26">
        <v>0.22548469088968601</v>
      </c>
      <c r="DP26">
        <v>1</v>
      </c>
      <c r="DQ26">
        <v>1.0784522000000001</v>
      </c>
      <c r="DR26">
        <v>9.5151475895190706E-3</v>
      </c>
      <c r="DS26">
        <v>2.8229922352000902E-3</v>
      </c>
      <c r="DT26">
        <v>1</v>
      </c>
      <c r="DU26">
        <v>3</v>
      </c>
      <c r="DV26">
        <v>3</v>
      </c>
      <c r="DW26" t="s">
        <v>256</v>
      </c>
      <c r="DX26">
        <v>100</v>
      </c>
      <c r="DY26">
        <v>100</v>
      </c>
      <c r="DZ26">
        <v>-3.8319999999999999</v>
      </c>
      <c r="EA26">
        <v>0.35</v>
      </c>
      <c r="EB26">
        <v>2</v>
      </c>
      <c r="EC26">
        <v>515.19000000000005</v>
      </c>
      <c r="ED26">
        <v>414.43299999999999</v>
      </c>
      <c r="EE26">
        <v>26.738399999999999</v>
      </c>
      <c r="EF26">
        <v>30.087199999999999</v>
      </c>
      <c r="EG26">
        <v>30</v>
      </c>
      <c r="EH26">
        <v>30.266400000000001</v>
      </c>
      <c r="EI26">
        <v>30.304300000000001</v>
      </c>
      <c r="EJ26">
        <v>20.212</v>
      </c>
      <c r="EK26">
        <v>33.018999999999998</v>
      </c>
      <c r="EL26">
        <v>19.521899999999999</v>
      </c>
      <c r="EM26">
        <v>26.734999999999999</v>
      </c>
      <c r="EN26">
        <v>403.80200000000002</v>
      </c>
      <c r="EO26">
        <v>14.9497</v>
      </c>
      <c r="EP26">
        <v>100.343</v>
      </c>
      <c r="EQ26">
        <v>90.211500000000001</v>
      </c>
    </row>
    <row r="27" spans="1:147" x14ac:dyDescent="0.3">
      <c r="A27">
        <v>11</v>
      </c>
      <c r="B27">
        <v>1684750372.5999999</v>
      </c>
      <c r="C27">
        <v>601.09999990463302</v>
      </c>
      <c r="D27" t="s">
        <v>285</v>
      </c>
      <c r="E27" t="s">
        <v>286</v>
      </c>
      <c r="F27">
        <v>1684750364.8466699</v>
      </c>
      <c r="G27">
        <f t="shared" si="0"/>
        <v>7.9776530775146071E-3</v>
      </c>
      <c r="H27">
        <f t="shared" si="1"/>
        <v>24.734959976936423</v>
      </c>
      <c r="I27">
        <f t="shared" si="2"/>
        <v>400.02086666666702</v>
      </c>
      <c r="J27">
        <f t="shared" si="3"/>
        <v>266.73059009433126</v>
      </c>
      <c r="K27">
        <f t="shared" si="4"/>
        <v>25.429615891568794</v>
      </c>
      <c r="L27">
        <f t="shared" si="5"/>
        <v>38.137271710561059</v>
      </c>
      <c r="M27">
        <f t="shared" si="6"/>
        <v>0.34487277043039455</v>
      </c>
      <c r="N27">
        <f t="shared" si="7"/>
        <v>3.3522357818180955</v>
      </c>
      <c r="O27">
        <f t="shared" si="8"/>
        <v>0.32630448546907215</v>
      </c>
      <c r="P27">
        <f t="shared" si="9"/>
        <v>0.20552523850119686</v>
      </c>
      <c r="Q27">
        <f t="shared" si="10"/>
        <v>161.84844202467485</v>
      </c>
      <c r="R27">
        <f t="shared" si="11"/>
        <v>27.13114458342455</v>
      </c>
      <c r="S27">
        <f t="shared" si="12"/>
        <v>27.998719999999999</v>
      </c>
      <c r="T27">
        <f t="shared" si="13"/>
        <v>3.7945565193144488</v>
      </c>
      <c r="U27">
        <f t="shared" si="14"/>
        <v>40.008976129322619</v>
      </c>
      <c r="V27">
        <f t="shared" si="15"/>
        <v>1.5287544858833899</v>
      </c>
      <c r="W27">
        <f t="shared" si="16"/>
        <v>3.8210287635003097</v>
      </c>
      <c r="X27">
        <f t="shared" si="17"/>
        <v>2.2658020334310587</v>
      </c>
      <c r="Y27">
        <f t="shared" si="18"/>
        <v>-351.81450071839419</v>
      </c>
      <c r="Z27">
        <f t="shared" si="19"/>
        <v>21.561785079739582</v>
      </c>
      <c r="AA27">
        <f t="shared" si="20"/>
        <v>1.4028573518574197</v>
      </c>
      <c r="AB27">
        <f t="shared" si="21"/>
        <v>-167.00141626212232</v>
      </c>
      <c r="AC27">
        <v>-3.9470161510925902E-2</v>
      </c>
      <c r="AD27">
        <v>4.4308714072073298E-2</v>
      </c>
      <c r="AE27">
        <v>3.3406081138503101</v>
      </c>
      <c r="AF27">
        <v>3</v>
      </c>
      <c r="AG27">
        <v>1</v>
      </c>
      <c r="AH27">
        <f t="shared" si="22"/>
        <v>1</v>
      </c>
      <c r="AI27">
        <f t="shared" si="23"/>
        <v>0</v>
      </c>
      <c r="AJ27">
        <f t="shared" si="24"/>
        <v>50142.854097118201</v>
      </c>
      <c r="AK27" t="s">
        <v>251</v>
      </c>
      <c r="AL27">
        <v>2.30695769230769</v>
      </c>
      <c r="AM27">
        <v>1.212</v>
      </c>
      <c r="AN27">
        <f t="shared" si="25"/>
        <v>-1.09495769230769</v>
      </c>
      <c r="AO27">
        <f t="shared" si="26"/>
        <v>-0.90343043919776411</v>
      </c>
      <c r="AP27">
        <v>-0.69559304301140701</v>
      </c>
      <c r="AQ27" t="s">
        <v>287</v>
      </c>
      <c r="AR27">
        <v>2.3098346153846201</v>
      </c>
      <c r="AS27">
        <v>1.5868</v>
      </c>
      <c r="AT27">
        <f t="shared" si="27"/>
        <v>-0.4556557949235065</v>
      </c>
      <c r="AU27">
        <v>0.5</v>
      </c>
      <c r="AV27">
        <f t="shared" si="28"/>
        <v>841.20782832012242</v>
      </c>
      <c r="AW27">
        <f t="shared" si="29"/>
        <v>24.734959976936423</v>
      </c>
      <c r="AX27">
        <f t="shared" si="30"/>
        <v>-191.65061085454099</v>
      </c>
      <c r="AY27">
        <f t="shared" si="31"/>
        <v>1</v>
      </c>
      <c r="AZ27">
        <f t="shared" si="32"/>
        <v>3.0230999003815987E-2</v>
      </c>
      <c r="BA27">
        <f t="shared" si="33"/>
        <v>-0.23619863876985128</v>
      </c>
      <c r="BB27" t="s">
        <v>253</v>
      </c>
      <c r="BC27">
        <v>0</v>
      </c>
      <c r="BD27">
        <f t="shared" si="34"/>
        <v>1.5868</v>
      </c>
      <c r="BE27">
        <f t="shared" si="35"/>
        <v>-0.4556557949235065</v>
      </c>
      <c r="BF27">
        <f t="shared" si="36"/>
        <v>-0.30924092409240928</v>
      </c>
      <c r="BG27">
        <f t="shared" si="37"/>
        <v>1.0039948515549577</v>
      </c>
      <c r="BH27">
        <f t="shared" si="38"/>
        <v>0.34229633038157503</v>
      </c>
      <c r="BI27">
        <f t="shared" si="39"/>
        <v>1000.00926666667</v>
      </c>
      <c r="BJ27">
        <f t="shared" si="40"/>
        <v>841.20782832012242</v>
      </c>
      <c r="BK27">
        <f t="shared" si="41"/>
        <v>0.84120003319981196</v>
      </c>
      <c r="BL27">
        <f t="shared" si="42"/>
        <v>0.19240006639962376</v>
      </c>
      <c r="BM27">
        <v>0.70432126143548801</v>
      </c>
      <c r="BN27">
        <v>0.5</v>
      </c>
      <c r="BO27" t="s">
        <v>254</v>
      </c>
      <c r="BP27">
        <v>1684750364.8466699</v>
      </c>
      <c r="BQ27">
        <v>400.02086666666702</v>
      </c>
      <c r="BR27">
        <v>403.95463333333299</v>
      </c>
      <c r="BS27">
        <v>16.035066666666701</v>
      </c>
      <c r="BT27">
        <v>14.92933</v>
      </c>
      <c r="BU27">
        <v>500.004433333333</v>
      </c>
      <c r="BV27">
        <v>95.138229999999993</v>
      </c>
      <c r="BW27">
        <v>0.19997580000000001</v>
      </c>
      <c r="BX27">
        <v>28.118026666666701</v>
      </c>
      <c r="BY27">
        <v>27.998719999999999</v>
      </c>
      <c r="BZ27">
        <v>999.9</v>
      </c>
      <c r="CA27">
        <v>10004.833333333299</v>
      </c>
      <c r="CB27">
        <v>0</v>
      </c>
      <c r="CC27">
        <v>68.838840000000005</v>
      </c>
      <c r="CD27">
        <v>1000.00926666667</v>
      </c>
      <c r="CE27">
        <v>0.959994666666667</v>
      </c>
      <c r="CF27">
        <v>4.0005020000000002E-2</v>
      </c>
      <c r="CG27">
        <v>0</v>
      </c>
      <c r="CH27">
        <v>2.3391666666666699</v>
      </c>
      <c r="CI27">
        <v>0</v>
      </c>
      <c r="CJ27">
        <v>1544.54833333333</v>
      </c>
      <c r="CK27">
        <v>9334.3993333333292</v>
      </c>
      <c r="CL27">
        <v>39.299599999999998</v>
      </c>
      <c r="CM27">
        <v>41.928733333333298</v>
      </c>
      <c r="CN27">
        <v>40.3915333333333</v>
      </c>
      <c r="CO27">
        <v>40.5</v>
      </c>
      <c r="CP27">
        <v>39.25</v>
      </c>
      <c r="CQ27">
        <v>960.00433333333399</v>
      </c>
      <c r="CR27">
        <v>40.001333333333299</v>
      </c>
      <c r="CS27">
        <v>0</v>
      </c>
      <c r="CT27">
        <v>59.400000095367403</v>
      </c>
      <c r="CU27">
        <v>2.3098346153846201</v>
      </c>
      <c r="CV27">
        <v>0.469548716592742</v>
      </c>
      <c r="CW27">
        <v>1.21846152134815</v>
      </c>
      <c r="CX27">
        <v>1544.5707692307701</v>
      </c>
      <c r="CY27">
        <v>15</v>
      </c>
      <c r="CZ27">
        <v>1684749687.5</v>
      </c>
      <c r="DA27" t="s">
        <v>255</v>
      </c>
      <c r="DB27">
        <v>2</v>
      </c>
      <c r="DC27">
        <v>-3.8319999999999999</v>
      </c>
      <c r="DD27">
        <v>0.35</v>
      </c>
      <c r="DE27">
        <v>403</v>
      </c>
      <c r="DF27">
        <v>15</v>
      </c>
      <c r="DG27">
        <v>1.66</v>
      </c>
      <c r="DH27">
        <v>0.16</v>
      </c>
      <c r="DI27">
        <v>-3.9393908</v>
      </c>
      <c r="DJ27">
        <v>4.99870011444742E-2</v>
      </c>
      <c r="DK27">
        <v>0.102694976504988</v>
      </c>
      <c r="DL27">
        <v>1</v>
      </c>
      <c r="DM27">
        <v>2.3255305555555599</v>
      </c>
      <c r="DN27">
        <v>-0.14327233018691099</v>
      </c>
      <c r="DO27">
        <v>0.190602092531717</v>
      </c>
      <c r="DP27">
        <v>1</v>
      </c>
      <c r="DQ27">
        <v>1.1028506</v>
      </c>
      <c r="DR27">
        <v>3.2233099802729599E-2</v>
      </c>
      <c r="DS27">
        <v>4.4539844678669503E-3</v>
      </c>
      <c r="DT27">
        <v>1</v>
      </c>
      <c r="DU27">
        <v>3</v>
      </c>
      <c r="DV27">
        <v>3</v>
      </c>
      <c r="DW27" t="s">
        <v>256</v>
      </c>
      <c r="DX27">
        <v>100</v>
      </c>
      <c r="DY27">
        <v>100</v>
      </c>
      <c r="DZ27">
        <v>-3.8319999999999999</v>
      </c>
      <c r="EA27">
        <v>0.35</v>
      </c>
      <c r="EB27">
        <v>2</v>
      </c>
      <c r="EC27">
        <v>515.74199999999996</v>
      </c>
      <c r="ED27">
        <v>413.86799999999999</v>
      </c>
      <c r="EE27">
        <v>26.6724</v>
      </c>
      <c r="EF27">
        <v>30.076699999999999</v>
      </c>
      <c r="EG27">
        <v>30.000299999999999</v>
      </c>
      <c r="EH27">
        <v>30.256</v>
      </c>
      <c r="EI27">
        <v>30.294</v>
      </c>
      <c r="EJ27">
        <v>20.215900000000001</v>
      </c>
      <c r="EK27">
        <v>33.018999999999998</v>
      </c>
      <c r="EL27">
        <v>18.7761</v>
      </c>
      <c r="EM27">
        <v>26.661100000000001</v>
      </c>
      <c r="EN27">
        <v>403.96300000000002</v>
      </c>
      <c r="EO27">
        <v>14.940899999999999</v>
      </c>
      <c r="EP27">
        <v>100.346</v>
      </c>
      <c r="EQ27">
        <v>90.214699999999993</v>
      </c>
    </row>
    <row r="28" spans="1:147" x14ac:dyDescent="0.3">
      <c r="A28">
        <v>12</v>
      </c>
      <c r="B28">
        <v>1684750432.5999999</v>
      </c>
      <c r="C28">
        <v>661.09999990463302</v>
      </c>
      <c r="D28" t="s">
        <v>288</v>
      </c>
      <c r="E28" t="s">
        <v>289</v>
      </c>
      <c r="F28">
        <v>1684750424.8499999</v>
      </c>
      <c r="G28">
        <f t="shared" si="0"/>
        <v>8.1073718568462575E-3</v>
      </c>
      <c r="H28">
        <f t="shared" si="1"/>
        <v>24.858147491637467</v>
      </c>
      <c r="I28">
        <f t="shared" si="2"/>
        <v>400.01073333333301</v>
      </c>
      <c r="J28">
        <f t="shared" si="3"/>
        <v>268.20756751567882</v>
      </c>
      <c r="K28">
        <f t="shared" si="4"/>
        <v>25.569925343977072</v>
      </c>
      <c r="L28">
        <f t="shared" si="5"/>
        <v>38.13555554328245</v>
      </c>
      <c r="M28">
        <f t="shared" si="6"/>
        <v>0.35127109794556272</v>
      </c>
      <c r="N28">
        <f t="shared" si="7"/>
        <v>3.3500020131644086</v>
      </c>
      <c r="O28">
        <f t="shared" si="8"/>
        <v>0.3320160007164239</v>
      </c>
      <c r="P28">
        <f t="shared" si="9"/>
        <v>0.20915199148586383</v>
      </c>
      <c r="Q28">
        <f t="shared" si="10"/>
        <v>161.84718857256371</v>
      </c>
      <c r="R28">
        <f t="shared" si="11"/>
        <v>27.114241236742039</v>
      </c>
      <c r="S28">
        <f t="shared" si="12"/>
        <v>27.996549999999999</v>
      </c>
      <c r="T28">
        <f t="shared" si="13"/>
        <v>3.7940765163734738</v>
      </c>
      <c r="U28">
        <f t="shared" si="14"/>
        <v>40.039295880094031</v>
      </c>
      <c r="V28">
        <f t="shared" si="15"/>
        <v>1.5311119575030399</v>
      </c>
      <c r="W28">
        <f t="shared" si="16"/>
        <v>3.824023184843889</v>
      </c>
      <c r="X28">
        <f t="shared" si="17"/>
        <v>2.2629645588704337</v>
      </c>
      <c r="Y28">
        <f t="shared" si="18"/>
        <v>-357.53509888691997</v>
      </c>
      <c r="Z28">
        <f t="shared" si="19"/>
        <v>24.368472262765806</v>
      </c>
      <c r="AA28">
        <f t="shared" si="20"/>
        <v>1.5866129855072557</v>
      </c>
      <c r="AB28">
        <f t="shared" si="21"/>
        <v>-169.73282506608319</v>
      </c>
      <c r="AC28">
        <v>-3.9437148596186397E-2</v>
      </c>
      <c r="AD28">
        <v>4.4271654183188097E-2</v>
      </c>
      <c r="AE28">
        <v>3.3383840705992198</v>
      </c>
      <c r="AF28">
        <v>3</v>
      </c>
      <c r="AG28">
        <v>1</v>
      </c>
      <c r="AH28">
        <f t="shared" si="22"/>
        <v>1</v>
      </c>
      <c r="AI28">
        <f t="shared" si="23"/>
        <v>0</v>
      </c>
      <c r="AJ28">
        <f t="shared" si="24"/>
        <v>50100.349675397294</v>
      </c>
      <c r="AK28" t="s">
        <v>251</v>
      </c>
      <c r="AL28">
        <v>2.30695769230769</v>
      </c>
      <c r="AM28">
        <v>1.212</v>
      </c>
      <c r="AN28">
        <f t="shared" si="25"/>
        <v>-1.09495769230769</v>
      </c>
      <c r="AO28">
        <f t="shared" si="26"/>
        <v>-0.90343043919776411</v>
      </c>
      <c r="AP28">
        <v>-0.69559304301140701</v>
      </c>
      <c r="AQ28" t="s">
        <v>290</v>
      </c>
      <c r="AR28">
        <v>2.4135461538461498</v>
      </c>
      <c r="AS28">
        <v>1.7791999999999999</v>
      </c>
      <c r="AT28">
        <f t="shared" si="27"/>
        <v>-0.35653448395129828</v>
      </c>
      <c r="AU28">
        <v>0.5</v>
      </c>
      <c r="AV28">
        <f t="shared" si="28"/>
        <v>841.20152336001036</v>
      </c>
      <c r="AW28">
        <f t="shared" si="29"/>
        <v>24.858147491637467</v>
      </c>
      <c r="AX28">
        <f t="shared" si="30"/>
        <v>-149.95867551510364</v>
      </c>
      <c r="AY28">
        <f t="shared" si="31"/>
        <v>1</v>
      </c>
      <c r="AZ28">
        <f t="shared" si="32"/>
        <v>3.0377667925017057E-2</v>
      </c>
      <c r="BA28">
        <f t="shared" si="33"/>
        <v>-0.31879496402877694</v>
      </c>
      <c r="BB28" t="s">
        <v>253</v>
      </c>
      <c r="BC28">
        <v>0</v>
      </c>
      <c r="BD28">
        <f t="shared" si="34"/>
        <v>1.7791999999999999</v>
      </c>
      <c r="BE28">
        <f t="shared" si="35"/>
        <v>-0.35653448395129828</v>
      </c>
      <c r="BF28">
        <f t="shared" si="36"/>
        <v>-0.46798679867986792</v>
      </c>
      <c r="BG28">
        <f t="shared" si="37"/>
        <v>1.2019647711289394</v>
      </c>
      <c r="BH28">
        <f t="shared" si="38"/>
        <v>0.51801088205023826</v>
      </c>
      <c r="BI28">
        <f t="shared" si="39"/>
        <v>1000.0018</v>
      </c>
      <c r="BJ28">
        <f t="shared" si="40"/>
        <v>841.20152336001036</v>
      </c>
      <c r="BK28">
        <f t="shared" si="41"/>
        <v>0.84120000919999383</v>
      </c>
      <c r="BL28">
        <f t="shared" si="42"/>
        <v>0.19240001839998774</v>
      </c>
      <c r="BM28">
        <v>0.70432126143548801</v>
      </c>
      <c r="BN28">
        <v>0.5</v>
      </c>
      <c r="BO28" t="s">
        <v>254</v>
      </c>
      <c r="BP28">
        <v>1684750424.8499999</v>
      </c>
      <c r="BQ28">
        <v>400.01073333333301</v>
      </c>
      <c r="BR28">
        <v>403.96910000000003</v>
      </c>
      <c r="BS28">
        <v>16.060110000000002</v>
      </c>
      <c r="BT28">
        <v>14.936436666666699</v>
      </c>
      <c r="BU28">
        <v>500.01080000000002</v>
      </c>
      <c r="BV28">
        <v>95.136313333333305</v>
      </c>
      <c r="BW28">
        <v>0.20001733333333299</v>
      </c>
      <c r="BX28">
        <v>28.1314766666667</v>
      </c>
      <c r="BY28">
        <v>27.996549999999999</v>
      </c>
      <c r="BZ28">
        <v>999.9</v>
      </c>
      <c r="CA28">
        <v>9996.6666666666697</v>
      </c>
      <c r="CB28">
        <v>0</v>
      </c>
      <c r="CC28">
        <v>68.849559999999997</v>
      </c>
      <c r="CD28">
        <v>1000.0018</v>
      </c>
      <c r="CE28">
        <v>0.95999633333333301</v>
      </c>
      <c r="CF28">
        <v>4.0003320000000002E-2</v>
      </c>
      <c r="CG28">
        <v>0</v>
      </c>
      <c r="CH28">
        <v>2.4150499999999999</v>
      </c>
      <c r="CI28">
        <v>0</v>
      </c>
      <c r="CJ28">
        <v>1540.002</v>
      </c>
      <c r="CK28">
        <v>9334.3349999999991</v>
      </c>
      <c r="CL28">
        <v>39.436999999999998</v>
      </c>
      <c r="CM28">
        <v>42.066200000000002</v>
      </c>
      <c r="CN28">
        <v>40.559933333333298</v>
      </c>
      <c r="CO28">
        <v>40.625</v>
      </c>
      <c r="CP28">
        <v>39.3853333333333</v>
      </c>
      <c r="CQ28">
        <v>960.00033333333397</v>
      </c>
      <c r="CR28">
        <v>40.000333333333302</v>
      </c>
      <c r="CS28">
        <v>0</v>
      </c>
      <c r="CT28">
        <v>59.400000095367403</v>
      </c>
      <c r="CU28">
        <v>2.4135461538461498</v>
      </c>
      <c r="CV28">
        <v>0.57566495458308597</v>
      </c>
      <c r="CW28">
        <v>0.43042736833103701</v>
      </c>
      <c r="CX28">
        <v>1540.01038461538</v>
      </c>
      <c r="CY28">
        <v>15</v>
      </c>
      <c r="CZ28">
        <v>1684749687.5</v>
      </c>
      <c r="DA28" t="s">
        <v>255</v>
      </c>
      <c r="DB28">
        <v>2</v>
      </c>
      <c r="DC28">
        <v>-3.8319999999999999</v>
      </c>
      <c r="DD28">
        <v>0.35</v>
      </c>
      <c r="DE28">
        <v>403</v>
      </c>
      <c r="DF28">
        <v>15</v>
      </c>
      <c r="DG28">
        <v>1.66</v>
      </c>
      <c r="DH28">
        <v>0.16</v>
      </c>
      <c r="DI28">
        <v>-3.9505843999999999</v>
      </c>
      <c r="DJ28">
        <v>-6.7818871548137897E-3</v>
      </c>
      <c r="DK28">
        <v>0.11994476620778401</v>
      </c>
      <c r="DL28">
        <v>1</v>
      </c>
      <c r="DM28">
        <v>2.3564861111111099</v>
      </c>
      <c r="DN28">
        <v>0.63031777003494505</v>
      </c>
      <c r="DO28">
        <v>0.21126202418478901</v>
      </c>
      <c r="DP28">
        <v>1</v>
      </c>
      <c r="DQ28">
        <v>1.1220904</v>
      </c>
      <c r="DR28">
        <v>1.7014357743098701E-2</v>
      </c>
      <c r="DS28">
        <v>3.3922558629914598E-3</v>
      </c>
      <c r="DT28">
        <v>1</v>
      </c>
      <c r="DU28">
        <v>3</v>
      </c>
      <c r="DV28">
        <v>3</v>
      </c>
      <c r="DW28" t="s">
        <v>256</v>
      </c>
      <c r="DX28">
        <v>100</v>
      </c>
      <c r="DY28">
        <v>100</v>
      </c>
      <c r="DZ28">
        <v>-3.8319999999999999</v>
      </c>
      <c r="EA28">
        <v>0.35</v>
      </c>
      <c r="EB28">
        <v>2</v>
      </c>
      <c r="EC28">
        <v>515.65800000000002</v>
      </c>
      <c r="ED28">
        <v>413.79399999999998</v>
      </c>
      <c r="EE28">
        <v>26.614999999999998</v>
      </c>
      <c r="EF28">
        <v>30.068899999999999</v>
      </c>
      <c r="EG28">
        <v>30.0001</v>
      </c>
      <c r="EH28">
        <v>30.2456</v>
      </c>
      <c r="EI28">
        <v>30.2836</v>
      </c>
      <c r="EJ28">
        <v>20.217700000000001</v>
      </c>
      <c r="EK28">
        <v>32.734299999999998</v>
      </c>
      <c r="EL28">
        <v>18.031600000000001</v>
      </c>
      <c r="EM28">
        <v>26.6188</v>
      </c>
      <c r="EN28">
        <v>404.01400000000001</v>
      </c>
      <c r="EO28">
        <v>14.9901</v>
      </c>
      <c r="EP28">
        <v>100.348</v>
      </c>
      <c r="EQ28">
        <v>90.22</v>
      </c>
    </row>
    <row r="29" spans="1:147" x14ac:dyDescent="0.3">
      <c r="A29">
        <v>13</v>
      </c>
      <c r="B29">
        <v>1684750492.5999999</v>
      </c>
      <c r="C29">
        <v>721.09999990463302</v>
      </c>
      <c r="D29" t="s">
        <v>291</v>
      </c>
      <c r="E29" t="s">
        <v>292</v>
      </c>
      <c r="F29">
        <v>1684750484.8499999</v>
      </c>
      <c r="G29">
        <f t="shared" si="0"/>
        <v>8.1858944451033543E-3</v>
      </c>
      <c r="H29">
        <f t="shared" si="1"/>
        <v>24.818629022478163</v>
      </c>
      <c r="I29">
        <f t="shared" si="2"/>
        <v>399.99866666666702</v>
      </c>
      <c r="J29">
        <f t="shared" si="3"/>
        <v>269.89127698601152</v>
      </c>
      <c r="K29">
        <f t="shared" si="4"/>
        <v>25.729689347802239</v>
      </c>
      <c r="L29">
        <f t="shared" si="5"/>
        <v>38.133286661954131</v>
      </c>
      <c r="M29">
        <f t="shared" si="6"/>
        <v>0.35600358514540653</v>
      </c>
      <c r="N29">
        <f t="shared" si="7"/>
        <v>3.3477864396321144</v>
      </c>
      <c r="O29">
        <f t="shared" si="8"/>
        <v>0.33622953617971957</v>
      </c>
      <c r="P29">
        <f t="shared" si="9"/>
        <v>0.21182850009067866</v>
      </c>
      <c r="Q29">
        <f t="shared" si="10"/>
        <v>161.84752965992485</v>
      </c>
      <c r="R29">
        <f t="shared" si="11"/>
        <v>27.089561925024899</v>
      </c>
      <c r="S29">
        <f t="shared" si="12"/>
        <v>27.9801933333333</v>
      </c>
      <c r="T29">
        <f t="shared" si="13"/>
        <v>3.7904601339236415</v>
      </c>
      <c r="U29">
        <f t="shared" si="14"/>
        <v>40.136087416857144</v>
      </c>
      <c r="V29">
        <f t="shared" si="15"/>
        <v>1.5342740697864587</v>
      </c>
      <c r="W29">
        <f t="shared" si="16"/>
        <v>3.8226797092884146</v>
      </c>
      <c r="X29">
        <f t="shared" si="17"/>
        <v>2.2561860641371827</v>
      </c>
      <c r="Y29">
        <f t="shared" si="18"/>
        <v>-360.99794502905792</v>
      </c>
      <c r="Z29">
        <f t="shared" si="19"/>
        <v>26.215571532983251</v>
      </c>
      <c r="AA29">
        <f t="shared" si="20"/>
        <v>1.7078153364010031</v>
      </c>
      <c r="AB29">
        <f t="shared" si="21"/>
        <v>-171.2270284997488</v>
      </c>
      <c r="AC29">
        <v>-3.9404413406098598E-2</v>
      </c>
      <c r="AD29">
        <v>4.4234906064554297E-2</v>
      </c>
      <c r="AE29">
        <v>3.3361781406535398</v>
      </c>
      <c r="AF29">
        <v>3</v>
      </c>
      <c r="AG29">
        <v>1</v>
      </c>
      <c r="AH29">
        <f t="shared" si="22"/>
        <v>1</v>
      </c>
      <c r="AI29">
        <f t="shared" si="23"/>
        <v>0</v>
      </c>
      <c r="AJ29">
        <f t="shared" si="24"/>
        <v>50061.397376330417</v>
      </c>
      <c r="AK29" t="s">
        <v>251</v>
      </c>
      <c r="AL29">
        <v>2.30695769230769</v>
      </c>
      <c r="AM29">
        <v>1.212</v>
      </c>
      <c r="AN29">
        <f t="shared" si="25"/>
        <v>-1.09495769230769</v>
      </c>
      <c r="AO29">
        <f t="shared" si="26"/>
        <v>-0.90343043919776411</v>
      </c>
      <c r="AP29">
        <v>-0.69559304301140701</v>
      </c>
      <c r="AQ29" t="s">
        <v>293</v>
      </c>
      <c r="AR29">
        <v>2.36282307692308</v>
      </c>
      <c r="AS29">
        <v>1.5367299999999999</v>
      </c>
      <c r="AT29">
        <f t="shared" si="27"/>
        <v>-0.53756553000402163</v>
      </c>
      <c r="AU29">
        <v>0.5</v>
      </c>
      <c r="AV29">
        <f t="shared" si="28"/>
        <v>841.20324019999987</v>
      </c>
      <c r="AW29">
        <f t="shared" si="29"/>
        <v>24.818629022478163</v>
      </c>
      <c r="AX29">
        <f t="shared" si="30"/>
        <v>-226.10093282960662</v>
      </c>
      <c r="AY29">
        <f t="shared" si="31"/>
        <v>1</v>
      </c>
      <c r="AZ29">
        <f t="shared" si="32"/>
        <v>3.0330627422956013E-2</v>
      </c>
      <c r="BA29">
        <f t="shared" si="33"/>
        <v>-0.2113123320296994</v>
      </c>
      <c r="BB29" t="s">
        <v>253</v>
      </c>
      <c r="BC29">
        <v>0</v>
      </c>
      <c r="BD29">
        <f t="shared" si="34"/>
        <v>1.5367299999999999</v>
      </c>
      <c r="BE29">
        <f t="shared" si="35"/>
        <v>-0.53756553000402163</v>
      </c>
      <c r="BF29">
        <f t="shared" si="36"/>
        <v>-0.26792904290429043</v>
      </c>
      <c r="BG29">
        <f t="shared" si="37"/>
        <v>1.0725309998242349</v>
      </c>
      <c r="BH29">
        <f t="shared" si="38"/>
        <v>0.29656853619212603</v>
      </c>
      <c r="BI29">
        <f t="shared" si="39"/>
        <v>1000.00383333333</v>
      </c>
      <c r="BJ29">
        <f t="shared" si="40"/>
        <v>841.20324019999987</v>
      </c>
      <c r="BK29">
        <f t="shared" si="41"/>
        <v>0.84120001559994284</v>
      </c>
      <c r="BL29">
        <f t="shared" si="42"/>
        <v>0.19240003119988561</v>
      </c>
      <c r="BM29">
        <v>0.70432126143548801</v>
      </c>
      <c r="BN29">
        <v>0.5</v>
      </c>
      <c r="BO29" t="s">
        <v>254</v>
      </c>
      <c r="BP29">
        <v>1684750484.8499999</v>
      </c>
      <c r="BQ29">
        <v>399.99866666666702</v>
      </c>
      <c r="BR29">
        <v>403.955966666667</v>
      </c>
      <c r="BS29">
        <v>16.09375</v>
      </c>
      <c r="BT29">
        <v>14.959206666666701</v>
      </c>
      <c r="BU29">
        <v>499.99950000000001</v>
      </c>
      <c r="BV29">
        <v>95.133476666666695</v>
      </c>
      <c r="BW29">
        <v>0.200057766666667</v>
      </c>
      <c r="BX29">
        <v>28.125443333333301</v>
      </c>
      <c r="BY29">
        <v>27.9801933333333</v>
      </c>
      <c r="BZ29">
        <v>999.9</v>
      </c>
      <c r="CA29">
        <v>9988.6666666666697</v>
      </c>
      <c r="CB29">
        <v>0</v>
      </c>
      <c r="CC29">
        <v>68.849559999999997</v>
      </c>
      <c r="CD29">
        <v>1000.00383333333</v>
      </c>
      <c r="CE29">
        <v>0.95999766666666697</v>
      </c>
      <c r="CF29">
        <v>4.0001960000000003E-2</v>
      </c>
      <c r="CG29">
        <v>0</v>
      </c>
      <c r="CH29">
        <v>2.3432533333333301</v>
      </c>
      <c r="CI29">
        <v>0</v>
      </c>
      <c r="CJ29">
        <v>1536.32633333333</v>
      </c>
      <c r="CK29">
        <v>9334.3516666666692</v>
      </c>
      <c r="CL29">
        <v>39.561999999999998</v>
      </c>
      <c r="CM29">
        <v>42.186999999999998</v>
      </c>
      <c r="CN29">
        <v>40.686999999999998</v>
      </c>
      <c r="CO29">
        <v>40.745800000000003</v>
      </c>
      <c r="CP29">
        <v>39.522733333333299</v>
      </c>
      <c r="CQ29">
        <v>960.00300000000004</v>
      </c>
      <c r="CR29">
        <v>40.000666666666703</v>
      </c>
      <c r="CS29">
        <v>0</v>
      </c>
      <c r="CT29">
        <v>59.200000047683702</v>
      </c>
      <c r="CU29">
        <v>2.36282307692308</v>
      </c>
      <c r="CV29">
        <v>0.110577755950709</v>
      </c>
      <c r="CW29">
        <v>1.7832478652388</v>
      </c>
      <c r="CX29">
        <v>1536.3407692307701</v>
      </c>
      <c r="CY29">
        <v>15</v>
      </c>
      <c r="CZ29">
        <v>1684749687.5</v>
      </c>
      <c r="DA29" t="s">
        <v>255</v>
      </c>
      <c r="DB29">
        <v>2</v>
      </c>
      <c r="DC29">
        <v>-3.8319999999999999</v>
      </c>
      <c r="DD29">
        <v>0.35</v>
      </c>
      <c r="DE29">
        <v>403</v>
      </c>
      <c r="DF29">
        <v>15</v>
      </c>
      <c r="DG29">
        <v>1.66</v>
      </c>
      <c r="DH29">
        <v>0.16</v>
      </c>
      <c r="DI29">
        <v>-3.9694069999999999</v>
      </c>
      <c r="DJ29">
        <v>4.1029282112849903E-2</v>
      </c>
      <c r="DK29">
        <v>0.116662838903397</v>
      </c>
      <c r="DL29">
        <v>1</v>
      </c>
      <c r="DM29">
        <v>2.3460861111111102</v>
      </c>
      <c r="DN29">
        <v>0.18193445495267099</v>
      </c>
      <c r="DO29">
        <v>0.220339386140736</v>
      </c>
      <c r="DP29">
        <v>1</v>
      </c>
      <c r="DQ29">
        <v>1.1329560000000001</v>
      </c>
      <c r="DR29">
        <v>1.4632797118846901E-2</v>
      </c>
      <c r="DS29">
        <v>3.3353890327816301E-3</v>
      </c>
      <c r="DT29">
        <v>1</v>
      </c>
      <c r="DU29">
        <v>3</v>
      </c>
      <c r="DV29">
        <v>3</v>
      </c>
      <c r="DW29" t="s">
        <v>256</v>
      </c>
      <c r="DX29">
        <v>100</v>
      </c>
      <c r="DY29">
        <v>100</v>
      </c>
      <c r="DZ29">
        <v>-3.8319999999999999</v>
      </c>
      <c r="EA29">
        <v>0.35</v>
      </c>
      <c r="EB29">
        <v>2</v>
      </c>
      <c r="EC29">
        <v>514.72699999999998</v>
      </c>
      <c r="ED29">
        <v>411.06</v>
      </c>
      <c r="EE29">
        <v>26.5915</v>
      </c>
      <c r="EF29">
        <v>30.063800000000001</v>
      </c>
      <c r="EG29">
        <v>30.000299999999999</v>
      </c>
      <c r="EH29">
        <v>30.240400000000001</v>
      </c>
      <c r="EI29">
        <v>30.278400000000001</v>
      </c>
      <c r="EJ29">
        <v>20.220800000000001</v>
      </c>
      <c r="EK29">
        <v>32.049399999999999</v>
      </c>
      <c r="EL29">
        <v>16.908000000000001</v>
      </c>
      <c r="EM29">
        <v>26.5992</v>
      </c>
      <c r="EN29">
        <v>404.03100000000001</v>
      </c>
      <c r="EO29">
        <v>15.0039</v>
      </c>
      <c r="EP29">
        <v>100.351</v>
      </c>
      <c r="EQ29">
        <v>90.222899999999996</v>
      </c>
    </row>
    <row r="30" spans="1:147" x14ac:dyDescent="0.3">
      <c r="A30">
        <v>14</v>
      </c>
      <c r="B30">
        <v>1684750552.5999999</v>
      </c>
      <c r="C30">
        <v>781.09999990463302</v>
      </c>
      <c r="D30" t="s">
        <v>294</v>
      </c>
      <c r="E30" t="s">
        <v>295</v>
      </c>
      <c r="F30">
        <v>1684750544.8499999</v>
      </c>
      <c r="G30">
        <f t="shared" si="0"/>
        <v>8.2741485857564523E-3</v>
      </c>
      <c r="H30">
        <f t="shared" si="1"/>
        <v>25.37309407202908</v>
      </c>
      <c r="I30">
        <f t="shared" si="2"/>
        <v>399.96069999999997</v>
      </c>
      <c r="J30">
        <f t="shared" si="3"/>
        <v>268.65663653881688</v>
      </c>
      <c r="K30">
        <f t="shared" si="4"/>
        <v>25.612227757906329</v>
      </c>
      <c r="L30">
        <f t="shared" si="5"/>
        <v>38.130026023502147</v>
      </c>
      <c r="M30">
        <f t="shared" si="6"/>
        <v>0.36036073904454863</v>
      </c>
      <c r="N30">
        <f t="shared" si="7"/>
        <v>3.3510176343081475</v>
      </c>
      <c r="O30">
        <f t="shared" si="8"/>
        <v>0.34013281812287111</v>
      </c>
      <c r="P30">
        <f t="shared" si="9"/>
        <v>0.21430573376821047</v>
      </c>
      <c r="Q30">
        <f t="shared" si="10"/>
        <v>161.84647748710992</v>
      </c>
      <c r="R30">
        <f t="shared" si="11"/>
        <v>27.085914979560098</v>
      </c>
      <c r="S30">
        <f t="shared" si="12"/>
        <v>27.98142</v>
      </c>
      <c r="T30">
        <f t="shared" si="13"/>
        <v>3.7907312398320916</v>
      </c>
      <c r="U30">
        <f t="shared" si="14"/>
        <v>40.155079503762117</v>
      </c>
      <c r="V30">
        <f t="shared" si="15"/>
        <v>1.5363985783896352</v>
      </c>
      <c r="W30">
        <f t="shared" si="16"/>
        <v>3.8261624615777201</v>
      </c>
      <c r="X30">
        <f t="shared" si="17"/>
        <v>2.2543326614424561</v>
      </c>
      <c r="Y30">
        <f t="shared" si="18"/>
        <v>-364.88995263185956</v>
      </c>
      <c r="Z30">
        <f t="shared" si="19"/>
        <v>28.844185610812843</v>
      </c>
      <c r="AA30">
        <f t="shared" si="20"/>
        <v>1.8774024837360039</v>
      </c>
      <c r="AB30">
        <f t="shared" si="21"/>
        <v>-172.32188705020079</v>
      </c>
      <c r="AC30">
        <v>-3.94521573756281E-2</v>
      </c>
      <c r="AD30">
        <v>4.4288502852952598E-2</v>
      </c>
      <c r="AE30">
        <v>3.33939527024841</v>
      </c>
      <c r="AF30">
        <v>3</v>
      </c>
      <c r="AG30">
        <v>1</v>
      </c>
      <c r="AH30">
        <f t="shared" si="22"/>
        <v>1</v>
      </c>
      <c r="AI30">
        <f t="shared" si="23"/>
        <v>0</v>
      </c>
      <c r="AJ30">
        <f t="shared" si="24"/>
        <v>50116.999460698113</v>
      </c>
      <c r="AK30" t="s">
        <v>251</v>
      </c>
      <c r="AL30">
        <v>2.30695769230769</v>
      </c>
      <c r="AM30">
        <v>1.212</v>
      </c>
      <c r="AN30">
        <f t="shared" si="25"/>
        <v>-1.09495769230769</v>
      </c>
      <c r="AO30">
        <f t="shared" si="26"/>
        <v>-0.90343043919776411</v>
      </c>
      <c r="AP30">
        <v>-0.69559304301140701</v>
      </c>
      <c r="AQ30" t="s">
        <v>296</v>
      </c>
      <c r="AR30">
        <v>2.3136769230769199</v>
      </c>
      <c r="AS30">
        <v>2.0219999999999998</v>
      </c>
      <c r="AT30">
        <f t="shared" si="27"/>
        <v>-0.14425169291637996</v>
      </c>
      <c r="AU30">
        <v>0.5</v>
      </c>
      <c r="AV30">
        <f t="shared" si="28"/>
        <v>841.19787296000266</v>
      </c>
      <c r="AW30">
        <f t="shared" si="29"/>
        <v>25.37309407202908</v>
      </c>
      <c r="AX30">
        <f t="shared" si="30"/>
        <v>-60.672108626069154</v>
      </c>
      <c r="AY30">
        <f t="shared" si="31"/>
        <v>1</v>
      </c>
      <c r="AZ30">
        <f t="shared" si="32"/>
        <v>3.0989958430719906E-2</v>
      </c>
      <c r="BA30">
        <f t="shared" si="33"/>
        <v>-0.40059347181008897</v>
      </c>
      <c r="BB30" t="s">
        <v>253</v>
      </c>
      <c r="BC30">
        <v>0</v>
      </c>
      <c r="BD30">
        <f t="shared" si="34"/>
        <v>2.0219999999999998</v>
      </c>
      <c r="BE30">
        <f t="shared" si="35"/>
        <v>-0.14425169291637988</v>
      </c>
      <c r="BF30">
        <f t="shared" si="36"/>
        <v>-0.66831683168316824</v>
      </c>
      <c r="BG30">
        <f t="shared" si="37"/>
        <v>1.0235797486806379</v>
      </c>
      <c r="BH30">
        <f t="shared" si="38"/>
        <v>0.73975460941589033</v>
      </c>
      <c r="BI30">
        <f t="shared" si="39"/>
        <v>999.99746666666601</v>
      </c>
      <c r="BJ30">
        <f t="shared" si="40"/>
        <v>841.19787296000266</v>
      </c>
      <c r="BK30">
        <f t="shared" si="41"/>
        <v>0.84120000400001338</v>
      </c>
      <c r="BL30">
        <f t="shared" si="42"/>
        <v>0.19240000800002666</v>
      </c>
      <c r="BM30">
        <v>0.70432126143548801</v>
      </c>
      <c r="BN30">
        <v>0.5</v>
      </c>
      <c r="BO30" t="s">
        <v>254</v>
      </c>
      <c r="BP30">
        <v>1684750544.8499999</v>
      </c>
      <c r="BQ30">
        <v>399.96069999999997</v>
      </c>
      <c r="BR30">
        <v>404.00099999999998</v>
      </c>
      <c r="BS30">
        <v>16.115883333333301</v>
      </c>
      <c r="BT30">
        <v>14.969143333333299</v>
      </c>
      <c r="BU30">
        <v>500.00356666666698</v>
      </c>
      <c r="BV30">
        <v>95.134453333333298</v>
      </c>
      <c r="BW30">
        <v>0.19997833333333301</v>
      </c>
      <c r="BX30">
        <v>28.141079999999999</v>
      </c>
      <c r="BY30">
        <v>27.98142</v>
      </c>
      <c r="BZ30">
        <v>999.9</v>
      </c>
      <c r="CA30">
        <v>10000.666666666701</v>
      </c>
      <c r="CB30">
        <v>0</v>
      </c>
      <c r="CC30">
        <v>68.870999999999995</v>
      </c>
      <c r="CD30">
        <v>999.99746666666601</v>
      </c>
      <c r="CE30">
        <v>0.95999973333333299</v>
      </c>
      <c r="CF30">
        <v>3.9999920000000001E-2</v>
      </c>
      <c r="CG30">
        <v>0</v>
      </c>
      <c r="CH30">
        <v>2.3377366666666699</v>
      </c>
      <c r="CI30">
        <v>0</v>
      </c>
      <c r="CJ30">
        <v>1532.164</v>
      </c>
      <c r="CK30">
        <v>9334.3006666666697</v>
      </c>
      <c r="CL30">
        <v>39.691200000000002</v>
      </c>
      <c r="CM30">
        <v>42.311999999999998</v>
      </c>
      <c r="CN30">
        <v>40.811999999999998</v>
      </c>
      <c r="CO30">
        <v>40.875</v>
      </c>
      <c r="CP30">
        <v>39.625</v>
      </c>
      <c r="CQ30">
        <v>959.99666666666701</v>
      </c>
      <c r="CR30">
        <v>40</v>
      </c>
      <c r="CS30">
        <v>0</v>
      </c>
      <c r="CT30">
        <v>59.599999904632597</v>
      </c>
      <c r="CU30">
        <v>2.3136769230769199</v>
      </c>
      <c r="CV30">
        <v>-9.5418799855275599E-2</v>
      </c>
      <c r="CW30">
        <v>-1.6232478587464301</v>
      </c>
      <c r="CX30">
        <v>1532.17384615385</v>
      </c>
      <c r="CY30">
        <v>15</v>
      </c>
      <c r="CZ30">
        <v>1684749687.5</v>
      </c>
      <c r="DA30" t="s">
        <v>255</v>
      </c>
      <c r="DB30">
        <v>2</v>
      </c>
      <c r="DC30">
        <v>-3.8319999999999999</v>
      </c>
      <c r="DD30">
        <v>0.35</v>
      </c>
      <c r="DE30">
        <v>403</v>
      </c>
      <c r="DF30">
        <v>15</v>
      </c>
      <c r="DG30">
        <v>1.66</v>
      </c>
      <c r="DH30">
        <v>0.16</v>
      </c>
      <c r="DI30">
        <v>-3.9327407999999999</v>
      </c>
      <c r="DJ30">
        <v>-0.78635616806716702</v>
      </c>
      <c r="DK30">
        <v>0.16910246757324399</v>
      </c>
      <c r="DL30">
        <v>0</v>
      </c>
      <c r="DM30">
        <v>2.36157777777778</v>
      </c>
      <c r="DN30">
        <v>-0.42870609191312098</v>
      </c>
      <c r="DO30">
        <v>0.21253845941004401</v>
      </c>
      <c r="DP30">
        <v>1</v>
      </c>
      <c r="DQ30">
        <v>1.1466031999999999</v>
      </c>
      <c r="DR30">
        <v>7.4518127250954903E-4</v>
      </c>
      <c r="DS30">
        <v>3.3501136935930901E-3</v>
      </c>
      <c r="DT30">
        <v>1</v>
      </c>
      <c r="DU30">
        <v>2</v>
      </c>
      <c r="DV30">
        <v>3</v>
      </c>
      <c r="DW30" t="s">
        <v>260</v>
      </c>
      <c r="DX30">
        <v>100</v>
      </c>
      <c r="DY30">
        <v>100</v>
      </c>
      <c r="DZ30">
        <v>-3.8319999999999999</v>
      </c>
      <c r="EA30">
        <v>0.35</v>
      </c>
      <c r="EB30">
        <v>2</v>
      </c>
      <c r="EC30">
        <v>515.19399999999996</v>
      </c>
      <c r="ED30">
        <v>414.09</v>
      </c>
      <c r="EE30">
        <v>26.625299999999999</v>
      </c>
      <c r="EF30">
        <v>30.063800000000001</v>
      </c>
      <c r="EG30">
        <v>30</v>
      </c>
      <c r="EH30">
        <v>30.235199999999999</v>
      </c>
      <c r="EI30">
        <v>30.273199999999999</v>
      </c>
      <c r="EJ30">
        <v>20.216100000000001</v>
      </c>
      <c r="EK30">
        <v>32.049399999999999</v>
      </c>
      <c r="EL30">
        <v>16.157900000000001</v>
      </c>
      <c r="EM30">
        <v>26.622499999999999</v>
      </c>
      <c r="EN30">
        <v>403.91500000000002</v>
      </c>
      <c r="EO30">
        <v>14.9963</v>
      </c>
      <c r="EP30">
        <v>100.351</v>
      </c>
      <c r="EQ30">
        <v>90.224999999999994</v>
      </c>
    </row>
    <row r="31" spans="1:147" x14ac:dyDescent="0.3">
      <c r="A31">
        <v>15</v>
      </c>
      <c r="B31">
        <v>1684750612.5999999</v>
      </c>
      <c r="C31">
        <v>841.09999990463302</v>
      </c>
      <c r="D31" t="s">
        <v>297</v>
      </c>
      <c r="E31" t="s">
        <v>298</v>
      </c>
      <c r="F31">
        <v>1684750604.8499999</v>
      </c>
      <c r="G31">
        <f t="shared" si="0"/>
        <v>8.3528889624533576E-3</v>
      </c>
      <c r="H31">
        <f t="shared" si="1"/>
        <v>24.816601391114659</v>
      </c>
      <c r="I31">
        <f t="shared" si="2"/>
        <v>400.019833333333</v>
      </c>
      <c r="J31">
        <f t="shared" si="3"/>
        <v>272.36115444886997</v>
      </c>
      <c r="K31">
        <f t="shared" si="4"/>
        <v>25.96514426930446</v>
      </c>
      <c r="L31">
        <f t="shared" si="5"/>
        <v>38.135293941239972</v>
      </c>
      <c r="M31">
        <f t="shared" si="6"/>
        <v>0.364052061342861</v>
      </c>
      <c r="N31">
        <f t="shared" si="7"/>
        <v>3.3515256630275685</v>
      </c>
      <c r="O31">
        <f t="shared" si="8"/>
        <v>0.34342328436884162</v>
      </c>
      <c r="P31">
        <f t="shared" si="9"/>
        <v>0.21639549694714494</v>
      </c>
      <c r="Q31">
        <f t="shared" si="10"/>
        <v>161.84825809369892</v>
      </c>
      <c r="R31">
        <f t="shared" si="11"/>
        <v>27.084041983925488</v>
      </c>
      <c r="S31">
        <f t="shared" si="12"/>
        <v>27.9907233333333</v>
      </c>
      <c r="T31">
        <f t="shared" si="13"/>
        <v>3.7927879226290964</v>
      </c>
      <c r="U31">
        <f t="shared" si="14"/>
        <v>40.182606208134345</v>
      </c>
      <c r="V31">
        <f t="shared" si="15"/>
        <v>1.5388849245427476</v>
      </c>
      <c r="W31">
        <f t="shared" si="16"/>
        <v>3.8297290040665017</v>
      </c>
      <c r="X31">
        <f t="shared" si="17"/>
        <v>2.2539029980863488</v>
      </c>
      <c r="Y31">
        <f t="shared" si="18"/>
        <v>-368.36240324419305</v>
      </c>
      <c r="Z31">
        <f t="shared" si="19"/>
        <v>30.058562147550909</v>
      </c>
      <c r="AA31">
        <f t="shared" si="20"/>
        <v>1.9563935670738122</v>
      </c>
      <c r="AB31">
        <f t="shared" si="21"/>
        <v>-174.49918943586943</v>
      </c>
      <c r="AC31">
        <v>-3.9459665681781102E-2</v>
      </c>
      <c r="AD31">
        <v>4.42969315843732E-2</v>
      </c>
      <c r="AE31">
        <v>3.3399010870667998</v>
      </c>
      <c r="AF31">
        <v>2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50123.464222063936</v>
      </c>
      <c r="AK31" t="s">
        <v>251</v>
      </c>
      <c r="AL31">
        <v>2.30695769230769</v>
      </c>
      <c r="AM31">
        <v>1.212</v>
      </c>
      <c r="AN31">
        <f t="shared" si="25"/>
        <v>-1.09495769230769</v>
      </c>
      <c r="AO31">
        <f t="shared" si="26"/>
        <v>-0.90343043919776411</v>
      </c>
      <c r="AP31">
        <v>-0.69559304301140701</v>
      </c>
      <c r="AQ31" t="s">
        <v>299</v>
      </c>
      <c r="AR31">
        <v>2.3162807692307701</v>
      </c>
      <c r="AS31">
        <v>2.3771900000000001</v>
      </c>
      <c r="AT31">
        <f t="shared" si="27"/>
        <v>2.5622365384857737E-2</v>
      </c>
      <c r="AU31">
        <v>0.5</v>
      </c>
      <c r="AV31">
        <f t="shared" si="28"/>
        <v>841.20717663999915</v>
      </c>
      <c r="AW31">
        <f t="shared" si="29"/>
        <v>24.816601391114659</v>
      </c>
      <c r="AX31">
        <f t="shared" si="30"/>
        <v>10.776858822117312</v>
      </c>
      <c r="AY31">
        <f t="shared" si="31"/>
        <v>1</v>
      </c>
      <c r="AZ31">
        <f t="shared" si="32"/>
        <v>3.0328075107523958E-2</v>
      </c>
      <c r="BA31">
        <f t="shared" si="33"/>
        <v>-0.49015434189105628</v>
      </c>
      <c r="BB31" t="s">
        <v>253</v>
      </c>
      <c r="BC31">
        <v>0</v>
      </c>
      <c r="BD31">
        <f t="shared" si="34"/>
        <v>2.3771900000000001</v>
      </c>
      <c r="BE31">
        <f t="shared" si="35"/>
        <v>2.5622365384857772E-2</v>
      </c>
      <c r="BF31">
        <f t="shared" si="36"/>
        <v>-0.96137788778877908</v>
      </c>
      <c r="BG31">
        <f t="shared" si="37"/>
        <v>0.86725372938157208</v>
      </c>
      <c r="BH31">
        <f t="shared" si="38"/>
        <v>1.0641415720312364</v>
      </c>
      <c r="BI31">
        <f t="shared" si="39"/>
        <v>1000.00853333333</v>
      </c>
      <c r="BJ31">
        <f t="shared" si="40"/>
        <v>841.20717663999915</v>
      </c>
      <c r="BK31">
        <f t="shared" si="41"/>
        <v>0.84119999840001558</v>
      </c>
      <c r="BL31">
        <f t="shared" si="42"/>
        <v>0.19239999680003095</v>
      </c>
      <c r="BM31">
        <v>0.70432126143548801</v>
      </c>
      <c r="BN31">
        <v>0.5</v>
      </c>
      <c r="BO31" t="s">
        <v>254</v>
      </c>
      <c r="BP31">
        <v>1684750604.8499999</v>
      </c>
      <c r="BQ31">
        <v>400.019833333333</v>
      </c>
      <c r="BR31">
        <v>403.98630000000003</v>
      </c>
      <c r="BS31">
        <v>16.142119999999998</v>
      </c>
      <c r="BT31">
        <v>14.9844833333333</v>
      </c>
      <c r="BU31">
        <v>499.99723333333299</v>
      </c>
      <c r="BV31">
        <v>95.133533333333304</v>
      </c>
      <c r="BW31">
        <v>0.19997456666666699</v>
      </c>
      <c r="BX31">
        <v>28.157080000000001</v>
      </c>
      <c r="BY31">
        <v>27.9907233333333</v>
      </c>
      <c r="BZ31">
        <v>999.9</v>
      </c>
      <c r="CA31">
        <v>10002.666666666701</v>
      </c>
      <c r="CB31">
        <v>0</v>
      </c>
      <c r="CC31">
        <v>68.870999999999995</v>
      </c>
      <c r="CD31">
        <v>1000.00853333333</v>
      </c>
      <c r="CE31">
        <v>0.9600012</v>
      </c>
      <c r="CF31">
        <v>3.9998560000000002E-2</v>
      </c>
      <c r="CG31">
        <v>0</v>
      </c>
      <c r="CH31">
        <v>2.30514666666667</v>
      </c>
      <c r="CI31">
        <v>0</v>
      </c>
      <c r="CJ31">
        <v>1527.36566666667</v>
      </c>
      <c r="CK31">
        <v>9334.4083333333292</v>
      </c>
      <c r="CL31">
        <v>39.811999999999998</v>
      </c>
      <c r="CM31">
        <v>42.436999999999998</v>
      </c>
      <c r="CN31">
        <v>40.936999999999998</v>
      </c>
      <c r="CO31">
        <v>40.941200000000002</v>
      </c>
      <c r="CP31">
        <v>39.75</v>
      </c>
      <c r="CQ31">
        <v>960.00933333333398</v>
      </c>
      <c r="CR31">
        <v>40.000333333333302</v>
      </c>
      <c r="CS31">
        <v>0</v>
      </c>
      <c r="CT31">
        <v>59.299999952316298</v>
      </c>
      <c r="CU31">
        <v>2.3162807692307701</v>
      </c>
      <c r="CV31">
        <v>7.6923403835201605E-4</v>
      </c>
      <c r="CW31">
        <v>-1.6030769182320601</v>
      </c>
      <c r="CX31">
        <v>1527.3003846153799</v>
      </c>
      <c r="CY31">
        <v>15</v>
      </c>
      <c r="CZ31">
        <v>1684749687.5</v>
      </c>
      <c r="DA31" t="s">
        <v>255</v>
      </c>
      <c r="DB31">
        <v>2</v>
      </c>
      <c r="DC31">
        <v>-3.8319999999999999</v>
      </c>
      <c r="DD31">
        <v>0.35</v>
      </c>
      <c r="DE31">
        <v>403</v>
      </c>
      <c r="DF31">
        <v>15</v>
      </c>
      <c r="DG31">
        <v>1.66</v>
      </c>
      <c r="DH31">
        <v>0.16</v>
      </c>
      <c r="DI31">
        <v>-3.9747826000000002</v>
      </c>
      <c r="DJ31">
        <v>0.18654661224489799</v>
      </c>
      <c r="DK31">
        <v>0.10664458269992</v>
      </c>
      <c r="DL31">
        <v>1</v>
      </c>
      <c r="DM31">
        <v>2.3404638888888898</v>
      </c>
      <c r="DN31">
        <v>-0.103297361871534</v>
      </c>
      <c r="DO31">
        <v>0.182571821716486</v>
      </c>
      <c r="DP31">
        <v>1</v>
      </c>
      <c r="DQ31">
        <v>1.156981</v>
      </c>
      <c r="DR31">
        <v>6.5204513805519598E-3</v>
      </c>
      <c r="DS31">
        <v>2.36595963617302E-3</v>
      </c>
      <c r="DT31">
        <v>1</v>
      </c>
      <c r="DU31">
        <v>3</v>
      </c>
      <c r="DV31">
        <v>3</v>
      </c>
      <c r="DW31" t="s">
        <v>256</v>
      </c>
      <c r="DX31">
        <v>100</v>
      </c>
      <c r="DY31">
        <v>100</v>
      </c>
      <c r="DZ31">
        <v>-3.8319999999999999</v>
      </c>
      <c r="EA31">
        <v>0.35</v>
      </c>
      <c r="EB31">
        <v>2</v>
      </c>
      <c r="EC31">
        <v>515.70299999999997</v>
      </c>
      <c r="ED31">
        <v>413.58</v>
      </c>
      <c r="EE31">
        <v>26.5885</v>
      </c>
      <c r="EF31">
        <v>30.063800000000001</v>
      </c>
      <c r="EG31">
        <v>30.0001</v>
      </c>
      <c r="EH31">
        <v>30.235199999999999</v>
      </c>
      <c r="EI31">
        <v>30.270700000000001</v>
      </c>
      <c r="EJ31">
        <v>20.2149</v>
      </c>
      <c r="EK31">
        <v>32.049399999999999</v>
      </c>
      <c r="EL31">
        <v>15.0359</v>
      </c>
      <c r="EM31">
        <v>26.5898</v>
      </c>
      <c r="EN31">
        <v>403.89699999999999</v>
      </c>
      <c r="EO31">
        <v>14.9414</v>
      </c>
      <c r="EP31">
        <v>100.354</v>
      </c>
      <c r="EQ31">
        <v>90.226200000000006</v>
      </c>
    </row>
    <row r="32" spans="1:147" x14ac:dyDescent="0.3">
      <c r="A32">
        <v>16</v>
      </c>
      <c r="B32">
        <v>1684750672.5999999</v>
      </c>
      <c r="C32">
        <v>901.09999990463302</v>
      </c>
      <c r="D32" t="s">
        <v>300</v>
      </c>
      <c r="E32" t="s">
        <v>301</v>
      </c>
      <c r="F32">
        <v>1684750664.8499999</v>
      </c>
      <c r="G32">
        <f t="shared" si="0"/>
        <v>8.4195748334926178E-3</v>
      </c>
      <c r="H32">
        <f t="shared" si="1"/>
        <v>25.431493547854661</v>
      </c>
      <c r="I32">
        <f t="shared" si="2"/>
        <v>400.08359999999999</v>
      </c>
      <c r="J32">
        <f t="shared" si="3"/>
        <v>270.68795472915025</v>
      </c>
      <c r="K32">
        <f t="shared" si="4"/>
        <v>25.813223443608724</v>
      </c>
      <c r="L32">
        <f t="shared" si="5"/>
        <v>38.152592985738856</v>
      </c>
      <c r="M32">
        <f t="shared" si="6"/>
        <v>0.3675178562748363</v>
      </c>
      <c r="N32">
        <f t="shared" si="7"/>
        <v>3.3544495006600288</v>
      </c>
      <c r="O32">
        <f t="shared" si="8"/>
        <v>0.34652379359375901</v>
      </c>
      <c r="P32">
        <f t="shared" si="9"/>
        <v>0.21836360210825534</v>
      </c>
      <c r="Q32">
        <f t="shared" si="10"/>
        <v>161.84362421412899</v>
      </c>
      <c r="R32">
        <f t="shared" si="11"/>
        <v>27.076672725524119</v>
      </c>
      <c r="S32">
        <f t="shared" si="12"/>
        <v>27.993230000000001</v>
      </c>
      <c r="T32">
        <f t="shared" si="13"/>
        <v>3.7933422365184462</v>
      </c>
      <c r="U32">
        <f t="shared" si="14"/>
        <v>40.224614273052715</v>
      </c>
      <c r="V32">
        <f t="shared" si="15"/>
        <v>1.5411253253823169</v>
      </c>
      <c r="W32">
        <f t="shared" si="16"/>
        <v>3.8312992013319267</v>
      </c>
      <c r="X32">
        <f t="shared" si="17"/>
        <v>2.252216911136129</v>
      </c>
      <c r="Y32">
        <f t="shared" si="18"/>
        <v>-371.30325015702442</v>
      </c>
      <c r="Z32">
        <f t="shared" si="19"/>
        <v>30.90461597404602</v>
      </c>
      <c r="AA32">
        <f t="shared" si="20"/>
        <v>2.0098022322115159</v>
      </c>
      <c r="AB32">
        <f t="shared" si="21"/>
        <v>-176.54520773663791</v>
      </c>
      <c r="AC32">
        <v>-3.9502886923686503E-2</v>
      </c>
      <c r="AD32">
        <v>4.4345451214800699E-2</v>
      </c>
      <c r="AE32">
        <v>3.3428121919859701</v>
      </c>
      <c r="AF32">
        <v>3</v>
      </c>
      <c r="AG32">
        <v>1</v>
      </c>
      <c r="AH32">
        <f t="shared" si="22"/>
        <v>1</v>
      </c>
      <c r="AI32">
        <f t="shared" si="23"/>
        <v>0</v>
      </c>
      <c r="AJ32">
        <f t="shared" si="24"/>
        <v>50175.546825860409</v>
      </c>
      <c r="AK32" t="s">
        <v>251</v>
      </c>
      <c r="AL32">
        <v>2.30695769230769</v>
      </c>
      <c r="AM32">
        <v>1.212</v>
      </c>
      <c r="AN32">
        <f t="shared" si="25"/>
        <v>-1.09495769230769</v>
      </c>
      <c r="AO32">
        <f t="shared" si="26"/>
        <v>-0.90343043919776411</v>
      </c>
      <c r="AP32">
        <v>-0.69559304301140701</v>
      </c>
      <c r="AQ32" t="s">
        <v>302</v>
      </c>
      <c r="AR32">
        <v>2.3568423076923102</v>
      </c>
      <c r="AS32">
        <v>3.3564699999999998</v>
      </c>
      <c r="AT32">
        <f t="shared" si="27"/>
        <v>0.29782113122050535</v>
      </c>
      <c r="AU32">
        <v>0.5</v>
      </c>
      <c r="AV32">
        <f t="shared" si="28"/>
        <v>841.18288915994856</v>
      </c>
      <c r="AW32">
        <f t="shared" si="29"/>
        <v>25.431493547854661</v>
      </c>
      <c r="AX32">
        <f t="shared" si="30"/>
        <v>125.26101980647442</v>
      </c>
      <c r="AY32">
        <f t="shared" si="31"/>
        <v>1</v>
      </c>
      <c r="AZ32">
        <f t="shared" si="32"/>
        <v>3.1059935868355586E-2</v>
      </c>
      <c r="BA32">
        <f t="shared" si="33"/>
        <v>-0.63890635101758697</v>
      </c>
      <c r="BB32" t="s">
        <v>253</v>
      </c>
      <c r="BC32">
        <v>0</v>
      </c>
      <c r="BD32">
        <f t="shared" si="34"/>
        <v>3.3564699999999998</v>
      </c>
      <c r="BE32">
        <f t="shared" si="35"/>
        <v>0.29782113122050541</v>
      </c>
      <c r="BF32">
        <f t="shared" si="36"/>
        <v>-1.769364686468647</v>
      </c>
      <c r="BG32">
        <f t="shared" si="37"/>
        <v>0.95246876571242167</v>
      </c>
      <c r="BH32">
        <f t="shared" si="38"/>
        <v>1.9584957620420922</v>
      </c>
      <c r="BI32">
        <f t="shared" si="39"/>
        <v>999.97963333333303</v>
      </c>
      <c r="BJ32">
        <f t="shared" si="40"/>
        <v>841.18288915994856</v>
      </c>
      <c r="BK32">
        <f t="shared" si="41"/>
        <v>0.84120002160038876</v>
      </c>
      <c r="BL32">
        <f t="shared" si="42"/>
        <v>0.19240004320077758</v>
      </c>
      <c r="BM32">
        <v>0.70432126143548801</v>
      </c>
      <c r="BN32">
        <v>0.5</v>
      </c>
      <c r="BO32" t="s">
        <v>254</v>
      </c>
      <c r="BP32">
        <v>1684750664.8499999</v>
      </c>
      <c r="BQ32">
        <v>400.08359999999999</v>
      </c>
      <c r="BR32">
        <v>404.14036666666698</v>
      </c>
      <c r="BS32">
        <v>16.160866666666699</v>
      </c>
      <c r="BT32">
        <v>14.9940533333333</v>
      </c>
      <c r="BU32">
        <v>500.015733333333</v>
      </c>
      <c r="BV32">
        <v>95.161626666666706</v>
      </c>
      <c r="BW32">
        <v>0.19992523333333301</v>
      </c>
      <c r="BX32">
        <v>28.16412</v>
      </c>
      <c r="BY32">
        <v>27.993230000000001</v>
      </c>
      <c r="BZ32">
        <v>999.9</v>
      </c>
      <c r="CA32">
        <v>10010.666666666701</v>
      </c>
      <c r="CB32">
        <v>0</v>
      </c>
      <c r="CC32">
        <v>68.870999999999995</v>
      </c>
      <c r="CD32">
        <v>999.97963333333303</v>
      </c>
      <c r="CE32">
        <v>0.96000156666666703</v>
      </c>
      <c r="CF32">
        <v>3.9998220000000001E-2</v>
      </c>
      <c r="CG32">
        <v>0</v>
      </c>
      <c r="CH32">
        <v>2.3360666666666701</v>
      </c>
      <c r="CI32">
        <v>0</v>
      </c>
      <c r="CJ32">
        <v>1522.2626666666699</v>
      </c>
      <c r="CK32">
        <v>9334.1406666666699</v>
      </c>
      <c r="CL32">
        <v>39.936999999999998</v>
      </c>
      <c r="CM32">
        <v>42.557866666666598</v>
      </c>
      <c r="CN32">
        <v>41.049599999999998</v>
      </c>
      <c r="CO32">
        <v>41.061999999999998</v>
      </c>
      <c r="CP32">
        <v>39.853999999999999</v>
      </c>
      <c r="CQ32">
        <v>959.98199999999997</v>
      </c>
      <c r="CR32">
        <v>40</v>
      </c>
      <c r="CS32">
        <v>0</v>
      </c>
      <c r="CT32">
        <v>59.099999904632597</v>
      </c>
      <c r="CU32">
        <v>2.3568423076923102</v>
      </c>
      <c r="CV32">
        <v>0.233405117627981</v>
      </c>
      <c r="CW32">
        <v>-2.0054700901893399</v>
      </c>
      <c r="CX32">
        <v>1522.29307692308</v>
      </c>
      <c r="CY32">
        <v>15</v>
      </c>
      <c r="CZ32">
        <v>1684749687.5</v>
      </c>
      <c r="DA32" t="s">
        <v>255</v>
      </c>
      <c r="DB32">
        <v>2</v>
      </c>
      <c r="DC32">
        <v>-3.8319999999999999</v>
      </c>
      <c r="DD32">
        <v>0.35</v>
      </c>
      <c r="DE32">
        <v>403</v>
      </c>
      <c r="DF32">
        <v>15</v>
      </c>
      <c r="DG32">
        <v>1.66</v>
      </c>
      <c r="DH32">
        <v>0.16</v>
      </c>
      <c r="DI32">
        <v>-3.9825979999999999</v>
      </c>
      <c r="DJ32">
        <v>0.361406232893138</v>
      </c>
      <c r="DK32">
        <v>0.38227577433575399</v>
      </c>
      <c r="DL32">
        <v>1</v>
      </c>
      <c r="DM32">
        <v>2.37439444444444</v>
      </c>
      <c r="DN32">
        <v>-5.5603544051817201E-2</v>
      </c>
      <c r="DO32">
        <v>0.20410502463253299</v>
      </c>
      <c r="DP32">
        <v>1</v>
      </c>
      <c r="DQ32">
        <v>1.1650212</v>
      </c>
      <c r="DR32">
        <v>1.4900744297717801E-2</v>
      </c>
      <c r="DS32">
        <v>4.7961378795860201E-3</v>
      </c>
      <c r="DT32">
        <v>1</v>
      </c>
      <c r="DU32">
        <v>3</v>
      </c>
      <c r="DV32">
        <v>3</v>
      </c>
      <c r="DW32" t="s">
        <v>256</v>
      </c>
      <c r="DX32">
        <v>100</v>
      </c>
      <c r="DY32">
        <v>100</v>
      </c>
      <c r="DZ32">
        <v>-3.8319999999999999</v>
      </c>
      <c r="EA32">
        <v>0.35</v>
      </c>
      <c r="EB32">
        <v>2</v>
      </c>
      <c r="EC32">
        <v>515.55399999999997</v>
      </c>
      <c r="ED32">
        <v>413.68400000000003</v>
      </c>
      <c r="EE32">
        <v>26.546099999999999</v>
      </c>
      <c r="EF32">
        <v>30.066400000000002</v>
      </c>
      <c r="EG32">
        <v>30</v>
      </c>
      <c r="EH32">
        <v>30.232600000000001</v>
      </c>
      <c r="EI32">
        <v>30.2681</v>
      </c>
      <c r="EJ32">
        <v>20.2058</v>
      </c>
      <c r="EK32">
        <v>32.5946</v>
      </c>
      <c r="EL32">
        <v>14.2887</v>
      </c>
      <c r="EM32">
        <v>26.546900000000001</v>
      </c>
      <c r="EN32">
        <v>403.887</v>
      </c>
      <c r="EO32">
        <v>14.9316</v>
      </c>
      <c r="EP32">
        <v>100.354</v>
      </c>
      <c r="EQ32">
        <v>90.228800000000007</v>
      </c>
    </row>
    <row r="33" spans="1:147" x14ac:dyDescent="0.3">
      <c r="A33">
        <v>17</v>
      </c>
      <c r="B33">
        <v>1684750732.5999999</v>
      </c>
      <c r="C33">
        <v>961.09999990463302</v>
      </c>
      <c r="D33" t="s">
        <v>303</v>
      </c>
      <c r="E33" t="s">
        <v>304</v>
      </c>
      <c r="F33">
        <v>1684750724.8499999</v>
      </c>
      <c r="G33">
        <f t="shared" si="0"/>
        <v>8.5128241901261184E-3</v>
      </c>
      <c r="H33">
        <f t="shared" si="1"/>
        <v>25.006655950915196</v>
      </c>
      <c r="I33">
        <f t="shared" si="2"/>
        <v>399.99276666666702</v>
      </c>
      <c r="J33">
        <f t="shared" si="3"/>
        <v>273.39861310585866</v>
      </c>
      <c r="K33">
        <f t="shared" si="4"/>
        <v>26.063269884161244</v>
      </c>
      <c r="L33">
        <f t="shared" si="5"/>
        <v>38.131573934901866</v>
      </c>
      <c r="M33">
        <f t="shared" si="6"/>
        <v>0.37074081010020171</v>
      </c>
      <c r="N33">
        <f t="shared" si="7"/>
        <v>3.3518456578549398</v>
      </c>
      <c r="O33">
        <f t="shared" si="8"/>
        <v>0.34937283768387506</v>
      </c>
      <c r="P33">
        <f t="shared" si="9"/>
        <v>0.22017515327911011</v>
      </c>
      <c r="Q33">
        <f t="shared" si="10"/>
        <v>161.84566036228159</v>
      </c>
      <c r="R33">
        <f t="shared" si="11"/>
        <v>27.060128682861396</v>
      </c>
      <c r="S33">
        <f t="shared" si="12"/>
        <v>27.991946666666699</v>
      </c>
      <c r="T33">
        <f t="shared" si="13"/>
        <v>3.7930584366687223</v>
      </c>
      <c r="U33">
        <f t="shared" si="14"/>
        <v>40.05542394623324</v>
      </c>
      <c r="V33">
        <f t="shared" si="15"/>
        <v>1.5351435988511513</v>
      </c>
      <c r="W33">
        <f t="shared" si="16"/>
        <v>3.83254862290757</v>
      </c>
      <c r="X33">
        <f t="shared" si="17"/>
        <v>2.2579148378175713</v>
      </c>
      <c r="Y33">
        <f t="shared" si="18"/>
        <v>-375.4155467845618</v>
      </c>
      <c r="Z33">
        <f t="shared" si="19"/>
        <v>32.124477420207377</v>
      </c>
      <c r="AA33">
        <f t="shared" si="20"/>
        <v>2.0908006814043363</v>
      </c>
      <c r="AB33">
        <f t="shared" si="21"/>
        <v>-179.35460832066849</v>
      </c>
      <c r="AC33">
        <v>-3.94643952167869E-2</v>
      </c>
      <c r="AD33">
        <v>4.4302240901747197E-2</v>
      </c>
      <c r="AE33">
        <v>3.3402196886021098</v>
      </c>
      <c r="AF33">
        <v>3</v>
      </c>
      <c r="AG33">
        <v>1</v>
      </c>
      <c r="AH33">
        <f t="shared" si="22"/>
        <v>1</v>
      </c>
      <c r="AI33">
        <f t="shared" si="23"/>
        <v>0</v>
      </c>
      <c r="AJ33">
        <f t="shared" si="24"/>
        <v>50127.060135785214</v>
      </c>
      <c r="AK33" t="s">
        <v>251</v>
      </c>
      <c r="AL33">
        <v>2.30695769230769</v>
      </c>
      <c r="AM33">
        <v>1.212</v>
      </c>
      <c r="AN33">
        <f t="shared" si="25"/>
        <v>-1.09495769230769</v>
      </c>
      <c r="AO33">
        <f t="shared" si="26"/>
        <v>-0.90343043919776411</v>
      </c>
      <c r="AP33">
        <v>-0.69559304301140701</v>
      </c>
      <c r="AQ33" t="s">
        <v>305</v>
      </c>
      <c r="AR33">
        <v>2.3833730769230801</v>
      </c>
      <c r="AS33">
        <v>1.6372</v>
      </c>
      <c r="AT33">
        <f t="shared" si="27"/>
        <v>-0.45576171324400194</v>
      </c>
      <c r="AU33">
        <v>0.5</v>
      </c>
      <c r="AV33">
        <f t="shared" si="28"/>
        <v>841.19333563992666</v>
      </c>
      <c r="AW33">
        <f t="shared" si="29"/>
        <v>25.006655950915196</v>
      </c>
      <c r="AX33">
        <f t="shared" si="30"/>
        <v>-191.69185791034488</v>
      </c>
      <c r="AY33">
        <f t="shared" si="31"/>
        <v>1</v>
      </c>
      <c r="AZ33">
        <f t="shared" si="32"/>
        <v>3.0554508583183149E-2</v>
      </c>
      <c r="BA33">
        <f t="shared" si="33"/>
        <v>-0.25971170290740292</v>
      </c>
      <c r="BB33" t="s">
        <v>253</v>
      </c>
      <c r="BC33">
        <v>0</v>
      </c>
      <c r="BD33">
        <f t="shared" si="34"/>
        <v>1.6372</v>
      </c>
      <c r="BE33">
        <f t="shared" si="35"/>
        <v>-0.455761713244002</v>
      </c>
      <c r="BF33">
        <f t="shared" si="36"/>
        <v>-0.35082508250825084</v>
      </c>
      <c r="BG33">
        <f t="shared" si="37"/>
        <v>1.1140940753544708</v>
      </c>
      <c r="BH33">
        <f t="shared" si="38"/>
        <v>0.38832550607856375</v>
      </c>
      <c r="BI33">
        <f t="shared" si="39"/>
        <v>999.99203333333298</v>
      </c>
      <c r="BJ33">
        <f t="shared" si="40"/>
        <v>841.19333563992666</v>
      </c>
      <c r="BK33">
        <f t="shared" si="41"/>
        <v>0.84120003720022329</v>
      </c>
      <c r="BL33">
        <f t="shared" si="42"/>
        <v>0.19240007440044643</v>
      </c>
      <c r="BM33">
        <v>0.70432126143548801</v>
      </c>
      <c r="BN33">
        <v>0.5</v>
      </c>
      <c r="BO33" t="s">
        <v>254</v>
      </c>
      <c r="BP33">
        <v>1684750724.8499999</v>
      </c>
      <c r="BQ33">
        <v>399.99276666666702</v>
      </c>
      <c r="BR33">
        <v>403.99496666666698</v>
      </c>
      <c r="BS33">
        <v>16.103356666666699</v>
      </c>
      <c r="BT33">
        <v>14.9235133333333</v>
      </c>
      <c r="BU33">
        <v>499.99953333333298</v>
      </c>
      <c r="BV33">
        <v>95.130669999999995</v>
      </c>
      <c r="BW33">
        <v>0.199988733333333</v>
      </c>
      <c r="BX33">
        <v>28.169720000000002</v>
      </c>
      <c r="BY33">
        <v>27.991946666666699</v>
      </c>
      <c r="BZ33">
        <v>999.9</v>
      </c>
      <c r="CA33">
        <v>10004.166666666701</v>
      </c>
      <c r="CB33">
        <v>0</v>
      </c>
      <c r="CC33">
        <v>68.870999999999995</v>
      </c>
      <c r="CD33">
        <v>999.99203333333298</v>
      </c>
      <c r="CE33">
        <v>0.96000229999999998</v>
      </c>
      <c r="CF33">
        <v>3.9997539999999998E-2</v>
      </c>
      <c r="CG33">
        <v>0</v>
      </c>
      <c r="CH33">
        <v>2.37645333333333</v>
      </c>
      <c r="CI33">
        <v>0</v>
      </c>
      <c r="CJ33">
        <v>1517.615</v>
      </c>
      <c r="CK33">
        <v>9334.2566666666698</v>
      </c>
      <c r="CL33">
        <v>40</v>
      </c>
      <c r="CM33">
        <v>42.625</v>
      </c>
      <c r="CN33">
        <v>41.125</v>
      </c>
      <c r="CO33">
        <v>41.125</v>
      </c>
      <c r="CP33">
        <v>39.936999999999998</v>
      </c>
      <c r="CQ33">
        <v>959.99300000000005</v>
      </c>
      <c r="CR33">
        <v>40.000999999999998</v>
      </c>
      <c r="CS33">
        <v>0</v>
      </c>
      <c r="CT33">
        <v>59.599999904632597</v>
      </c>
      <c r="CU33">
        <v>2.3833730769230801</v>
      </c>
      <c r="CV33">
        <v>0.65692650778902695</v>
      </c>
      <c r="CW33">
        <v>-4.2150427332043998</v>
      </c>
      <c r="CX33">
        <v>1517.60192307692</v>
      </c>
      <c r="CY33">
        <v>15</v>
      </c>
      <c r="CZ33">
        <v>1684749687.5</v>
      </c>
      <c r="DA33" t="s">
        <v>255</v>
      </c>
      <c r="DB33">
        <v>2</v>
      </c>
      <c r="DC33">
        <v>-3.8319999999999999</v>
      </c>
      <c r="DD33">
        <v>0.35</v>
      </c>
      <c r="DE33">
        <v>403</v>
      </c>
      <c r="DF33">
        <v>15</v>
      </c>
      <c r="DG33">
        <v>1.66</v>
      </c>
      <c r="DH33">
        <v>0.16</v>
      </c>
      <c r="DI33">
        <v>-4.0089569999999997</v>
      </c>
      <c r="DJ33">
        <v>0.182358223289279</v>
      </c>
      <c r="DK33">
        <v>0.109974141947096</v>
      </c>
      <c r="DL33">
        <v>1</v>
      </c>
      <c r="DM33">
        <v>2.3289222222222201</v>
      </c>
      <c r="DN33">
        <v>0.21398218738862201</v>
      </c>
      <c r="DO33">
        <v>0.23349000467675399</v>
      </c>
      <c r="DP33">
        <v>1</v>
      </c>
      <c r="DQ33">
        <v>1.1815378000000001</v>
      </c>
      <c r="DR33">
        <v>-1.8064653061224598E-2</v>
      </c>
      <c r="DS33">
        <v>2.9497662890472999E-3</v>
      </c>
      <c r="DT33">
        <v>1</v>
      </c>
      <c r="DU33">
        <v>3</v>
      </c>
      <c r="DV33">
        <v>3</v>
      </c>
      <c r="DW33" t="s">
        <v>256</v>
      </c>
      <c r="DX33">
        <v>100</v>
      </c>
      <c r="DY33">
        <v>100</v>
      </c>
      <c r="DZ33">
        <v>-3.8319999999999999</v>
      </c>
      <c r="EA33">
        <v>0.35</v>
      </c>
      <c r="EB33">
        <v>2</v>
      </c>
      <c r="EC33">
        <v>515.702</v>
      </c>
      <c r="ED33">
        <v>413.43900000000002</v>
      </c>
      <c r="EE33">
        <v>26.512699999999999</v>
      </c>
      <c r="EF33">
        <v>30.0716</v>
      </c>
      <c r="EG33">
        <v>29.9999</v>
      </c>
      <c r="EH33">
        <v>30.235199999999999</v>
      </c>
      <c r="EI33">
        <v>30.2681</v>
      </c>
      <c r="EJ33">
        <v>20.218</v>
      </c>
      <c r="EK33">
        <v>33.470599999999997</v>
      </c>
      <c r="EL33">
        <v>13.1624</v>
      </c>
      <c r="EM33">
        <v>26.509799999999998</v>
      </c>
      <c r="EN33">
        <v>403.98599999999999</v>
      </c>
      <c r="EO33">
        <v>14.894399999999999</v>
      </c>
      <c r="EP33">
        <v>100.355</v>
      </c>
      <c r="EQ33">
        <v>90.231700000000004</v>
      </c>
    </row>
    <row r="34" spans="1:147" x14ac:dyDescent="0.3">
      <c r="A34">
        <v>18</v>
      </c>
      <c r="B34">
        <v>1684750792.5999999</v>
      </c>
      <c r="C34">
        <v>1021.09999990463</v>
      </c>
      <c r="D34" t="s">
        <v>306</v>
      </c>
      <c r="E34" t="s">
        <v>307</v>
      </c>
      <c r="F34">
        <v>1684750784.8499999</v>
      </c>
      <c r="G34">
        <f t="shared" si="0"/>
        <v>8.5088134278270278E-3</v>
      </c>
      <c r="H34">
        <f t="shared" si="1"/>
        <v>25.138321231331602</v>
      </c>
      <c r="I34">
        <f t="shared" si="2"/>
        <v>399.99316666666698</v>
      </c>
      <c r="J34">
        <f t="shared" si="3"/>
        <v>272.85642749228356</v>
      </c>
      <c r="K34">
        <f t="shared" si="4"/>
        <v>26.011310061464609</v>
      </c>
      <c r="L34">
        <f t="shared" si="5"/>
        <v>38.13121199400004</v>
      </c>
      <c r="M34">
        <f t="shared" si="6"/>
        <v>0.37086958641922618</v>
      </c>
      <c r="N34">
        <f t="shared" si="7"/>
        <v>3.3501705561923831</v>
      </c>
      <c r="O34">
        <f t="shared" si="8"/>
        <v>0.3494771972743223</v>
      </c>
      <c r="P34">
        <f t="shared" si="9"/>
        <v>0.22024237245670442</v>
      </c>
      <c r="Q34">
        <f t="shared" si="10"/>
        <v>161.84668614232274</v>
      </c>
      <c r="R34">
        <f t="shared" si="11"/>
        <v>27.061493183446427</v>
      </c>
      <c r="S34">
        <f t="shared" si="12"/>
        <v>27.990263333333299</v>
      </c>
      <c r="T34">
        <f t="shared" si="13"/>
        <v>3.7926862078080523</v>
      </c>
      <c r="U34">
        <f t="shared" si="14"/>
        <v>40.089774913611123</v>
      </c>
      <c r="V34">
        <f t="shared" si="15"/>
        <v>1.5365459975927889</v>
      </c>
      <c r="W34">
        <f t="shared" si="16"/>
        <v>3.8327628451490927</v>
      </c>
      <c r="X34">
        <f t="shared" si="17"/>
        <v>2.2561402102152632</v>
      </c>
      <c r="Y34">
        <f t="shared" si="18"/>
        <v>-375.2386721671719</v>
      </c>
      <c r="Z34">
        <f t="shared" si="19"/>
        <v>32.585847102513441</v>
      </c>
      <c r="AA34">
        <f t="shared" si="20"/>
        <v>2.1218814101806553</v>
      </c>
      <c r="AB34">
        <f t="shared" si="21"/>
        <v>-178.68425751215506</v>
      </c>
      <c r="AC34">
        <v>-3.9439639185731602E-2</v>
      </c>
      <c r="AD34">
        <v>4.4274450088140099E-2</v>
      </c>
      <c r="AE34">
        <v>3.33855187991476</v>
      </c>
      <c r="AF34">
        <v>3</v>
      </c>
      <c r="AG34">
        <v>1</v>
      </c>
      <c r="AH34">
        <f t="shared" si="22"/>
        <v>1</v>
      </c>
      <c r="AI34">
        <f t="shared" si="23"/>
        <v>0</v>
      </c>
      <c r="AJ34">
        <f t="shared" si="24"/>
        <v>50096.719060460477</v>
      </c>
      <c r="AK34" t="s">
        <v>251</v>
      </c>
      <c r="AL34">
        <v>2.30695769230769</v>
      </c>
      <c r="AM34">
        <v>1.212</v>
      </c>
      <c r="AN34">
        <f t="shared" si="25"/>
        <v>-1.09495769230769</v>
      </c>
      <c r="AO34">
        <f t="shared" si="26"/>
        <v>-0.90343043919776411</v>
      </c>
      <c r="AP34">
        <v>-0.69559304301140701</v>
      </c>
      <c r="AQ34" t="s">
        <v>308</v>
      </c>
      <c r="AR34">
        <v>2.2751115384615401</v>
      </c>
      <c r="AS34">
        <v>1.4656</v>
      </c>
      <c r="AT34">
        <f t="shared" si="27"/>
        <v>-0.55234138814242639</v>
      </c>
      <c r="AU34">
        <v>0.5</v>
      </c>
      <c r="AV34">
        <f t="shared" si="28"/>
        <v>841.19866363986364</v>
      </c>
      <c r="AW34">
        <f t="shared" si="29"/>
        <v>25.138321231331602</v>
      </c>
      <c r="AX34">
        <f t="shared" si="30"/>
        <v>-232.31441878919816</v>
      </c>
      <c r="AY34">
        <f t="shared" si="31"/>
        <v>1</v>
      </c>
      <c r="AZ34">
        <f t="shared" si="32"/>
        <v>3.0710836085449486E-2</v>
      </c>
      <c r="BA34">
        <f t="shared" si="33"/>
        <v>-0.17303493449781662</v>
      </c>
      <c r="BB34" t="s">
        <v>253</v>
      </c>
      <c r="BC34">
        <v>0</v>
      </c>
      <c r="BD34">
        <f t="shared" si="34"/>
        <v>1.4656</v>
      </c>
      <c r="BE34">
        <f t="shared" si="35"/>
        <v>-0.55234138814242639</v>
      </c>
      <c r="BF34">
        <f t="shared" si="36"/>
        <v>-0.2092409240924093</v>
      </c>
      <c r="BG34">
        <f t="shared" si="37"/>
        <v>0.96214909052676312</v>
      </c>
      <c r="BH34">
        <f t="shared" si="38"/>
        <v>0.23160712215786403</v>
      </c>
      <c r="BI34">
        <f t="shared" si="39"/>
        <v>999.99836666666704</v>
      </c>
      <c r="BJ34">
        <f t="shared" si="40"/>
        <v>841.19866363986364</v>
      </c>
      <c r="BK34">
        <f t="shared" si="41"/>
        <v>0.84120003759992479</v>
      </c>
      <c r="BL34">
        <f t="shared" si="42"/>
        <v>0.19240007519984959</v>
      </c>
      <c r="BM34">
        <v>0.70432126143548801</v>
      </c>
      <c r="BN34">
        <v>0.5</v>
      </c>
      <c r="BO34" t="s">
        <v>254</v>
      </c>
      <c r="BP34">
        <v>1684750784.8499999</v>
      </c>
      <c r="BQ34">
        <v>399.99316666666698</v>
      </c>
      <c r="BR34">
        <v>404.01366666666701</v>
      </c>
      <c r="BS34">
        <v>16.1182366666667</v>
      </c>
      <c r="BT34">
        <v>14.938973333333299</v>
      </c>
      <c r="BU34">
        <v>500.00220000000002</v>
      </c>
      <c r="BV34">
        <v>95.129633333333302</v>
      </c>
      <c r="BW34">
        <v>0.20002519999999999</v>
      </c>
      <c r="BX34">
        <v>28.170680000000001</v>
      </c>
      <c r="BY34">
        <v>27.990263333333299</v>
      </c>
      <c r="BZ34">
        <v>999.9</v>
      </c>
      <c r="CA34">
        <v>9998</v>
      </c>
      <c r="CB34">
        <v>0</v>
      </c>
      <c r="CC34">
        <v>68.874566666666695</v>
      </c>
      <c r="CD34">
        <v>999.99836666666704</v>
      </c>
      <c r="CE34">
        <v>0.96000303333333303</v>
      </c>
      <c r="CF34">
        <v>3.9996860000000002E-2</v>
      </c>
      <c r="CG34">
        <v>0</v>
      </c>
      <c r="CH34">
        <v>2.26677666666667</v>
      </c>
      <c r="CI34">
        <v>0</v>
      </c>
      <c r="CJ34">
        <v>1513.0546666666701</v>
      </c>
      <c r="CK34">
        <v>9334.3173333333307</v>
      </c>
      <c r="CL34">
        <v>40.116599999999998</v>
      </c>
      <c r="CM34">
        <v>42.699599999999997</v>
      </c>
      <c r="CN34">
        <v>41.241599999999998</v>
      </c>
      <c r="CO34">
        <v>41.186999999999998</v>
      </c>
      <c r="CP34">
        <v>40.0041333333333</v>
      </c>
      <c r="CQ34">
        <v>960.00066666666703</v>
      </c>
      <c r="CR34">
        <v>40.001333333333299</v>
      </c>
      <c r="CS34">
        <v>0</v>
      </c>
      <c r="CT34">
        <v>59.299999952316298</v>
      </c>
      <c r="CU34">
        <v>2.2751115384615401</v>
      </c>
      <c r="CV34">
        <v>0.748010249480343</v>
      </c>
      <c r="CW34">
        <v>-0.90700853052452302</v>
      </c>
      <c r="CX34">
        <v>1513.0142307692299</v>
      </c>
      <c r="CY34">
        <v>15</v>
      </c>
      <c r="CZ34">
        <v>1684749687.5</v>
      </c>
      <c r="DA34" t="s">
        <v>255</v>
      </c>
      <c r="DB34">
        <v>2</v>
      </c>
      <c r="DC34">
        <v>-3.8319999999999999</v>
      </c>
      <c r="DD34">
        <v>0.35</v>
      </c>
      <c r="DE34">
        <v>403</v>
      </c>
      <c r="DF34">
        <v>15</v>
      </c>
      <c r="DG34">
        <v>1.66</v>
      </c>
      <c r="DH34">
        <v>0.16</v>
      </c>
      <c r="DI34">
        <v>-3.9671211999999998</v>
      </c>
      <c r="DJ34">
        <v>-0.398515822328952</v>
      </c>
      <c r="DK34">
        <v>0.106709454775854</v>
      </c>
      <c r="DL34">
        <v>1</v>
      </c>
      <c r="DM34">
        <v>2.2848638888888901</v>
      </c>
      <c r="DN34">
        <v>0.39776242906933001</v>
      </c>
      <c r="DO34">
        <v>0.20166193403920399</v>
      </c>
      <c r="DP34">
        <v>1</v>
      </c>
      <c r="DQ34">
        <v>1.1791267999999999</v>
      </c>
      <c r="DR34">
        <v>2.3487154861960699E-4</v>
      </c>
      <c r="DS34">
        <v>2.1968053532345501E-3</v>
      </c>
      <c r="DT34">
        <v>1</v>
      </c>
      <c r="DU34">
        <v>3</v>
      </c>
      <c r="DV34">
        <v>3</v>
      </c>
      <c r="DW34" t="s">
        <v>256</v>
      </c>
      <c r="DX34">
        <v>100</v>
      </c>
      <c r="DY34">
        <v>100</v>
      </c>
      <c r="DZ34">
        <v>-3.8319999999999999</v>
      </c>
      <c r="EA34">
        <v>0.35</v>
      </c>
      <c r="EB34">
        <v>2</v>
      </c>
      <c r="EC34">
        <v>515.34199999999998</v>
      </c>
      <c r="ED34">
        <v>413.58</v>
      </c>
      <c r="EE34">
        <v>26.467700000000001</v>
      </c>
      <c r="EF34">
        <v>30.076699999999999</v>
      </c>
      <c r="EG34">
        <v>30</v>
      </c>
      <c r="EH34">
        <v>30.2378</v>
      </c>
      <c r="EI34">
        <v>30.270700000000001</v>
      </c>
      <c r="EJ34">
        <v>20.2166</v>
      </c>
      <c r="EK34">
        <v>33.470599999999997</v>
      </c>
      <c r="EL34">
        <v>12.4129</v>
      </c>
      <c r="EM34">
        <v>26.468599999999999</v>
      </c>
      <c r="EN34">
        <v>404</v>
      </c>
      <c r="EO34">
        <v>14.8934</v>
      </c>
      <c r="EP34">
        <v>100.35599999999999</v>
      </c>
      <c r="EQ34">
        <v>90.232100000000003</v>
      </c>
    </row>
    <row r="35" spans="1:147" x14ac:dyDescent="0.3">
      <c r="A35">
        <v>19</v>
      </c>
      <c r="B35">
        <v>1684750852.5999999</v>
      </c>
      <c r="C35">
        <v>1081.0999999046301</v>
      </c>
      <c r="D35" t="s">
        <v>309</v>
      </c>
      <c r="E35" t="s">
        <v>310</v>
      </c>
      <c r="F35">
        <v>1684750844.8499999</v>
      </c>
      <c r="G35">
        <f t="shared" si="0"/>
        <v>8.5794709914513417E-3</v>
      </c>
      <c r="H35">
        <f t="shared" si="1"/>
        <v>24.885256431851612</v>
      </c>
      <c r="I35">
        <f t="shared" si="2"/>
        <v>399.9905</v>
      </c>
      <c r="J35">
        <f t="shared" si="3"/>
        <v>275.02053601829158</v>
      </c>
      <c r="K35">
        <f t="shared" si="4"/>
        <v>26.218915139617707</v>
      </c>
      <c r="L35">
        <f t="shared" si="5"/>
        <v>38.132850469958171</v>
      </c>
      <c r="M35">
        <f t="shared" si="6"/>
        <v>0.37450378668957607</v>
      </c>
      <c r="N35">
        <f t="shared" si="7"/>
        <v>3.3525745937533351</v>
      </c>
      <c r="O35">
        <f t="shared" si="8"/>
        <v>0.35271797200898536</v>
      </c>
      <c r="P35">
        <f t="shared" si="9"/>
        <v>0.22230041801990169</v>
      </c>
      <c r="Q35">
        <f t="shared" si="10"/>
        <v>161.84451500434068</v>
      </c>
      <c r="R35">
        <f t="shared" si="11"/>
        <v>27.038838011650519</v>
      </c>
      <c r="S35">
        <f t="shared" si="12"/>
        <v>27.9745633333333</v>
      </c>
      <c r="T35">
        <f t="shared" si="13"/>
        <v>3.7892160631855001</v>
      </c>
      <c r="U35">
        <f t="shared" si="14"/>
        <v>40.06798134168622</v>
      </c>
      <c r="V35">
        <f t="shared" si="15"/>
        <v>1.5350670447141346</v>
      </c>
      <c r="W35">
        <f t="shared" si="16"/>
        <v>3.8311564329223402</v>
      </c>
      <c r="X35">
        <f t="shared" si="17"/>
        <v>2.2541490184713657</v>
      </c>
      <c r="Y35">
        <f t="shared" si="18"/>
        <v>-378.35467072300418</v>
      </c>
      <c r="Z35">
        <f t="shared" si="19"/>
        <v>34.145554283084294</v>
      </c>
      <c r="AA35">
        <f t="shared" si="20"/>
        <v>2.2215964970167117</v>
      </c>
      <c r="AB35">
        <f t="shared" si="21"/>
        <v>-180.14300493856248</v>
      </c>
      <c r="AC35">
        <v>-3.9475169599948901E-2</v>
      </c>
      <c r="AD35">
        <v>4.4314336090734402E-2</v>
      </c>
      <c r="AE35">
        <v>3.3409454504331801</v>
      </c>
      <c r="AF35">
        <v>3</v>
      </c>
      <c r="AG35">
        <v>1</v>
      </c>
      <c r="AH35">
        <f t="shared" si="22"/>
        <v>1</v>
      </c>
      <c r="AI35">
        <f t="shared" si="23"/>
        <v>0</v>
      </c>
      <c r="AJ35">
        <f t="shared" si="24"/>
        <v>50141.305043344408</v>
      </c>
      <c r="AK35" t="s">
        <v>251</v>
      </c>
      <c r="AL35">
        <v>2.30695769230769</v>
      </c>
      <c r="AM35">
        <v>1.212</v>
      </c>
      <c r="AN35">
        <f t="shared" si="25"/>
        <v>-1.09495769230769</v>
      </c>
      <c r="AO35">
        <f t="shared" si="26"/>
        <v>-0.90343043919776411</v>
      </c>
      <c r="AP35">
        <v>-0.69559304301140701</v>
      </c>
      <c r="AQ35" t="s">
        <v>311</v>
      </c>
      <c r="AR35">
        <v>2.2857692307692301</v>
      </c>
      <c r="AS35">
        <v>1.4044000000000001</v>
      </c>
      <c r="AT35">
        <f t="shared" si="27"/>
        <v>-0.6275770654864925</v>
      </c>
      <c r="AU35">
        <v>0.5</v>
      </c>
      <c r="AV35">
        <f t="shared" si="28"/>
        <v>841.18983103938479</v>
      </c>
      <c r="AW35">
        <f t="shared" si="29"/>
        <v>24.885256431851612</v>
      </c>
      <c r="AX35">
        <f t="shared" si="30"/>
        <v>-263.95572284038775</v>
      </c>
      <c r="AY35">
        <f t="shared" si="31"/>
        <v>1</v>
      </c>
      <c r="AZ35">
        <f t="shared" si="32"/>
        <v>3.0410317066309513E-2</v>
      </c>
      <c r="BA35">
        <f t="shared" si="33"/>
        <v>-0.13699800626602116</v>
      </c>
      <c r="BB35" t="s">
        <v>253</v>
      </c>
      <c r="BC35">
        <v>0</v>
      </c>
      <c r="BD35">
        <f t="shared" si="34"/>
        <v>1.4044000000000001</v>
      </c>
      <c r="BE35">
        <f t="shared" si="35"/>
        <v>-0.62757706548649239</v>
      </c>
      <c r="BF35">
        <f t="shared" si="36"/>
        <v>-0.15874587458745887</v>
      </c>
      <c r="BG35">
        <f t="shared" si="37"/>
        <v>0.97652398099418503</v>
      </c>
      <c r="BH35">
        <f t="shared" si="38"/>
        <v>0.17571455166866348</v>
      </c>
      <c r="BI35">
        <f t="shared" si="39"/>
        <v>999.98820000000001</v>
      </c>
      <c r="BJ35">
        <f t="shared" si="40"/>
        <v>841.18983103938479</v>
      </c>
      <c r="BK35">
        <f t="shared" si="41"/>
        <v>0.84119975719651974</v>
      </c>
      <c r="BL35">
        <f t="shared" si="42"/>
        <v>0.19239951439303962</v>
      </c>
      <c r="BM35">
        <v>0.70432126143548801</v>
      </c>
      <c r="BN35">
        <v>0.5</v>
      </c>
      <c r="BO35" t="s">
        <v>254</v>
      </c>
      <c r="BP35">
        <v>1684750844.8499999</v>
      </c>
      <c r="BQ35">
        <v>399.9905</v>
      </c>
      <c r="BR35">
        <v>403.97930000000002</v>
      </c>
      <c r="BS35">
        <v>16.1019233333333</v>
      </c>
      <c r="BT35">
        <v>14.9128566666667</v>
      </c>
      <c r="BU35">
        <v>500.00599999999997</v>
      </c>
      <c r="BV35">
        <v>95.134453333333298</v>
      </c>
      <c r="BW35">
        <v>0.19993703333333299</v>
      </c>
      <c r="BX35">
        <v>28.16348</v>
      </c>
      <c r="BY35">
        <v>27.9745633333333</v>
      </c>
      <c r="BZ35">
        <v>999.9</v>
      </c>
      <c r="CA35">
        <v>10006.5</v>
      </c>
      <c r="CB35">
        <v>0</v>
      </c>
      <c r="CC35">
        <v>68.870999999999995</v>
      </c>
      <c r="CD35">
        <v>999.98820000000001</v>
      </c>
      <c r="CE35">
        <v>0.96000376666666698</v>
      </c>
      <c r="CF35">
        <v>3.9996179999999999E-2</v>
      </c>
      <c r="CG35">
        <v>0</v>
      </c>
      <c r="CH35">
        <v>2.2778700000000001</v>
      </c>
      <c r="CI35">
        <v>0</v>
      </c>
      <c r="CJ35">
        <v>1509.24866666667</v>
      </c>
      <c r="CK35">
        <v>9334.2296666666698</v>
      </c>
      <c r="CL35">
        <v>40.186999999999998</v>
      </c>
      <c r="CM35">
        <v>42.799599999999998</v>
      </c>
      <c r="CN35">
        <v>41.311999999999998</v>
      </c>
      <c r="CO35">
        <v>41.283066666666599</v>
      </c>
      <c r="CP35">
        <v>40.087200000000003</v>
      </c>
      <c r="CQ35">
        <v>959.99433333333297</v>
      </c>
      <c r="CR35">
        <v>39.991333333333301</v>
      </c>
      <c r="CS35">
        <v>0</v>
      </c>
      <c r="CT35">
        <v>59.400000095367403</v>
      </c>
      <c r="CU35">
        <v>2.2857692307692301</v>
      </c>
      <c r="CV35">
        <v>-0.19955554672917</v>
      </c>
      <c r="CW35">
        <v>-0.51316239225875204</v>
      </c>
      <c r="CX35">
        <v>1509.2457692307701</v>
      </c>
      <c r="CY35">
        <v>15</v>
      </c>
      <c r="CZ35">
        <v>1684749687.5</v>
      </c>
      <c r="DA35" t="s">
        <v>255</v>
      </c>
      <c r="DB35">
        <v>2</v>
      </c>
      <c r="DC35">
        <v>-3.8319999999999999</v>
      </c>
      <c r="DD35">
        <v>0.35</v>
      </c>
      <c r="DE35">
        <v>403</v>
      </c>
      <c r="DF35">
        <v>15</v>
      </c>
      <c r="DG35">
        <v>1.66</v>
      </c>
      <c r="DH35">
        <v>0.16</v>
      </c>
      <c r="DI35">
        <v>-3.9893459999999998</v>
      </c>
      <c r="DJ35">
        <v>-9.5097968787516002E-2</v>
      </c>
      <c r="DK35">
        <v>0.108885071244868</v>
      </c>
      <c r="DL35">
        <v>1</v>
      </c>
      <c r="DM35">
        <v>2.30453055555556</v>
      </c>
      <c r="DN35">
        <v>-0.159928760577357</v>
      </c>
      <c r="DO35">
        <v>0.15362780748622501</v>
      </c>
      <c r="DP35">
        <v>1</v>
      </c>
      <c r="DQ35">
        <v>1.1931803999999999</v>
      </c>
      <c r="DR35">
        <v>-4.6906084033614501E-2</v>
      </c>
      <c r="DS35">
        <v>6.32280790788397E-3</v>
      </c>
      <c r="DT35">
        <v>1</v>
      </c>
      <c r="DU35">
        <v>3</v>
      </c>
      <c r="DV35">
        <v>3</v>
      </c>
      <c r="DW35" t="s">
        <v>256</v>
      </c>
      <c r="DX35">
        <v>100</v>
      </c>
      <c r="DY35">
        <v>100</v>
      </c>
      <c r="DZ35">
        <v>-3.8319999999999999</v>
      </c>
      <c r="EA35">
        <v>0.35</v>
      </c>
      <c r="EB35">
        <v>2</v>
      </c>
      <c r="EC35">
        <v>515.61699999999996</v>
      </c>
      <c r="ED35">
        <v>413.35199999999998</v>
      </c>
      <c r="EE35">
        <v>26.522200000000002</v>
      </c>
      <c r="EF35">
        <v>30.081900000000001</v>
      </c>
      <c r="EG35">
        <v>30.0002</v>
      </c>
      <c r="EH35">
        <v>30.240400000000001</v>
      </c>
      <c r="EI35">
        <v>30.273199999999999</v>
      </c>
      <c r="EJ35">
        <v>20.218699999999998</v>
      </c>
      <c r="EK35">
        <v>33.746200000000002</v>
      </c>
      <c r="EL35">
        <v>11.2875</v>
      </c>
      <c r="EM35">
        <v>26.532499999999999</v>
      </c>
      <c r="EN35">
        <v>403.96800000000002</v>
      </c>
      <c r="EO35">
        <v>14.8902</v>
      </c>
      <c r="EP35">
        <v>100.355</v>
      </c>
      <c r="EQ35">
        <v>90.2333</v>
      </c>
    </row>
    <row r="36" spans="1:147" x14ac:dyDescent="0.3">
      <c r="A36">
        <v>20</v>
      </c>
      <c r="B36">
        <v>1684750971.5999999</v>
      </c>
      <c r="C36">
        <v>1200.0999999046301</v>
      </c>
      <c r="D36" t="s">
        <v>312</v>
      </c>
      <c r="E36" t="s">
        <v>313</v>
      </c>
      <c r="F36">
        <v>1684750963.8499999</v>
      </c>
      <c r="G36">
        <f t="shared" si="0"/>
        <v>8.5286593634204631E-3</v>
      </c>
      <c r="H36">
        <f t="shared" si="1"/>
        <v>4.0974525515653397</v>
      </c>
      <c r="I36">
        <f t="shared" si="2"/>
        <v>400.15106666666702</v>
      </c>
      <c r="J36">
        <f t="shared" si="3"/>
        <v>367.91096665940131</v>
      </c>
      <c r="K36">
        <f t="shared" si="4"/>
        <v>35.072612980191806</v>
      </c>
      <c r="L36">
        <f t="shared" si="5"/>
        <v>38.146031965944168</v>
      </c>
      <c r="M36">
        <f t="shared" si="6"/>
        <v>0.38586863012072115</v>
      </c>
      <c r="N36">
        <f t="shared" si="7"/>
        <v>3.3476625124553041</v>
      </c>
      <c r="O36">
        <f t="shared" si="8"/>
        <v>0.36275255068976381</v>
      </c>
      <c r="P36">
        <f t="shared" si="9"/>
        <v>0.22868174341924685</v>
      </c>
      <c r="Q36">
        <f t="shared" si="10"/>
        <v>16.523981365941061</v>
      </c>
      <c r="R36">
        <f t="shared" si="11"/>
        <v>26.548648707000591</v>
      </c>
      <c r="S36">
        <f t="shared" si="12"/>
        <v>27.643509999999999</v>
      </c>
      <c r="T36">
        <f t="shared" si="13"/>
        <v>3.7166861116588921</v>
      </c>
      <c r="U36">
        <f t="shared" si="14"/>
        <v>39.531395116788573</v>
      </c>
      <c r="V36">
        <f t="shared" si="15"/>
        <v>1.5371699319732248</v>
      </c>
      <c r="W36">
        <f t="shared" si="16"/>
        <v>3.8884788341821119</v>
      </c>
      <c r="X36">
        <f t="shared" si="17"/>
        <v>2.1795161796856672</v>
      </c>
      <c r="Y36">
        <f t="shared" si="18"/>
        <v>-376.11387792684241</v>
      </c>
      <c r="Z36">
        <f t="shared" si="19"/>
        <v>139.92129813642418</v>
      </c>
      <c r="AA36">
        <f t="shared" si="20"/>
        <v>9.1135669951690019</v>
      </c>
      <c r="AB36">
        <f t="shared" si="21"/>
        <v>-210.55503142930814</v>
      </c>
      <c r="AC36">
        <v>-3.9402582636180801E-2</v>
      </c>
      <c r="AD36">
        <v>4.4232850864937397E-2</v>
      </c>
      <c r="AE36">
        <v>3.3360547528103401</v>
      </c>
      <c r="AF36">
        <v>2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50010.353556681715</v>
      </c>
      <c r="AK36" t="s">
        <v>251</v>
      </c>
      <c r="AL36">
        <v>2.30695769230769</v>
      </c>
      <c r="AM36">
        <v>1.212</v>
      </c>
      <c r="AN36">
        <f t="shared" si="25"/>
        <v>-1.09495769230769</v>
      </c>
      <c r="AO36">
        <f t="shared" si="26"/>
        <v>-0.90343043919776411</v>
      </c>
      <c r="AP36">
        <v>-0.69559304301140701</v>
      </c>
      <c r="AQ36" t="s">
        <v>314</v>
      </c>
      <c r="AR36">
        <v>2.3285269230769199</v>
      </c>
      <c r="AS36">
        <v>1.9767999999999999</v>
      </c>
      <c r="AT36">
        <f t="shared" si="27"/>
        <v>-0.1779274196058882</v>
      </c>
      <c r="AU36">
        <v>0.5</v>
      </c>
      <c r="AV36">
        <f t="shared" si="28"/>
        <v>84.308771357069972</v>
      </c>
      <c r="AW36">
        <f t="shared" si="29"/>
        <v>4.0974525515653397</v>
      </c>
      <c r="AX36">
        <f t="shared" si="30"/>
        <v>-7.5004210688531385</v>
      </c>
      <c r="AY36">
        <f t="shared" si="31"/>
        <v>1</v>
      </c>
      <c r="AZ36">
        <f t="shared" si="32"/>
        <v>5.6851090549961035E-2</v>
      </c>
      <c r="BA36">
        <f t="shared" si="33"/>
        <v>-0.38688789963577497</v>
      </c>
      <c r="BB36" t="s">
        <v>253</v>
      </c>
      <c r="BC36">
        <v>0</v>
      </c>
      <c r="BD36">
        <f t="shared" si="34"/>
        <v>1.9767999999999999</v>
      </c>
      <c r="BE36">
        <f t="shared" si="35"/>
        <v>-0.17792741960588832</v>
      </c>
      <c r="BF36">
        <f t="shared" si="36"/>
        <v>-0.63102310231023095</v>
      </c>
      <c r="BG36">
        <f t="shared" si="37"/>
        <v>1.0653300870213511</v>
      </c>
      <c r="BH36">
        <f t="shared" si="38"/>
        <v>0.6984744756558926</v>
      </c>
      <c r="BI36">
        <f t="shared" si="39"/>
        <v>100.01078333333299</v>
      </c>
      <c r="BJ36">
        <f t="shared" si="40"/>
        <v>84.308771357069972</v>
      </c>
      <c r="BK36">
        <f t="shared" si="41"/>
        <v>0.84299681041464614</v>
      </c>
      <c r="BL36">
        <f t="shared" si="42"/>
        <v>0.1959936208292922</v>
      </c>
      <c r="BM36">
        <v>0.70432126143548801</v>
      </c>
      <c r="BN36">
        <v>0.5</v>
      </c>
      <c r="BO36" t="s">
        <v>254</v>
      </c>
      <c r="BP36">
        <v>1684750963.8499999</v>
      </c>
      <c r="BQ36">
        <v>400.15106666666702</v>
      </c>
      <c r="BR36">
        <v>401.209</v>
      </c>
      <c r="BS36">
        <v>16.124880000000001</v>
      </c>
      <c r="BT36">
        <v>14.9428533333333</v>
      </c>
      <c r="BU36">
        <v>499.99340000000001</v>
      </c>
      <c r="BV36">
        <v>95.129056666666699</v>
      </c>
      <c r="BW36">
        <v>0.200020633333333</v>
      </c>
      <c r="BX36">
        <v>28.418786666666701</v>
      </c>
      <c r="BY36">
        <v>27.643509999999999</v>
      </c>
      <c r="BZ36">
        <v>999.9</v>
      </c>
      <c r="CA36">
        <v>9988.6666666666697</v>
      </c>
      <c r="CB36">
        <v>0</v>
      </c>
      <c r="CC36">
        <v>68.910233333333295</v>
      </c>
      <c r="CD36">
        <v>100.01078333333299</v>
      </c>
      <c r="CE36">
        <v>0.90013019999999999</v>
      </c>
      <c r="CF36">
        <v>9.9869360000000004E-2</v>
      </c>
      <c r="CG36">
        <v>0</v>
      </c>
      <c r="CH36">
        <v>2.3426100000000001</v>
      </c>
      <c r="CI36">
        <v>0</v>
      </c>
      <c r="CJ36">
        <v>127.905633333333</v>
      </c>
      <c r="CK36">
        <v>914.47886666666705</v>
      </c>
      <c r="CL36">
        <v>39.583066666666703</v>
      </c>
      <c r="CM36">
        <v>42.932866666666598</v>
      </c>
      <c r="CN36">
        <v>41.358199999999997</v>
      </c>
      <c r="CO36">
        <v>41.375</v>
      </c>
      <c r="CP36">
        <v>39.903933333333299</v>
      </c>
      <c r="CQ36">
        <v>90.022333333333407</v>
      </c>
      <c r="CR36">
        <v>9.9906666666666695</v>
      </c>
      <c r="CS36">
        <v>0</v>
      </c>
      <c r="CT36">
        <v>118.59999990463299</v>
      </c>
      <c r="CU36">
        <v>2.3285269230769199</v>
      </c>
      <c r="CV36">
        <v>-0.33878632817641002</v>
      </c>
      <c r="CW36">
        <v>5.44215385693622</v>
      </c>
      <c r="CX36">
        <v>127.962730769231</v>
      </c>
      <c r="CY36">
        <v>15</v>
      </c>
      <c r="CZ36">
        <v>1684749687.5</v>
      </c>
      <c r="DA36" t="s">
        <v>255</v>
      </c>
      <c r="DB36">
        <v>2</v>
      </c>
      <c r="DC36">
        <v>-3.8319999999999999</v>
      </c>
      <c r="DD36">
        <v>0.35</v>
      </c>
      <c r="DE36">
        <v>403</v>
      </c>
      <c r="DF36">
        <v>15</v>
      </c>
      <c r="DG36">
        <v>1.66</v>
      </c>
      <c r="DH36">
        <v>0.16</v>
      </c>
      <c r="DI36">
        <v>-1.0411672999999999</v>
      </c>
      <c r="DJ36">
        <v>-0.430145419447791</v>
      </c>
      <c r="DK36">
        <v>0.111249058720557</v>
      </c>
      <c r="DL36">
        <v>1</v>
      </c>
      <c r="DM36">
        <v>2.3097027777777801</v>
      </c>
      <c r="DN36">
        <v>0.163221656764372</v>
      </c>
      <c r="DO36">
        <v>0.15035087201112701</v>
      </c>
      <c r="DP36">
        <v>1</v>
      </c>
      <c r="DQ36">
        <v>1.1724804</v>
      </c>
      <c r="DR36">
        <v>0.11262021608643499</v>
      </c>
      <c r="DS36">
        <v>1.37368561119348E-2</v>
      </c>
      <c r="DT36">
        <v>0</v>
      </c>
      <c r="DU36">
        <v>2</v>
      </c>
      <c r="DV36">
        <v>3</v>
      </c>
      <c r="DW36" t="s">
        <v>260</v>
      </c>
      <c r="DX36">
        <v>100</v>
      </c>
      <c r="DY36">
        <v>100</v>
      </c>
      <c r="DZ36">
        <v>-3.8319999999999999</v>
      </c>
      <c r="EA36">
        <v>0.35</v>
      </c>
      <c r="EB36">
        <v>2</v>
      </c>
      <c r="EC36">
        <v>516.33199999999999</v>
      </c>
      <c r="ED36">
        <v>412.79300000000001</v>
      </c>
      <c r="EE36">
        <v>30.781600000000001</v>
      </c>
      <c r="EF36">
        <v>30.087199999999999</v>
      </c>
      <c r="EG36">
        <v>30.0001</v>
      </c>
      <c r="EH36">
        <v>30.250800000000002</v>
      </c>
      <c r="EI36">
        <v>30.280999999999999</v>
      </c>
      <c r="EJ36">
        <v>20.107600000000001</v>
      </c>
      <c r="EK36">
        <v>32.997300000000003</v>
      </c>
      <c r="EL36">
        <v>9.4101999999999997</v>
      </c>
      <c r="EM36">
        <v>30.696400000000001</v>
      </c>
      <c r="EN36">
        <v>401.22</v>
      </c>
      <c r="EO36">
        <v>15.1563</v>
      </c>
      <c r="EP36">
        <v>100.355</v>
      </c>
      <c r="EQ36">
        <v>90.236599999999996</v>
      </c>
    </row>
    <row r="37" spans="1:147" x14ac:dyDescent="0.3">
      <c r="A37">
        <v>21</v>
      </c>
      <c r="B37">
        <v>1684751031.5999999</v>
      </c>
      <c r="C37">
        <v>1260.0999999046301</v>
      </c>
      <c r="D37" t="s">
        <v>315</v>
      </c>
      <c r="E37" t="s">
        <v>316</v>
      </c>
      <c r="F37">
        <v>1684751023.8499999</v>
      </c>
      <c r="G37">
        <f t="shared" si="0"/>
        <v>7.7289865680483776E-3</v>
      </c>
      <c r="H37">
        <f t="shared" si="1"/>
        <v>4.931810852426346</v>
      </c>
      <c r="I37">
        <f t="shared" si="2"/>
        <v>400.02956666666699</v>
      </c>
      <c r="J37">
        <f t="shared" si="3"/>
        <v>360.64637236399926</v>
      </c>
      <c r="K37">
        <f t="shared" si="4"/>
        <v>34.380593651058383</v>
      </c>
      <c r="L37">
        <f t="shared" si="5"/>
        <v>38.135012671344803</v>
      </c>
      <c r="M37">
        <f t="shared" si="6"/>
        <v>0.33495000700266242</v>
      </c>
      <c r="N37">
        <f t="shared" si="7"/>
        <v>3.3484135303772486</v>
      </c>
      <c r="O37">
        <f t="shared" si="8"/>
        <v>0.31738676715627667</v>
      </c>
      <c r="P37">
        <f t="shared" si="9"/>
        <v>0.19986793985362333</v>
      </c>
      <c r="Q37">
        <f t="shared" si="10"/>
        <v>16.521779441764831</v>
      </c>
      <c r="R37">
        <f t="shared" si="11"/>
        <v>27.335427946220307</v>
      </c>
      <c r="S37">
        <f t="shared" si="12"/>
        <v>28.238133333333298</v>
      </c>
      <c r="T37">
        <f t="shared" si="13"/>
        <v>3.8478411100592975</v>
      </c>
      <c r="U37">
        <f t="shared" si="14"/>
        <v>39.550938181141746</v>
      </c>
      <c r="V37">
        <f t="shared" si="15"/>
        <v>1.5926006182428505</v>
      </c>
      <c r="W37">
        <f t="shared" si="16"/>
        <v>4.0267075611425502</v>
      </c>
      <c r="X37">
        <f t="shared" si="17"/>
        <v>2.2552404918164468</v>
      </c>
      <c r="Y37">
        <f t="shared" si="18"/>
        <v>-340.84830765093346</v>
      </c>
      <c r="Z37">
        <f t="shared" si="19"/>
        <v>141.35773298572917</v>
      </c>
      <c r="AA37">
        <f t="shared" si="20"/>
        <v>9.2600764263361679</v>
      </c>
      <c r="AB37">
        <f t="shared" si="21"/>
        <v>-173.7087187971033</v>
      </c>
      <c r="AC37">
        <v>-3.9413677806963802E-2</v>
      </c>
      <c r="AD37">
        <v>4.42453061661316E-2</v>
      </c>
      <c r="AE37">
        <v>3.33680250216289</v>
      </c>
      <c r="AF37">
        <v>3</v>
      </c>
      <c r="AG37">
        <v>1</v>
      </c>
      <c r="AH37">
        <f t="shared" si="22"/>
        <v>1</v>
      </c>
      <c r="AI37">
        <f t="shared" si="23"/>
        <v>0</v>
      </c>
      <c r="AJ37">
        <f t="shared" si="24"/>
        <v>49924.116292234081</v>
      </c>
      <c r="AK37" t="s">
        <v>251</v>
      </c>
      <c r="AL37">
        <v>2.30695769230769</v>
      </c>
      <c r="AM37">
        <v>1.212</v>
      </c>
      <c r="AN37">
        <f t="shared" si="25"/>
        <v>-1.09495769230769</v>
      </c>
      <c r="AO37">
        <f t="shared" si="26"/>
        <v>-0.90343043919776411</v>
      </c>
      <c r="AP37">
        <v>-0.69559304301140701</v>
      </c>
      <c r="AQ37" t="s">
        <v>317</v>
      </c>
      <c r="AR37">
        <v>2.3006961538461499</v>
      </c>
      <c r="AS37">
        <v>1.6439999999999999</v>
      </c>
      <c r="AT37">
        <f t="shared" si="27"/>
        <v>-0.39945021523488444</v>
      </c>
      <c r="AU37">
        <v>0.5</v>
      </c>
      <c r="AV37">
        <f t="shared" si="28"/>
        <v>84.297020927493719</v>
      </c>
      <c r="AW37">
        <f t="shared" si="29"/>
        <v>4.931810852426346</v>
      </c>
      <c r="AX37">
        <f t="shared" si="30"/>
        <v>-16.836231576573461</v>
      </c>
      <c r="AY37">
        <f t="shared" si="31"/>
        <v>1</v>
      </c>
      <c r="AZ37">
        <f t="shared" si="32"/>
        <v>6.6756853724143403E-2</v>
      </c>
      <c r="BA37">
        <f t="shared" si="33"/>
        <v>-0.26277372262773718</v>
      </c>
      <c r="BB37" t="s">
        <v>253</v>
      </c>
      <c r="BC37">
        <v>0</v>
      </c>
      <c r="BD37">
        <f t="shared" si="34"/>
        <v>1.6439999999999999</v>
      </c>
      <c r="BE37">
        <f t="shared" si="35"/>
        <v>-0.39945021523488444</v>
      </c>
      <c r="BF37">
        <f t="shared" si="36"/>
        <v>-0.35643564356435642</v>
      </c>
      <c r="BG37">
        <f t="shared" si="37"/>
        <v>0.99055514622698726</v>
      </c>
      <c r="BH37">
        <f t="shared" si="38"/>
        <v>0.39453579168847486</v>
      </c>
      <c r="BI37">
        <f t="shared" si="39"/>
        <v>99.996773333333294</v>
      </c>
      <c r="BJ37">
        <f t="shared" si="40"/>
        <v>84.297020927493719</v>
      </c>
      <c r="BK37">
        <f t="shared" si="41"/>
        <v>0.84299740999136663</v>
      </c>
      <c r="BL37">
        <f t="shared" si="42"/>
        <v>0.19599481998273327</v>
      </c>
      <c r="BM37">
        <v>0.70432126143548801</v>
      </c>
      <c r="BN37">
        <v>0.5</v>
      </c>
      <c r="BO37" t="s">
        <v>254</v>
      </c>
      <c r="BP37">
        <v>1684751023.8499999</v>
      </c>
      <c r="BQ37">
        <v>400.02956666666699</v>
      </c>
      <c r="BR37">
        <v>401.15980000000002</v>
      </c>
      <c r="BS37">
        <v>16.706099999999999</v>
      </c>
      <c r="BT37">
        <v>15.63556</v>
      </c>
      <c r="BU37">
        <v>500.00436666666701</v>
      </c>
      <c r="BV37">
        <v>95.1304466666667</v>
      </c>
      <c r="BW37">
        <v>0.20003850000000001</v>
      </c>
      <c r="BX37">
        <v>29.021193333333301</v>
      </c>
      <c r="BY37">
        <v>28.238133333333298</v>
      </c>
      <c r="BZ37">
        <v>999.9</v>
      </c>
      <c r="CA37">
        <v>9991.3333333333303</v>
      </c>
      <c r="CB37">
        <v>0</v>
      </c>
      <c r="CC37">
        <v>68.903099999999995</v>
      </c>
      <c r="CD37">
        <v>99.996773333333294</v>
      </c>
      <c r="CE37">
        <v>0.90011326666666702</v>
      </c>
      <c r="CF37">
        <v>9.9886246666666706E-2</v>
      </c>
      <c r="CG37">
        <v>0</v>
      </c>
      <c r="CH37">
        <v>2.29849666666667</v>
      </c>
      <c r="CI37">
        <v>0</v>
      </c>
      <c r="CJ37">
        <v>131.725533333333</v>
      </c>
      <c r="CK37">
        <v>914.34566666666694</v>
      </c>
      <c r="CL37">
        <v>39.178833333333301</v>
      </c>
      <c r="CM37">
        <v>42.8791333333333</v>
      </c>
      <c r="CN37">
        <v>41.1312</v>
      </c>
      <c r="CO37">
        <v>41.322499999999998</v>
      </c>
      <c r="CP37">
        <v>39.597700000000003</v>
      </c>
      <c r="CQ37">
        <v>90.008333333333297</v>
      </c>
      <c r="CR37">
        <v>9.9913333333333405</v>
      </c>
      <c r="CS37">
        <v>0</v>
      </c>
      <c r="CT37">
        <v>59.400000095367403</v>
      </c>
      <c r="CU37">
        <v>2.3006961538461499</v>
      </c>
      <c r="CV37">
        <v>-0.47569572953646899</v>
      </c>
      <c r="CW37">
        <v>1.6363760656470601</v>
      </c>
      <c r="CX37">
        <v>131.712538461538</v>
      </c>
      <c r="CY37">
        <v>15</v>
      </c>
      <c r="CZ37">
        <v>1684749687.5</v>
      </c>
      <c r="DA37" t="s">
        <v>255</v>
      </c>
      <c r="DB37">
        <v>2</v>
      </c>
      <c r="DC37">
        <v>-3.8319999999999999</v>
      </c>
      <c r="DD37">
        <v>0.35</v>
      </c>
      <c r="DE37">
        <v>403</v>
      </c>
      <c r="DF37">
        <v>15</v>
      </c>
      <c r="DG37">
        <v>1.66</v>
      </c>
      <c r="DH37">
        <v>0.16</v>
      </c>
      <c r="DI37">
        <v>-1.1458427</v>
      </c>
      <c r="DJ37">
        <v>0.17717686818727901</v>
      </c>
      <c r="DK37">
        <v>9.0830056067856699E-2</v>
      </c>
      <c r="DL37">
        <v>1</v>
      </c>
      <c r="DM37">
        <v>2.2955638888888901</v>
      </c>
      <c r="DN37">
        <v>-0.11055661523148901</v>
      </c>
      <c r="DO37">
        <v>0.16123825564944699</v>
      </c>
      <c r="DP37">
        <v>1</v>
      </c>
      <c r="DQ37">
        <v>1.0789747999999999</v>
      </c>
      <c r="DR37">
        <v>-3.27970804321756E-2</v>
      </c>
      <c r="DS37">
        <v>2.1514150063620899E-2</v>
      </c>
      <c r="DT37">
        <v>1</v>
      </c>
      <c r="DU37">
        <v>3</v>
      </c>
      <c r="DV37">
        <v>3</v>
      </c>
      <c r="DW37" t="s">
        <v>256</v>
      </c>
      <c r="DX37">
        <v>100</v>
      </c>
      <c r="DY37">
        <v>100</v>
      </c>
      <c r="DZ37">
        <v>-3.8319999999999999</v>
      </c>
      <c r="EA37">
        <v>0.35</v>
      </c>
      <c r="EB37">
        <v>2</v>
      </c>
      <c r="EC37">
        <v>515.97500000000002</v>
      </c>
      <c r="ED37">
        <v>413.56700000000001</v>
      </c>
      <c r="EE37">
        <v>30.783899999999999</v>
      </c>
      <c r="EF37">
        <v>30.081900000000001</v>
      </c>
      <c r="EG37">
        <v>30.000299999999999</v>
      </c>
      <c r="EH37">
        <v>30.253399999999999</v>
      </c>
      <c r="EI37">
        <v>30.286200000000001</v>
      </c>
      <c r="EJ37">
        <v>20.121200000000002</v>
      </c>
      <c r="EK37">
        <v>28.945799999999998</v>
      </c>
      <c r="EL37">
        <v>8.66798</v>
      </c>
      <c r="EM37">
        <v>30.78</v>
      </c>
      <c r="EN37">
        <v>401.24900000000002</v>
      </c>
      <c r="EO37">
        <v>15.7592</v>
      </c>
      <c r="EP37">
        <v>100.357</v>
      </c>
      <c r="EQ37">
        <v>90.232399999999998</v>
      </c>
    </row>
    <row r="38" spans="1:147" x14ac:dyDescent="0.3">
      <c r="A38">
        <v>22</v>
      </c>
      <c r="B38">
        <v>1684751091.5999999</v>
      </c>
      <c r="C38">
        <v>1320.0999999046301</v>
      </c>
      <c r="D38" t="s">
        <v>318</v>
      </c>
      <c r="E38" t="s">
        <v>319</v>
      </c>
      <c r="F38">
        <v>1684751083.8499999</v>
      </c>
      <c r="G38">
        <f t="shared" si="0"/>
        <v>7.7816509426912525E-3</v>
      </c>
      <c r="H38">
        <f t="shared" si="1"/>
        <v>5.2051629960061225</v>
      </c>
      <c r="I38">
        <f t="shared" si="2"/>
        <v>400.02643333333299</v>
      </c>
      <c r="J38">
        <f t="shared" si="3"/>
        <v>360.46993671105474</v>
      </c>
      <c r="K38">
        <f t="shared" si="4"/>
        <v>34.363059383091283</v>
      </c>
      <c r="L38">
        <f t="shared" si="5"/>
        <v>38.133920983424879</v>
      </c>
      <c r="M38">
        <f t="shared" si="6"/>
        <v>0.34640299738560637</v>
      </c>
      <c r="N38">
        <f t="shared" si="7"/>
        <v>3.3510737598623148</v>
      </c>
      <c r="O38">
        <f t="shared" si="8"/>
        <v>0.32766825618596734</v>
      </c>
      <c r="P38">
        <f t="shared" si="9"/>
        <v>0.206391423421524</v>
      </c>
      <c r="Q38">
        <f t="shared" si="10"/>
        <v>16.520391999032942</v>
      </c>
      <c r="R38">
        <f t="shared" si="11"/>
        <v>27.147630077876144</v>
      </c>
      <c r="S38">
        <f t="shared" si="12"/>
        <v>28.072393333333299</v>
      </c>
      <c r="T38">
        <f t="shared" si="13"/>
        <v>3.8108844903898169</v>
      </c>
      <c r="U38">
        <f t="shared" si="14"/>
        <v>40.428378916436856</v>
      </c>
      <c r="V38">
        <f t="shared" si="15"/>
        <v>1.6113545247606711</v>
      </c>
      <c r="W38">
        <f t="shared" si="16"/>
        <v>3.9857015491302503</v>
      </c>
      <c r="X38">
        <f t="shared" si="17"/>
        <v>2.1995299656291456</v>
      </c>
      <c r="Y38">
        <f t="shared" si="18"/>
        <v>-343.17080657268423</v>
      </c>
      <c r="Z38">
        <f t="shared" si="19"/>
        <v>139.47190435419054</v>
      </c>
      <c r="AA38">
        <f t="shared" si="20"/>
        <v>9.1137435544344161</v>
      </c>
      <c r="AB38">
        <f t="shared" si="21"/>
        <v>-178.06476666502635</v>
      </c>
      <c r="AC38">
        <v>-3.94529868490332E-2</v>
      </c>
      <c r="AD38">
        <v>4.4289434009515703E-2</v>
      </c>
      <c r="AE38">
        <v>3.33945115144479</v>
      </c>
      <c r="AF38">
        <v>3</v>
      </c>
      <c r="AG38">
        <v>1</v>
      </c>
      <c r="AH38">
        <f t="shared" si="22"/>
        <v>1</v>
      </c>
      <c r="AI38">
        <f t="shared" si="23"/>
        <v>0</v>
      </c>
      <c r="AJ38">
        <f t="shared" si="24"/>
        <v>50001.105059553323</v>
      </c>
      <c r="AK38" t="s">
        <v>251</v>
      </c>
      <c r="AL38">
        <v>2.30695769230769</v>
      </c>
      <c r="AM38">
        <v>1.212</v>
      </c>
      <c r="AN38">
        <f t="shared" si="25"/>
        <v>-1.09495769230769</v>
      </c>
      <c r="AO38">
        <f t="shared" si="26"/>
        <v>-0.90343043919776411</v>
      </c>
      <c r="AP38">
        <v>-0.69559304301140701</v>
      </c>
      <c r="AQ38" t="s">
        <v>320</v>
      </c>
      <c r="AR38">
        <v>2.3414961538461498</v>
      </c>
      <c r="AS38">
        <v>1.732</v>
      </c>
      <c r="AT38">
        <f t="shared" si="27"/>
        <v>-0.35190309113519036</v>
      </c>
      <c r="AU38">
        <v>0.5</v>
      </c>
      <c r="AV38">
        <f t="shared" si="28"/>
        <v>84.290914193732732</v>
      </c>
      <c r="AW38">
        <f t="shared" si="29"/>
        <v>5.2051629960061225</v>
      </c>
      <c r="AX38">
        <f t="shared" si="30"/>
        <v>-14.83111662969282</v>
      </c>
      <c r="AY38">
        <f t="shared" si="31"/>
        <v>1</v>
      </c>
      <c r="AZ38">
        <f t="shared" si="32"/>
        <v>7.0004651099824802E-2</v>
      </c>
      <c r="BA38">
        <f t="shared" si="33"/>
        <v>-0.30023094688221708</v>
      </c>
      <c r="BB38" t="s">
        <v>253</v>
      </c>
      <c r="BC38">
        <v>0</v>
      </c>
      <c r="BD38">
        <f t="shared" si="34"/>
        <v>1.732</v>
      </c>
      <c r="BE38">
        <f t="shared" si="35"/>
        <v>-0.35190309113519047</v>
      </c>
      <c r="BF38">
        <f t="shared" si="36"/>
        <v>-0.42904290429042907</v>
      </c>
      <c r="BG38">
        <f t="shared" si="37"/>
        <v>1.0600713095946832</v>
      </c>
      <c r="BH38">
        <f t="shared" si="38"/>
        <v>0.4749041936990902</v>
      </c>
      <c r="BI38">
        <f t="shared" si="39"/>
        <v>99.989663333333297</v>
      </c>
      <c r="BJ38">
        <f t="shared" si="40"/>
        <v>84.290914193732732</v>
      </c>
      <c r="BK38">
        <f t="shared" si="41"/>
        <v>0.84299627965276769</v>
      </c>
      <c r="BL38">
        <f t="shared" si="42"/>
        <v>0.19599255930553522</v>
      </c>
      <c r="BM38">
        <v>0.70432126143548801</v>
      </c>
      <c r="BN38">
        <v>0.5</v>
      </c>
      <c r="BO38" t="s">
        <v>254</v>
      </c>
      <c r="BP38">
        <v>1684751083.8499999</v>
      </c>
      <c r="BQ38">
        <v>400.02643333333299</v>
      </c>
      <c r="BR38">
        <v>401.19816666666702</v>
      </c>
      <c r="BS38">
        <v>16.903176666666699</v>
      </c>
      <c r="BT38">
        <v>15.825530000000001</v>
      </c>
      <c r="BU38">
        <v>499.99130000000002</v>
      </c>
      <c r="BV38">
        <v>95.128526666666701</v>
      </c>
      <c r="BW38">
        <v>0.19997616666666701</v>
      </c>
      <c r="BX38">
        <v>28.844393333333301</v>
      </c>
      <c r="BY38">
        <v>28.072393333333299</v>
      </c>
      <c r="BZ38">
        <v>999.9</v>
      </c>
      <c r="CA38">
        <v>10001.5</v>
      </c>
      <c r="CB38">
        <v>0</v>
      </c>
      <c r="CC38">
        <v>68.920933333333295</v>
      </c>
      <c r="CD38">
        <v>99.989663333333297</v>
      </c>
      <c r="CE38">
        <v>0.90013019999999999</v>
      </c>
      <c r="CF38">
        <v>9.9869360000000004E-2</v>
      </c>
      <c r="CG38">
        <v>0</v>
      </c>
      <c r="CH38">
        <v>2.3780733333333299</v>
      </c>
      <c r="CI38">
        <v>0</v>
      </c>
      <c r="CJ38">
        <v>128.29560000000001</v>
      </c>
      <c r="CK38">
        <v>914.28486666666697</v>
      </c>
      <c r="CL38">
        <v>38.851900000000001</v>
      </c>
      <c r="CM38">
        <v>42.801666666666598</v>
      </c>
      <c r="CN38">
        <v>40.893599999999999</v>
      </c>
      <c r="CO38">
        <v>41.237400000000001</v>
      </c>
      <c r="CP38">
        <v>39.351900000000001</v>
      </c>
      <c r="CQ38">
        <v>90.004000000000005</v>
      </c>
      <c r="CR38">
        <v>9.9866666666666699</v>
      </c>
      <c r="CS38">
        <v>0</v>
      </c>
      <c r="CT38">
        <v>59.200000047683702</v>
      </c>
      <c r="CU38">
        <v>2.3414961538461498</v>
      </c>
      <c r="CV38">
        <v>-8.7818815705437703E-2</v>
      </c>
      <c r="CW38">
        <v>-3.41347007704216</v>
      </c>
      <c r="CX38">
        <v>128.313538461538</v>
      </c>
      <c r="CY38">
        <v>15</v>
      </c>
      <c r="CZ38">
        <v>1684749687.5</v>
      </c>
      <c r="DA38" t="s">
        <v>255</v>
      </c>
      <c r="DB38">
        <v>2</v>
      </c>
      <c r="DC38">
        <v>-3.8319999999999999</v>
      </c>
      <c r="DD38">
        <v>0.35</v>
      </c>
      <c r="DE38">
        <v>403</v>
      </c>
      <c r="DF38">
        <v>15</v>
      </c>
      <c r="DG38">
        <v>1.66</v>
      </c>
      <c r="DH38">
        <v>0.16</v>
      </c>
      <c r="DI38">
        <v>-1.17077272</v>
      </c>
      <c r="DJ38">
        <v>2.0362039086964399E-2</v>
      </c>
      <c r="DK38">
        <v>9.4510868753819005E-2</v>
      </c>
      <c r="DL38">
        <v>1</v>
      </c>
      <c r="DM38">
        <v>2.3631138888888898</v>
      </c>
      <c r="DN38">
        <v>-0.102839104031833</v>
      </c>
      <c r="DO38">
        <v>0.16716161034689</v>
      </c>
      <c r="DP38">
        <v>1</v>
      </c>
      <c r="DQ38">
        <v>1.0553809999999999</v>
      </c>
      <c r="DR38">
        <v>0.25104419599212602</v>
      </c>
      <c r="DS38">
        <v>3.2690707930541997E-2</v>
      </c>
      <c r="DT38">
        <v>0</v>
      </c>
      <c r="DU38">
        <v>2</v>
      </c>
      <c r="DV38">
        <v>3</v>
      </c>
      <c r="DW38" t="s">
        <v>260</v>
      </c>
      <c r="DX38">
        <v>100</v>
      </c>
      <c r="DY38">
        <v>100</v>
      </c>
      <c r="DZ38">
        <v>-3.8319999999999999</v>
      </c>
      <c r="EA38">
        <v>0.35</v>
      </c>
      <c r="EB38">
        <v>2</v>
      </c>
      <c r="EC38">
        <v>515.38199999999995</v>
      </c>
      <c r="ED38">
        <v>413.97199999999998</v>
      </c>
      <c r="EE38">
        <v>27.113700000000001</v>
      </c>
      <c r="EF38">
        <v>30.0976</v>
      </c>
      <c r="EG38">
        <v>29.9999</v>
      </c>
      <c r="EH38">
        <v>30.258600000000001</v>
      </c>
      <c r="EI38">
        <v>30.2913</v>
      </c>
      <c r="EJ38">
        <v>20.123699999999999</v>
      </c>
      <c r="EK38">
        <v>29.697600000000001</v>
      </c>
      <c r="EL38">
        <v>8.2967300000000002</v>
      </c>
      <c r="EM38">
        <v>27.118500000000001</v>
      </c>
      <c r="EN38">
        <v>401.245</v>
      </c>
      <c r="EO38">
        <v>15.646699999999999</v>
      </c>
      <c r="EP38">
        <v>100.35899999999999</v>
      </c>
      <c r="EQ38">
        <v>90.228800000000007</v>
      </c>
    </row>
    <row r="39" spans="1:147" x14ac:dyDescent="0.3">
      <c r="A39">
        <v>23</v>
      </c>
      <c r="B39">
        <v>1684751151.5999999</v>
      </c>
      <c r="C39">
        <v>1380.0999999046301</v>
      </c>
      <c r="D39" t="s">
        <v>321</v>
      </c>
      <c r="E39" t="s">
        <v>322</v>
      </c>
      <c r="F39">
        <v>1684751143.8533299</v>
      </c>
      <c r="G39">
        <f t="shared" si="0"/>
        <v>7.656149781639433E-3</v>
      </c>
      <c r="H39">
        <f t="shared" si="1"/>
        <v>5.6737572345241309</v>
      </c>
      <c r="I39">
        <f t="shared" si="2"/>
        <v>400.00203333333297</v>
      </c>
      <c r="J39">
        <f t="shared" si="3"/>
        <v>358.12927180837954</v>
      </c>
      <c r="K39">
        <f t="shared" si="4"/>
        <v>34.138773039704027</v>
      </c>
      <c r="L39">
        <f t="shared" si="5"/>
        <v>38.130305748068885</v>
      </c>
      <c r="M39">
        <f t="shared" si="6"/>
        <v>0.34363339865761622</v>
      </c>
      <c r="N39">
        <f t="shared" si="7"/>
        <v>3.3482677991273788</v>
      </c>
      <c r="O39">
        <f t="shared" si="8"/>
        <v>0.32517390962101844</v>
      </c>
      <c r="P39">
        <f t="shared" si="9"/>
        <v>0.20480953095416937</v>
      </c>
      <c r="Q39">
        <f t="shared" si="10"/>
        <v>16.524102084267554</v>
      </c>
      <c r="R39">
        <f t="shared" si="11"/>
        <v>26.921521339217772</v>
      </c>
      <c r="S39">
        <f t="shared" si="12"/>
        <v>27.861633333333302</v>
      </c>
      <c r="T39">
        <f t="shared" si="13"/>
        <v>3.7643368549530578</v>
      </c>
      <c r="U39">
        <f t="shared" si="14"/>
        <v>40.301426574510465</v>
      </c>
      <c r="V39">
        <f t="shared" si="15"/>
        <v>1.5828730935696764</v>
      </c>
      <c r="W39">
        <f t="shared" si="16"/>
        <v>3.9275857658368842</v>
      </c>
      <c r="X39">
        <f t="shared" si="17"/>
        <v>2.1814637613833812</v>
      </c>
      <c r="Y39">
        <f t="shared" si="18"/>
        <v>-337.63620537029897</v>
      </c>
      <c r="Z39">
        <f t="shared" si="19"/>
        <v>131.67494412676996</v>
      </c>
      <c r="AA39">
        <f t="shared" si="20"/>
        <v>8.5915935361108851</v>
      </c>
      <c r="AB39">
        <f t="shared" si="21"/>
        <v>-180.84556562315055</v>
      </c>
      <c r="AC39">
        <v>-3.9411524766030603E-2</v>
      </c>
      <c r="AD39">
        <v>4.4242889189067297E-2</v>
      </c>
      <c r="AE39">
        <v>3.3366574051856999</v>
      </c>
      <c r="AF39">
        <v>2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49992.583254230034</v>
      </c>
      <c r="AK39" t="s">
        <v>251</v>
      </c>
      <c r="AL39">
        <v>2.30695769230769</v>
      </c>
      <c r="AM39">
        <v>1.212</v>
      </c>
      <c r="AN39">
        <f t="shared" si="25"/>
        <v>-1.09495769230769</v>
      </c>
      <c r="AO39">
        <f t="shared" si="26"/>
        <v>-0.90343043919776411</v>
      </c>
      <c r="AP39">
        <v>-0.69559304301140701</v>
      </c>
      <c r="AQ39" t="s">
        <v>323</v>
      </c>
      <c r="AR39">
        <v>2.4080730769230798</v>
      </c>
      <c r="AS39">
        <v>1.7707999999999999</v>
      </c>
      <c r="AT39">
        <f t="shared" si="27"/>
        <v>-0.35987862938958659</v>
      </c>
      <c r="AU39">
        <v>0.5</v>
      </c>
      <c r="AV39">
        <f t="shared" si="28"/>
        <v>84.310763792422676</v>
      </c>
      <c r="AW39">
        <f t="shared" si="29"/>
        <v>5.6737572345241309</v>
      </c>
      <c r="AX39">
        <f t="shared" si="30"/>
        <v>-15.170821058203128</v>
      </c>
      <c r="AY39">
        <f t="shared" si="31"/>
        <v>1</v>
      </c>
      <c r="AZ39">
        <f t="shared" si="32"/>
        <v>7.5546110496842345E-2</v>
      </c>
      <c r="BA39">
        <f t="shared" si="33"/>
        <v>-0.31556358707928617</v>
      </c>
      <c r="BB39" t="s">
        <v>253</v>
      </c>
      <c r="BC39">
        <v>0</v>
      </c>
      <c r="BD39">
        <f t="shared" si="34"/>
        <v>1.7707999999999999</v>
      </c>
      <c r="BE39">
        <f t="shared" si="35"/>
        <v>-0.35987862938958659</v>
      </c>
      <c r="BF39">
        <f t="shared" si="36"/>
        <v>-0.46105610561056104</v>
      </c>
      <c r="BG39">
        <f t="shared" si="37"/>
        <v>1.1885926212868019</v>
      </c>
      <c r="BH39">
        <f t="shared" si="38"/>
        <v>0.51033935276740683</v>
      </c>
      <c r="BI39">
        <f t="shared" si="39"/>
        <v>100.013336666667</v>
      </c>
      <c r="BJ39">
        <f t="shared" si="40"/>
        <v>84.310763792422676</v>
      </c>
      <c r="BK39">
        <f t="shared" si="41"/>
        <v>0.84299521046298853</v>
      </c>
      <c r="BL39">
        <f t="shared" si="42"/>
        <v>0.19599042092597715</v>
      </c>
      <c r="BM39">
        <v>0.70432126143548801</v>
      </c>
      <c r="BN39">
        <v>0.5</v>
      </c>
      <c r="BO39" t="s">
        <v>254</v>
      </c>
      <c r="BP39">
        <v>1684751143.8533299</v>
      </c>
      <c r="BQ39">
        <v>400.00203333333297</v>
      </c>
      <c r="BR39">
        <v>401.23263333333301</v>
      </c>
      <c r="BS39">
        <v>16.604966666666702</v>
      </c>
      <c r="BT39">
        <v>15.544416666666701</v>
      </c>
      <c r="BU39">
        <v>500.0093</v>
      </c>
      <c r="BV39">
        <v>95.125249999999994</v>
      </c>
      <c r="BW39">
        <v>0.20002980000000001</v>
      </c>
      <c r="BX39">
        <v>28.591086666666701</v>
      </c>
      <c r="BY39">
        <v>27.861633333333302</v>
      </c>
      <c r="BZ39">
        <v>999.9</v>
      </c>
      <c r="CA39">
        <v>9991.3333333333303</v>
      </c>
      <c r="CB39">
        <v>0</v>
      </c>
      <c r="CC39">
        <v>68.924499999999995</v>
      </c>
      <c r="CD39">
        <v>100.013336666667</v>
      </c>
      <c r="CE39">
        <v>0.90013526666666699</v>
      </c>
      <c r="CF39">
        <v>9.9864406666666697E-2</v>
      </c>
      <c r="CG39">
        <v>0</v>
      </c>
      <c r="CH39">
        <v>2.3711133333333301</v>
      </c>
      <c r="CI39">
        <v>0</v>
      </c>
      <c r="CJ39">
        <v>124.339</v>
      </c>
      <c r="CK39">
        <v>914.50419999999997</v>
      </c>
      <c r="CL39">
        <v>38.593499999999999</v>
      </c>
      <c r="CM39">
        <v>42.682866666666598</v>
      </c>
      <c r="CN39">
        <v>40.664266666666698</v>
      </c>
      <c r="CO39">
        <v>41.147733333333299</v>
      </c>
      <c r="CP39">
        <v>39.1312</v>
      </c>
      <c r="CQ39">
        <v>90.024666666666704</v>
      </c>
      <c r="CR39">
        <v>9.9849999999999994</v>
      </c>
      <c r="CS39">
        <v>0</v>
      </c>
      <c r="CT39">
        <v>59.600000143051098</v>
      </c>
      <c r="CU39">
        <v>2.4080730769230798</v>
      </c>
      <c r="CV39">
        <v>1.07395215369922</v>
      </c>
      <c r="CW39">
        <v>-3.4493675494737102</v>
      </c>
      <c r="CX39">
        <v>124.287846153846</v>
      </c>
      <c r="CY39">
        <v>15</v>
      </c>
      <c r="CZ39">
        <v>1684749687.5</v>
      </c>
      <c r="DA39" t="s">
        <v>255</v>
      </c>
      <c r="DB39">
        <v>2</v>
      </c>
      <c r="DC39">
        <v>-3.8319999999999999</v>
      </c>
      <c r="DD39">
        <v>0.35</v>
      </c>
      <c r="DE39">
        <v>403</v>
      </c>
      <c r="DF39">
        <v>15</v>
      </c>
      <c r="DG39">
        <v>1.66</v>
      </c>
      <c r="DH39">
        <v>0.16</v>
      </c>
      <c r="DI39">
        <v>-1.2417971800000001</v>
      </c>
      <c r="DJ39">
        <v>-3.4104192564637201E-3</v>
      </c>
      <c r="DK39">
        <v>0.105101090082204</v>
      </c>
      <c r="DL39">
        <v>1</v>
      </c>
      <c r="DM39">
        <v>2.38466666666667</v>
      </c>
      <c r="DN39">
        <v>0.29816048324375599</v>
      </c>
      <c r="DO39">
        <v>0.18092256938013901</v>
      </c>
      <c r="DP39">
        <v>1</v>
      </c>
      <c r="DQ39">
        <v>1.0549656000000001</v>
      </c>
      <c r="DR39">
        <v>2.4503474882369099E-2</v>
      </c>
      <c r="DS39">
        <v>1.46369313942506E-2</v>
      </c>
      <c r="DT39">
        <v>1</v>
      </c>
      <c r="DU39">
        <v>3</v>
      </c>
      <c r="DV39">
        <v>3</v>
      </c>
      <c r="DW39" t="s">
        <v>256</v>
      </c>
      <c r="DX39">
        <v>100</v>
      </c>
      <c r="DY39">
        <v>100</v>
      </c>
      <c r="DZ39">
        <v>-3.8319999999999999</v>
      </c>
      <c r="EA39">
        <v>0.35</v>
      </c>
      <c r="EB39">
        <v>2</v>
      </c>
      <c r="EC39">
        <v>515.88499999999999</v>
      </c>
      <c r="ED39">
        <v>413.56099999999998</v>
      </c>
      <c r="EE39">
        <v>27.5535</v>
      </c>
      <c r="EF39">
        <v>30.134</v>
      </c>
      <c r="EG39">
        <v>30.0002</v>
      </c>
      <c r="EH39">
        <v>30.2742</v>
      </c>
      <c r="EI39">
        <v>30.3033</v>
      </c>
      <c r="EJ39">
        <v>20.122399999999999</v>
      </c>
      <c r="EK39">
        <v>30.8751</v>
      </c>
      <c r="EL39">
        <v>7.5526499999999999</v>
      </c>
      <c r="EM39">
        <v>27.621200000000002</v>
      </c>
      <c r="EN39">
        <v>401.30900000000003</v>
      </c>
      <c r="EO39">
        <v>15.4811</v>
      </c>
      <c r="EP39">
        <v>100.357</v>
      </c>
      <c r="EQ39">
        <v>90.224000000000004</v>
      </c>
    </row>
    <row r="40" spans="1:147" x14ac:dyDescent="0.3">
      <c r="A40">
        <v>24</v>
      </c>
      <c r="B40">
        <v>1684751211.7</v>
      </c>
      <c r="C40">
        <v>1440.2000000476801</v>
      </c>
      <c r="D40" t="s">
        <v>324</v>
      </c>
      <c r="E40" t="s">
        <v>325</v>
      </c>
      <c r="F40">
        <v>1684751203.98</v>
      </c>
      <c r="G40">
        <f t="shared" si="0"/>
        <v>7.2569779249922984E-3</v>
      </c>
      <c r="H40">
        <f t="shared" si="1"/>
        <v>5.4387756464103738</v>
      </c>
      <c r="I40">
        <f t="shared" si="2"/>
        <v>400.01856666666703</v>
      </c>
      <c r="J40">
        <f t="shared" si="3"/>
        <v>357.60820350889145</v>
      </c>
      <c r="K40">
        <f t="shared" si="4"/>
        <v>34.088450102744574</v>
      </c>
      <c r="L40">
        <f t="shared" si="5"/>
        <v>38.131152518846065</v>
      </c>
      <c r="M40">
        <f t="shared" si="6"/>
        <v>0.32301727309820311</v>
      </c>
      <c r="N40">
        <f t="shared" si="7"/>
        <v>3.3499538966021185</v>
      </c>
      <c r="O40">
        <f t="shared" si="8"/>
        <v>0.3066574159117425</v>
      </c>
      <c r="P40">
        <f t="shared" si="9"/>
        <v>0.19306168139196517</v>
      </c>
      <c r="Q40">
        <f t="shared" si="10"/>
        <v>16.522160609698055</v>
      </c>
      <c r="R40">
        <f t="shared" si="11"/>
        <v>26.98313336486078</v>
      </c>
      <c r="S40">
        <f t="shared" si="12"/>
        <v>27.86187</v>
      </c>
      <c r="T40">
        <f t="shared" si="13"/>
        <v>3.7643888447482126</v>
      </c>
      <c r="U40">
        <f t="shared" si="14"/>
        <v>40.088645636488245</v>
      </c>
      <c r="V40">
        <f t="shared" si="15"/>
        <v>1.5717198446374747</v>
      </c>
      <c r="W40">
        <f t="shared" si="16"/>
        <v>3.9206109851885653</v>
      </c>
      <c r="X40">
        <f t="shared" si="17"/>
        <v>2.1926690001107376</v>
      </c>
      <c r="Y40">
        <f t="shared" si="18"/>
        <v>-320.03272649216035</v>
      </c>
      <c r="Z40">
        <f t="shared" si="19"/>
        <v>126.16845432222394</v>
      </c>
      <c r="AA40">
        <f t="shared" si="20"/>
        <v>8.226913976445811</v>
      </c>
      <c r="AB40">
        <f t="shared" si="21"/>
        <v>-169.11519758379254</v>
      </c>
      <c r="AC40">
        <v>-3.9436437578729298E-2</v>
      </c>
      <c r="AD40">
        <v>4.4270856003803899E-2</v>
      </c>
      <c r="AE40">
        <v>3.3383361634983202</v>
      </c>
      <c r="AF40">
        <v>2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50027.938348309093</v>
      </c>
      <c r="AK40" t="s">
        <v>251</v>
      </c>
      <c r="AL40">
        <v>2.30695769230769</v>
      </c>
      <c r="AM40">
        <v>1.212</v>
      </c>
      <c r="AN40">
        <f t="shared" si="25"/>
        <v>-1.09495769230769</v>
      </c>
      <c r="AO40">
        <f t="shared" si="26"/>
        <v>-0.90343043919776411</v>
      </c>
      <c r="AP40">
        <v>-0.69559304301140701</v>
      </c>
      <c r="AQ40" t="s">
        <v>326</v>
      </c>
      <c r="AR40">
        <v>2.3109230769230802</v>
      </c>
      <c r="AS40">
        <v>1.5264</v>
      </c>
      <c r="AT40">
        <f t="shared" si="27"/>
        <v>-0.51396952104499483</v>
      </c>
      <c r="AU40">
        <v>0.5</v>
      </c>
      <c r="AV40">
        <f t="shared" si="28"/>
        <v>84.301004524557655</v>
      </c>
      <c r="AW40">
        <f t="shared" si="29"/>
        <v>5.4387756464103738</v>
      </c>
      <c r="AX40">
        <f t="shared" si="30"/>
        <v>-21.664073459549421</v>
      </c>
      <c r="AY40">
        <f t="shared" si="31"/>
        <v>1</v>
      </c>
      <c r="AZ40">
        <f t="shared" si="32"/>
        <v>7.2767444753695468E-2</v>
      </c>
      <c r="BA40">
        <f t="shared" si="33"/>
        <v>-0.20597484276729561</v>
      </c>
      <c r="BB40" t="s">
        <v>253</v>
      </c>
      <c r="BC40">
        <v>0</v>
      </c>
      <c r="BD40">
        <f t="shared" si="34"/>
        <v>1.5264</v>
      </c>
      <c r="BE40">
        <f t="shared" si="35"/>
        <v>-0.51396952104499494</v>
      </c>
      <c r="BF40">
        <f t="shared" si="36"/>
        <v>-0.25940594059405941</v>
      </c>
      <c r="BG40">
        <f t="shared" si="37"/>
        <v>1.005080194141277</v>
      </c>
      <c r="BH40">
        <f t="shared" si="38"/>
        <v>0.28713438172883454</v>
      </c>
      <c r="BI40">
        <f t="shared" si="39"/>
        <v>100.00178</v>
      </c>
      <c r="BJ40">
        <f t="shared" si="40"/>
        <v>84.301004524557655</v>
      </c>
      <c r="BK40">
        <f t="shared" si="41"/>
        <v>0.84299503993386582</v>
      </c>
      <c r="BL40">
        <f t="shared" si="42"/>
        <v>0.19599007986773156</v>
      </c>
      <c r="BM40">
        <v>0.70432126143548801</v>
      </c>
      <c r="BN40">
        <v>0.5</v>
      </c>
      <c r="BO40" t="s">
        <v>254</v>
      </c>
      <c r="BP40">
        <v>1684751203.98</v>
      </c>
      <c r="BQ40">
        <v>400.01856666666703</v>
      </c>
      <c r="BR40">
        <v>401.19363333333303</v>
      </c>
      <c r="BS40">
        <v>16.48828</v>
      </c>
      <c r="BT40">
        <v>15.48287</v>
      </c>
      <c r="BU40">
        <v>499.99186666666702</v>
      </c>
      <c r="BV40">
        <v>95.123496666666597</v>
      </c>
      <c r="BW40">
        <v>0.19996003333333301</v>
      </c>
      <c r="BX40">
        <v>28.560466666666699</v>
      </c>
      <c r="BY40">
        <v>27.86187</v>
      </c>
      <c r="BZ40">
        <v>999.9</v>
      </c>
      <c r="CA40">
        <v>9997.8333333333303</v>
      </c>
      <c r="CB40">
        <v>0</v>
      </c>
      <c r="CC40">
        <v>68.917366666666695</v>
      </c>
      <c r="CD40">
        <v>100.00178</v>
      </c>
      <c r="CE40">
        <v>0.90013526666666699</v>
      </c>
      <c r="CF40">
        <v>9.9864406666666697E-2</v>
      </c>
      <c r="CG40">
        <v>0</v>
      </c>
      <c r="CH40">
        <v>2.31698</v>
      </c>
      <c r="CI40">
        <v>0</v>
      </c>
      <c r="CJ40">
        <v>121.9802</v>
      </c>
      <c r="CK40">
        <v>914.39726666666695</v>
      </c>
      <c r="CL40">
        <v>38.3645</v>
      </c>
      <c r="CM40">
        <v>42.551666666666598</v>
      </c>
      <c r="CN40">
        <v>40.441200000000002</v>
      </c>
      <c r="CO40">
        <v>41.061999999999998</v>
      </c>
      <c r="CP40">
        <v>38.934933333333298</v>
      </c>
      <c r="CQ40">
        <v>90.015333333333402</v>
      </c>
      <c r="CR40">
        <v>9.9833333333333396</v>
      </c>
      <c r="CS40">
        <v>0</v>
      </c>
      <c r="CT40">
        <v>59.299999952316298</v>
      </c>
      <c r="CU40">
        <v>2.3109230769230802</v>
      </c>
      <c r="CV40">
        <v>0.30149743607636498</v>
      </c>
      <c r="CW40">
        <v>-1.39962393807022</v>
      </c>
      <c r="CX40">
        <v>121.995961538462</v>
      </c>
      <c r="CY40">
        <v>15</v>
      </c>
      <c r="CZ40">
        <v>1684749687.5</v>
      </c>
      <c r="DA40" t="s">
        <v>255</v>
      </c>
      <c r="DB40">
        <v>2</v>
      </c>
      <c r="DC40">
        <v>-3.8319999999999999</v>
      </c>
      <c r="DD40">
        <v>0.35</v>
      </c>
      <c r="DE40">
        <v>403</v>
      </c>
      <c r="DF40">
        <v>15</v>
      </c>
      <c r="DG40">
        <v>1.66</v>
      </c>
      <c r="DH40">
        <v>0.16</v>
      </c>
      <c r="DI40">
        <v>-1.1749843200000001</v>
      </c>
      <c r="DJ40">
        <v>9.9939692390566603E-2</v>
      </c>
      <c r="DK40">
        <v>8.8354343898065305E-2</v>
      </c>
      <c r="DL40">
        <v>1</v>
      </c>
      <c r="DM40">
        <v>2.2841722222222201</v>
      </c>
      <c r="DN40">
        <v>0.31727291377540301</v>
      </c>
      <c r="DO40">
        <v>0.170070701982556</v>
      </c>
      <c r="DP40">
        <v>1</v>
      </c>
      <c r="DQ40">
        <v>1.0085584400000001</v>
      </c>
      <c r="DR40">
        <v>-3.1347132539069802E-2</v>
      </c>
      <c r="DS40">
        <v>4.5773792552507497E-3</v>
      </c>
      <c r="DT40">
        <v>1</v>
      </c>
      <c r="DU40">
        <v>3</v>
      </c>
      <c r="DV40">
        <v>3</v>
      </c>
      <c r="DW40" t="s">
        <v>256</v>
      </c>
      <c r="DX40">
        <v>100</v>
      </c>
      <c r="DY40">
        <v>100</v>
      </c>
      <c r="DZ40">
        <v>-3.8319999999999999</v>
      </c>
      <c r="EA40">
        <v>0.35</v>
      </c>
      <c r="EB40">
        <v>2</v>
      </c>
      <c r="EC40">
        <v>516.16200000000003</v>
      </c>
      <c r="ED40">
        <v>413.30599999999998</v>
      </c>
      <c r="EE40">
        <v>28.434799999999999</v>
      </c>
      <c r="EF40">
        <v>30.1601</v>
      </c>
      <c r="EG40">
        <v>30.0001</v>
      </c>
      <c r="EH40">
        <v>30.292400000000001</v>
      </c>
      <c r="EI40">
        <v>30.319400000000002</v>
      </c>
      <c r="EJ40">
        <v>20.120100000000001</v>
      </c>
      <c r="EK40">
        <v>31.166399999999999</v>
      </c>
      <c r="EL40">
        <v>6.8043399999999998</v>
      </c>
      <c r="EM40">
        <v>28.483899999999998</v>
      </c>
      <c r="EN40">
        <v>401.22199999999998</v>
      </c>
      <c r="EO40">
        <v>15.424300000000001</v>
      </c>
      <c r="EP40">
        <v>100.354</v>
      </c>
      <c r="EQ40">
        <v>90.22</v>
      </c>
    </row>
    <row r="41" spans="1:147" x14ac:dyDescent="0.3">
      <c r="A41">
        <v>25</v>
      </c>
      <c r="B41">
        <v>1684751271.7</v>
      </c>
      <c r="C41">
        <v>1500.2000000476801</v>
      </c>
      <c r="D41" t="s">
        <v>327</v>
      </c>
      <c r="E41" t="s">
        <v>328</v>
      </c>
      <c r="F41">
        <v>1684751263.98333</v>
      </c>
      <c r="G41">
        <f t="shared" si="0"/>
        <v>6.8532670569672284E-3</v>
      </c>
      <c r="H41">
        <f t="shared" si="1"/>
        <v>5.7646382826815294</v>
      </c>
      <c r="I41">
        <f t="shared" si="2"/>
        <v>400.01103333333299</v>
      </c>
      <c r="J41">
        <f t="shared" si="3"/>
        <v>353.71483006085344</v>
      </c>
      <c r="K41">
        <f t="shared" si="4"/>
        <v>33.717118422400091</v>
      </c>
      <c r="L41">
        <f t="shared" si="5"/>
        <v>38.130206129175477</v>
      </c>
      <c r="M41">
        <f t="shared" si="6"/>
        <v>0.30076497329631502</v>
      </c>
      <c r="N41">
        <f t="shared" si="7"/>
        <v>3.35029399747624</v>
      </c>
      <c r="O41">
        <f t="shared" si="8"/>
        <v>0.28652950773262648</v>
      </c>
      <c r="P41">
        <f t="shared" si="9"/>
        <v>0.18030378319241874</v>
      </c>
      <c r="Q41">
        <f t="shared" si="10"/>
        <v>16.522419381577173</v>
      </c>
      <c r="R41">
        <f t="shared" si="11"/>
        <v>27.169519375234668</v>
      </c>
      <c r="S41">
        <f t="shared" si="12"/>
        <v>27.9878033333333</v>
      </c>
      <c r="T41">
        <f t="shared" si="13"/>
        <v>3.7921422950283459</v>
      </c>
      <c r="U41">
        <f t="shared" si="14"/>
        <v>39.989978461183497</v>
      </c>
      <c r="V41">
        <f t="shared" si="15"/>
        <v>1.5763942836511693</v>
      </c>
      <c r="W41">
        <f t="shared" si="16"/>
        <v>3.9419733250951992</v>
      </c>
      <c r="X41">
        <f t="shared" si="17"/>
        <v>2.2157480113771766</v>
      </c>
      <c r="Y41">
        <f t="shared" si="18"/>
        <v>-302.22907721225477</v>
      </c>
      <c r="Z41">
        <f t="shared" si="19"/>
        <v>120.34720353946831</v>
      </c>
      <c r="AA41">
        <f t="shared" si="20"/>
        <v>7.8551198166623246</v>
      </c>
      <c r="AB41">
        <f t="shared" si="21"/>
        <v>-157.50433447454697</v>
      </c>
      <c r="AC41">
        <v>-3.9441463331229297E-2</v>
      </c>
      <c r="AD41">
        <v>4.4276497851265202E-2</v>
      </c>
      <c r="AE41">
        <v>3.3386747838165198</v>
      </c>
      <c r="AF41">
        <v>3</v>
      </c>
      <c r="AG41">
        <v>1</v>
      </c>
      <c r="AH41">
        <f t="shared" si="22"/>
        <v>1</v>
      </c>
      <c r="AI41">
        <f t="shared" si="23"/>
        <v>0</v>
      </c>
      <c r="AJ41">
        <f t="shared" si="24"/>
        <v>50018.510853457374</v>
      </c>
      <c r="AK41" t="s">
        <v>251</v>
      </c>
      <c r="AL41">
        <v>2.30695769230769</v>
      </c>
      <c r="AM41">
        <v>1.212</v>
      </c>
      <c r="AN41">
        <f t="shared" si="25"/>
        <v>-1.09495769230769</v>
      </c>
      <c r="AO41">
        <f t="shared" si="26"/>
        <v>-0.90343043919776411</v>
      </c>
      <c r="AP41">
        <v>-0.69559304301140701</v>
      </c>
      <c r="AQ41" t="s">
        <v>329</v>
      </c>
      <c r="AR41">
        <v>2.24024615384615</v>
      </c>
      <c r="AS41">
        <v>1.3655999999999999</v>
      </c>
      <c r="AT41">
        <f t="shared" si="27"/>
        <v>-0.64048488125816494</v>
      </c>
      <c r="AU41">
        <v>0.5</v>
      </c>
      <c r="AV41">
        <f t="shared" si="28"/>
        <v>84.30199792360321</v>
      </c>
      <c r="AW41">
        <f t="shared" si="29"/>
        <v>5.7646382826815294</v>
      </c>
      <c r="AX41">
        <f t="shared" si="30"/>
        <v>-26.997077564962535</v>
      </c>
      <c r="AY41">
        <f t="shared" si="31"/>
        <v>1</v>
      </c>
      <c r="AZ41">
        <f t="shared" si="32"/>
        <v>7.6632007364135959E-2</v>
      </c>
      <c r="BA41">
        <f t="shared" si="33"/>
        <v>-0.11247803163444638</v>
      </c>
      <c r="BB41" t="s">
        <v>253</v>
      </c>
      <c r="BC41">
        <v>0</v>
      </c>
      <c r="BD41">
        <f t="shared" si="34"/>
        <v>1.3655999999999999</v>
      </c>
      <c r="BE41">
        <f t="shared" si="35"/>
        <v>-0.64048488125816505</v>
      </c>
      <c r="BF41">
        <f t="shared" si="36"/>
        <v>-0.12673267326732671</v>
      </c>
      <c r="BG41">
        <f t="shared" si="37"/>
        <v>0.92913263575931471</v>
      </c>
      <c r="BH41">
        <f t="shared" si="38"/>
        <v>0.14027939260034661</v>
      </c>
      <c r="BI41">
        <f t="shared" si="39"/>
        <v>100.002913333333</v>
      </c>
      <c r="BJ41">
        <f t="shared" si="40"/>
        <v>84.30199792360321</v>
      </c>
      <c r="BK41">
        <f t="shared" si="41"/>
        <v>0.84299541996946648</v>
      </c>
      <c r="BL41">
        <f t="shared" si="42"/>
        <v>0.19599083993893293</v>
      </c>
      <c r="BM41">
        <v>0.70432126143548801</v>
      </c>
      <c r="BN41">
        <v>0.5</v>
      </c>
      <c r="BO41" t="s">
        <v>254</v>
      </c>
      <c r="BP41">
        <v>1684751263.98333</v>
      </c>
      <c r="BQ41">
        <v>400.01103333333299</v>
      </c>
      <c r="BR41">
        <v>401.20923333333297</v>
      </c>
      <c r="BS41">
        <v>16.537416666666701</v>
      </c>
      <c r="BT41">
        <v>15.587996666666699</v>
      </c>
      <c r="BU41">
        <v>499.99759999999998</v>
      </c>
      <c r="BV41">
        <v>95.122933333333293</v>
      </c>
      <c r="BW41">
        <v>0.199952666666667</v>
      </c>
      <c r="BX41">
        <v>28.6541</v>
      </c>
      <c r="BY41">
        <v>27.9878033333333</v>
      </c>
      <c r="BZ41">
        <v>999.9</v>
      </c>
      <c r="CA41">
        <v>9999.1666666666697</v>
      </c>
      <c r="CB41">
        <v>0</v>
      </c>
      <c r="CC41">
        <v>68.920933333333295</v>
      </c>
      <c r="CD41">
        <v>100.002913333333</v>
      </c>
      <c r="CE41">
        <v>0.90012530000000002</v>
      </c>
      <c r="CF41">
        <v>9.98743833333334E-2</v>
      </c>
      <c r="CG41">
        <v>0</v>
      </c>
      <c r="CH41">
        <v>2.2546599999999999</v>
      </c>
      <c r="CI41">
        <v>0</v>
      </c>
      <c r="CJ41">
        <v>121.052033333333</v>
      </c>
      <c r="CK41">
        <v>914.40563333333296</v>
      </c>
      <c r="CL41">
        <v>38.164266666666698</v>
      </c>
      <c r="CM41">
        <v>42.401866666666599</v>
      </c>
      <c r="CN41">
        <v>40.264466666666699</v>
      </c>
      <c r="CO41">
        <v>40.936999999999998</v>
      </c>
      <c r="CP41">
        <v>38.747833333333297</v>
      </c>
      <c r="CQ41">
        <v>90.014666666666699</v>
      </c>
      <c r="CR41">
        <v>9.9846666666666692</v>
      </c>
      <c r="CS41">
        <v>0</v>
      </c>
      <c r="CT41">
        <v>59.100000143051098</v>
      </c>
      <c r="CU41">
        <v>2.24024615384615</v>
      </c>
      <c r="CV41">
        <v>-0.58479316503423195</v>
      </c>
      <c r="CW41">
        <v>-2.92184615525264</v>
      </c>
      <c r="CX41">
        <v>121.049846153846</v>
      </c>
      <c r="CY41">
        <v>15</v>
      </c>
      <c r="CZ41">
        <v>1684749687.5</v>
      </c>
      <c r="DA41" t="s">
        <v>255</v>
      </c>
      <c r="DB41">
        <v>2</v>
      </c>
      <c r="DC41">
        <v>-3.8319999999999999</v>
      </c>
      <c r="DD41">
        <v>0.35</v>
      </c>
      <c r="DE41">
        <v>403</v>
      </c>
      <c r="DF41">
        <v>15</v>
      </c>
      <c r="DG41">
        <v>1.66</v>
      </c>
      <c r="DH41">
        <v>0.16</v>
      </c>
      <c r="DI41">
        <v>-1.18245186</v>
      </c>
      <c r="DJ41">
        <v>7.9523410598217506E-2</v>
      </c>
      <c r="DK41">
        <v>0.102648188601068</v>
      </c>
      <c r="DL41">
        <v>1</v>
      </c>
      <c r="DM41">
        <v>2.2447305555555599</v>
      </c>
      <c r="DN41">
        <v>-5.7691759133879798E-2</v>
      </c>
      <c r="DO41">
        <v>0.19911819747667001</v>
      </c>
      <c r="DP41">
        <v>1</v>
      </c>
      <c r="DQ41">
        <v>0.93732033999999997</v>
      </c>
      <c r="DR41">
        <v>0.11800056934804901</v>
      </c>
      <c r="DS41">
        <v>1.5525294562886699E-2</v>
      </c>
      <c r="DT41">
        <v>0</v>
      </c>
      <c r="DU41">
        <v>2</v>
      </c>
      <c r="DV41">
        <v>3</v>
      </c>
      <c r="DW41" t="s">
        <v>260</v>
      </c>
      <c r="DX41">
        <v>100</v>
      </c>
      <c r="DY41">
        <v>100</v>
      </c>
      <c r="DZ41">
        <v>-3.8319999999999999</v>
      </c>
      <c r="EA41">
        <v>0.35</v>
      </c>
      <c r="EB41">
        <v>2</v>
      </c>
      <c r="EC41">
        <v>515.63099999999997</v>
      </c>
      <c r="ED41">
        <v>413.52800000000002</v>
      </c>
      <c r="EE41">
        <v>28.6312</v>
      </c>
      <c r="EF41">
        <v>30.173200000000001</v>
      </c>
      <c r="EG41">
        <v>30</v>
      </c>
      <c r="EH41">
        <v>30.305399999999999</v>
      </c>
      <c r="EI41">
        <v>30.332899999999999</v>
      </c>
      <c r="EJ41">
        <v>20.122599999999998</v>
      </c>
      <c r="EK41">
        <v>29.767499999999998</v>
      </c>
      <c r="EL41">
        <v>6.4324700000000004</v>
      </c>
      <c r="EM41">
        <v>28.624700000000001</v>
      </c>
      <c r="EN41">
        <v>401.13099999999997</v>
      </c>
      <c r="EO41">
        <v>15.6311</v>
      </c>
      <c r="EP41">
        <v>100.351</v>
      </c>
      <c r="EQ41">
        <v>90.221299999999999</v>
      </c>
    </row>
    <row r="42" spans="1:147" x14ac:dyDescent="0.3">
      <c r="A42">
        <v>26</v>
      </c>
      <c r="B42">
        <v>1684751331.8</v>
      </c>
      <c r="C42">
        <v>1560.2999999523199</v>
      </c>
      <c r="D42" t="s">
        <v>330</v>
      </c>
      <c r="E42" t="s">
        <v>331</v>
      </c>
      <c r="F42">
        <v>1684751324</v>
      </c>
      <c r="G42">
        <f t="shared" si="0"/>
        <v>6.4751636805245967E-3</v>
      </c>
      <c r="H42">
        <f t="shared" si="1"/>
        <v>5.483461876186853</v>
      </c>
      <c r="I42">
        <f t="shared" si="2"/>
        <v>400.02823333333299</v>
      </c>
      <c r="J42">
        <f t="shared" si="3"/>
        <v>353.34851080713162</v>
      </c>
      <c r="K42">
        <f t="shared" si="4"/>
        <v>33.681010937538503</v>
      </c>
      <c r="L42">
        <f t="shared" si="5"/>
        <v>38.130499747820814</v>
      </c>
      <c r="M42">
        <f t="shared" si="6"/>
        <v>0.28240194082604758</v>
      </c>
      <c r="N42">
        <f t="shared" si="7"/>
        <v>3.3528231464239355</v>
      </c>
      <c r="O42">
        <f t="shared" si="8"/>
        <v>0.26982163063608711</v>
      </c>
      <c r="P42">
        <f t="shared" si="9"/>
        <v>0.16972210444149488</v>
      </c>
      <c r="Q42">
        <f t="shared" si="10"/>
        <v>16.522500815285934</v>
      </c>
      <c r="R42">
        <f t="shared" si="11"/>
        <v>27.272869095543623</v>
      </c>
      <c r="S42">
        <f t="shared" si="12"/>
        <v>28.01756</v>
      </c>
      <c r="T42">
        <f t="shared" si="13"/>
        <v>3.7987261454067114</v>
      </c>
      <c r="U42">
        <f t="shared" si="14"/>
        <v>39.937032190299213</v>
      </c>
      <c r="V42">
        <f t="shared" si="15"/>
        <v>1.5757419416550886</v>
      </c>
      <c r="W42">
        <f t="shared" si="16"/>
        <v>3.945565945277826</v>
      </c>
      <c r="X42">
        <f t="shared" si="17"/>
        <v>2.222984203751623</v>
      </c>
      <c r="Y42">
        <f t="shared" si="18"/>
        <v>-285.55471831113471</v>
      </c>
      <c r="Z42">
        <f t="shared" si="19"/>
        <v>117.8978100594629</v>
      </c>
      <c r="AA42">
        <f t="shared" si="20"/>
        <v>7.6911818251818058</v>
      </c>
      <c r="AB42">
        <f t="shared" si="21"/>
        <v>-143.4432256112041</v>
      </c>
      <c r="AC42">
        <v>-3.9478843668248401E-2</v>
      </c>
      <c r="AD42">
        <v>4.4318460554266602E-2</v>
      </c>
      <c r="AE42">
        <v>3.3411929207457498</v>
      </c>
      <c r="AF42">
        <v>3</v>
      </c>
      <c r="AG42">
        <v>1</v>
      </c>
      <c r="AH42">
        <f t="shared" si="22"/>
        <v>1</v>
      </c>
      <c r="AI42">
        <f t="shared" si="23"/>
        <v>0</v>
      </c>
      <c r="AJ42">
        <f t="shared" si="24"/>
        <v>50061.293244099332</v>
      </c>
      <c r="AK42" t="s">
        <v>251</v>
      </c>
      <c r="AL42">
        <v>2.30695769230769</v>
      </c>
      <c r="AM42">
        <v>1.212</v>
      </c>
      <c r="AN42">
        <f t="shared" si="25"/>
        <v>-1.09495769230769</v>
      </c>
      <c r="AO42">
        <f t="shared" si="26"/>
        <v>-0.90343043919776411</v>
      </c>
      <c r="AP42">
        <v>-0.69559304301140701</v>
      </c>
      <c r="AQ42" t="s">
        <v>332</v>
      </c>
      <c r="AR42">
        <v>2.2726384615384601</v>
      </c>
      <c r="AS42">
        <v>1.7907999999999999</v>
      </c>
      <c r="AT42">
        <f t="shared" si="27"/>
        <v>-0.26906324633597278</v>
      </c>
      <c r="AU42">
        <v>0.5</v>
      </c>
      <c r="AV42">
        <f t="shared" si="28"/>
        <v>84.303695093186192</v>
      </c>
      <c r="AW42">
        <f t="shared" si="29"/>
        <v>5.483461876186853</v>
      </c>
      <c r="AX42">
        <f t="shared" si="30"/>
        <v>-11.341512939945348</v>
      </c>
      <c r="AY42">
        <f t="shared" si="31"/>
        <v>1</v>
      </c>
      <c r="AZ42">
        <f t="shared" si="32"/>
        <v>7.329518489513609E-2</v>
      </c>
      <c r="BA42">
        <f t="shared" si="33"/>
        <v>-0.32320750502568685</v>
      </c>
      <c r="BB42" t="s">
        <v>253</v>
      </c>
      <c r="BC42">
        <v>0</v>
      </c>
      <c r="BD42">
        <f t="shared" si="34"/>
        <v>1.7907999999999999</v>
      </c>
      <c r="BE42">
        <f t="shared" si="35"/>
        <v>-0.26906324633597284</v>
      </c>
      <c r="BF42">
        <f t="shared" si="36"/>
        <v>-0.47755775577557757</v>
      </c>
      <c r="BG42">
        <f t="shared" si="37"/>
        <v>0.9335101824874642</v>
      </c>
      <c r="BH42">
        <f t="shared" si="38"/>
        <v>0.52860489867891036</v>
      </c>
      <c r="BI42">
        <f t="shared" si="39"/>
        <v>100.005103333333</v>
      </c>
      <c r="BJ42">
        <f t="shared" si="40"/>
        <v>84.303695093186192</v>
      </c>
      <c r="BK42">
        <f t="shared" si="41"/>
        <v>0.84299393014162993</v>
      </c>
      <c r="BL42">
        <f t="shared" si="42"/>
        <v>0.19598786028326007</v>
      </c>
      <c r="BM42">
        <v>0.70432126143548801</v>
      </c>
      <c r="BN42">
        <v>0.5</v>
      </c>
      <c r="BO42" t="s">
        <v>254</v>
      </c>
      <c r="BP42">
        <v>1684751324</v>
      </c>
      <c r="BQ42">
        <v>400.02823333333299</v>
      </c>
      <c r="BR42">
        <v>401.16550000000001</v>
      </c>
      <c r="BS42">
        <v>16.5311566666667</v>
      </c>
      <c r="BT42">
        <v>15.63414</v>
      </c>
      <c r="BU42">
        <v>500.01339999999999</v>
      </c>
      <c r="BV42">
        <v>95.119543333333297</v>
      </c>
      <c r="BW42">
        <v>0.19997806666666701</v>
      </c>
      <c r="BX42">
        <v>28.669803333333299</v>
      </c>
      <c r="BY42">
        <v>28.01756</v>
      </c>
      <c r="BZ42">
        <v>999.9</v>
      </c>
      <c r="CA42">
        <v>10009</v>
      </c>
      <c r="CB42">
        <v>0</v>
      </c>
      <c r="CC42">
        <v>68.924499999999995</v>
      </c>
      <c r="CD42">
        <v>100.005103333333</v>
      </c>
      <c r="CE42">
        <v>0.90018100000000001</v>
      </c>
      <c r="CF42">
        <v>9.9818699999999996E-2</v>
      </c>
      <c r="CG42">
        <v>0</v>
      </c>
      <c r="CH42">
        <v>2.2871700000000001</v>
      </c>
      <c r="CI42">
        <v>0</v>
      </c>
      <c r="CJ42">
        <v>120.281966666667</v>
      </c>
      <c r="CK42">
        <v>914.44333333333304</v>
      </c>
      <c r="CL42">
        <v>37.987400000000001</v>
      </c>
      <c r="CM42">
        <v>42.2562</v>
      </c>
      <c r="CN42">
        <v>40.099800000000002</v>
      </c>
      <c r="CO42">
        <v>40.816200000000002</v>
      </c>
      <c r="CP42">
        <v>38.603999999999999</v>
      </c>
      <c r="CQ42">
        <v>90.022333333333293</v>
      </c>
      <c r="CR42">
        <v>9.98</v>
      </c>
      <c r="CS42">
        <v>0</v>
      </c>
      <c r="CT42">
        <v>59.5</v>
      </c>
      <c r="CU42">
        <v>2.2726384615384601</v>
      </c>
      <c r="CV42">
        <v>-0.12618803763101599</v>
      </c>
      <c r="CW42">
        <v>0.81682051760877095</v>
      </c>
      <c r="CX42">
        <v>120.291846153846</v>
      </c>
      <c r="CY42">
        <v>15</v>
      </c>
      <c r="CZ42">
        <v>1684749687.5</v>
      </c>
      <c r="DA42" t="s">
        <v>255</v>
      </c>
      <c r="DB42">
        <v>2</v>
      </c>
      <c r="DC42">
        <v>-3.8319999999999999</v>
      </c>
      <c r="DD42">
        <v>0.35</v>
      </c>
      <c r="DE42">
        <v>403</v>
      </c>
      <c r="DF42">
        <v>15</v>
      </c>
      <c r="DG42">
        <v>1.66</v>
      </c>
      <c r="DH42">
        <v>0.16</v>
      </c>
      <c r="DI42">
        <v>-1.1530016999999999</v>
      </c>
      <c r="DJ42">
        <v>0.22709848791985901</v>
      </c>
      <c r="DK42">
        <v>9.8958223792517605E-2</v>
      </c>
      <c r="DL42">
        <v>1</v>
      </c>
      <c r="DM42">
        <v>2.3130083333333298</v>
      </c>
      <c r="DN42">
        <v>-0.13027650227545701</v>
      </c>
      <c r="DO42">
        <v>0.20010205503831199</v>
      </c>
      <c r="DP42">
        <v>1</v>
      </c>
      <c r="DQ42">
        <v>0.91168238000000001</v>
      </c>
      <c r="DR42">
        <v>-0.14891112571891499</v>
      </c>
      <c r="DS42">
        <v>2.0318047109788899E-2</v>
      </c>
      <c r="DT42">
        <v>0</v>
      </c>
      <c r="DU42">
        <v>2</v>
      </c>
      <c r="DV42">
        <v>3</v>
      </c>
      <c r="DW42" t="s">
        <v>260</v>
      </c>
      <c r="DX42">
        <v>100</v>
      </c>
      <c r="DY42">
        <v>100</v>
      </c>
      <c r="DZ42">
        <v>-3.8319999999999999</v>
      </c>
      <c r="EA42">
        <v>0.35</v>
      </c>
      <c r="EB42">
        <v>2</v>
      </c>
      <c r="EC42">
        <v>515.60900000000004</v>
      </c>
      <c r="ED42">
        <v>413.37400000000002</v>
      </c>
      <c r="EE42">
        <v>28.2407</v>
      </c>
      <c r="EF42">
        <v>30.183599999999998</v>
      </c>
      <c r="EG42">
        <v>30</v>
      </c>
      <c r="EH42">
        <v>30.3184</v>
      </c>
      <c r="EI42">
        <v>30.345800000000001</v>
      </c>
      <c r="EJ42">
        <v>20.122399999999999</v>
      </c>
      <c r="EK42">
        <v>29.494499999999999</v>
      </c>
      <c r="EL42">
        <v>5.6830699999999998</v>
      </c>
      <c r="EM42">
        <v>28.2377</v>
      </c>
      <c r="EN42">
        <v>401.25700000000001</v>
      </c>
      <c r="EO42">
        <v>15.6732</v>
      </c>
      <c r="EP42">
        <v>100.35</v>
      </c>
      <c r="EQ42">
        <v>90.217500000000001</v>
      </c>
    </row>
    <row r="43" spans="1:147" x14ac:dyDescent="0.3">
      <c r="A43">
        <v>27</v>
      </c>
      <c r="B43">
        <v>1684751391.8</v>
      </c>
      <c r="C43">
        <v>1620.2999999523199</v>
      </c>
      <c r="D43" t="s">
        <v>333</v>
      </c>
      <c r="E43" t="s">
        <v>334</v>
      </c>
      <c r="F43">
        <v>1684751384.01667</v>
      </c>
      <c r="G43">
        <f t="shared" si="0"/>
        <v>6.1267490773184866E-3</v>
      </c>
      <c r="H43">
        <f t="shared" si="1"/>
        <v>5.2746400464404006</v>
      </c>
      <c r="I43">
        <f t="shared" si="2"/>
        <v>400.03336666666701</v>
      </c>
      <c r="J43">
        <f t="shared" si="3"/>
        <v>353.00952658302106</v>
      </c>
      <c r="K43">
        <f t="shared" si="4"/>
        <v>33.648605458339759</v>
      </c>
      <c r="L43">
        <f t="shared" si="5"/>
        <v>38.130882912510785</v>
      </c>
      <c r="M43">
        <f t="shared" si="6"/>
        <v>0.26774053814549809</v>
      </c>
      <c r="N43">
        <f t="shared" si="7"/>
        <v>3.3501472839016979</v>
      </c>
      <c r="O43">
        <f t="shared" si="8"/>
        <v>0.25639575212746124</v>
      </c>
      <c r="P43">
        <f t="shared" si="9"/>
        <v>0.16122657057896247</v>
      </c>
      <c r="Q43">
        <f t="shared" si="10"/>
        <v>16.521676923319873</v>
      </c>
      <c r="R43">
        <f t="shared" si="11"/>
        <v>27.294140109945076</v>
      </c>
      <c r="S43">
        <f t="shared" si="12"/>
        <v>27.99513</v>
      </c>
      <c r="T43">
        <f t="shared" si="13"/>
        <v>3.7937624417420892</v>
      </c>
      <c r="U43">
        <f t="shared" si="14"/>
        <v>40.185129650968648</v>
      </c>
      <c r="V43">
        <f t="shared" si="15"/>
        <v>1.5802525108172052</v>
      </c>
      <c r="W43">
        <f t="shared" si="16"/>
        <v>3.9324310374076741</v>
      </c>
      <c r="X43">
        <f t="shared" si="17"/>
        <v>2.213509930924884</v>
      </c>
      <c r="Y43">
        <f t="shared" si="18"/>
        <v>-270.18963430974526</v>
      </c>
      <c r="Z43">
        <f t="shared" si="19"/>
        <v>111.47443023618408</v>
      </c>
      <c r="AA43">
        <f t="shared" si="20"/>
        <v>7.2750594791077123</v>
      </c>
      <c r="AB43">
        <f t="shared" si="21"/>
        <v>-134.91846767113358</v>
      </c>
      <c r="AC43">
        <v>-3.9439295284032803E-2</v>
      </c>
      <c r="AD43">
        <v>4.4274064028355903E-2</v>
      </c>
      <c r="AE43">
        <v>3.3385287089354101</v>
      </c>
      <c r="AF43">
        <v>3</v>
      </c>
      <c r="AG43">
        <v>1</v>
      </c>
      <c r="AH43">
        <f t="shared" si="22"/>
        <v>1</v>
      </c>
      <c r="AI43">
        <f t="shared" si="23"/>
        <v>0</v>
      </c>
      <c r="AJ43">
        <f t="shared" si="24"/>
        <v>50022.72209460826</v>
      </c>
      <c r="AK43" t="s">
        <v>251</v>
      </c>
      <c r="AL43">
        <v>2.30695769230769</v>
      </c>
      <c r="AM43">
        <v>1.212</v>
      </c>
      <c r="AN43">
        <f t="shared" si="25"/>
        <v>-1.09495769230769</v>
      </c>
      <c r="AO43">
        <f t="shared" si="26"/>
        <v>-0.90343043919776411</v>
      </c>
      <c r="AP43">
        <v>-0.69559304301140701</v>
      </c>
      <c r="AQ43" t="s">
        <v>335</v>
      </c>
      <c r="AR43">
        <v>2.34455384615385</v>
      </c>
      <c r="AS43">
        <v>1.7056</v>
      </c>
      <c r="AT43">
        <f t="shared" si="27"/>
        <v>-0.37462115745418023</v>
      </c>
      <c r="AU43">
        <v>0.5</v>
      </c>
      <c r="AV43">
        <f t="shared" si="28"/>
        <v>84.299345350785003</v>
      </c>
      <c r="AW43">
        <f t="shared" si="29"/>
        <v>5.2746400464404006</v>
      </c>
      <c r="AX43">
        <f t="shared" si="30"/>
        <v>-15.790159163970372</v>
      </c>
      <c r="AY43">
        <f t="shared" si="31"/>
        <v>1</v>
      </c>
      <c r="AZ43">
        <f t="shared" si="32"/>
        <v>7.0821820319108955E-2</v>
      </c>
      <c r="BA43">
        <f t="shared" si="33"/>
        <v>-0.28939962476547842</v>
      </c>
      <c r="BB43" t="s">
        <v>253</v>
      </c>
      <c r="BC43">
        <v>0</v>
      </c>
      <c r="BD43">
        <f t="shared" si="34"/>
        <v>1.7056</v>
      </c>
      <c r="BE43">
        <f t="shared" si="35"/>
        <v>-0.37462115745418034</v>
      </c>
      <c r="BF43">
        <f t="shared" si="36"/>
        <v>-0.40726072607260733</v>
      </c>
      <c r="BG43">
        <f t="shared" si="37"/>
        <v>1.0625187876152145</v>
      </c>
      <c r="BH43">
        <f t="shared" si="38"/>
        <v>0.45079367309590562</v>
      </c>
      <c r="BI43">
        <f t="shared" si="39"/>
        <v>99.9999233333333</v>
      </c>
      <c r="BJ43">
        <f t="shared" si="40"/>
        <v>84.299345350785003</v>
      </c>
      <c r="BK43">
        <f t="shared" si="41"/>
        <v>0.84299409980332685</v>
      </c>
      <c r="BL43">
        <f t="shared" si="42"/>
        <v>0.19598819960665356</v>
      </c>
      <c r="BM43">
        <v>0.70432126143548801</v>
      </c>
      <c r="BN43">
        <v>0.5</v>
      </c>
      <c r="BO43" t="s">
        <v>254</v>
      </c>
      <c r="BP43">
        <v>1684751384.01667</v>
      </c>
      <c r="BQ43">
        <v>400.03336666666701</v>
      </c>
      <c r="BR43">
        <v>401.1216</v>
      </c>
      <c r="BS43">
        <v>16.578523333333301</v>
      </c>
      <c r="BT43">
        <v>15.7298066666667</v>
      </c>
      <c r="BU43">
        <v>500.00903333333298</v>
      </c>
      <c r="BV43">
        <v>95.119290000000007</v>
      </c>
      <c r="BW43">
        <v>0.199966066666667</v>
      </c>
      <c r="BX43">
        <v>28.61233</v>
      </c>
      <c r="BY43">
        <v>27.99513</v>
      </c>
      <c r="BZ43">
        <v>999.9</v>
      </c>
      <c r="CA43">
        <v>9999</v>
      </c>
      <c r="CB43">
        <v>0</v>
      </c>
      <c r="CC43">
        <v>68.924499999999995</v>
      </c>
      <c r="CD43">
        <v>99.9999233333333</v>
      </c>
      <c r="CE43">
        <v>0.90018100000000001</v>
      </c>
      <c r="CF43">
        <v>9.9818699999999996E-2</v>
      </c>
      <c r="CG43">
        <v>0</v>
      </c>
      <c r="CH43">
        <v>2.35863333333333</v>
      </c>
      <c r="CI43">
        <v>0</v>
      </c>
      <c r="CJ43">
        <v>119.8494</v>
      </c>
      <c r="CK43">
        <v>914.39566666666701</v>
      </c>
      <c r="CL43">
        <v>37.832999999999998</v>
      </c>
      <c r="CM43">
        <v>42.1374</v>
      </c>
      <c r="CN43">
        <v>39.932866666666698</v>
      </c>
      <c r="CO43">
        <v>40.707999999999998</v>
      </c>
      <c r="CP43">
        <v>38.453800000000001</v>
      </c>
      <c r="CQ43">
        <v>90.016666666666694</v>
      </c>
      <c r="CR43">
        <v>9.98</v>
      </c>
      <c r="CS43">
        <v>0</v>
      </c>
      <c r="CT43">
        <v>59.399999856948902</v>
      </c>
      <c r="CU43">
        <v>2.34455384615385</v>
      </c>
      <c r="CV43">
        <v>0.44434872955377003</v>
      </c>
      <c r="CW43">
        <v>0.40567521447458099</v>
      </c>
      <c r="CX43">
        <v>119.831538461538</v>
      </c>
      <c r="CY43">
        <v>15</v>
      </c>
      <c r="CZ43">
        <v>1684749687.5</v>
      </c>
      <c r="DA43" t="s">
        <v>255</v>
      </c>
      <c r="DB43">
        <v>2</v>
      </c>
      <c r="DC43">
        <v>-3.8319999999999999</v>
      </c>
      <c r="DD43">
        <v>0.35</v>
      </c>
      <c r="DE43">
        <v>403</v>
      </c>
      <c r="DF43">
        <v>15</v>
      </c>
      <c r="DG43">
        <v>1.66</v>
      </c>
      <c r="DH43">
        <v>0.16</v>
      </c>
      <c r="DI43">
        <v>-1.07516938</v>
      </c>
      <c r="DJ43">
        <v>-7.5621938962920798E-2</v>
      </c>
      <c r="DK43">
        <v>0.10207860220847299</v>
      </c>
      <c r="DL43">
        <v>1</v>
      </c>
      <c r="DM43">
        <v>2.3288083333333298</v>
      </c>
      <c r="DN43">
        <v>0.17032517135832001</v>
      </c>
      <c r="DO43">
        <v>0.19098977775874099</v>
      </c>
      <c r="DP43">
        <v>1</v>
      </c>
      <c r="DQ43">
        <v>0.85204946000000004</v>
      </c>
      <c r="DR43">
        <v>-3.7223603712348799E-2</v>
      </c>
      <c r="DS43">
        <v>5.1421267826065901E-3</v>
      </c>
      <c r="DT43">
        <v>1</v>
      </c>
      <c r="DU43">
        <v>3</v>
      </c>
      <c r="DV43">
        <v>3</v>
      </c>
      <c r="DW43" t="s">
        <v>256</v>
      </c>
      <c r="DX43">
        <v>100</v>
      </c>
      <c r="DY43">
        <v>100</v>
      </c>
      <c r="DZ43">
        <v>-3.8319999999999999</v>
      </c>
      <c r="EA43">
        <v>0.35</v>
      </c>
      <c r="EB43">
        <v>2</v>
      </c>
      <c r="EC43">
        <v>515.43799999999999</v>
      </c>
      <c r="ED43">
        <v>413.827</v>
      </c>
      <c r="EE43">
        <v>28.134499999999999</v>
      </c>
      <c r="EF43">
        <v>30.194099999999999</v>
      </c>
      <c r="EG43">
        <v>30.000399999999999</v>
      </c>
      <c r="EH43">
        <v>30.328800000000001</v>
      </c>
      <c r="EI43">
        <v>30.3583</v>
      </c>
      <c r="EJ43">
        <v>20.123100000000001</v>
      </c>
      <c r="EK43">
        <v>29.484500000000001</v>
      </c>
      <c r="EL43">
        <v>4.9391800000000003</v>
      </c>
      <c r="EM43">
        <v>28.122399999999999</v>
      </c>
      <c r="EN43">
        <v>401.08100000000002</v>
      </c>
      <c r="EO43">
        <v>15.647600000000001</v>
      </c>
      <c r="EP43">
        <v>100.351</v>
      </c>
      <c r="EQ43">
        <v>90.215400000000002</v>
      </c>
    </row>
    <row r="44" spans="1:147" x14ac:dyDescent="0.3">
      <c r="A44">
        <v>28</v>
      </c>
      <c r="B44">
        <v>1684751451.8</v>
      </c>
      <c r="C44">
        <v>1680.2999999523199</v>
      </c>
      <c r="D44" t="s">
        <v>336</v>
      </c>
      <c r="E44" t="s">
        <v>337</v>
      </c>
      <c r="F44">
        <v>1684751444</v>
      </c>
      <c r="G44">
        <f t="shared" si="0"/>
        <v>5.8411307382052954E-3</v>
      </c>
      <c r="H44">
        <f t="shared" si="1"/>
        <v>5.1498159075965093</v>
      </c>
      <c r="I44">
        <f t="shared" si="2"/>
        <v>400.03106666666702</v>
      </c>
      <c r="J44">
        <f t="shared" si="3"/>
        <v>352.07958163790363</v>
      </c>
      <c r="K44">
        <f t="shared" si="4"/>
        <v>33.560516926746949</v>
      </c>
      <c r="L44">
        <f t="shared" si="5"/>
        <v>38.131292140361943</v>
      </c>
      <c r="M44">
        <f t="shared" si="6"/>
        <v>0.25394987372411415</v>
      </c>
      <c r="N44">
        <f t="shared" si="7"/>
        <v>3.3472068148770999</v>
      </c>
      <c r="O44">
        <f t="shared" si="8"/>
        <v>0.24371106964000697</v>
      </c>
      <c r="P44">
        <f t="shared" si="9"/>
        <v>0.15320493653870138</v>
      </c>
      <c r="Q44">
        <f t="shared" si="10"/>
        <v>16.521878926260577</v>
      </c>
      <c r="R44">
        <f t="shared" si="11"/>
        <v>27.317320853931356</v>
      </c>
      <c r="S44">
        <f t="shared" si="12"/>
        <v>27.991346666666701</v>
      </c>
      <c r="T44">
        <f t="shared" si="13"/>
        <v>3.7929257573797881</v>
      </c>
      <c r="U44">
        <f t="shared" si="14"/>
        <v>40.08702876762483</v>
      </c>
      <c r="V44">
        <f t="shared" si="15"/>
        <v>1.5726287421191172</v>
      </c>
      <c r="W44">
        <f t="shared" si="16"/>
        <v>3.9230364296522944</v>
      </c>
      <c r="X44">
        <f t="shared" si="17"/>
        <v>2.2202970152606709</v>
      </c>
      <c r="Y44">
        <f t="shared" si="18"/>
        <v>-257.59386555485355</v>
      </c>
      <c r="Z44">
        <f t="shared" si="19"/>
        <v>104.62277296031795</v>
      </c>
      <c r="AA44">
        <f t="shared" si="20"/>
        <v>6.8323724197043862</v>
      </c>
      <c r="AB44">
        <f t="shared" si="21"/>
        <v>-129.61684124857064</v>
      </c>
      <c r="AC44">
        <v>-3.93958508749725E-2</v>
      </c>
      <c r="AD44">
        <v>4.4225293873246301E-2</v>
      </c>
      <c r="AE44">
        <v>3.3356010383677801</v>
      </c>
      <c r="AF44">
        <v>3</v>
      </c>
      <c r="AG44">
        <v>1</v>
      </c>
      <c r="AH44">
        <f t="shared" si="22"/>
        <v>1</v>
      </c>
      <c r="AI44">
        <f t="shared" si="23"/>
        <v>0</v>
      </c>
      <c r="AJ44">
        <f t="shared" si="24"/>
        <v>49976.721214424833</v>
      </c>
      <c r="AK44" t="s">
        <v>251</v>
      </c>
      <c r="AL44">
        <v>2.30695769230769</v>
      </c>
      <c r="AM44">
        <v>1.212</v>
      </c>
      <c r="AN44">
        <f t="shared" si="25"/>
        <v>-1.09495769230769</v>
      </c>
      <c r="AO44">
        <f t="shared" si="26"/>
        <v>-0.90343043919776411</v>
      </c>
      <c r="AP44">
        <v>-0.69559304301140701</v>
      </c>
      <c r="AQ44" t="s">
        <v>338</v>
      </c>
      <c r="AR44">
        <v>2.4007384615384599</v>
      </c>
      <c r="AS44">
        <v>2.0255999999999998</v>
      </c>
      <c r="AT44">
        <f t="shared" si="27"/>
        <v>-0.18519868756835511</v>
      </c>
      <c r="AU44">
        <v>0.5</v>
      </c>
      <c r="AV44">
        <f t="shared" si="28"/>
        <v>84.299515619967622</v>
      </c>
      <c r="AW44">
        <f t="shared" si="29"/>
        <v>5.1498159075965093</v>
      </c>
      <c r="AX44">
        <f t="shared" si="30"/>
        <v>-7.8060798277330274</v>
      </c>
      <c r="AY44">
        <f t="shared" si="31"/>
        <v>1</v>
      </c>
      <c r="AZ44">
        <f t="shared" si="32"/>
        <v>6.9340955373453445E-2</v>
      </c>
      <c r="BA44">
        <f t="shared" si="33"/>
        <v>-0.4016587677725118</v>
      </c>
      <c r="BB44" t="s">
        <v>253</v>
      </c>
      <c r="BC44">
        <v>0</v>
      </c>
      <c r="BD44">
        <f t="shared" si="34"/>
        <v>2.0255999999999998</v>
      </c>
      <c r="BE44">
        <f t="shared" si="35"/>
        <v>-0.18519868756835511</v>
      </c>
      <c r="BF44">
        <f t="shared" si="36"/>
        <v>-0.67128712871287122</v>
      </c>
      <c r="BG44">
        <f t="shared" si="37"/>
        <v>1.333315106694194</v>
      </c>
      <c r="BH44">
        <f t="shared" si="38"/>
        <v>0.74304240767996099</v>
      </c>
      <c r="BI44">
        <f t="shared" si="39"/>
        <v>100.00000666666701</v>
      </c>
      <c r="BJ44">
        <f t="shared" si="40"/>
        <v>84.299515619967622</v>
      </c>
      <c r="BK44">
        <f t="shared" si="41"/>
        <v>0.8429951</v>
      </c>
      <c r="BL44">
        <f t="shared" si="42"/>
        <v>0.1959902</v>
      </c>
      <c r="BM44">
        <v>0.70432126143548801</v>
      </c>
      <c r="BN44">
        <v>0.5</v>
      </c>
      <c r="BO44" t="s">
        <v>254</v>
      </c>
      <c r="BP44">
        <v>1684751444</v>
      </c>
      <c r="BQ44">
        <v>400.03106666666702</v>
      </c>
      <c r="BR44">
        <v>401.08563333333302</v>
      </c>
      <c r="BS44">
        <v>16.498270000000002</v>
      </c>
      <c r="BT44">
        <v>15.6890433333333</v>
      </c>
      <c r="BU44">
        <v>500.003066666667</v>
      </c>
      <c r="BV44">
        <v>95.120739999999998</v>
      </c>
      <c r="BW44">
        <v>0.20008709999999999</v>
      </c>
      <c r="BX44">
        <v>28.571120000000001</v>
      </c>
      <c r="BY44">
        <v>27.991346666666701</v>
      </c>
      <c r="BZ44">
        <v>999.9</v>
      </c>
      <c r="CA44">
        <v>9987.8333333333303</v>
      </c>
      <c r="CB44">
        <v>0</v>
      </c>
      <c r="CC44">
        <v>68.924499999999995</v>
      </c>
      <c r="CD44">
        <v>100.00000666666701</v>
      </c>
      <c r="CE44">
        <v>0.90015000000000001</v>
      </c>
      <c r="CF44">
        <v>9.9849729999999998E-2</v>
      </c>
      <c r="CG44">
        <v>0</v>
      </c>
      <c r="CH44">
        <v>2.4052466666666699</v>
      </c>
      <c r="CI44">
        <v>0</v>
      </c>
      <c r="CJ44">
        <v>119.588433333333</v>
      </c>
      <c r="CK44">
        <v>914.38673333333304</v>
      </c>
      <c r="CL44">
        <v>37.691200000000002</v>
      </c>
      <c r="CM44">
        <v>42.033066666666699</v>
      </c>
      <c r="CN44">
        <v>39.791333333333299</v>
      </c>
      <c r="CO44">
        <v>40.620800000000003</v>
      </c>
      <c r="CP44">
        <v>38.332999999999998</v>
      </c>
      <c r="CQ44">
        <v>90.016333333333293</v>
      </c>
      <c r="CR44">
        <v>9.9836666666666698</v>
      </c>
      <c r="CS44">
        <v>0</v>
      </c>
      <c r="CT44">
        <v>59.399999856948902</v>
      </c>
      <c r="CU44">
        <v>2.4007384615384599</v>
      </c>
      <c r="CV44">
        <v>-1.05589059354698</v>
      </c>
      <c r="CW44">
        <v>-0.50697436493968795</v>
      </c>
      <c r="CX44">
        <v>119.590038461538</v>
      </c>
      <c r="CY44">
        <v>15</v>
      </c>
      <c r="CZ44">
        <v>1684749687.5</v>
      </c>
      <c r="DA44" t="s">
        <v>255</v>
      </c>
      <c r="DB44">
        <v>2</v>
      </c>
      <c r="DC44">
        <v>-3.8319999999999999</v>
      </c>
      <c r="DD44">
        <v>0.35</v>
      </c>
      <c r="DE44">
        <v>403</v>
      </c>
      <c r="DF44">
        <v>15</v>
      </c>
      <c r="DG44">
        <v>1.66</v>
      </c>
      <c r="DH44">
        <v>0.16</v>
      </c>
      <c r="DI44">
        <v>-1.0781177399999999</v>
      </c>
      <c r="DJ44">
        <v>0.24969663756941801</v>
      </c>
      <c r="DK44">
        <v>9.5491863642681099E-2</v>
      </c>
      <c r="DL44">
        <v>1</v>
      </c>
      <c r="DM44">
        <v>2.37286666666667</v>
      </c>
      <c r="DN44">
        <v>0.15266866715888999</v>
      </c>
      <c r="DO44">
        <v>0.162456344563359</v>
      </c>
      <c r="DP44">
        <v>1</v>
      </c>
      <c r="DQ44">
        <v>0.81559457999999996</v>
      </c>
      <c r="DR44">
        <v>-7.6961110639414299E-2</v>
      </c>
      <c r="DS44">
        <v>9.7086736500718793E-3</v>
      </c>
      <c r="DT44">
        <v>1</v>
      </c>
      <c r="DU44">
        <v>3</v>
      </c>
      <c r="DV44">
        <v>3</v>
      </c>
      <c r="DW44" t="s">
        <v>256</v>
      </c>
      <c r="DX44">
        <v>100</v>
      </c>
      <c r="DY44">
        <v>100</v>
      </c>
      <c r="DZ44">
        <v>-3.8319999999999999</v>
      </c>
      <c r="EA44">
        <v>0.35</v>
      </c>
      <c r="EB44">
        <v>2</v>
      </c>
      <c r="EC44">
        <v>515.649</v>
      </c>
      <c r="ED44">
        <v>413.40899999999999</v>
      </c>
      <c r="EE44">
        <v>28.066199999999998</v>
      </c>
      <c r="EF44">
        <v>30.204499999999999</v>
      </c>
      <c r="EG44">
        <v>30.0002</v>
      </c>
      <c r="EH44">
        <v>30.339200000000002</v>
      </c>
      <c r="EI44">
        <v>30.3687</v>
      </c>
      <c r="EJ44">
        <v>20.1203</v>
      </c>
      <c r="EK44">
        <v>30.096499999999999</v>
      </c>
      <c r="EL44">
        <v>4.5684899999999997</v>
      </c>
      <c r="EM44">
        <v>28.073399999999999</v>
      </c>
      <c r="EN44">
        <v>400.96499999999997</v>
      </c>
      <c r="EO44">
        <v>15.652900000000001</v>
      </c>
      <c r="EP44">
        <v>100.351</v>
      </c>
      <c r="EQ44">
        <v>90.214699999999993</v>
      </c>
    </row>
    <row r="45" spans="1:147" x14ac:dyDescent="0.3">
      <c r="A45">
        <v>29</v>
      </c>
      <c r="B45">
        <v>1684751511.8</v>
      </c>
      <c r="C45">
        <v>1740.2999999523199</v>
      </c>
      <c r="D45" t="s">
        <v>339</v>
      </c>
      <c r="E45" t="s">
        <v>340</v>
      </c>
      <c r="F45">
        <v>1684751504.04667</v>
      </c>
      <c r="G45">
        <f t="shared" si="0"/>
        <v>5.4141535199959323E-3</v>
      </c>
      <c r="H45">
        <f t="shared" si="1"/>
        <v>5.0159776646206735</v>
      </c>
      <c r="I45">
        <f t="shared" si="2"/>
        <v>400.02303333333299</v>
      </c>
      <c r="J45">
        <f t="shared" si="3"/>
        <v>350.33410783674856</v>
      </c>
      <c r="K45">
        <f t="shared" si="4"/>
        <v>33.394155651536423</v>
      </c>
      <c r="L45">
        <f t="shared" si="5"/>
        <v>38.130547784282335</v>
      </c>
      <c r="M45">
        <f t="shared" si="6"/>
        <v>0.23445680111471554</v>
      </c>
      <c r="N45">
        <f t="shared" si="7"/>
        <v>3.3510374780597898</v>
      </c>
      <c r="O45">
        <f t="shared" si="8"/>
        <v>0.22570998310163765</v>
      </c>
      <c r="P45">
        <f t="shared" si="9"/>
        <v>0.14182741874072374</v>
      </c>
      <c r="Q45">
        <f t="shared" si="10"/>
        <v>16.522086930536336</v>
      </c>
      <c r="R45">
        <f t="shared" si="11"/>
        <v>27.368330143311709</v>
      </c>
      <c r="S45">
        <f t="shared" si="12"/>
        <v>27.97617</v>
      </c>
      <c r="T45">
        <f t="shared" si="13"/>
        <v>3.7895710547387402</v>
      </c>
      <c r="U45">
        <f t="shared" si="14"/>
        <v>40.063950079363828</v>
      </c>
      <c r="V45">
        <f t="shared" si="15"/>
        <v>1.5673374089375578</v>
      </c>
      <c r="W45">
        <f t="shared" si="16"/>
        <v>3.9120890621937527</v>
      </c>
      <c r="X45">
        <f t="shared" si="17"/>
        <v>2.2222336458011824</v>
      </c>
      <c r="Y45">
        <f t="shared" si="18"/>
        <v>-238.7641702318206</v>
      </c>
      <c r="Z45">
        <f t="shared" si="19"/>
        <v>98.789120483033145</v>
      </c>
      <c r="AA45">
        <f t="shared" si="20"/>
        <v>6.4420004339699863</v>
      </c>
      <c r="AB45">
        <f t="shared" si="21"/>
        <v>-117.01096238428113</v>
      </c>
      <c r="AC45">
        <v>-3.9452450643611303E-2</v>
      </c>
      <c r="AD45">
        <v>4.4288832071955497E-2</v>
      </c>
      <c r="AE45">
        <v>3.3394150276050998</v>
      </c>
      <c r="AF45">
        <v>3</v>
      </c>
      <c r="AG45">
        <v>1</v>
      </c>
      <c r="AH45">
        <f t="shared" si="22"/>
        <v>1</v>
      </c>
      <c r="AI45">
        <f t="shared" si="23"/>
        <v>0</v>
      </c>
      <c r="AJ45">
        <f t="shared" si="24"/>
        <v>50053.586092035453</v>
      </c>
      <c r="AK45" t="s">
        <v>251</v>
      </c>
      <c r="AL45">
        <v>2.30695769230769</v>
      </c>
      <c r="AM45">
        <v>1.212</v>
      </c>
      <c r="AN45">
        <f t="shared" si="25"/>
        <v>-1.09495769230769</v>
      </c>
      <c r="AO45">
        <f t="shared" si="26"/>
        <v>-0.90343043919776411</v>
      </c>
      <c r="AP45">
        <v>-0.69559304301140701</v>
      </c>
      <c r="AQ45" t="s">
        <v>341</v>
      </c>
      <c r="AR45">
        <v>2.3503115384615398</v>
      </c>
      <c r="AS45">
        <v>1.6963999999999999</v>
      </c>
      <c r="AT45">
        <f t="shared" si="27"/>
        <v>-0.38547013585330103</v>
      </c>
      <c r="AU45">
        <v>0.5</v>
      </c>
      <c r="AV45">
        <f t="shared" si="28"/>
        <v>84.298417815044573</v>
      </c>
      <c r="AW45">
        <f t="shared" si="29"/>
        <v>5.0159776646206735</v>
      </c>
      <c r="AX45">
        <f t="shared" si="30"/>
        <v>-16.247261283691781</v>
      </c>
      <c r="AY45">
        <f t="shared" si="31"/>
        <v>1</v>
      </c>
      <c r="AZ45">
        <f t="shared" si="32"/>
        <v>6.7754186326054011E-2</v>
      </c>
      <c r="BA45">
        <f t="shared" si="33"/>
        <v>-0.28554586182504127</v>
      </c>
      <c r="BB45" t="s">
        <v>253</v>
      </c>
      <c r="BC45">
        <v>0</v>
      </c>
      <c r="BD45">
        <f t="shared" si="34"/>
        <v>1.6963999999999999</v>
      </c>
      <c r="BE45">
        <f t="shared" si="35"/>
        <v>-0.38547013585330109</v>
      </c>
      <c r="BF45">
        <f t="shared" si="36"/>
        <v>-0.39966996699669965</v>
      </c>
      <c r="BG45">
        <f t="shared" si="37"/>
        <v>1.071006960849167</v>
      </c>
      <c r="BH45">
        <f t="shared" si="38"/>
        <v>0.44239152197661397</v>
      </c>
      <c r="BI45">
        <f t="shared" si="39"/>
        <v>99.998406666666696</v>
      </c>
      <c r="BJ45">
        <f t="shared" si="40"/>
        <v>84.298417815044573</v>
      </c>
      <c r="BK45">
        <f t="shared" si="41"/>
        <v>0.84299760991236339</v>
      </c>
      <c r="BL45">
        <f t="shared" si="42"/>
        <v>0.1959952198247269</v>
      </c>
      <c r="BM45">
        <v>0.70432126143548801</v>
      </c>
      <c r="BN45">
        <v>0.5</v>
      </c>
      <c r="BO45" t="s">
        <v>254</v>
      </c>
      <c r="BP45">
        <v>1684751504.04667</v>
      </c>
      <c r="BQ45">
        <v>400.02303333333299</v>
      </c>
      <c r="BR45">
        <v>401.03469999999999</v>
      </c>
      <c r="BS45">
        <v>16.44275</v>
      </c>
      <c r="BT45">
        <v>15.69262</v>
      </c>
      <c r="BU45">
        <v>499.99363333333298</v>
      </c>
      <c r="BV45">
        <v>95.120893333333299</v>
      </c>
      <c r="BW45">
        <v>0.19998723333333299</v>
      </c>
      <c r="BX45">
        <v>28.52299</v>
      </c>
      <c r="BY45">
        <v>27.97617</v>
      </c>
      <c r="BZ45">
        <v>999.9</v>
      </c>
      <c r="CA45">
        <v>10002.166666666701</v>
      </c>
      <c r="CB45">
        <v>0</v>
      </c>
      <c r="CC45">
        <v>68.924499999999995</v>
      </c>
      <c r="CD45">
        <v>99.998406666666696</v>
      </c>
      <c r="CE45">
        <v>0.90006786666666705</v>
      </c>
      <c r="CF45">
        <v>9.9932013333333403E-2</v>
      </c>
      <c r="CG45">
        <v>0</v>
      </c>
      <c r="CH45">
        <v>2.3594066666666702</v>
      </c>
      <c r="CI45">
        <v>0</v>
      </c>
      <c r="CJ45">
        <v>119.42893333333301</v>
      </c>
      <c r="CK45">
        <v>914.345233333333</v>
      </c>
      <c r="CL45">
        <v>37.557866666666698</v>
      </c>
      <c r="CM45">
        <v>41.928733333333298</v>
      </c>
      <c r="CN45">
        <v>39.649799999999999</v>
      </c>
      <c r="CO45">
        <v>40.5082666666667</v>
      </c>
      <c r="CP45">
        <v>38.203800000000001</v>
      </c>
      <c r="CQ45">
        <v>90.004666666666694</v>
      </c>
      <c r="CR45">
        <v>9.9916666666666707</v>
      </c>
      <c r="CS45">
        <v>0</v>
      </c>
      <c r="CT45">
        <v>59.200000047683702</v>
      </c>
      <c r="CU45">
        <v>2.3503115384615398</v>
      </c>
      <c r="CV45">
        <v>-0.65988719886323</v>
      </c>
      <c r="CW45">
        <v>1.3585641136477</v>
      </c>
      <c r="CX45">
        <v>119.42915384615399</v>
      </c>
      <c r="CY45">
        <v>15</v>
      </c>
      <c r="CZ45">
        <v>1684749687.5</v>
      </c>
      <c r="DA45" t="s">
        <v>255</v>
      </c>
      <c r="DB45">
        <v>2</v>
      </c>
      <c r="DC45">
        <v>-3.8319999999999999</v>
      </c>
      <c r="DD45">
        <v>0.35</v>
      </c>
      <c r="DE45">
        <v>403</v>
      </c>
      <c r="DF45">
        <v>15</v>
      </c>
      <c r="DG45">
        <v>1.66</v>
      </c>
      <c r="DH45">
        <v>0.16</v>
      </c>
      <c r="DI45">
        <v>-1.0138180999999999</v>
      </c>
      <c r="DJ45">
        <v>0.214966452792201</v>
      </c>
      <c r="DK45">
        <v>0.106726818258627</v>
      </c>
      <c r="DL45">
        <v>1</v>
      </c>
      <c r="DM45">
        <v>2.3305888888888902</v>
      </c>
      <c r="DN45">
        <v>8.3142707162399798E-2</v>
      </c>
      <c r="DO45">
        <v>0.15856044549806</v>
      </c>
      <c r="DP45">
        <v>1</v>
      </c>
      <c r="DQ45">
        <v>0.75458044000000002</v>
      </c>
      <c r="DR45">
        <v>-5.0345730008146398E-2</v>
      </c>
      <c r="DS45">
        <v>6.7024882906574403E-3</v>
      </c>
      <c r="DT45">
        <v>1</v>
      </c>
      <c r="DU45">
        <v>3</v>
      </c>
      <c r="DV45">
        <v>3</v>
      </c>
      <c r="DW45" t="s">
        <v>256</v>
      </c>
      <c r="DX45">
        <v>100</v>
      </c>
      <c r="DY45">
        <v>100</v>
      </c>
      <c r="DZ45">
        <v>-3.8319999999999999</v>
      </c>
      <c r="EA45">
        <v>0.35</v>
      </c>
      <c r="EB45">
        <v>2</v>
      </c>
      <c r="EC45">
        <v>515.47900000000004</v>
      </c>
      <c r="ED45">
        <v>413.59399999999999</v>
      </c>
      <c r="EE45">
        <v>28.056999999999999</v>
      </c>
      <c r="EF45">
        <v>30.215</v>
      </c>
      <c r="EG45">
        <v>30.0002</v>
      </c>
      <c r="EH45">
        <v>30.349699999999999</v>
      </c>
      <c r="EI45">
        <v>30.376999999999999</v>
      </c>
      <c r="EJ45">
        <v>20.121500000000001</v>
      </c>
      <c r="EK45">
        <v>30.096499999999999</v>
      </c>
      <c r="EL45">
        <v>3.81982</v>
      </c>
      <c r="EM45">
        <v>28.0654</v>
      </c>
      <c r="EN45">
        <v>400.95</v>
      </c>
      <c r="EO45">
        <v>15.680999999999999</v>
      </c>
      <c r="EP45">
        <v>100.35</v>
      </c>
      <c r="EQ45">
        <v>90.215299999999999</v>
      </c>
    </row>
    <row r="46" spans="1:147" x14ac:dyDescent="0.3">
      <c r="A46">
        <v>30</v>
      </c>
      <c r="B46">
        <v>1684751571.8</v>
      </c>
      <c r="C46">
        <v>1800.2999999523199</v>
      </c>
      <c r="D46" t="s">
        <v>342</v>
      </c>
      <c r="E46" t="s">
        <v>343</v>
      </c>
      <c r="F46">
        <v>1684751564.05</v>
      </c>
      <c r="G46">
        <f t="shared" si="0"/>
        <v>5.0618658084807091E-3</v>
      </c>
      <c r="H46">
        <f t="shared" si="1"/>
        <v>4.9260784018576702</v>
      </c>
      <c r="I46">
        <f t="shared" si="2"/>
        <v>400.02036666666697</v>
      </c>
      <c r="J46">
        <f t="shared" si="3"/>
        <v>348.38895218821864</v>
      </c>
      <c r="K46">
        <f t="shared" si="4"/>
        <v>33.208074293563634</v>
      </c>
      <c r="L46">
        <f t="shared" si="5"/>
        <v>38.12952727625116</v>
      </c>
      <c r="M46">
        <f t="shared" si="6"/>
        <v>0.21787081259414628</v>
      </c>
      <c r="N46">
        <f t="shared" si="7"/>
        <v>3.3520962166325159</v>
      </c>
      <c r="O46">
        <f t="shared" si="8"/>
        <v>0.21029855585616478</v>
      </c>
      <c r="P46">
        <f t="shared" si="9"/>
        <v>0.13209500924353881</v>
      </c>
      <c r="Q46">
        <f t="shared" si="10"/>
        <v>16.523287224150586</v>
      </c>
      <c r="R46">
        <f t="shared" si="11"/>
        <v>27.429405138165954</v>
      </c>
      <c r="S46">
        <f t="shared" si="12"/>
        <v>27.989719999999998</v>
      </c>
      <c r="T46">
        <f t="shared" si="13"/>
        <v>3.7925660694546242</v>
      </c>
      <c r="U46">
        <f t="shared" si="14"/>
        <v>39.991678324843647</v>
      </c>
      <c r="V46">
        <f t="shared" si="15"/>
        <v>1.5626981907997295</v>
      </c>
      <c r="W46">
        <f t="shared" si="16"/>
        <v>3.9075584127934668</v>
      </c>
      <c r="X46">
        <f t="shared" si="17"/>
        <v>2.2298678786548947</v>
      </c>
      <c r="Y46">
        <f t="shared" si="18"/>
        <v>-223.22828215399926</v>
      </c>
      <c r="Z46">
        <f t="shared" si="19"/>
        <v>92.765669795112871</v>
      </c>
      <c r="AA46">
        <f t="shared" si="20"/>
        <v>6.0471095313773073</v>
      </c>
      <c r="AB46">
        <f t="shared" si="21"/>
        <v>-107.89221560335849</v>
      </c>
      <c r="AC46">
        <v>-3.94680986124607E-2</v>
      </c>
      <c r="AD46">
        <v>4.4306398287826301E-2</v>
      </c>
      <c r="AE46">
        <v>3.3404691563819902</v>
      </c>
      <c r="AF46">
        <v>3</v>
      </c>
      <c r="AG46">
        <v>1</v>
      </c>
      <c r="AH46">
        <f t="shared" si="22"/>
        <v>1</v>
      </c>
      <c r="AI46">
        <f t="shared" si="23"/>
        <v>0</v>
      </c>
      <c r="AJ46">
        <f t="shared" si="24"/>
        <v>50075.89802522734</v>
      </c>
      <c r="AK46" t="s">
        <v>251</v>
      </c>
      <c r="AL46">
        <v>2.30695769230769</v>
      </c>
      <c r="AM46">
        <v>1.212</v>
      </c>
      <c r="AN46">
        <f t="shared" si="25"/>
        <v>-1.09495769230769</v>
      </c>
      <c r="AO46">
        <f t="shared" si="26"/>
        <v>-0.90343043919776411</v>
      </c>
      <c r="AP46">
        <v>-0.69559304301140701</v>
      </c>
      <c r="AQ46" t="s">
        <v>344</v>
      </c>
      <c r="AR46">
        <v>2.34999615384615</v>
      </c>
      <c r="AS46">
        <v>1.6164000000000001</v>
      </c>
      <c r="AT46">
        <f t="shared" si="27"/>
        <v>-0.45384567795480701</v>
      </c>
      <c r="AU46">
        <v>0.5</v>
      </c>
      <c r="AV46">
        <f t="shared" si="28"/>
        <v>84.302967559111764</v>
      </c>
      <c r="AW46">
        <f t="shared" si="29"/>
        <v>4.9260784018576702</v>
      </c>
      <c r="AX46">
        <f t="shared" si="30"/>
        <v>-19.13026873273359</v>
      </c>
      <c r="AY46">
        <f t="shared" si="31"/>
        <v>1</v>
      </c>
      <c r="AZ46">
        <f t="shared" si="32"/>
        <v>6.6684146568473532E-2</v>
      </c>
      <c r="BA46">
        <f t="shared" si="33"/>
        <v>-0.25018559762435044</v>
      </c>
      <c r="BB46" t="s">
        <v>253</v>
      </c>
      <c r="BC46">
        <v>0</v>
      </c>
      <c r="BD46">
        <f t="shared" si="34"/>
        <v>1.6164000000000001</v>
      </c>
      <c r="BE46">
        <f t="shared" si="35"/>
        <v>-0.45384567795480696</v>
      </c>
      <c r="BF46">
        <f t="shared" si="36"/>
        <v>-0.33366336633663374</v>
      </c>
      <c r="BG46">
        <f t="shared" si="37"/>
        <v>1.0623242084157156</v>
      </c>
      <c r="BH46">
        <f t="shared" si="38"/>
        <v>0.36932933833060022</v>
      </c>
      <c r="BI46">
        <f t="shared" si="39"/>
        <v>100.003586666667</v>
      </c>
      <c r="BJ46">
        <f t="shared" si="40"/>
        <v>84.302967559111764</v>
      </c>
      <c r="BK46">
        <f t="shared" si="41"/>
        <v>0.84299944001119975</v>
      </c>
      <c r="BL46">
        <f t="shared" si="42"/>
        <v>0.19599888002239951</v>
      </c>
      <c r="BM46">
        <v>0.70432126143548801</v>
      </c>
      <c r="BN46">
        <v>0.5</v>
      </c>
      <c r="BO46" t="s">
        <v>254</v>
      </c>
      <c r="BP46">
        <v>1684751564.05</v>
      </c>
      <c r="BQ46">
        <v>400.02036666666697</v>
      </c>
      <c r="BR46">
        <v>400.99950000000001</v>
      </c>
      <c r="BS46">
        <v>16.394410000000001</v>
      </c>
      <c r="BT46">
        <v>15.6930666666667</v>
      </c>
      <c r="BU46">
        <v>500.00200000000001</v>
      </c>
      <c r="BV46">
        <v>95.118996666666703</v>
      </c>
      <c r="BW46">
        <v>0.19996820000000001</v>
      </c>
      <c r="BX46">
        <v>28.503036666666699</v>
      </c>
      <c r="BY46">
        <v>27.989719999999998</v>
      </c>
      <c r="BZ46">
        <v>999.9</v>
      </c>
      <c r="CA46">
        <v>10006.333333333299</v>
      </c>
      <c r="CB46">
        <v>0</v>
      </c>
      <c r="CC46">
        <v>68.924499999999995</v>
      </c>
      <c r="CD46">
        <v>100.003586666667</v>
      </c>
      <c r="CE46">
        <v>0.89999709999999999</v>
      </c>
      <c r="CF46">
        <v>0.10000278</v>
      </c>
      <c r="CG46">
        <v>0</v>
      </c>
      <c r="CH46">
        <v>2.3361499999999999</v>
      </c>
      <c r="CI46">
        <v>0</v>
      </c>
      <c r="CJ46">
        <v>119.292266666667</v>
      </c>
      <c r="CK46">
        <v>914.37040000000002</v>
      </c>
      <c r="CL46">
        <v>37.441200000000002</v>
      </c>
      <c r="CM46">
        <v>41.811999999999998</v>
      </c>
      <c r="CN46">
        <v>39.541333333333299</v>
      </c>
      <c r="CO46">
        <v>40.436999999999998</v>
      </c>
      <c r="CP46">
        <v>38.108199999999997</v>
      </c>
      <c r="CQ46">
        <v>90.003666666666703</v>
      </c>
      <c r="CR46">
        <v>9.9983333333333295</v>
      </c>
      <c r="CS46">
        <v>0</v>
      </c>
      <c r="CT46">
        <v>59.600000143051098</v>
      </c>
      <c r="CU46">
        <v>2.34999615384615</v>
      </c>
      <c r="CV46">
        <v>-0.152051279962961</v>
      </c>
      <c r="CW46">
        <v>-2.1822906085479099</v>
      </c>
      <c r="CX46">
        <v>119.286307692308</v>
      </c>
      <c r="CY46">
        <v>15</v>
      </c>
      <c r="CZ46">
        <v>1684749687.5</v>
      </c>
      <c r="DA46" t="s">
        <v>255</v>
      </c>
      <c r="DB46">
        <v>2</v>
      </c>
      <c r="DC46">
        <v>-3.8319999999999999</v>
      </c>
      <c r="DD46">
        <v>0.35</v>
      </c>
      <c r="DE46">
        <v>403</v>
      </c>
      <c r="DF46">
        <v>15</v>
      </c>
      <c r="DG46">
        <v>1.66</v>
      </c>
      <c r="DH46">
        <v>0.16</v>
      </c>
      <c r="DI46">
        <v>-0.97997343999999997</v>
      </c>
      <c r="DJ46">
        <v>8.4195249939953296E-2</v>
      </c>
      <c r="DK46">
        <v>7.2554992467826804E-2</v>
      </c>
      <c r="DL46">
        <v>1</v>
      </c>
      <c r="DM46">
        <v>2.3055722222222199</v>
      </c>
      <c r="DN46">
        <v>7.6373352332244401E-3</v>
      </c>
      <c r="DO46">
        <v>0.16661354588640001</v>
      </c>
      <c r="DP46">
        <v>1</v>
      </c>
      <c r="DQ46">
        <v>0.70571525999999996</v>
      </c>
      <c r="DR46">
        <v>-5.0530418247298897E-2</v>
      </c>
      <c r="DS46">
        <v>6.5844793531759198E-3</v>
      </c>
      <c r="DT46">
        <v>1</v>
      </c>
      <c r="DU46">
        <v>3</v>
      </c>
      <c r="DV46">
        <v>3</v>
      </c>
      <c r="DW46" t="s">
        <v>256</v>
      </c>
      <c r="DX46">
        <v>100</v>
      </c>
      <c r="DY46">
        <v>100</v>
      </c>
      <c r="DZ46">
        <v>-3.8319999999999999</v>
      </c>
      <c r="EA46">
        <v>0.35</v>
      </c>
      <c r="EB46">
        <v>2</v>
      </c>
      <c r="EC46">
        <v>515.28700000000003</v>
      </c>
      <c r="ED46">
        <v>413.90600000000001</v>
      </c>
      <c r="EE46">
        <v>28.0395</v>
      </c>
      <c r="EF46">
        <v>30.222799999999999</v>
      </c>
      <c r="EG46">
        <v>30</v>
      </c>
      <c r="EH46">
        <v>30.357500000000002</v>
      </c>
      <c r="EI46">
        <v>30.386900000000001</v>
      </c>
      <c r="EJ46">
        <v>20.122</v>
      </c>
      <c r="EK46">
        <v>29.805499999999999</v>
      </c>
      <c r="EL46">
        <v>3.0786799999999999</v>
      </c>
      <c r="EM46">
        <v>28.046700000000001</v>
      </c>
      <c r="EN46">
        <v>401.00599999999997</v>
      </c>
      <c r="EO46">
        <v>15.7851</v>
      </c>
      <c r="EP46">
        <v>100.35</v>
      </c>
      <c r="EQ46">
        <v>90.215199999999996</v>
      </c>
    </row>
    <row r="47" spans="1:147" x14ac:dyDescent="0.3">
      <c r="A47">
        <v>31</v>
      </c>
      <c r="B47">
        <v>1684751631.8</v>
      </c>
      <c r="C47">
        <v>1860.2999999523199</v>
      </c>
      <c r="D47" t="s">
        <v>345</v>
      </c>
      <c r="E47" t="s">
        <v>346</v>
      </c>
      <c r="F47">
        <v>1684751624.05</v>
      </c>
      <c r="G47">
        <f t="shared" si="0"/>
        <v>4.6149242958119984E-3</v>
      </c>
      <c r="H47">
        <f t="shared" si="1"/>
        <v>4.9802091528165544</v>
      </c>
      <c r="I47">
        <f t="shared" si="2"/>
        <v>400.03436666666698</v>
      </c>
      <c r="J47">
        <f t="shared" si="3"/>
        <v>344.47076269899003</v>
      </c>
      <c r="K47">
        <f t="shared" si="4"/>
        <v>32.833656179528525</v>
      </c>
      <c r="L47">
        <f t="shared" si="5"/>
        <v>38.129769714610674</v>
      </c>
      <c r="M47">
        <f t="shared" si="6"/>
        <v>0.19829899468476425</v>
      </c>
      <c r="N47">
        <f t="shared" si="7"/>
        <v>3.3489033207721808</v>
      </c>
      <c r="O47">
        <f t="shared" si="8"/>
        <v>0.19199915270383106</v>
      </c>
      <c r="P47">
        <f t="shared" si="9"/>
        <v>0.12054881396185481</v>
      </c>
      <c r="Q47">
        <f t="shared" si="10"/>
        <v>16.522266927506447</v>
      </c>
      <c r="R47">
        <f t="shared" si="11"/>
        <v>27.503976281934108</v>
      </c>
      <c r="S47">
        <f t="shared" si="12"/>
        <v>27.9882633333333</v>
      </c>
      <c r="T47">
        <f t="shared" si="13"/>
        <v>3.792243997122787</v>
      </c>
      <c r="U47">
        <f t="shared" si="14"/>
        <v>40.128564647034068</v>
      </c>
      <c r="V47">
        <f t="shared" si="15"/>
        <v>1.5655977552930098</v>
      </c>
      <c r="W47">
        <f t="shared" si="16"/>
        <v>3.9014546597014266</v>
      </c>
      <c r="X47">
        <f t="shared" si="17"/>
        <v>2.2266462418297772</v>
      </c>
      <c r="Y47">
        <f t="shared" si="18"/>
        <v>-203.51816144530912</v>
      </c>
      <c r="Z47">
        <f t="shared" si="19"/>
        <v>88.081208554165386</v>
      </c>
      <c r="AA47">
        <f t="shared" si="20"/>
        <v>5.7464059008275008</v>
      </c>
      <c r="AB47">
        <f t="shared" si="21"/>
        <v>-93.168280062809771</v>
      </c>
      <c r="AC47">
        <v>-3.9420914273595502E-2</v>
      </c>
      <c r="AD47">
        <v>4.4253429733874999E-2</v>
      </c>
      <c r="AE47">
        <v>3.3372901607390499</v>
      </c>
      <c r="AF47">
        <v>3</v>
      </c>
      <c r="AG47">
        <v>1</v>
      </c>
      <c r="AH47">
        <f t="shared" si="22"/>
        <v>1</v>
      </c>
      <c r="AI47">
        <f t="shared" si="23"/>
        <v>0</v>
      </c>
      <c r="AJ47">
        <f t="shared" si="24"/>
        <v>50022.882882378806</v>
      </c>
      <c r="AK47" t="s">
        <v>251</v>
      </c>
      <c r="AL47">
        <v>2.30695769230769</v>
      </c>
      <c r="AM47">
        <v>1.212</v>
      </c>
      <c r="AN47">
        <f t="shared" si="25"/>
        <v>-1.09495769230769</v>
      </c>
      <c r="AO47">
        <f t="shared" si="26"/>
        <v>-0.90343043919776411</v>
      </c>
      <c r="AP47">
        <v>-0.69559304301140701</v>
      </c>
      <c r="AQ47" t="s">
        <v>347</v>
      </c>
      <c r="AR47">
        <v>2.2942076923076899</v>
      </c>
      <c r="AS47">
        <v>1.5864</v>
      </c>
      <c r="AT47">
        <f t="shared" si="27"/>
        <v>-0.44617227200434306</v>
      </c>
      <c r="AU47">
        <v>0.5</v>
      </c>
      <c r="AV47">
        <f t="shared" si="28"/>
        <v>84.298226478503963</v>
      </c>
      <c r="AW47">
        <f t="shared" si="29"/>
        <v>4.9802091528165544</v>
      </c>
      <c r="AX47">
        <f t="shared" si="30"/>
        <v>-18.805765616925392</v>
      </c>
      <c r="AY47">
        <f t="shared" si="31"/>
        <v>1</v>
      </c>
      <c r="AZ47">
        <f t="shared" si="32"/>
        <v>6.7330030926276846E-2</v>
      </c>
      <c r="BA47">
        <f t="shared" si="33"/>
        <v>-0.23600605143721637</v>
      </c>
      <c r="BB47" t="s">
        <v>253</v>
      </c>
      <c r="BC47">
        <v>0</v>
      </c>
      <c r="BD47">
        <f t="shared" si="34"/>
        <v>1.5864</v>
      </c>
      <c r="BE47">
        <f t="shared" si="35"/>
        <v>-0.44617227200434312</v>
      </c>
      <c r="BF47">
        <f t="shared" si="36"/>
        <v>-0.30891089108910896</v>
      </c>
      <c r="BG47">
        <f t="shared" si="37"/>
        <v>0.98230537244121796</v>
      </c>
      <c r="BH47">
        <f t="shared" si="38"/>
        <v>0.34193101946334498</v>
      </c>
      <c r="BI47">
        <f t="shared" si="39"/>
        <v>99.998026666666703</v>
      </c>
      <c r="BJ47">
        <f t="shared" si="40"/>
        <v>84.298226478503963</v>
      </c>
      <c r="BK47">
        <f t="shared" si="41"/>
        <v>0.84299889996333199</v>
      </c>
      <c r="BL47">
        <f t="shared" si="42"/>
        <v>0.19599779992666422</v>
      </c>
      <c r="BM47">
        <v>0.70432126143548801</v>
      </c>
      <c r="BN47">
        <v>0.5</v>
      </c>
      <c r="BO47" t="s">
        <v>254</v>
      </c>
      <c r="BP47">
        <v>1684751624.05</v>
      </c>
      <c r="BQ47">
        <v>400.03436666666698</v>
      </c>
      <c r="BR47">
        <v>400.99593333333303</v>
      </c>
      <c r="BS47">
        <v>16.4253</v>
      </c>
      <c r="BT47">
        <v>15.785913333333299</v>
      </c>
      <c r="BU47">
        <v>500.010533333333</v>
      </c>
      <c r="BV47">
        <v>95.11618</v>
      </c>
      <c r="BW47">
        <v>0.20005503333333299</v>
      </c>
      <c r="BX47">
        <v>28.476123333333302</v>
      </c>
      <c r="BY47">
        <v>27.9882633333333</v>
      </c>
      <c r="BZ47">
        <v>999.9</v>
      </c>
      <c r="CA47">
        <v>9994.6666666666697</v>
      </c>
      <c r="CB47">
        <v>0</v>
      </c>
      <c r="CC47">
        <v>68.938410000000005</v>
      </c>
      <c r="CD47">
        <v>99.998026666666703</v>
      </c>
      <c r="CE47">
        <v>0.9000165</v>
      </c>
      <c r="CF47">
        <v>9.9983440000000007E-2</v>
      </c>
      <c r="CG47">
        <v>0</v>
      </c>
      <c r="CH47">
        <v>2.2926266666666701</v>
      </c>
      <c r="CI47">
        <v>0</v>
      </c>
      <c r="CJ47">
        <v>119.14086666666699</v>
      </c>
      <c r="CK47">
        <v>914.32536666666704</v>
      </c>
      <c r="CL47">
        <v>37.335099999999997</v>
      </c>
      <c r="CM47">
        <v>41.689100000000003</v>
      </c>
      <c r="CN47">
        <v>39.426666666666598</v>
      </c>
      <c r="CO47">
        <v>40.339300000000001</v>
      </c>
      <c r="CP47">
        <v>37.997900000000001</v>
      </c>
      <c r="CQ47">
        <v>90.000666666666703</v>
      </c>
      <c r="CR47">
        <v>9.9960000000000004</v>
      </c>
      <c r="CS47">
        <v>0</v>
      </c>
      <c r="CT47">
        <v>59.299999952316298</v>
      </c>
      <c r="CU47">
        <v>2.2942076923076899</v>
      </c>
      <c r="CV47">
        <v>-4.0670083414743097E-2</v>
      </c>
      <c r="CW47">
        <v>0.45158974992148698</v>
      </c>
      <c r="CX47">
        <v>119.111115384615</v>
      </c>
      <c r="CY47">
        <v>15</v>
      </c>
      <c r="CZ47">
        <v>1684749687.5</v>
      </c>
      <c r="DA47" t="s">
        <v>255</v>
      </c>
      <c r="DB47">
        <v>2</v>
      </c>
      <c r="DC47">
        <v>-3.8319999999999999</v>
      </c>
      <c r="DD47">
        <v>0.35</v>
      </c>
      <c r="DE47">
        <v>403</v>
      </c>
      <c r="DF47">
        <v>15</v>
      </c>
      <c r="DG47">
        <v>1.66</v>
      </c>
      <c r="DH47">
        <v>0.16</v>
      </c>
      <c r="DI47">
        <v>-0.96520627999999997</v>
      </c>
      <c r="DJ47">
        <v>0.13030725378150601</v>
      </c>
      <c r="DK47">
        <v>0.10596691364723999</v>
      </c>
      <c r="DL47">
        <v>1</v>
      </c>
      <c r="DM47">
        <v>2.2962444444444401</v>
      </c>
      <c r="DN47">
        <v>-1.1525256346328601E-2</v>
      </c>
      <c r="DO47">
        <v>0.190455114928608</v>
      </c>
      <c r="DP47">
        <v>1</v>
      </c>
      <c r="DQ47">
        <v>0.63947522000000001</v>
      </c>
      <c r="DR47">
        <v>-3.3479510204079202E-3</v>
      </c>
      <c r="DS47">
        <v>3.2541496295653101E-3</v>
      </c>
      <c r="DT47">
        <v>1</v>
      </c>
      <c r="DU47">
        <v>3</v>
      </c>
      <c r="DV47">
        <v>3</v>
      </c>
      <c r="DW47" t="s">
        <v>256</v>
      </c>
      <c r="DX47">
        <v>100</v>
      </c>
      <c r="DY47">
        <v>100</v>
      </c>
      <c r="DZ47">
        <v>-3.8319999999999999</v>
      </c>
      <c r="EA47">
        <v>0.35</v>
      </c>
      <c r="EB47">
        <v>2</v>
      </c>
      <c r="EC47">
        <v>515.35</v>
      </c>
      <c r="ED47">
        <v>413.83800000000002</v>
      </c>
      <c r="EE47">
        <v>28.018599999999999</v>
      </c>
      <c r="EF47">
        <v>30.228000000000002</v>
      </c>
      <c r="EG47">
        <v>29.9999</v>
      </c>
      <c r="EH47">
        <v>30.365400000000001</v>
      </c>
      <c r="EI47">
        <v>30.3947</v>
      </c>
      <c r="EJ47">
        <v>20.1221</v>
      </c>
      <c r="EK47">
        <v>28.962499999999999</v>
      </c>
      <c r="EL47">
        <v>2.70486</v>
      </c>
      <c r="EM47">
        <v>28.0245</v>
      </c>
      <c r="EN47">
        <v>400.95600000000002</v>
      </c>
      <c r="EO47">
        <v>15.7834</v>
      </c>
      <c r="EP47">
        <v>100.351</v>
      </c>
      <c r="EQ47">
        <v>90.214399999999998</v>
      </c>
    </row>
    <row r="48" spans="1:147" x14ac:dyDescent="0.3">
      <c r="A48">
        <v>32</v>
      </c>
      <c r="B48">
        <v>1684751691.8</v>
      </c>
      <c r="C48">
        <v>1920.2999999523199</v>
      </c>
      <c r="D48" t="s">
        <v>348</v>
      </c>
      <c r="E48" t="s">
        <v>349</v>
      </c>
      <c r="F48">
        <v>1684751684.05</v>
      </c>
      <c r="G48">
        <f t="shared" si="0"/>
        <v>4.3341852477534202E-3</v>
      </c>
      <c r="H48">
        <f t="shared" si="1"/>
        <v>5.1871683518339138</v>
      </c>
      <c r="I48">
        <f t="shared" si="2"/>
        <v>400.01350000000002</v>
      </c>
      <c r="J48">
        <f t="shared" si="3"/>
        <v>340.03353136089083</v>
      </c>
      <c r="K48">
        <f t="shared" si="4"/>
        <v>32.410215045676125</v>
      </c>
      <c r="L48">
        <f t="shared" si="5"/>
        <v>38.127191469284284</v>
      </c>
      <c r="M48">
        <f t="shared" si="6"/>
        <v>0.18592222118002596</v>
      </c>
      <c r="N48">
        <f t="shared" si="7"/>
        <v>3.3514456304387297</v>
      </c>
      <c r="O48">
        <f t="shared" si="8"/>
        <v>0.1803764719385943</v>
      </c>
      <c r="P48">
        <f t="shared" si="9"/>
        <v>0.1132197793513019</v>
      </c>
      <c r="Q48">
        <f t="shared" si="10"/>
        <v>16.523004893183337</v>
      </c>
      <c r="R48">
        <f t="shared" si="11"/>
        <v>27.533063691817631</v>
      </c>
      <c r="S48">
        <f t="shared" si="12"/>
        <v>27.968026666666699</v>
      </c>
      <c r="T48">
        <f t="shared" si="13"/>
        <v>3.7877720916904307</v>
      </c>
      <c r="U48">
        <f t="shared" si="14"/>
        <v>40.113980438961946</v>
      </c>
      <c r="V48">
        <f t="shared" si="15"/>
        <v>1.5617673208389962</v>
      </c>
      <c r="W48">
        <f t="shared" si="16"/>
        <v>3.893324231972954</v>
      </c>
      <c r="X48">
        <f t="shared" si="17"/>
        <v>2.2260047708514348</v>
      </c>
      <c r="Y48">
        <f t="shared" si="18"/>
        <v>-191.13756942592582</v>
      </c>
      <c r="Z48">
        <f t="shared" si="19"/>
        <v>85.316770378914029</v>
      </c>
      <c r="AA48">
        <f t="shared" si="20"/>
        <v>5.5602770903314385</v>
      </c>
      <c r="AB48">
        <f t="shared" si="21"/>
        <v>-83.737517063497009</v>
      </c>
      <c r="AC48">
        <v>-3.9458482825909101E-2</v>
      </c>
      <c r="AD48">
        <v>4.4295603725033002E-2</v>
      </c>
      <c r="AE48">
        <v>3.3398214029400601</v>
      </c>
      <c r="AF48">
        <v>3</v>
      </c>
      <c r="AG48">
        <v>1</v>
      </c>
      <c r="AH48">
        <f t="shared" si="22"/>
        <v>1</v>
      </c>
      <c r="AI48">
        <f t="shared" si="23"/>
        <v>0</v>
      </c>
      <c r="AJ48">
        <f t="shared" si="24"/>
        <v>50074.541466608745</v>
      </c>
      <c r="AK48" t="s">
        <v>251</v>
      </c>
      <c r="AL48">
        <v>2.30695769230769</v>
      </c>
      <c r="AM48">
        <v>1.212</v>
      </c>
      <c r="AN48">
        <f t="shared" si="25"/>
        <v>-1.09495769230769</v>
      </c>
      <c r="AO48">
        <f t="shared" si="26"/>
        <v>-0.90343043919776411</v>
      </c>
      <c r="AP48">
        <v>-0.69559304301140701</v>
      </c>
      <c r="AQ48" t="s">
        <v>350</v>
      </c>
      <c r="AR48">
        <v>2.32985</v>
      </c>
      <c r="AS48">
        <v>1.9413800000000001</v>
      </c>
      <c r="AT48">
        <f t="shared" si="27"/>
        <v>-0.20009992891654393</v>
      </c>
      <c r="AU48">
        <v>0.5</v>
      </c>
      <c r="AV48">
        <f t="shared" si="28"/>
        <v>84.300735691018801</v>
      </c>
      <c r="AW48">
        <f t="shared" si="29"/>
        <v>5.1871683518339138</v>
      </c>
      <c r="AX48">
        <f t="shared" si="30"/>
        <v>-8.4342856096926102</v>
      </c>
      <c r="AY48">
        <f t="shared" si="31"/>
        <v>1</v>
      </c>
      <c r="AZ48">
        <f t="shared" si="32"/>
        <v>6.9783037438806789E-2</v>
      </c>
      <c r="BA48">
        <f t="shared" si="33"/>
        <v>-0.37570182035459315</v>
      </c>
      <c r="BB48" t="s">
        <v>253</v>
      </c>
      <c r="BC48">
        <v>0</v>
      </c>
      <c r="BD48">
        <f t="shared" si="34"/>
        <v>1.9413800000000001</v>
      </c>
      <c r="BE48">
        <f t="shared" si="35"/>
        <v>-0.20009992891654382</v>
      </c>
      <c r="BF48">
        <f t="shared" si="36"/>
        <v>-0.60179867986798696</v>
      </c>
      <c r="BG48">
        <f t="shared" si="37"/>
        <v>1.0626195420946052</v>
      </c>
      <c r="BH48">
        <f t="shared" si="38"/>
        <v>0.66612619384662008</v>
      </c>
      <c r="BI48">
        <f t="shared" si="39"/>
        <v>100.00082999999999</v>
      </c>
      <c r="BJ48">
        <f t="shared" si="40"/>
        <v>84.300735691018801</v>
      </c>
      <c r="BK48">
        <f t="shared" si="41"/>
        <v>0.84300036000720002</v>
      </c>
      <c r="BL48">
        <f t="shared" si="42"/>
        <v>0.19600072001440028</v>
      </c>
      <c r="BM48">
        <v>0.70432126143548801</v>
      </c>
      <c r="BN48">
        <v>0.5</v>
      </c>
      <c r="BO48" t="s">
        <v>254</v>
      </c>
      <c r="BP48">
        <v>1684751684.05</v>
      </c>
      <c r="BQ48">
        <v>400.01350000000002</v>
      </c>
      <c r="BR48">
        <v>400.98840000000001</v>
      </c>
      <c r="BS48">
        <v>16.385366666666702</v>
      </c>
      <c r="BT48">
        <v>15.784843333333299</v>
      </c>
      <c r="BU48">
        <v>500.00386666666702</v>
      </c>
      <c r="BV48">
        <v>95.114833333333294</v>
      </c>
      <c r="BW48">
        <v>0.199928466666667</v>
      </c>
      <c r="BX48">
        <v>28.4402166666667</v>
      </c>
      <c r="BY48">
        <v>27.968026666666699</v>
      </c>
      <c r="BZ48">
        <v>999.9</v>
      </c>
      <c r="CA48">
        <v>10004.333333333299</v>
      </c>
      <c r="CB48">
        <v>0</v>
      </c>
      <c r="CC48">
        <v>68.924499999999995</v>
      </c>
      <c r="CD48">
        <v>100.00082999999999</v>
      </c>
      <c r="CE48">
        <v>0.89996633333333298</v>
      </c>
      <c r="CF48">
        <v>0.10003359000000001</v>
      </c>
      <c r="CG48">
        <v>0</v>
      </c>
      <c r="CH48">
        <v>2.3095966666666699</v>
      </c>
      <c r="CI48">
        <v>0</v>
      </c>
      <c r="CJ48">
        <v>119.25749999999999</v>
      </c>
      <c r="CK48">
        <v>914.33540000000005</v>
      </c>
      <c r="CL48">
        <v>37.231099999999998</v>
      </c>
      <c r="CM48">
        <v>41.622900000000001</v>
      </c>
      <c r="CN48">
        <v>39.314100000000003</v>
      </c>
      <c r="CO48">
        <v>40.25</v>
      </c>
      <c r="CP48">
        <v>37.905999999999999</v>
      </c>
      <c r="CQ48">
        <v>89.997</v>
      </c>
      <c r="CR48">
        <v>10.000999999999999</v>
      </c>
      <c r="CS48">
        <v>0</v>
      </c>
      <c r="CT48">
        <v>59.399999856948902</v>
      </c>
      <c r="CU48">
        <v>2.32985</v>
      </c>
      <c r="CV48">
        <v>-7.41875197478569E-4</v>
      </c>
      <c r="CW48">
        <v>1.3858803642681901</v>
      </c>
      <c r="CX48">
        <v>119.27196153846199</v>
      </c>
      <c r="CY48">
        <v>15</v>
      </c>
      <c r="CZ48">
        <v>1684749687.5</v>
      </c>
      <c r="DA48" t="s">
        <v>255</v>
      </c>
      <c r="DB48">
        <v>2</v>
      </c>
      <c r="DC48">
        <v>-3.8319999999999999</v>
      </c>
      <c r="DD48">
        <v>0.35</v>
      </c>
      <c r="DE48">
        <v>403</v>
      </c>
      <c r="DF48">
        <v>15</v>
      </c>
      <c r="DG48">
        <v>1.66</v>
      </c>
      <c r="DH48">
        <v>0.16</v>
      </c>
      <c r="DI48">
        <v>-0.97242474000000001</v>
      </c>
      <c r="DJ48">
        <v>6.4803515005227496E-3</v>
      </c>
      <c r="DK48">
        <v>9.68995654765923E-2</v>
      </c>
      <c r="DL48">
        <v>1</v>
      </c>
      <c r="DM48">
        <v>2.3074361111111101</v>
      </c>
      <c r="DN48">
        <v>-3.1856923842712902E-2</v>
      </c>
      <c r="DO48">
        <v>0.19117274351395999</v>
      </c>
      <c r="DP48">
        <v>1</v>
      </c>
      <c r="DQ48">
        <v>0.60414882000000003</v>
      </c>
      <c r="DR48">
        <v>-4.1032341896758799E-2</v>
      </c>
      <c r="DS48">
        <v>5.4353458020258497E-3</v>
      </c>
      <c r="DT48">
        <v>1</v>
      </c>
      <c r="DU48">
        <v>3</v>
      </c>
      <c r="DV48">
        <v>3</v>
      </c>
      <c r="DW48" t="s">
        <v>256</v>
      </c>
      <c r="DX48">
        <v>100</v>
      </c>
      <c r="DY48">
        <v>100</v>
      </c>
      <c r="DZ48">
        <v>-3.8319999999999999</v>
      </c>
      <c r="EA48">
        <v>0.35</v>
      </c>
      <c r="EB48">
        <v>2</v>
      </c>
      <c r="EC48">
        <v>515.13800000000003</v>
      </c>
      <c r="ED48">
        <v>414.12799999999999</v>
      </c>
      <c r="EE48">
        <v>28.091699999999999</v>
      </c>
      <c r="EF48">
        <v>30.2332</v>
      </c>
      <c r="EG48">
        <v>29.9999</v>
      </c>
      <c r="EH48">
        <v>30.3706</v>
      </c>
      <c r="EI48">
        <v>30.400400000000001</v>
      </c>
      <c r="EJ48">
        <v>20.121200000000002</v>
      </c>
      <c r="EK48">
        <v>28.962499999999999</v>
      </c>
      <c r="EL48">
        <v>1.9605900000000001</v>
      </c>
      <c r="EM48">
        <v>28.110199999999999</v>
      </c>
      <c r="EN48">
        <v>400.93599999999998</v>
      </c>
      <c r="EO48">
        <v>15.7944</v>
      </c>
      <c r="EP48">
        <v>100.354</v>
      </c>
      <c r="EQ48">
        <v>90.214100000000002</v>
      </c>
    </row>
    <row r="49" spans="1:147" x14ac:dyDescent="0.3">
      <c r="A49">
        <v>33</v>
      </c>
      <c r="B49">
        <v>1684751751.8</v>
      </c>
      <c r="C49">
        <v>1980.2999999523199</v>
      </c>
      <c r="D49" t="s">
        <v>351</v>
      </c>
      <c r="E49" t="s">
        <v>352</v>
      </c>
      <c r="F49">
        <v>1684751744.05</v>
      </c>
      <c r="G49">
        <f t="shared" ref="G49:G80" si="43">BU49*AH49*(BS49-BT49)/(100*BM49*(1000-AH49*BS49))</f>
        <v>4.1012542513654045E-3</v>
      </c>
      <c r="H49">
        <f t="shared" ref="H49:H80" si="44">BU49*AH49*(BR49-BQ49*(1000-AH49*BT49)/(1000-AH49*BS49))/(100*BM49)</f>
        <v>4.865034859338941</v>
      </c>
      <c r="I49">
        <f t="shared" ref="I49:I80" si="45">BQ49 - IF(AH49&gt;1, H49*BM49*100/(AJ49*CA49), 0)</f>
        <v>400.024133333333</v>
      </c>
      <c r="J49">
        <f t="shared" ref="J49:J80" si="46">((P49-G49/2)*I49-H49)/(P49+G49/2)</f>
        <v>340.26402481864216</v>
      </c>
      <c r="K49">
        <f t="shared" ref="K49:K80" si="47">J49*(BV49+BW49)/1000</f>
        <v>32.432401960120707</v>
      </c>
      <c r="L49">
        <f t="shared" ref="L49:L80" si="48">(BQ49 - IF(AH49&gt;1, H49*BM49*100/(AJ49*CA49), 0))*(BV49+BW49)/1000</f>
        <v>38.128460665009975</v>
      </c>
      <c r="M49">
        <f t="shared" ref="M49:M80" si="49">2/((1/O49-1/N49)+SIGN(O49)*SQRT((1/O49-1/N49)*(1/O49-1/N49) + 4*BN49/((BN49+1)*(BN49+1))*(2*1/O49*1/N49-1/N49*1/N49)))</f>
        <v>0.1751404826646355</v>
      </c>
      <c r="N49">
        <f t="shared" ref="N49:N80" si="50">AE49+AD49*BM49+AC49*BM49*BM49</f>
        <v>3.3503499928630047</v>
      </c>
      <c r="O49">
        <f t="shared" ref="O49:O80" si="51">G49*(1000-(1000*0.61365*EXP(17.502*S49/(240.97+S49))/(BV49+BW49)+BS49)/2)/(1000*0.61365*EXP(17.502*S49/(240.97+S49))/(BV49+BW49)-BS49)</f>
        <v>0.17020854044312253</v>
      </c>
      <c r="P49">
        <f t="shared" ref="P49:P80" si="52">1/((BN49+1)/(M49/1.6)+1/(N49/1.37)) + BN49/((BN49+1)/(M49/1.6) + BN49/(N49/1.37))</f>
        <v>0.10681188498340677</v>
      </c>
      <c r="Q49">
        <f t="shared" ref="Q49:Q80" si="53">(BJ49*BL49)</f>
        <v>16.524099515835534</v>
      </c>
      <c r="R49">
        <f t="shared" ref="R49:R80" si="54">(BX49+(Q49+2*0.95*0.0000000567*(((BX49+$B$7)+273)^4-(BX49+273)^4)-44100*G49)/(1.84*29.3*N49+8*0.95*0.0000000567*(BX49+273)^3))</f>
        <v>27.577458916662657</v>
      </c>
      <c r="S49">
        <f t="shared" ref="S49:S80" si="55">($C$7*BY49+$D$7*BZ49+$E$7*R49)</f>
        <v>27.97898</v>
      </c>
      <c r="T49">
        <f t="shared" ref="T49:T80" si="56">0.61365*EXP(17.502*S49/(240.97+S49))</f>
        <v>3.7901919914599889</v>
      </c>
      <c r="U49">
        <f t="shared" ref="U49:U80" si="57">(V49/W49*100)</f>
        <v>40.03634389454794</v>
      </c>
      <c r="V49">
        <f t="shared" ref="V49:V80" si="58">BS49*(BV49+BW49)/1000</f>
        <v>1.5579559639584282</v>
      </c>
      <c r="W49">
        <f t="shared" ref="W49:W80" si="59">0.61365*EXP(17.502*BX49/(240.97+BX49))</f>
        <v>3.8913542356962996</v>
      </c>
      <c r="X49">
        <f t="shared" ref="X49:X80" si="60">(T49-BS49*(BV49+BW49)/1000)</f>
        <v>2.2322360275015605</v>
      </c>
      <c r="Y49">
        <f t="shared" ref="Y49:Y80" si="61">(-G49*44100)</f>
        <v>-180.86531248521433</v>
      </c>
      <c r="Z49">
        <f t="shared" ref="Z49:Z80" si="62">2*29.3*N49*0.92*(BX49-S49)</f>
        <v>81.737207780732703</v>
      </c>
      <c r="AA49">
        <f t="shared" ref="AA49:AA80" si="63">2*0.95*0.0000000567*(((BX49+$B$7)+273)^4-(S49+273)^4)</f>
        <v>5.3287906175559643</v>
      </c>
      <c r="AB49">
        <f t="shared" ref="AB49:AB80" si="64">Q49+AA49+Y49+Z49</f>
        <v>-77.275214571090132</v>
      </c>
      <c r="AC49">
        <v>-3.9442290808383698E-2</v>
      </c>
      <c r="AD49">
        <v>4.4277426766862103E-2</v>
      </c>
      <c r="AE49">
        <v>3.3387305354335801</v>
      </c>
      <c r="AF49">
        <v>3</v>
      </c>
      <c r="AG49">
        <v>1</v>
      </c>
      <c r="AH49">
        <f t="shared" ref="AH49:AH80" si="65">IF(AF49*$H$13&gt;=AJ49,1,(AJ49/(AJ49-AF49*$H$13)))</f>
        <v>1</v>
      </c>
      <c r="AI49">
        <f t="shared" ref="AI49:AI80" si="66">(AH49-1)*100</f>
        <v>0</v>
      </c>
      <c r="AJ49">
        <f t="shared" ref="AJ49:AJ80" si="67">MAX(0,($B$13+$C$13*CA49)/(1+$D$13*CA49)*BV49/(BX49+273)*$E$13)</f>
        <v>50056.292824622811</v>
      </c>
      <c r="AK49" t="s">
        <v>251</v>
      </c>
      <c r="AL49">
        <v>2.30695769230769</v>
      </c>
      <c r="AM49">
        <v>1.212</v>
      </c>
      <c r="AN49">
        <f t="shared" ref="AN49:AN80" si="68">AM49-AL49</f>
        <v>-1.09495769230769</v>
      </c>
      <c r="AO49">
        <f t="shared" ref="AO49:AO80" si="69">AN49/AM49</f>
        <v>-0.90343043919776411</v>
      </c>
      <c r="AP49">
        <v>-0.69559304301140701</v>
      </c>
      <c r="AQ49" t="s">
        <v>353</v>
      </c>
      <c r="AR49">
        <v>2.2742730769230799</v>
      </c>
      <c r="AS49">
        <v>1.982</v>
      </c>
      <c r="AT49">
        <f t="shared" ref="AT49:AT80" si="70">1-AR49/AS49</f>
        <v>-0.14746371186835505</v>
      </c>
      <c r="AU49">
        <v>0.5</v>
      </c>
      <c r="AV49">
        <f t="shared" ref="AV49:AV80" si="71">BJ49</f>
        <v>84.30408388935318</v>
      </c>
      <c r="AW49">
        <f t="shared" ref="AW49:AW80" si="72">H49</f>
        <v>4.865034859338941</v>
      </c>
      <c r="AX49">
        <f t="shared" ref="AX49:AX80" si="73">AT49*AU49*AV49</f>
        <v>-6.2158965679926048</v>
      </c>
      <c r="AY49">
        <f t="shared" ref="AY49:AY80" si="74">BD49/AS49</f>
        <v>1</v>
      </c>
      <c r="AZ49">
        <f t="shared" ref="AZ49:AZ80" si="75">(AW49-AP49)/AV49</f>
        <v>6.5959175947496451E-2</v>
      </c>
      <c r="BA49">
        <f t="shared" ref="BA49:BA80" si="76">(AM49-AS49)/AS49</f>
        <v>-0.38849646821392536</v>
      </c>
      <c r="BB49" t="s">
        <v>253</v>
      </c>
      <c r="BC49">
        <v>0</v>
      </c>
      <c r="BD49">
        <f t="shared" ref="BD49:BD80" si="77">AS49-BC49</f>
        <v>1.982</v>
      </c>
      <c r="BE49">
        <f t="shared" ref="BE49:BE80" si="78">(AS49-AR49)/(AS49-BC49)</f>
        <v>-0.14746371186835516</v>
      </c>
      <c r="BF49">
        <f t="shared" ref="BF49:BF80" si="79">(AM49-AS49)/(AM49-BC49)</f>
        <v>-0.6353135313531354</v>
      </c>
      <c r="BG49">
        <f t="shared" ref="BG49:BG80" si="80">(AS49-AR49)/(AS49-AL49)</f>
        <v>0.89941885925980092</v>
      </c>
      <c r="BH49">
        <f t="shared" ref="BH49:BH80" si="81">(AM49-AS49)/(AM49-AL49)</f>
        <v>0.7032235175928836</v>
      </c>
      <c r="BI49">
        <f t="shared" ref="BI49:BI80" si="82">$B$11*CB49+$C$11*CC49+$F$11*CD49</f>
        <v>100.004493333333</v>
      </c>
      <c r="BJ49">
        <f t="shared" ref="BJ49:BJ80" si="83">BI49*BK49</f>
        <v>84.30408388935318</v>
      </c>
      <c r="BK49">
        <f t="shared" ref="BK49:BK80" si="84">($B$11*$D$9+$C$11*$D$9+$F$11*((CQ49+CI49)/MAX(CQ49+CI49+CR49, 0.1)*$I$9+CR49/MAX(CQ49+CI49+CR49, 0.1)*$J$9))/($B$11+$C$11+$F$11)</f>
        <v>0.84300295996053376</v>
      </c>
      <c r="BL49">
        <f t="shared" ref="BL49:BL80" si="85">($B$11*$K$9+$C$11*$K$9+$F$11*((CQ49+CI49)/MAX(CQ49+CI49+CR49, 0.1)*$P$9+CR49/MAX(CQ49+CI49+CR49, 0.1)*$Q$9))/($B$11+$C$11+$F$11)</f>
        <v>0.1960059199210677</v>
      </c>
      <c r="BM49">
        <v>0.70432126143548801</v>
      </c>
      <c r="BN49">
        <v>0.5</v>
      </c>
      <c r="BO49" t="s">
        <v>254</v>
      </c>
      <c r="BP49">
        <v>1684751744.05</v>
      </c>
      <c r="BQ49">
        <v>400.024133333333</v>
      </c>
      <c r="BR49">
        <v>400.94053333333301</v>
      </c>
      <c r="BS49">
        <v>16.345269999999999</v>
      </c>
      <c r="BT49">
        <v>15.776999999999999</v>
      </c>
      <c r="BU49">
        <v>500.00626666666699</v>
      </c>
      <c r="BV49">
        <v>95.115416666666704</v>
      </c>
      <c r="BW49">
        <v>0.1999843</v>
      </c>
      <c r="BX49">
        <v>28.431506666666699</v>
      </c>
      <c r="BY49">
        <v>27.97898</v>
      </c>
      <c r="BZ49">
        <v>999.9</v>
      </c>
      <c r="CA49">
        <v>10000.166666666701</v>
      </c>
      <c r="CB49">
        <v>0</v>
      </c>
      <c r="CC49">
        <v>68.924499999999995</v>
      </c>
      <c r="CD49">
        <v>100.004493333333</v>
      </c>
      <c r="CE49">
        <v>0.89987300000000003</v>
      </c>
      <c r="CF49">
        <v>0.10012699999999999</v>
      </c>
      <c r="CG49">
        <v>0</v>
      </c>
      <c r="CH49">
        <v>2.2724366666666702</v>
      </c>
      <c r="CI49">
        <v>0</v>
      </c>
      <c r="CJ49">
        <v>119.081</v>
      </c>
      <c r="CK49">
        <v>914.33926666666696</v>
      </c>
      <c r="CL49">
        <v>37.1291333333333</v>
      </c>
      <c r="CM49">
        <v>41.5082666666667</v>
      </c>
      <c r="CN49">
        <v>39.207999999999998</v>
      </c>
      <c r="CO49">
        <v>40.180799999999998</v>
      </c>
      <c r="CP49">
        <v>37.816200000000002</v>
      </c>
      <c r="CQ49">
        <v>89.991333333333301</v>
      </c>
      <c r="CR49">
        <v>10.01</v>
      </c>
      <c r="CS49">
        <v>0</v>
      </c>
      <c r="CT49">
        <v>59.200000047683702</v>
      </c>
      <c r="CU49">
        <v>2.2742730769230799</v>
      </c>
      <c r="CV49">
        <v>-4.9227345452162598E-2</v>
      </c>
      <c r="CW49">
        <v>3.91022221855021</v>
      </c>
      <c r="CX49">
        <v>119.085769230769</v>
      </c>
      <c r="CY49">
        <v>15</v>
      </c>
      <c r="CZ49">
        <v>1684749687.5</v>
      </c>
      <c r="DA49" t="s">
        <v>255</v>
      </c>
      <c r="DB49">
        <v>2</v>
      </c>
      <c r="DC49">
        <v>-3.8319999999999999</v>
      </c>
      <c r="DD49">
        <v>0.35</v>
      </c>
      <c r="DE49">
        <v>403</v>
      </c>
      <c r="DF49">
        <v>15</v>
      </c>
      <c r="DG49">
        <v>1.66</v>
      </c>
      <c r="DH49">
        <v>0.16</v>
      </c>
      <c r="DI49">
        <v>-0.94518886000000002</v>
      </c>
      <c r="DJ49">
        <v>0.19105023961579301</v>
      </c>
      <c r="DK49">
        <v>0.111974602891193</v>
      </c>
      <c r="DL49">
        <v>1</v>
      </c>
      <c r="DM49">
        <v>2.3413499999999998</v>
      </c>
      <c r="DN49">
        <v>-0.626855868591084</v>
      </c>
      <c r="DO49">
        <v>0.22556034361365701</v>
      </c>
      <c r="DP49">
        <v>1</v>
      </c>
      <c r="DQ49">
        <v>0.57117856</v>
      </c>
      <c r="DR49">
        <v>-3.1668694357742097E-2</v>
      </c>
      <c r="DS49">
        <v>4.3840886859642797E-3</v>
      </c>
      <c r="DT49">
        <v>1</v>
      </c>
      <c r="DU49">
        <v>3</v>
      </c>
      <c r="DV49">
        <v>3</v>
      </c>
      <c r="DW49" t="s">
        <v>256</v>
      </c>
      <c r="DX49">
        <v>100</v>
      </c>
      <c r="DY49">
        <v>100</v>
      </c>
      <c r="DZ49">
        <v>-3.8319999999999999</v>
      </c>
      <c r="EA49">
        <v>0.35</v>
      </c>
      <c r="EB49">
        <v>2</v>
      </c>
      <c r="EC49">
        <v>515.28599999999994</v>
      </c>
      <c r="ED49">
        <v>414.024</v>
      </c>
      <c r="EE49">
        <v>28.135000000000002</v>
      </c>
      <c r="EF49">
        <v>30.2332</v>
      </c>
      <c r="EG49">
        <v>29.9999</v>
      </c>
      <c r="EH49">
        <v>30.373200000000001</v>
      </c>
      <c r="EI49">
        <v>30.402999999999999</v>
      </c>
      <c r="EJ49">
        <v>20.122199999999999</v>
      </c>
      <c r="EK49">
        <v>28.962499999999999</v>
      </c>
      <c r="EL49">
        <v>1.58857</v>
      </c>
      <c r="EM49">
        <v>28.1431</v>
      </c>
      <c r="EN49">
        <v>400.92200000000003</v>
      </c>
      <c r="EO49">
        <v>15.8207</v>
      </c>
      <c r="EP49">
        <v>100.355</v>
      </c>
      <c r="EQ49">
        <v>90.216300000000004</v>
      </c>
    </row>
    <row r="50" spans="1:147" x14ac:dyDescent="0.3">
      <c r="A50">
        <v>34</v>
      </c>
      <c r="B50">
        <v>1684751811.8</v>
      </c>
      <c r="C50">
        <v>2040.2999999523199</v>
      </c>
      <c r="D50" t="s">
        <v>354</v>
      </c>
      <c r="E50" t="s">
        <v>355</v>
      </c>
      <c r="F50">
        <v>1684751804.05</v>
      </c>
      <c r="G50">
        <f t="shared" si="43"/>
        <v>3.8427986209947302E-3</v>
      </c>
      <c r="H50">
        <f t="shared" si="44"/>
        <v>5.0626452347910034</v>
      </c>
      <c r="I50">
        <f t="shared" si="45"/>
        <v>400.01046666666701</v>
      </c>
      <c r="J50">
        <f t="shared" si="46"/>
        <v>335.22612978803721</v>
      </c>
      <c r="K50">
        <f t="shared" si="47"/>
        <v>31.951881615395529</v>
      </c>
      <c r="L50">
        <f t="shared" si="48"/>
        <v>38.126762624184217</v>
      </c>
      <c r="M50">
        <f t="shared" si="49"/>
        <v>0.16363629671306948</v>
      </c>
      <c r="N50">
        <f t="shared" si="50"/>
        <v>3.346582260829229</v>
      </c>
      <c r="O50">
        <f t="shared" si="51"/>
        <v>0.15931767771992933</v>
      </c>
      <c r="P50">
        <f t="shared" si="52"/>
        <v>9.9952066136027806E-2</v>
      </c>
      <c r="Q50">
        <f t="shared" si="53"/>
        <v>16.523013055298374</v>
      </c>
      <c r="R50">
        <f t="shared" si="54"/>
        <v>27.634371843751879</v>
      </c>
      <c r="S50">
        <f t="shared" si="55"/>
        <v>27.988616666666701</v>
      </c>
      <c r="T50">
        <f t="shared" si="56"/>
        <v>3.7923221177388156</v>
      </c>
      <c r="U50">
        <f t="shared" si="57"/>
        <v>40.036498688383077</v>
      </c>
      <c r="V50">
        <f t="shared" si="58"/>
        <v>1.5578286070559557</v>
      </c>
      <c r="W50">
        <f t="shared" si="59"/>
        <v>3.8910210884848748</v>
      </c>
      <c r="X50">
        <f t="shared" si="60"/>
        <v>2.2344935106828601</v>
      </c>
      <c r="Y50">
        <f t="shared" si="61"/>
        <v>-169.46741918586761</v>
      </c>
      <c r="Z50">
        <f t="shared" si="62"/>
        <v>79.640811187848996</v>
      </c>
      <c r="AA50">
        <f t="shared" si="63"/>
        <v>5.1981744445265567</v>
      </c>
      <c r="AB50">
        <f t="shared" si="64"/>
        <v>-68.105420498193681</v>
      </c>
      <c r="AC50">
        <v>-3.9386625296072002E-2</v>
      </c>
      <c r="AD50">
        <v>4.4214937352725497E-2</v>
      </c>
      <c r="AE50">
        <v>3.3349792021189799</v>
      </c>
      <c r="AF50">
        <v>3</v>
      </c>
      <c r="AG50">
        <v>1</v>
      </c>
      <c r="AH50">
        <f t="shared" si="65"/>
        <v>1</v>
      </c>
      <c r="AI50">
        <f t="shared" si="66"/>
        <v>0</v>
      </c>
      <c r="AJ50">
        <f t="shared" si="67"/>
        <v>49988.742717811081</v>
      </c>
      <c r="AK50" t="s">
        <v>251</v>
      </c>
      <c r="AL50">
        <v>2.30695769230769</v>
      </c>
      <c r="AM50">
        <v>1.212</v>
      </c>
      <c r="AN50">
        <f t="shared" si="68"/>
        <v>-1.09495769230769</v>
      </c>
      <c r="AO50">
        <f t="shared" si="69"/>
        <v>-0.90343043919776411</v>
      </c>
      <c r="AP50">
        <v>-0.69559304301140701</v>
      </c>
      <c r="AQ50" t="s">
        <v>356</v>
      </c>
      <c r="AR50">
        <v>2.2826846153846199</v>
      </c>
      <c r="AS50">
        <v>1.5076000000000001</v>
      </c>
      <c r="AT50">
        <f t="shared" si="70"/>
        <v>-0.51411821131906321</v>
      </c>
      <c r="AU50">
        <v>0.5</v>
      </c>
      <c r="AV50">
        <f t="shared" si="71"/>
        <v>84.298368679554258</v>
      </c>
      <c r="AW50">
        <f t="shared" si="72"/>
        <v>5.0626452347910034</v>
      </c>
      <c r="AX50">
        <f t="shared" si="73"/>
        <v>-21.669663261323688</v>
      </c>
      <c r="AY50">
        <f t="shared" si="74"/>
        <v>1</v>
      </c>
      <c r="AZ50">
        <f t="shared" si="75"/>
        <v>6.8307825738495156E-2</v>
      </c>
      <c r="BA50">
        <f t="shared" si="76"/>
        <v>-0.19607322897320248</v>
      </c>
      <c r="BB50" t="s">
        <v>253</v>
      </c>
      <c r="BC50">
        <v>0</v>
      </c>
      <c r="BD50">
        <f t="shared" si="77"/>
        <v>1.5076000000000001</v>
      </c>
      <c r="BE50">
        <f t="shared" si="78"/>
        <v>-0.51411821131906332</v>
      </c>
      <c r="BF50">
        <f t="shared" si="79"/>
        <v>-0.24389438943894398</v>
      </c>
      <c r="BG50">
        <f t="shared" si="80"/>
        <v>0.96963427367165822</v>
      </c>
      <c r="BH50">
        <f t="shared" si="81"/>
        <v>0.26996476857202134</v>
      </c>
      <c r="BI50">
        <f t="shared" si="82"/>
        <v>99.997690000000006</v>
      </c>
      <c r="BJ50">
        <f t="shared" si="83"/>
        <v>84.298368679554258</v>
      </c>
      <c r="BK50">
        <f t="shared" si="84"/>
        <v>0.84300316016854238</v>
      </c>
      <c r="BL50">
        <f t="shared" si="85"/>
        <v>0.19600632033708465</v>
      </c>
      <c r="BM50">
        <v>0.70432126143548801</v>
      </c>
      <c r="BN50">
        <v>0.5</v>
      </c>
      <c r="BO50" t="s">
        <v>254</v>
      </c>
      <c r="BP50">
        <v>1684751804.05</v>
      </c>
      <c r="BQ50">
        <v>400.01046666666701</v>
      </c>
      <c r="BR50">
        <v>400.94013333333299</v>
      </c>
      <c r="BS50">
        <v>16.344103333333301</v>
      </c>
      <c r="BT50">
        <v>15.811643333333301</v>
      </c>
      <c r="BU50">
        <v>500.005333333333</v>
      </c>
      <c r="BV50">
        <v>95.114336666666702</v>
      </c>
      <c r="BW50">
        <v>0.20007583333333301</v>
      </c>
      <c r="BX50">
        <v>28.430033333333299</v>
      </c>
      <c r="BY50">
        <v>27.988616666666701</v>
      </c>
      <c r="BZ50">
        <v>999.9</v>
      </c>
      <c r="CA50">
        <v>9986.1666666666697</v>
      </c>
      <c r="CB50">
        <v>0</v>
      </c>
      <c r="CC50">
        <v>68.927353333333301</v>
      </c>
      <c r="CD50">
        <v>99.997690000000006</v>
      </c>
      <c r="CE50">
        <v>0.89987300000000003</v>
      </c>
      <c r="CF50">
        <v>0.10012699999999999</v>
      </c>
      <c r="CG50">
        <v>0</v>
      </c>
      <c r="CH50">
        <v>2.2976566666666698</v>
      </c>
      <c r="CI50">
        <v>0</v>
      </c>
      <c r="CJ50">
        <v>118.45586666666701</v>
      </c>
      <c r="CK50">
        <v>914.27729999999997</v>
      </c>
      <c r="CL50">
        <v>37.028933333333299</v>
      </c>
      <c r="CM50">
        <v>41.432866666666698</v>
      </c>
      <c r="CN50">
        <v>39.125</v>
      </c>
      <c r="CO50">
        <v>40.066200000000002</v>
      </c>
      <c r="CP50">
        <v>37.728999999999999</v>
      </c>
      <c r="CQ50">
        <v>89.984666666666698</v>
      </c>
      <c r="CR50">
        <v>10.01</v>
      </c>
      <c r="CS50">
        <v>0</v>
      </c>
      <c r="CT50">
        <v>59.5</v>
      </c>
      <c r="CU50">
        <v>2.2826846153846199</v>
      </c>
      <c r="CV50">
        <v>0.30245469980697598</v>
      </c>
      <c r="CW50">
        <v>1.3127863299933</v>
      </c>
      <c r="CX50">
        <v>118.486038461538</v>
      </c>
      <c r="CY50">
        <v>15</v>
      </c>
      <c r="CZ50">
        <v>1684749687.5</v>
      </c>
      <c r="DA50" t="s">
        <v>255</v>
      </c>
      <c r="DB50">
        <v>2</v>
      </c>
      <c r="DC50">
        <v>-3.8319999999999999</v>
      </c>
      <c r="DD50">
        <v>0.35</v>
      </c>
      <c r="DE50">
        <v>403</v>
      </c>
      <c r="DF50">
        <v>15</v>
      </c>
      <c r="DG50">
        <v>1.66</v>
      </c>
      <c r="DH50">
        <v>0.16</v>
      </c>
      <c r="DI50">
        <v>-0.93467796000000003</v>
      </c>
      <c r="DJ50">
        <v>-4.4125345498218498E-2</v>
      </c>
      <c r="DK50">
        <v>9.0373215852698294E-2</v>
      </c>
      <c r="DL50">
        <v>1</v>
      </c>
      <c r="DM50">
        <v>2.3216388888888901</v>
      </c>
      <c r="DN50">
        <v>-0.101121482009251</v>
      </c>
      <c r="DO50">
        <v>0.158460019980116</v>
      </c>
      <c r="DP50">
        <v>1</v>
      </c>
      <c r="DQ50">
        <v>0.52832939999999995</v>
      </c>
      <c r="DR50">
        <v>4.4790615126050599E-2</v>
      </c>
      <c r="DS50">
        <v>6.2005375508902404E-3</v>
      </c>
      <c r="DT50">
        <v>1</v>
      </c>
      <c r="DU50">
        <v>3</v>
      </c>
      <c r="DV50">
        <v>3</v>
      </c>
      <c r="DW50" t="s">
        <v>256</v>
      </c>
      <c r="DX50">
        <v>100</v>
      </c>
      <c r="DY50">
        <v>100</v>
      </c>
      <c r="DZ50">
        <v>-3.8319999999999999</v>
      </c>
      <c r="EA50">
        <v>0.35</v>
      </c>
      <c r="EB50">
        <v>2</v>
      </c>
      <c r="EC50">
        <v>515.43399999999997</v>
      </c>
      <c r="ED50">
        <v>413.79599999999999</v>
      </c>
      <c r="EE50">
        <v>28.1585</v>
      </c>
      <c r="EF50">
        <v>30.230699999999999</v>
      </c>
      <c r="EG50">
        <v>30</v>
      </c>
      <c r="EH50">
        <v>30.375800000000002</v>
      </c>
      <c r="EI50">
        <v>30.4056</v>
      </c>
      <c r="EJ50">
        <v>20.122800000000002</v>
      </c>
      <c r="EK50">
        <v>28.684100000000001</v>
      </c>
      <c r="EL50">
        <v>1.2144999999999999</v>
      </c>
      <c r="EM50">
        <v>28.155200000000001</v>
      </c>
      <c r="EN50">
        <v>401.01299999999998</v>
      </c>
      <c r="EO50">
        <v>15.859500000000001</v>
      </c>
      <c r="EP50">
        <v>100.35899999999999</v>
      </c>
      <c r="EQ50">
        <v>90.217799999999997</v>
      </c>
    </row>
    <row r="51" spans="1:147" x14ac:dyDescent="0.3">
      <c r="A51">
        <v>35</v>
      </c>
      <c r="B51">
        <v>1684751871.8</v>
      </c>
      <c r="C51">
        <v>2100.2999999523199</v>
      </c>
      <c r="D51" t="s">
        <v>357</v>
      </c>
      <c r="E51" t="s">
        <v>358</v>
      </c>
      <c r="F51">
        <v>1684751864.05</v>
      </c>
      <c r="G51">
        <f t="shared" si="43"/>
        <v>3.6098849712487753E-3</v>
      </c>
      <c r="H51">
        <f t="shared" si="44"/>
        <v>4.8416545416889054</v>
      </c>
      <c r="I51">
        <f t="shared" si="45"/>
        <v>400.030466666667</v>
      </c>
      <c r="J51">
        <f t="shared" si="46"/>
        <v>334.39781195857995</v>
      </c>
      <c r="K51">
        <f t="shared" si="47"/>
        <v>31.872382553412731</v>
      </c>
      <c r="L51">
        <f t="shared" si="48"/>
        <v>38.128012835800185</v>
      </c>
      <c r="M51">
        <f t="shared" si="49"/>
        <v>0.15361991537882139</v>
      </c>
      <c r="N51">
        <f t="shared" si="50"/>
        <v>3.3500979786557807</v>
      </c>
      <c r="O51">
        <f t="shared" si="51"/>
        <v>0.14981107185879264</v>
      </c>
      <c r="P51">
        <f t="shared" si="52"/>
        <v>9.3966263773019296E-2</v>
      </c>
      <c r="Q51">
        <f t="shared" si="53"/>
        <v>16.523008504758067</v>
      </c>
      <c r="R51">
        <f t="shared" si="54"/>
        <v>27.677860101166047</v>
      </c>
      <c r="S51">
        <f t="shared" si="55"/>
        <v>27.986239999999999</v>
      </c>
      <c r="T51">
        <f t="shared" si="56"/>
        <v>3.7917966730874375</v>
      </c>
      <c r="U51">
        <f t="shared" si="57"/>
        <v>40.106648572086691</v>
      </c>
      <c r="V51">
        <f t="shared" si="58"/>
        <v>1.5595905046662175</v>
      </c>
      <c r="W51">
        <f t="shared" si="59"/>
        <v>3.8886083983383664</v>
      </c>
      <c r="X51">
        <f t="shared" si="60"/>
        <v>2.2322061684212198</v>
      </c>
      <c r="Y51">
        <f t="shared" si="61"/>
        <v>-159.195927232071</v>
      </c>
      <c r="Z51">
        <f t="shared" si="62"/>
        <v>78.226012061418245</v>
      </c>
      <c r="AA51">
        <f t="shared" si="63"/>
        <v>5.1001403603818982</v>
      </c>
      <c r="AB51">
        <f t="shared" si="64"/>
        <v>-59.346766305512787</v>
      </c>
      <c r="AC51">
        <v>-3.9438566688659298E-2</v>
      </c>
      <c r="AD51">
        <v>4.4273246116220598E-2</v>
      </c>
      <c r="AE51">
        <v>3.33847961832923</v>
      </c>
      <c r="AF51">
        <v>3</v>
      </c>
      <c r="AG51">
        <v>1</v>
      </c>
      <c r="AH51">
        <f t="shared" si="65"/>
        <v>1</v>
      </c>
      <c r="AI51">
        <f t="shared" si="66"/>
        <v>0</v>
      </c>
      <c r="AJ51">
        <f t="shared" si="67"/>
        <v>50053.719903584431</v>
      </c>
      <c r="AK51" t="s">
        <v>251</v>
      </c>
      <c r="AL51">
        <v>2.30695769230769</v>
      </c>
      <c r="AM51">
        <v>1.212</v>
      </c>
      <c r="AN51">
        <f t="shared" si="68"/>
        <v>-1.09495769230769</v>
      </c>
      <c r="AO51">
        <f t="shared" si="69"/>
        <v>-0.90343043919776411</v>
      </c>
      <c r="AP51">
        <v>-0.69559304301140701</v>
      </c>
      <c r="AQ51" t="s">
        <v>359</v>
      </c>
      <c r="AR51">
        <v>2.4050115384615398</v>
      </c>
      <c r="AS51">
        <v>1.754</v>
      </c>
      <c r="AT51">
        <f t="shared" si="70"/>
        <v>-0.37115823173405915</v>
      </c>
      <c r="AU51">
        <v>0.5</v>
      </c>
      <c r="AV51">
        <f t="shared" si="71"/>
        <v>84.29837129635419</v>
      </c>
      <c r="AW51">
        <f t="shared" si="72"/>
        <v>4.8416545416889054</v>
      </c>
      <c r="AX51">
        <f t="shared" si="73"/>
        <v>-15.644017214207995</v>
      </c>
      <c r="AY51">
        <f t="shared" si="74"/>
        <v>1</v>
      </c>
      <c r="AZ51">
        <f t="shared" si="75"/>
        <v>6.5686293810279003E-2</v>
      </c>
      <c r="BA51">
        <f t="shared" si="76"/>
        <v>-0.30900798175598632</v>
      </c>
      <c r="BB51" t="s">
        <v>253</v>
      </c>
      <c r="BC51">
        <v>0</v>
      </c>
      <c r="BD51">
        <f t="shared" si="77"/>
        <v>1.754</v>
      </c>
      <c r="BE51">
        <f t="shared" si="78"/>
        <v>-0.37115823173405921</v>
      </c>
      <c r="BF51">
        <f t="shared" si="79"/>
        <v>-0.44719471947194722</v>
      </c>
      <c r="BG51">
        <f t="shared" si="80"/>
        <v>1.1773261273292648</v>
      </c>
      <c r="BH51">
        <f t="shared" si="81"/>
        <v>0.49499629420174401</v>
      </c>
      <c r="BI51">
        <f t="shared" si="82"/>
        <v>99.997696666666698</v>
      </c>
      <c r="BJ51">
        <f t="shared" si="83"/>
        <v>84.29837129635419</v>
      </c>
      <c r="BK51">
        <f t="shared" si="84"/>
        <v>0.8430031301356391</v>
      </c>
      <c r="BL51">
        <f t="shared" si="85"/>
        <v>0.19600626027127843</v>
      </c>
      <c r="BM51">
        <v>0.70432126143548801</v>
      </c>
      <c r="BN51">
        <v>0.5</v>
      </c>
      <c r="BO51" t="s">
        <v>254</v>
      </c>
      <c r="BP51">
        <v>1684751864.05</v>
      </c>
      <c r="BQ51">
        <v>400.030466666667</v>
      </c>
      <c r="BR51">
        <v>400.91590000000002</v>
      </c>
      <c r="BS51">
        <v>16.362870000000001</v>
      </c>
      <c r="BT51">
        <v>15.862686666666701</v>
      </c>
      <c r="BU51">
        <v>499.99983333333302</v>
      </c>
      <c r="BV51">
        <v>95.112776666666704</v>
      </c>
      <c r="BW51">
        <v>0.19999576666666699</v>
      </c>
      <c r="BX51">
        <v>28.419360000000001</v>
      </c>
      <c r="BY51">
        <v>27.986239999999999</v>
      </c>
      <c r="BZ51">
        <v>999.9</v>
      </c>
      <c r="CA51">
        <v>9999.5</v>
      </c>
      <c r="CB51">
        <v>0</v>
      </c>
      <c r="CC51">
        <v>68.935199999999995</v>
      </c>
      <c r="CD51">
        <v>99.997696666666698</v>
      </c>
      <c r="CE51">
        <v>0.89987300000000003</v>
      </c>
      <c r="CF51">
        <v>0.10012699999999999</v>
      </c>
      <c r="CG51">
        <v>0</v>
      </c>
      <c r="CH51">
        <v>2.3884933333333298</v>
      </c>
      <c r="CI51">
        <v>0</v>
      </c>
      <c r="CJ51">
        <v>118.129866666667</v>
      </c>
      <c r="CK51">
        <v>914.27723333333302</v>
      </c>
      <c r="CL51">
        <v>36.962200000000003</v>
      </c>
      <c r="CM51">
        <v>41.358199999999997</v>
      </c>
      <c r="CN51">
        <v>39.049599999999998</v>
      </c>
      <c r="CO51">
        <v>40</v>
      </c>
      <c r="CP51">
        <v>37.649799999999999</v>
      </c>
      <c r="CQ51">
        <v>89.985666666666603</v>
      </c>
      <c r="CR51">
        <v>10.01</v>
      </c>
      <c r="CS51">
        <v>0</v>
      </c>
      <c r="CT51">
        <v>59.400000095367403</v>
      </c>
      <c r="CU51">
        <v>2.4050115384615398</v>
      </c>
      <c r="CV51">
        <v>0.18292307372243399</v>
      </c>
      <c r="CW51">
        <v>2.4406837560030601</v>
      </c>
      <c r="CX51">
        <v>118.154538461538</v>
      </c>
      <c r="CY51">
        <v>15</v>
      </c>
      <c r="CZ51">
        <v>1684749687.5</v>
      </c>
      <c r="DA51" t="s">
        <v>255</v>
      </c>
      <c r="DB51">
        <v>2</v>
      </c>
      <c r="DC51">
        <v>-3.8319999999999999</v>
      </c>
      <c r="DD51">
        <v>0.35</v>
      </c>
      <c r="DE51">
        <v>403</v>
      </c>
      <c r="DF51">
        <v>15</v>
      </c>
      <c r="DG51">
        <v>1.66</v>
      </c>
      <c r="DH51">
        <v>0.16</v>
      </c>
      <c r="DI51">
        <v>-0.90960439999999998</v>
      </c>
      <c r="DJ51">
        <v>0.33456519759904702</v>
      </c>
      <c r="DK51">
        <v>0.10567217517776401</v>
      </c>
      <c r="DL51">
        <v>1</v>
      </c>
      <c r="DM51">
        <v>2.3598361111111101</v>
      </c>
      <c r="DN51">
        <v>0.37073525136877999</v>
      </c>
      <c r="DO51">
        <v>0.177853697916727</v>
      </c>
      <c r="DP51">
        <v>1</v>
      </c>
      <c r="DQ51">
        <v>0.49496415999999999</v>
      </c>
      <c r="DR51">
        <v>4.5301259063627898E-2</v>
      </c>
      <c r="DS51">
        <v>1.0755215888786199E-2</v>
      </c>
      <c r="DT51">
        <v>1</v>
      </c>
      <c r="DU51">
        <v>3</v>
      </c>
      <c r="DV51">
        <v>3</v>
      </c>
      <c r="DW51" t="s">
        <v>256</v>
      </c>
      <c r="DX51">
        <v>100</v>
      </c>
      <c r="DY51">
        <v>100</v>
      </c>
      <c r="DZ51">
        <v>-3.8319999999999999</v>
      </c>
      <c r="EA51">
        <v>0.35</v>
      </c>
      <c r="EB51">
        <v>2</v>
      </c>
      <c r="EC51">
        <v>515.54</v>
      </c>
      <c r="ED51">
        <v>413.9</v>
      </c>
      <c r="EE51">
        <v>28.142800000000001</v>
      </c>
      <c r="EF51">
        <v>30.2254</v>
      </c>
      <c r="EG51">
        <v>30.000299999999999</v>
      </c>
      <c r="EH51">
        <v>30.373200000000001</v>
      </c>
      <c r="EI51">
        <v>30.402999999999999</v>
      </c>
      <c r="EJ51">
        <v>20.123999999999999</v>
      </c>
      <c r="EK51">
        <v>28.410699999999999</v>
      </c>
      <c r="EL51">
        <v>0.46870099999999998</v>
      </c>
      <c r="EM51">
        <v>28.151599999999998</v>
      </c>
      <c r="EN51">
        <v>400.90800000000002</v>
      </c>
      <c r="EO51">
        <v>15.8767</v>
      </c>
      <c r="EP51">
        <v>100.35899999999999</v>
      </c>
      <c r="EQ51">
        <v>90.219800000000006</v>
      </c>
    </row>
    <row r="52" spans="1:147" x14ac:dyDescent="0.3">
      <c r="A52">
        <v>36</v>
      </c>
      <c r="B52">
        <v>1684751931.8</v>
      </c>
      <c r="C52">
        <v>2160.2999999523199</v>
      </c>
      <c r="D52" t="s">
        <v>360</v>
      </c>
      <c r="E52" t="s">
        <v>361</v>
      </c>
      <c r="F52">
        <v>1684751924.0533299</v>
      </c>
      <c r="G52">
        <f t="shared" si="43"/>
        <v>3.5776715822943639E-3</v>
      </c>
      <c r="H52">
        <f t="shared" si="44"/>
        <v>4.9387586634172349</v>
      </c>
      <c r="I52">
        <f t="shared" si="45"/>
        <v>400.02493333333302</v>
      </c>
      <c r="J52">
        <f t="shared" si="46"/>
        <v>332.92178424483558</v>
      </c>
      <c r="K52">
        <f t="shared" si="47"/>
        <v>31.73186465413508</v>
      </c>
      <c r="L52">
        <f t="shared" si="48"/>
        <v>38.127685370920993</v>
      </c>
      <c r="M52">
        <f t="shared" si="49"/>
        <v>0.15223723424456037</v>
      </c>
      <c r="N52">
        <f t="shared" si="50"/>
        <v>3.3501999468051666</v>
      </c>
      <c r="O52">
        <f t="shared" si="51"/>
        <v>0.14849585788180103</v>
      </c>
      <c r="P52">
        <f t="shared" si="52"/>
        <v>9.3138400652142211E-2</v>
      </c>
      <c r="Q52">
        <f t="shared" si="53"/>
        <v>16.524943277882898</v>
      </c>
      <c r="R52">
        <f t="shared" si="54"/>
        <v>27.67266868281499</v>
      </c>
      <c r="S52">
        <f t="shared" si="55"/>
        <v>27.977799999999998</v>
      </c>
      <c r="T52">
        <f t="shared" si="56"/>
        <v>3.7899312314214217</v>
      </c>
      <c r="U52">
        <f t="shared" si="57"/>
        <v>40.095014502458156</v>
      </c>
      <c r="V52">
        <f t="shared" si="58"/>
        <v>1.5579967844333051</v>
      </c>
      <c r="W52">
        <f t="shared" si="59"/>
        <v>3.8857618678197183</v>
      </c>
      <c r="X52">
        <f t="shared" si="60"/>
        <v>2.2319344469881166</v>
      </c>
      <c r="Y52">
        <f t="shared" si="61"/>
        <v>-157.77531677918145</v>
      </c>
      <c r="Z52">
        <f t="shared" si="62"/>
        <v>77.477030580115411</v>
      </c>
      <c r="AA52">
        <f t="shared" si="63"/>
        <v>5.050625606236518</v>
      </c>
      <c r="AB52">
        <f t="shared" si="64"/>
        <v>-58.722717314946635</v>
      </c>
      <c r="AC52">
        <v>-3.9440073501116502E-2</v>
      </c>
      <c r="AD52">
        <v>4.4274937645207797E-2</v>
      </c>
      <c r="AE52">
        <v>3.3385811425808898</v>
      </c>
      <c r="AF52">
        <v>3</v>
      </c>
      <c r="AG52">
        <v>1</v>
      </c>
      <c r="AH52">
        <f t="shared" si="65"/>
        <v>1</v>
      </c>
      <c r="AI52">
        <f t="shared" si="66"/>
        <v>0</v>
      </c>
      <c r="AJ52">
        <f t="shared" si="67"/>
        <v>50057.656620276</v>
      </c>
      <c r="AK52" t="s">
        <v>251</v>
      </c>
      <c r="AL52">
        <v>2.30695769230769</v>
      </c>
      <c r="AM52">
        <v>1.212</v>
      </c>
      <c r="AN52">
        <f t="shared" si="68"/>
        <v>-1.09495769230769</v>
      </c>
      <c r="AO52">
        <f t="shared" si="69"/>
        <v>-0.90343043919776411</v>
      </c>
      <c r="AP52">
        <v>-0.69559304301140701</v>
      </c>
      <c r="AQ52" t="s">
        <v>362</v>
      </c>
      <c r="AR52">
        <v>2.33439615384615</v>
      </c>
      <c r="AS52">
        <v>1.9184000000000001</v>
      </c>
      <c r="AT52">
        <f t="shared" si="70"/>
        <v>-0.21684536793481546</v>
      </c>
      <c r="AU52">
        <v>0.5</v>
      </c>
      <c r="AV52">
        <f t="shared" si="71"/>
        <v>84.308285596559642</v>
      </c>
      <c r="AW52">
        <f t="shared" si="72"/>
        <v>4.9387586634172349</v>
      </c>
      <c r="AX52">
        <f t="shared" si="73"/>
        <v>-9.1409306050697392</v>
      </c>
      <c r="AY52">
        <f t="shared" si="74"/>
        <v>1</v>
      </c>
      <c r="AZ52">
        <f t="shared" si="75"/>
        <v>6.6830343738582237E-2</v>
      </c>
      <c r="BA52">
        <f t="shared" si="76"/>
        <v>-0.36822351959966643</v>
      </c>
      <c r="BB52" t="s">
        <v>253</v>
      </c>
      <c r="BC52">
        <v>0</v>
      </c>
      <c r="BD52">
        <f t="shared" si="77"/>
        <v>1.9184000000000001</v>
      </c>
      <c r="BE52">
        <f t="shared" si="78"/>
        <v>-0.21684536793481538</v>
      </c>
      <c r="BF52">
        <f t="shared" si="79"/>
        <v>-0.58283828382838299</v>
      </c>
      <c r="BG52">
        <f t="shared" si="80"/>
        <v>1.0706161841128397</v>
      </c>
      <c r="BH52">
        <f t="shared" si="81"/>
        <v>0.64513908159430267</v>
      </c>
      <c r="BI52">
        <f t="shared" si="82"/>
        <v>100.009463333333</v>
      </c>
      <c r="BJ52">
        <f t="shared" si="83"/>
        <v>84.308285596559642</v>
      </c>
      <c r="BK52">
        <f t="shared" si="84"/>
        <v>0.8430030797741499</v>
      </c>
      <c r="BL52">
        <f t="shared" si="85"/>
        <v>0.19600615954829981</v>
      </c>
      <c r="BM52">
        <v>0.70432126143548801</v>
      </c>
      <c r="BN52">
        <v>0.5</v>
      </c>
      <c r="BO52" t="s">
        <v>254</v>
      </c>
      <c r="BP52">
        <v>1684751924.0533299</v>
      </c>
      <c r="BQ52">
        <v>400.02493333333302</v>
      </c>
      <c r="BR52">
        <v>400.92219999999998</v>
      </c>
      <c r="BS52">
        <v>16.346063333333301</v>
      </c>
      <c r="BT52">
        <v>15.850350000000001</v>
      </c>
      <c r="BU52">
        <v>500.01496666666702</v>
      </c>
      <c r="BV52">
        <v>95.113240000000005</v>
      </c>
      <c r="BW52">
        <v>0.200032233333333</v>
      </c>
      <c r="BX52">
        <v>28.406759999999998</v>
      </c>
      <c r="BY52">
        <v>27.977799999999998</v>
      </c>
      <c r="BZ52">
        <v>999.9</v>
      </c>
      <c r="CA52">
        <v>9999.8333333333303</v>
      </c>
      <c r="CB52">
        <v>0</v>
      </c>
      <c r="CC52">
        <v>68.938766666666695</v>
      </c>
      <c r="CD52">
        <v>100.009463333333</v>
      </c>
      <c r="CE52">
        <v>0.89988143333333304</v>
      </c>
      <c r="CF52">
        <v>0.100118573333333</v>
      </c>
      <c r="CG52">
        <v>0</v>
      </c>
      <c r="CH52">
        <v>2.3511266666666701</v>
      </c>
      <c r="CI52">
        <v>0</v>
      </c>
      <c r="CJ52">
        <v>118.04276666666701</v>
      </c>
      <c r="CK52">
        <v>914.38723333333303</v>
      </c>
      <c r="CL52">
        <v>36.875</v>
      </c>
      <c r="CM52">
        <v>41.2541333333333</v>
      </c>
      <c r="CN52">
        <v>38.941200000000002</v>
      </c>
      <c r="CO52">
        <v>39.936999999999998</v>
      </c>
      <c r="CP52">
        <v>37.561999999999998</v>
      </c>
      <c r="CQ52">
        <v>89.996333333333297</v>
      </c>
      <c r="CR52">
        <v>10.010999999999999</v>
      </c>
      <c r="CS52">
        <v>0</v>
      </c>
      <c r="CT52">
        <v>59.399999856948902</v>
      </c>
      <c r="CU52">
        <v>2.33439615384615</v>
      </c>
      <c r="CV52">
        <v>-0.36988375558262199</v>
      </c>
      <c r="CW52">
        <v>-0.159897430134811</v>
      </c>
      <c r="CX52">
        <v>118.056730769231</v>
      </c>
      <c r="CY52">
        <v>15</v>
      </c>
      <c r="CZ52">
        <v>1684749687.5</v>
      </c>
      <c r="DA52" t="s">
        <v>255</v>
      </c>
      <c r="DB52">
        <v>2</v>
      </c>
      <c r="DC52">
        <v>-3.8319999999999999</v>
      </c>
      <c r="DD52">
        <v>0.35</v>
      </c>
      <c r="DE52">
        <v>403</v>
      </c>
      <c r="DF52">
        <v>15</v>
      </c>
      <c r="DG52">
        <v>1.66</v>
      </c>
      <c r="DH52">
        <v>0.16</v>
      </c>
      <c r="DI52">
        <v>-0.89531534000000002</v>
      </c>
      <c r="DJ52">
        <v>5.1532644358913297E-2</v>
      </c>
      <c r="DK52">
        <v>0.10035087393533</v>
      </c>
      <c r="DL52">
        <v>1</v>
      </c>
      <c r="DM52">
        <v>2.3138666666666698</v>
      </c>
      <c r="DN52">
        <v>0.48822594325527902</v>
      </c>
      <c r="DO52">
        <v>0.17680521139881</v>
      </c>
      <c r="DP52">
        <v>1</v>
      </c>
      <c r="DQ52">
        <v>0.49682626000000002</v>
      </c>
      <c r="DR52">
        <v>-1.14259327472609E-2</v>
      </c>
      <c r="DS52">
        <v>2.6450009664270402E-3</v>
      </c>
      <c r="DT52">
        <v>1</v>
      </c>
      <c r="DU52">
        <v>3</v>
      </c>
      <c r="DV52">
        <v>3</v>
      </c>
      <c r="DW52" t="s">
        <v>256</v>
      </c>
      <c r="DX52">
        <v>100</v>
      </c>
      <c r="DY52">
        <v>100</v>
      </c>
      <c r="DZ52">
        <v>-3.8319999999999999</v>
      </c>
      <c r="EA52">
        <v>0.35</v>
      </c>
      <c r="EB52">
        <v>2</v>
      </c>
      <c r="EC52">
        <v>515.64599999999996</v>
      </c>
      <c r="ED52">
        <v>414.005</v>
      </c>
      <c r="EE52">
        <v>28.188300000000002</v>
      </c>
      <c r="EF52">
        <v>30.217600000000001</v>
      </c>
      <c r="EG52">
        <v>30.0001</v>
      </c>
      <c r="EH52">
        <v>30.3706</v>
      </c>
      <c r="EI52">
        <v>30.400400000000001</v>
      </c>
      <c r="EJ52">
        <v>20.122</v>
      </c>
      <c r="EK52">
        <v>28.410699999999999</v>
      </c>
      <c r="EL52">
        <v>0</v>
      </c>
      <c r="EM52">
        <v>28.197299999999998</v>
      </c>
      <c r="EN52">
        <v>400.95100000000002</v>
      </c>
      <c r="EO52">
        <v>15.885300000000001</v>
      </c>
      <c r="EP52">
        <v>100.363</v>
      </c>
      <c r="EQ52">
        <v>90.220699999999994</v>
      </c>
    </row>
    <row r="53" spans="1:147" x14ac:dyDescent="0.3">
      <c r="A53">
        <v>37</v>
      </c>
      <c r="B53">
        <v>1684751991.8</v>
      </c>
      <c r="C53">
        <v>2220.2999999523199</v>
      </c>
      <c r="D53" t="s">
        <v>363</v>
      </c>
      <c r="E53" t="s">
        <v>364</v>
      </c>
      <c r="F53">
        <v>1684751984.05</v>
      </c>
      <c r="G53">
        <f t="shared" si="43"/>
        <v>3.4124338589068557E-3</v>
      </c>
      <c r="H53">
        <f t="shared" si="44"/>
        <v>5.0684744395618599</v>
      </c>
      <c r="I53">
        <f t="shared" si="45"/>
        <v>400.02333333333303</v>
      </c>
      <c r="J53">
        <f t="shared" si="46"/>
        <v>328.937487171405</v>
      </c>
      <c r="K53">
        <f t="shared" si="47"/>
        <v>31.351057318209776</v>
      </c>
      <c r="L53">
        <f t="shared" si="48"/>
        <v>38.126254808469518</v>
      </c>
      <c r="M53">
        <f t="shared" si="49"/>
        <v>0.14499516124969952</v>
      </c>
      <c r="N53">
        <f t="shared" si="50"/>
        <v>3.3513573379418382</v>
      </c>
      <c r="O53">
        <f t="shared" si="51"/>
        <v>0.14159814427131548</v>
      </c>
      <c r="P53">
        <f t="shared" si="52"/>
        <v>8.8797419925712315E-2</v>
      </c>
      <c r="Q53">
        <f t="shared" si="53"/>
        <v>16.524104328896783</v>
      </c>
      <c r="R53">
        <f t="shared" si="54"/>
        <v>27.712201766766086</v>
      </c>
      <c r="S53">
        <f t="shared" si="55"/>
        <v>27.9786033333333</v>
      </c>
      <c r="T53">
        <f t="shared" si="56"/>
        <v>3.7901087527977642</v>
      </c>
      <c r="U53">
        <f t="shared" si="57"/>
        <v>40.082205137008216</v>
      </c>
      <c r="V53">
        <f t="shared" si="58"/>
        <v>1.5576294006503344</v>
      </c>
      <c r="W53">
        <f t="shared" si="59"/>
        <v>3.8860870935770024</v>
      </c>
      <c r="X53">
        <f t="shared" si="60"/>
        <v>2.23247935214743</v>
      </c>
      <c r="Y53">
        <f t="shared" si="61"/>
        <v>-150.48833317779233</v>
      </c>
      <c r="Z53">
        <f t="shared" si="62"/>
        <v>77.618828413370636</v>
      </c>
      <c r="AA53">
        <f t="shared" si="63"/>
        <v>5.0581783131096385</v>
      </c>
      <c r="AB53">
        <f t="shared" si="64"/>
        <v>-51.287222122415272</v>
      </c>
      <c r="AC53">
        <v>-3.9457177904559798E-2</v>
      </c>
      <c r="AD53">
        <v>4.42941388365009E-2</v>
      </c>
      <c r="AE53">
        <v>3.3397334948650101</v>
      </c>
      <c r="AF53">
        <v>3</v>
      </c>
      <c r="AG53">
        <v>1</v>
      </c>
      <c r="AH53">
        <f t="shared" si="65"/>
        <v>1</v>
      </c>
      <c r="AI53">
        <f t="shared" si="66"/>
        <v>0</v>
      </c>
      <c r="AJ53">
        <f t="shared" si="67"/>
        <v>50078.170199402353</v>
      </c>
      <c r="AK53" t="s">
        <v>251</v>
      </c>
      <c r="AL53">
        <v>2.30695769230769</v>
      </c>
      <c r="AM53">
        <v>1.212</v>
      </c>
      <c r="AN53">
        <f t="shared" si="68"/>
        <v>-1.09495769230769</v>
      </c>
      <c r="AO53">
        <f t="shared" si="69"/>
        <v>-0.90343043919776411</v>
      </c>
      <c r="AP53">
        <v>-0.69559304301140701</v>
      </c>
      <c r="AQ53" t="s">
        <v>365</v>
      </c>
      <c r="AR53">
        <v>2.3649038461538501</v>
      </c>
      <c r="AS53">
        <v>1.5576000000000001</v>
      </c>
      <c r="AT53">
        <f t="shared" si="70"/>
        <v>-0.51829984986764899</v>
      </c>
      <c r="AU53">
        <v>0.5</v>
      </c>
      <c r="AV53">
        <f t="shared" si="71"/>
        <v>84.304134276514489</v>
      </c>
      <c r="AW53">
        <f t="shared" si="72"/>
        <v>5.0684744395618599</v>
      </c>
      <c r="AX53">
        <f t="shared" si="73"/>
        <v>-21.84741006936979</v>
      </c>
      <c r="AY53">
        <f t="shared" si="74"/>
        <v>1</v>
      </c>
      <c r="AZ53">
        <f t="shared" si="75"/>
        <v>6.8372299081648075E-2</v>
      </c>
      <c r="BA53">
        <f t="shared" si="76"/>
        <v>-0.22187981510015414</v>
      </c>
      <c r="BB53" t="s">
        <v>253</v>
      </c>
      <c r="BC53">
        <v>0</v>
      </c>
      <c r="BD53">
        <f t="shared" si="77"/>
        <v>1.5576000000000001</v>
      </c>
      <c r="BE53">
        <f t="shared" si="78"/>
        <v>-0.51829984986764888</v>
      </c>
      <c r="BF53">
        <f t="shared" si="79"/>
        <v>-0.28514851485148529</v>
      </c>
      <c r="BG53">
        <f t="shared" si="80"/>
        <v>1.0773277627506719</v>
      </c>
      <c r="BH53">
        <f t="shared" si="81"/>
        <v>0.31562863335078006</v>
      </c>
      <c r="BI53">
        <f t="shared" si="82"/>
        <v>100.004556666667</v>
      </c>
      <c r="BJ53">
        <f t="shared" si="83"/>
        <v>84.304134276514489</v>
      </c>
      <c r="BK53">
        <f t="shared" si="84"/>
        <v>0.84300292993163484</v>
      </c>
      <c r="BL53">
        <f t="shared" si="85"/>
        <v>0.19600585986326985</v>
      </c>
      <c r="BM53">
        <v>0.70432126143548801</v>
      </c>
      <c r="BN53">
        <v>0.5</v>
      </c>
      <c r="BO53" t="s">
        <v>254</v>
      </c>
      <c r="BP53">
        <v>1684751984.05</v>
      </c>
      <c r="BQ53">
        <v>400.02333333333303</v>
      </c>
      <c r="BR53">
        <v>400.92956666666697</v>
      </c>
      <c r="BS53">
        <v>16.342756666666698</v>
      </c>
      <c r="BT53">
        <v>15.8699333333333</v>
      </c>
      <c r="BU53">
        <v>500.011433333333</v>
      </c>
      <c r="BV53">
        <v>95.110103333333299</v>
      </c>
      <c r="BW53">
        <v>0.19997393333333299</v>
      </c>
      <c r="BX53">
        <v>28.408200000000001</v>
      </c>
      <c r="BY53">
        <v>27.9786033333333</v>
      </c>
      <c r="BZ53">
        <v>999.9</v>
      </c>
      <c r="CA53">
        <v>10004.5</v>
      </c>
      <c r="CB53">
        <v>0</v>
      </c>
      <c r="CC53">
        <v>68.967299999999994</v>
      </c>
      <c r="CD53">
        <v>100.004556666667</v>
      </c>
      <c r="CE53">
        <v>0.89988143333333304</v>
      </c>
      <c r="CF53">
        <v>0.100118573333333</v>
      </c>
      <c r="CG53">
        <v>0</v>
      </c>
      <c r="CH53">
        <v>2.35867</v>
      </c>
      <c r="CI53">
        <v>0</v>
      </c>
      <c r="CJ53">
        <v>118.134466666667</v>
      </c>
      <c r="CK53">
        <v>914.34213333333298</v>
      </c>
      <c r="CL53">
        <v>36.803733333333298</v>
      </c>
      <c r="CM53">
        <v>41.186999999999998</v>
      </c>
      <c r="CN53">
        <v>38.875</v>
      </c>
      <c r="CO53">
        <v>39.875</v>
      </c>
      <c r="CP53">
        <v>37.5</v>
      </c>
      <c r="CQ53">
        <v>89.992333333333306</v>
      </c>
      <c r="CR53">
        <v>10.01</v>
      </c>
      <c r="CS53">
        <v>0</v>
      </c>
      <c r="CT53">
        <v>59.399999856948902</v>
      </c>
      <c r="CU53">
        <v>2.3649038461538501</v>
      </c>
      <c r="CV53">
        <v>-0.48232820950580002</v>
      </c>
      <c r="CW53">
        <v>1.8274871824030501</v>
      </c>
      <c r="CX53">
        <v>118.130692307692</v>
      </c>
      <c r="CY53">
        <v>15</v>
      </c>
      <c r="CZ53">
        <v>1684749687.5</v>
      </c>
      <c r="DA53" t="s">
        <v>255</v>
      </c>
      <c r="DB53">
        <v>2</v>
      </c>
      <c r="DC53">
        <v>-3.8319999999999999</v>
      </c>
      <c r="DD53">
        <v>0.35</v>
      </c>
      <c r="DE53">
        <v>403</v>
      </c>
      <c r="DF53">
        <v>15</v>
      </c>
      <c r="DG53">
        <v>1.66</v>
      </c>
      <c r="DH53">
        <v>0.16</v>
      </c>
      <c r="DI53">
        <v>-0.91503628000000004</v>
      </c>
      <c r="DJ53">
        <v>0.10365616710685201</v>
      </c>
      <c r="DK53">
        <v>9.9890212634680106E-2</v>
      </c>
      <c r="DL53">
        <v>1</v>
      </c>
      <c r="DM53">
        <v>2.34294166666667</v>
      </c>
      <c r="DN53">
        <v>0.117315559980088</v>
      </c>
      <c r="DO53">
        <v>0.162830336674917</v>
      </c>
      <c r="DP53">
        <v>1</v>
      </c>
      <c r="DQ53">
        <v>0.47647418000000002</v>
      </c>
      <c r="DR53">
        <v>-3.2780179591838501E-2</v>
      </c>
      <c r="DS53">
        <v>9.0829770993656102E-3</v>
      </c>
      <c r="DT53">
        <v>1</v>
      </c>
      <c r="DU53">
        <v>3</v>
      </c>
      <c r="DV53">
        <v>3</v>
      </c>
      <c r="DW53" t="s">
        <v>256</v>
      </c>
      <c r="DX53">
        <v>100</v>
      </c>
      <c r="DY53">
        <v>100</v>
      </c>
      <c r="DZ53">
        <v>-3.8319999999999999</v>
      </c>
      <c r="EA53">
        <v>0.35</v>
      </c>
      <c r="EB53">
        <v>2</v>
      </c>
      <c r="EC53">
        <v>515.202</v>
      </c>
      <c r="ED53">
        <v>414.09199999999998</v>
      </c>
      <c r="EE53">
        <v>28.2499</v>
      </c>
      <c r="EF53">
        <v>30.209700000000002</v>
      </c>
      <c r="EG53">
        <v>30.0001</v>
      </c>
      <c r="EH53">
        <v>30.3627</v>
      </c>
      <c r="EI53">
        <v>30.395199999999999</v>
      </c>
      <c r="EJ53">
        <v>20.1219</v>
      </c>
      <c r="EK53">
        <v>28.136800000000001</v>
      </c>
      <c r="EL53">
        <v>0</v>
      </c>
      <c r="EM53">
        <v>28.2578</v>
      </c>
      <c r="EN53">
        <v>400.92200000000003</v>
      </c>
      <c r="EO53">
        <v>15.9184</v>
      </c>
      <c r="EP53">
        <v>100.364</v>
      </c>
      <c r="EQ53">
        <v>90.224999999999994</v>
      </c>
    </row>
    <row r="54" spans="1:147" x14ac:dyDescent="0.3">
      <c r="A54">
        <v>38</v>
      </c>
      <c r="B54">
        <v>1684752051.8</v>
      </c>
      <c r="C54">
        <v>2280.2999999523199</v>
      </c>
      <c r="D54" t="s">
        <v>366</v>
      </c>
      <c r="E54" t="s">
        <v>367</v>
      </c>
      <c r="F54">
        <v>1684752044.05</v>
      </c>
      <c r="G54">
        <f t="shared" si="43"/>
        <v>3.3239497030077489E-3</v>
      </c>
      <c r="H54">
        <f t="shared" si="44"/>
        <v>4.9565507702088913</v>
      </c>
      <c r="I54">
        <f t="shared" si="45"/>
        <v>400.02633333333301</v>
      </c>
      <c r="J54">
        <f t="shared" si="46"/>
        <v>328.79191584876014</v>
      </c>
      <c r="K54">
        <f t="shared" si="47"/>
        <v>31.336519643228581</v>
      </c>
      <c r="L54">
        <f t="shared" si="48"/>
        <v>38.1257337789133</v>
      </c>
      <c r="M54">
        <f t="shared" si="49"/>
        <v>0.14131163872823505</v>
      </c>
      <c r="N54">
        <f t="shared" si="50"/>
        <v>3.3496992915518389</v>
      </c>
      <c r="O54">
        <f t="shared" si="51"/>
        <v>0.13808139899787308</v>
      </c>
      <c r="P54">
        <f t="shared" si="52"/>
        <v>8.6584948532812497E-2</v>
      </c>
      <c r="Q54">
        <f t="shared" si="53"/>
        <v>16.521812670156578</v>
      </c>
      <c r="R54">
        <f t="shared" si="54"/>
        <v>27.73719122669333</v>
      </c>
      <c r="S54">
        <f t="shared" si="55"/>
        <v>27.9776633333333</v>
      </c>
      <c r="T54">
        <f t="shared" si="56"/>
        <v>3.789901031411393</v>
      </c>
      <c r="U54">
        <f t="shared" si="57"/>
        <v>40.131461155032945</v>
      </c>
      <c r="V54">
        <f t="shared" si="58"/>
        <v>1.5600004199188</v>
      </c>
      <c r="W54">
        <f t="shared" si="59"/>
        <v>3.8872255707120154</v>
      </c>
      <c r="X54">
        <f t="shared" si="60"/>
        <v>2.2299006114925932</v>
      </c>
      <c r="Y54">
        <f t="shared" si="61"/>
        <v>-146.58618190264173</v>
      </c>
      <c r="Z54">
        <f t="shared" si="62"/>
        <v>78.660349519543303</v>
      </c>
      <c r="AA54">
        <f t="shared" si="63"/>
        <v>5.1286931180629995</v>
      </c>
      <c r="AB54">
        <f t="shared" si="64"/>
        <v>-46.275326594878848</v>
      </c>
      <c r="AC54">
        <v>-3.9432675354052898E-2</v>
      </c>
      <c r="AD54">
        <v>4.4266632577015699E-2</v>
      </c>
      <c r="AE54">
        <v>3.3380826667763999</v>
      </c>
      <c r="AF54">
        <v>3</v>
      </c>
      <c r="AG54">
        <v>1</v>
      </c>
      <c r="AH54">
        <f t="shared" si="65"/>
        <v>1</v>
      </c>
      <c r="AI54">
        <f t="shared" si="66"/>
        <v>0</v>
      </c>
      <c r="AJ54">
        <f t="shared" si="67"/>
        <v>50047.463490532769</v>
      </c>
      <c r="AK54" t="s">
        <v>251</v>
      </c>
      <c r="AL54">
        <v>2.30695769230769</v>
      </c>
      <c r="AM54">
        <v>1.212</v>
      </c>
      <c r="AN54">
        <f t="shared" si="68"/>
        <v>-1.09495769230769</v>
      </c>
      <c r="AO54">
        <f t="shared" si="69"/>
        <v>-0.90343043919776411</v>
      </c>
      <c r="AP54">
        <v>-0.69559304301140701</v>
      </c>
      <c r="AQ54" t="s">
        <v>368</v>
      </c>
      <c r="AR54">
        <v>2.3328730769230801</v>
      </c>
      <c r="AS54">
        <v>1.65</v>
      </c>
      <c r="AT54">
        <f t="shared" si="70"/>
        <v>-0.41386247086247296</v>
      </c>
      <c r="AU54">
        <v>0.5</v>
      </c>
      <c r="AV54">
        <f t="shared" si="71"/>
        <v>84.29208946518871</v>
      </c>
      <c r="AW54">
        <f t="shared" si="72"/>
        <v>4.9565507702088913</v>
      </c>
      <c r="AX54">
        <f t="shared" si="73"/>
        <v>-17.442666210111813</v>
      </c>
      <c r="AY54">
        <f t="shared" si="74"/>
        <v>1</v>
      </c>
      <c r="AZ54">
        <f t="shared" si="75"/>
        <v>6.7054261545557534E-2</v>
      </c>
      <c r="BA54">
        <f t="shared" si="76"/>
        <v>-0.26545454545454544</v>
      </c>
      <c r="BB54" t="s">
        <v>253</v>
      </c>
      <c r="BC54">
        <v>0</v>
      </c>
      <c r="BD54">
        <f t="shared" si="77"/>
        <v>1.65</v>
      </c>
      <c r="BE54">
        <f t="shared" si="78"/>
        <v>-0.41386247086247285</v>
      </c>
      <c r="BF54">
        <f t="shared" si="79"/>
        <v>-0.36138613861386137</v>
      </c>
      <c r="BG54">
        <f t="shared" si="80"/>
        <v>1.0394475700929193</v>
      </c>
      <c r="BH54">
        <f t="shared" si="81"/>
        <v>0.40001545546192591</v>
      </c>
      <c r="BI54">
        <f t="shared" si="82"/>
        <v>99.990219999999994</v>
      </c>
      <c r="BJ54">
        <f t="shared" si="83"/>
        <v>84.29208946518871</v>
      </c>
      <c r="BK54">
        <f t="shared" si="84"/>
        <v>0.84300334037857616</v>
      </c>
      <c r="BL54">
        <f t="shared" si="85"/>
        <v>0.19600668075715247</v>
      </c>
      <c r="BM54">
        <v>0.70432126143548801</v>
      </c>
      <c r="BN54">
        <v>0.5</v>
      </c>
      <c r="BO54" t="s">
        <v>254</v>
      </c>
      <c r="BP54">
        <v>1684752044.05</v>
      </c>
      <c r="BQ54">
        <v>400.02633333333301</v>
      </c>
      <c r="BR54">
        <v>400.91183333333299</v>
      </c>
      <c r="BS54">
        <v>16.367979999999999</v>
      </c>
      <c r="BT54">
        <v>15.90742</v>
      </c>
      <c r="BU54">
        <v>500.001933333333</v>
      </c>
      <c r="BV54">
        <v>95.108080000000001</v>
      </c>
      <c r="BW54">
        <v>0.19997999999999999</v>
      </c>
      <c r="BX54">
        <v>28.413239999999998</v>
      </c>
      <c r="BY54">
        <v>27.9776633333333</v>
      </c>
      <c r="BZ54">
        <v>999.9</v>
      </c>
      <c r="CA54">
        <v>9998.5</v>
      </c>
      <c r="CB54">
        <v>0</v>
      </c>
      <c r="CC54">
        <v>68.9487533333333</v>
      </c>
      <c r="CD54">
        <v>99.990219999999994</v>
      </c>
      <c r="CE54">
        <v>0.89987300000000003</v>
      </c>
      <c r="CF54">
        <v>0.10012699999999999</v>
      </c>
      <c r="CG54">
        <v>0</v>
      </c>
      <c r="CH54">
        <v>2.3295300000000001</v>
      </c>
      <c r="CI54">
        <v>0</v>
      </c>
      <c r="CJ54">
        <v>117.76033333333299</v>
      </c>
      <c r="CK54">
        <v>914.208666666667</v>
      </c>
      <c r="CL54">
        <v>36.7395</v>
      </c>
      <c r="CM54">
        <v>41.125</v>
      </c>
      <c r="CN54">
        <v>38.811999999999998</v>
      </c>
      <c r="CO54">
        <v>39.811999999999998</v>
      </c>
      <c r="CP54">
        <v>37.436999999999998</v>
      </c>
      <c r="CQ54">
        <v>89.978666666666697</v>
      </c>
      <c r="CR54">
        <v>10.01</v>
      </c>
      <c r="CS54">
        <v>0</v>
      </c>
      <c r="CT54">
        <v>59.200000047683702</v>
      </c>
      <c r="CU54">
        <v>2.3328730769230801</v>
      </c>
      <c r="CV54">
        <v>-0.255716244851733</v>
      </c>
      <c r="CW54">
        <v>1.3250940293864399</v>
      </c>
      <c r="CX54">
        <v>117.741423076923</v>
      </c>
      <c r="CY54">
        <v>15</v>
      </c>
      <c r="CZ54">
        <v>1684749687.5</v>
      </c>
      <c r="DA54" t="s">
        <v>255</v>
      </c>
      <c r="DB54">
        <v>2</v>
      </c>
      <c r="DC54">
        <v>-3.8319999999999999</v>
      </c>
      <c r="DD54">
        <v>0.35</v>
      </c>
      <c r="DE54">
        <v>403</v>
      </c>
      <c r="DF54">
        <v>15</v>
      </c>
      <c r="DG54">
        <v>1.66</v>
      </c>
      <c r="DH54">
        <v>0.16</v>
      </c>
      <c r="DI54">
        <v>-0.90931393999999999</v>
      </c>
      <c r="DJ54">
        <v>0.10623940264107801</v>
      </c>
      <c r="DK54">
        <v>0.108516839285414</v>
      </c>
      <c r="DL54">
        <v>1</v>
      </c>
      <c r="DM54">
        <v>2.3424777777777801</v>
      </c>
      <c r="DN54">
        <v>-0.173143035534607</v>
      </c>
      <c r="DO54">
        <v>0.13579383292965999</v>
      </c>
      <c r="DP54">
        <v>1</v>
      </c>
      <c r="DQ54">
        <v>0.45999506000000001</v>
      </c>
      <c r="DR54">
        <v>-4.9684955582217803E-3</v>
      </c>
      <c r="DS54">
        <v>1.1974968039055499E-2</v>
      </c>
      <c r="DT54">
        <v>1</v>
      </c>
      <c r="DU54">
        <v>3</v>
      </c>
      <c r="DV54">
        <v>3</v>
      </c>
      <c r="DW54" t="s">
        <v>256</v>
      </c>
      <c r="DX54">
        <v>100</v>
      </c>
      <c r="DY54">
        <v>100</v>
      </c>
      <c r="DZ54">
        <v>-3.8319999999999999</v>
      </c>
      <c r="EA54">
        <v>0.35</v>
      </c>
      <c r="EB54">
        <v>2</v>
      </c>
      <c r="EC54">
        <v>515.13900000000001</v>
      </c>
      <c r="ED54">
        <v>414.28199999999998</v>
      </c>
      <c r="EE54">
        <v>28.282699999999998</v>
      </c>
      <c r="EF54">
        <v>30.1967</v>
      </c>
      <c r="EG54">
        <v>29.9999</v>
      </c>
      <c r="EH54">
        <v>30.354900000000001</v>
      </c>
      <c r="EI54">
        <v>30.3874</v>
      </c>
      <c r="EJ54">
        <v>20.121400000000001</v>
      </c>
      <c r="EK54">
        <v>27.857099999999999</v>
      </c>
      <c r="EL54">
        <v>0</v>
      </c>
      <c r="EM54">
        <v>28.282299999999999</v>
      </c>
      <c r="EN54">
        <v>400.81799999999998</v>
      </c>
      <c r="EO54">
        <v>15.9255</v>
      </c>
      <c r="EP54">
        <v>100.369</v>
      </c>
      <c r="EQ54">
        <v>90.2286</v>
      </c>
    </row>
    <row r="55" spans="1:147" x14ac:dyDescent="0.3">
      <c r="A55">
        <v>39</v>
      </c>
      <c r="B55">
        <v>1684752111.8</v>
      </c>
      <c r="C55">
        <v>2340.2999999523199</v>
      </c>
      <c r="D55" t="s">
        <v>369</v>
      </c>
      <c r="E55" t="s">
        <v>370</v>
      </c>
      <c r="F55">
        <v>1684752104.05</v>
      </c>
      <c r="G55">
        <f t="shared" si="43"/>
        <v>3.4096335954315491E-3</v>
      </c>
      <c r="H55">
        <f t="shared" si="44"/>
        <v>4.9491464777388154</v>
      </c>
      <c r="I55">
        <f t="shared" si="45"/>
        <v>400.00016666666698</v>
      </c>
      <c r="J55">
        <f t="shared" si="46"/>
        <v>330.24829643039277</v>
      </c>
      <c r="K55">
        <f t="shared" si="47"/>
        <v>31.475570398000297</v>
      </c>
      <c r="L55">
        <f t="shared" si="48"/>
        <v>38.123537778134164</v>
      </c>
      <c r="M55">
        <f t="shared" si="49"/>
        <v>0.1450035505398353</v>
      </c>
      <c r="N55">
        <f t="shared" si="50"/>
        <v>3.3499865790344221</v>
      </c>
      <c r="O55">
        <f t="shared" si="51"/>
        <v>0.14160479035592055</v>
      </c>
      <c r="P55">
        <f t="shared" si="52"/>
        <v>8.8801723927276158E-2</v>
      </c>
      <c r="Q55">
        <f t="shared" si="53"/>
        <v>16.522064551416339</v>
      </c>
      <c r="R55">
        <f t="shared" si="54"/>
        <v>27.717941289713611</v>
      </c>
      <c r="S55">
        <f t="shared" si="55"/>
        <v>27.9765466666667</v>
      </c>
      <c r="T55">
        <f t="shared" si="56"/>
        <v>3.789654283098038</v>
      </c>
      <c r="U55">
        <f t="shared" si="57"/>
        <v>40.108939273203404</v>
      </c>
      <c r="V55">
        <f t="shared" si="58"/>
        <v>1.5591551481525183</v>
      </c>
      <c r="W55">
        <f t="shared" si="59"/>
        <v>3.8873008770745097</v>
      </c>
      <c r="X55">
        <f t="shared" si="60"/>
        <v>2.2304991349455197</v>
      </c>
      <c r="Y55">
        <f t="shared" si="61"/>
        <v>-150.36484155853131</v>
      </c>
      <c r="Z55">
        <f t="shared" si="62"/>
        <v>78.928972327530971</v>
      </c>
      <c r="AA55">
        <f t="shared" si="63"/>
        <v>5.1457460723201747</v>
      </c>
      <c r="AB55">
        <f t="shared" si="64"/>
        <v>-49.768058607263811</v>
      </c>
      <c r="AC55">
        <v>-3.9436920525911898E-2</v>
      </c>
      <c r="AD55">
        <v>4.4271398154324897E-2</v>
      </c>
      <c r="AE55">
        <v>3.33836870365734</v>
      </c>
      <c r="AF55">
        <v>3</v>
      </c>
      <c r="AG55">
        <v>1</v>
      </c>
      <c r="AH55">
        <f t="shared" si="65"/>
        <v>1</v>
      </c>
      <c r="AI55">
        <f t="shared" si="66"/>
        <v>0</v>
      </c>
      <c r="AJ55">
        <f t="shared" si="67"/>
        <v>50052.59157776412</v>
      </c>
      <c r="AK55" t="s">
        <v>251</v>
      </c>
      <c r="AL55">
        <v>2.30695769230769</v>
      </c>
      <c r="AM55">
        <v>1.212</v>
      </c>
      <c r="AN55">
        <f t="shared" si="68"/>
        <v>-1.09495769230769</v>
      </c>
      <c r="AO55">
        <f t="shared" si="69"/>
        <v>-0.90343043919776411</v>
      </c>
      <c r="AP55">
        <v>-0.69559304301140701</v>
      </c>
      <c r="AQ55" t="s">
        <v>371</v>
      </c>
      <c r="AR55">
        <v>2.2748230769230799</v>
      </c>
      <c r="AS55">
        <v>1.7956000000000001</v>
      </c>
      <c r="AT55">
        <f t="shared" si="70"/>
        <v>-0.26688743424096661</v>
      </c>
      <c r="AU55">
        <v>0.5</v>
      </c>
      <c r="AV55">
        <f t="shared" si="71"/>
        <v>84.293408975907582</v>
      </c>
      <c r="AW55">
        <f t="shared" si="72"/>
        <v>4.9491464777388154</v>
      </c>
      <c r="AX55">
        <f t="shared" si="73"/>
        <v>-11.24842582250222</v>
      </c>
      <c r="AY55">
        <f t="shared" si="74"/>
        <v>1</v>
      </c>
      <c r="AZ55">
        <f t="shared" si="75"/>
        <v>6.6965372374055726E-2</v>
      </c>
      <c r="BA55">
        <f t="shared" si="76"/>
        <v>-0.32501670750723999</v>
      </c>
      <c r="BB55" t="s">
        <v>253</v>
      </c>
      <c r="BC55">
        <v>0</v>
      </c>
      <c r="BD55">
        <f t="shared" si="77"/>
        <v>1.7956000000000001</v>
      </c>
      <c r="BE55">
        <f t="shared" si="78"/>
        <v>-0.26688743424096673</v>
      </c>
      <c r="BF55">
        <f t="shared" si="79"/>
        <v>-0.48151815181518165</v>
      </c>
      <c r="BG55">
        <f t="shared" si="80"/>
        <v>0.93715824389070834</v>
      </c>
      <c r="BH55">
        <f t="shared" si="81"/>
        <v>0.53298862969767136</v>
      </c>
      <c r="BI55">
        <f t="shared" si="82"/>
        <v>99.991789999999995</v>
      </c>
      <c r="BJ55">
        <f t="shared" si="83"/>
        <v>84.293408975907582</v>
      </c>
      <c r="BK55">
        <f t="shared" si="84"/>
        <v>0.84300330033003301</v>
      </c>
      <c r="BL55">
        <f t="shared" si="85"/>
        <v>0.19600660066006598</v>
      </c>
      <c r="BM55">
        <v>0.70432126143548801</v>
      </c>
      <c r="BN55">
        <v>0.5</v>
      </c>
      <c r="BO55" t="s">
        <v>254</v>
      </c>
      <c r="BP55">
        <v>1684752104.05</v>
      </c>
      <c r="BQ55">
        <v>400.00016666666698</v>
      </c>
      <c r="BR55">
        <v>400.88943333333299</v>
      </c>
      <c r="BS55">
        <v>16.358983333333299</v>
      </c>
      <c r="BT55">
        <v>15.88655</v>
      </c>
      <c r="BU55">
        <v>500.00529999999998</v>
      </c>
      <c r="BV55">
        <v>95.108806666666695</v>
      </c>
      <c r="BW55">
        <v>0.199998066666667</v>
      </c>
      <c r="BX55">
        <v>28.4135733333333</v>
      </c>
      <c r="BY55">
        <v>27.9765466666667</v>
      </c>
      <c r="BZ55">
        <v>999.9</v>
      </c>
      <c r="CA55">
        <v>9999.5</v>
      </c>
      <c r="CB55">
        <v>0</v>
      </c>
      <c r="CC55">
        <v>68.967299999999994</v>
      </c>
      <c r="CD55">
        <v>99.991789999999995</v>
      </c>
      <c r="CE55">
        <v>0.89988143333333304</v>
      </c>
      <c r="CF55">
        <v>0.100118573333333</v>
      </c>
      <c r="CG55">
        <v>0</v>
      </c>
      <c r="CH55">
        <v>2.2709633333333299</v>
      </c>
      <c r="CI55">
        <v>0</v>
      </c>
      <c r="CJ55">
        <v>117.558466666667</v>
      </c>
      <c r="CK55">
        <v>914.225866666667</v>
      </c>
      <c r="CL55">
        <v>36.660133333333299</v>
      </c>
      <c r="CM55">
        <v>41.061999999999998</v>
      </c>
      <c r="CN55">
        <v>38.745800000000003</v>
      </c>
      <c r="CO55">
        <v>39.75</v>
      </c>
      <c r="CP55">
        <v>37.375</v>
      </c>
      <c r="CQ55">
        <v>89.98</v>
      </c>
      <c r="CR55">
        <v>10.01</v>
      </c>
      <c r="CS55">
        <v>0</v>
      </c>
      <c r="CT55">
        <v>59.600000143051098</v>
      </c>
      <c r="CU55">
        <v>2.2748230769230799</v>
      </c>
      <c r="CV55">
        <v>0.11777094145250599</v>
      </c>
      <c r="CW55">
        <v>0.75719656836667404</v>
      </c>
      <c r="CX55">
        <v>117.57353846153801</v>
      </c>
      <c r="CY55">
        <v>15</v>
      </c>
      <c r="CZ55">
        <v>1684749687.5</v>
      </c>
      <c r="DA55" t="s">
        <v>255</v>
      </c>
      <c r="DB55">
        <v>2</v>
      </c>
      <c r="DC55">
        <v>-3.8319999999999999</v>
      </c>
      <c r="DD55">
        <v>0.35</v>
      </c>
      <c r="DE55">
        <v>403</v>
      </c>
      <c r="DF55">
        <v>15</v>
      </c>
      <c r="DG55">
        <v>1.66</v>
      </c>
      <c r="DH55">
        <v>0.16</v>
      </c>
      <c r="DI55">
        <v>-0.89573259999999999</v>
      </c>
      <c r="DJ55">
        <v>2.21064259304137E-2</v>
      </c>
      <c r="DK55">
        <v>8.9114528769219201E-2</v>
      </c>
      <c r="DL55">
        <v>1</v>
      </c>
      <c r="DM55">
        <v>2.3109861111111099</v>
      </c>
      <c r="DN55">
        <v>-0.76793373708582402</v>
      </c>
      <c r="DO55">
        <v>0.178629673024603</v>
      </c>
      <c r="DP55">
        <v>1</v>
      </c>
      <c r="DQ55">
        <v>0.47176087999999999</v>
      </c>
      <c r="DR55">
        <v>6.0187044417765699E-3</v>
      </c>
      <c r="DS55">
        <v>2.9476319013065399E-3</v>
      </c>
      <c r="DT55">
        <v>1</v>
      </c>
      <c r="DU55">
        <v>3</v>
      </c>
      <c r="DV55">
        <v>3</v>
      </c>
      <c r="DW55" t="s">
        <v>256</v>
      </c>
      <c r="DX55">
        <v>100</v>
      </c>
      <c r="DY55">
        <v>100</v>
      </c>
      <c r="DZ55">
        <v>-3.8319999999999999</v>
      </c>
      <c r="EA55">
        <v>0.35</v>
      </c>
      <c r="EB55">
        <v>2</v>
      </c>
      <c r="EC55">
        <v>515.18700000000001</v>
      </c>
      <c r="ED55">
        <v>414.22699999999998</v>
      </c>
      <c r="EE55">
        <v>28.2925</v>
      </c>
      <c r="EF55">
        <v>30.186199999999999</v>
      </c>
      <c r="EG55">
        <v>30</v>
      </c>
      <c r="EH55">
        <v>30.3445</v>
      </c>
      <c r="EI55">
        <v>30.3796</v>
      </c>
      <c r="EJ55">
        <v>20.1235</v>
      </c>
      <c r="EK55">
        <v>27.857099999999999</v>
      </c>
      <c r="EL55">
        <v>0</v>
      </c>
      <c r="EM55">
        <v>28.3078</v>
      </c>
      <c r="EN55">
        <v>400.98599999999999</v>
      </c>
      <c r="EO55">
        <v>15.9254</v>
      </c>
      <c r="EP55">
        <v>100.372</v>
      </c>
      <c r="EQ55">
        <v>90.230400000000003</v>
      </c>
    </row>
    <row r="56" spans="1:147" x14ac:dyDescent="0.3">
      <c r="A56">
        <v>40</v>
      </c>
      <c r="B56">
        <v>1684752171.8</v>
      </c>
      <c r="C56">
        <v>2400.2999999523199</v>
      </c>
      <c r="D56" t="s">
        <v>372</v>
      </c>
      <c r="E56" t="s">
        <v>373</v>
      </c>
      <c r="F56">
        <v>1684752164.05</v>
      </c>
      <c r="G56">
        <f t="shared" si="43"/>
        <v>3.6579204485582338E-3</v>
      </c>
      <c r="H56">
        <f t="shared" si="44"/>
        <v>14.341501714522485</v>
      </c>
      <c r="I56">
        <f t="shared" si="45"/>
        <v>399.8236</v>
      </c>
      <c r="J56">
        <f t="shared" si="46"/>
        <v>223.79067167234265</v>
      </c>
      <c r="K56">
        <f t="shared" si="47"/>
        <v>21.329145652039379</v>
      </c>
      <c r="L56">
        <f t="shared" si="48"/>
        <v>38.1065740399074</v>
      </c>
      <c r="M56">
        <f t="shared" si="49"/>
        <v>0.14358525925500421</v>
      </c>
      <c r="N56">
        <f t="shared" si="50"/>
        <v>3.3488197656477738</v>
      </c>
      <c r="O56">
        <f t="shared" si="51"/>
        <v>0.14025070530705475</v>
      </c>
      <c r="P56">
        <f t="shared" si="52"/>
        <v>8.7949837338878914E-2</v>
      </c>
      <c r="Q56">
        <f t="shared" si="53"/>
        <v>161.84430545436999</v>
      </c>
      <c r="R56">
        <f t="shared" si="54"/>
        <v>28.688981792014001</v>
      </c>
      <c r="S56">
        <f t="shared" si="55"/>
        <v>28.839853333333298</v>
      </c>
      <c r="T56">
        <f t="shared" si="56"/>
        <v>3.9846533802682891</v>
      </c>
      <c r="U56">
        <f t="shared" si="57"/>
        <v>39.787509883323892</v>
      </c>
      <c r="V56">
        <f t="shared" si="58"/>
        <v>1.5713386087345527</v>
      </c>
      <c r="W56">
        <f t="shared" si="59"/>
        <v>3.9493263422176281</v>
      </c>
      <c r="X56">
        <f t="shared" si="60"/>
        <v>2.4133147715337362</v>
      </c>
      <c r="Y56">
        <f t="shared" si="61"/>
        <v>-161.31429178141812</v>
      </c>
      <c r="Z56">
        <f t="shared" si="62"/>
        <v>-27.735999779067402</v>
      </c>
      <c r="AA56">
        <f t="shared" si="63"/>
        <v>-1.8191203217131904</v>
      </c>
      <c r="AB56">
        <f t="shared" si="64"/>
        <v>-29.025106427828735</v>
      </c>
      <c r="AC56">
        <v>-3.9419679748089999E-2</v>
      </c>
      <c r="AD56">
        <v>4.42520438708447E-2</v>
      </c>
      <c r="AE56">
        <v>3.3372069692983</v>
      </c>
      <c r="AF56">
        <v>3</v>
      </c>
      <c r="AG56">
        <v>1</v>
      </c>
      <c r="AH56">
        <f t="shared" si="65"/>
        <v>1</v>
      </c>
      <c r="AI56">
        <f t="shared" si="66"/>
        <v>0</v>
      </c>
      <c r="AJ56">
        <f t="shared" si="67"/>
        <v>49986.378095917906</v>
      </c>
      <c r="AK56" t="s">
        <v>251</v>
      </c>
      <c r="AL56">
        <v>2.30695769230769</v>
      </c>
      <c r="AM56">
        <v>1.212</v>
      </c>
      <c r="AN56">
        <f t="shared" si="68"/>
        <v>-1.09495769230769</v>
      </c>
      <c r="AO56">
        <f t="shared" si="69"/>
        <v>-0.90343043919776411</v>
      </c>
      <c r="AP56">
        <v>-0.69559304301140701</v>
      </c>
      <c r="AQ56" t="s">
        <v>374</v>
      </c>
      <c r="AR56">
        <v>2.3379384615384602</v>
      </c>
      <c r="AS56">
        <v>1.6912</v>
      </c>
      <c r="AT56">
        <f t="shared" si="70"/>
        <v>-0.38241394367222092</v>
      </c>
      <c r="AU56">
        <v>0.5</v>
      </c>
      <c r="AV56">
        <f t="shared" si="71"/>
        <v>841.18901471983588</v>
      </c>
      <c r="AW56">
        <f t="shared" si="72"/>
        <v>14.341501714522485</v>
      </c>
      <c r="AX56">
        <f t="shared" si="73"/>
        <v>-160.84120424638118</v>
      </c>
      <c r="AY56">
        <f t="shared" si="74"/>
        <v>1</v>
      </c>
      <c r="AZ56">
        <f t="shared" si="75"/>
        <v>1.7875999917262478E-2</v>
      </c>
      <c r="BA56">
        <f t="shared" si="76"/>
        <v>-0.28334910122989598</v>
      </c>
      <c r="BB56" t="s">
        <v>253</v>
      </c>
      <c r="BC56">
        <v>0</v>
      </c>
      <c r="BD56">
        <f t="shared" si="77"/>
        <v>1.6912</v>
      </c>
      <c r="BE56">
        <f t="shared" si="78"/>
        <v>-0.38241394367222098</v>
      </c>
      <c r="BF56">
        <f t="shared" si="79"/>
        <v>-0.39537953795379543</v>
      </c>
      <c r="BG56">
        <f t="shared" si="80"/>
        <v>1.0503132475936481</v>
      </c>
      <c r="BH56">
        <f t="shared" si="81"/>
        <v>0.43764248003962314</v>
      </c>
      <c r="BI56">
        <f t="shared" si="82"/>
        <v>999.98726666666698</v>
      </c>
      <c r="BJ56">
        <f t="shared" si="83"/>
        <v>841.18901471983588</v>
      </c>
      <c r="BK56">
        <f t="shared" si="84"/>
        <v>0.84119972599634663</v>
      </c>
      <c r="BL56">
        <f t="shared" si="85"/>
        <v>0.19239945199269323</v>
      </c>
      <c r="BM56">
        <v>0.70432126143548801</v>
      </c>
      <c r="BN56">
        <v>0.5</v>
      </c>
      <c r="BO56" t="s">
        <v>254</v>
      </c>
      <c r="BP56">
        <v>1684752164.05</v>
      </c>
      <c r="BQ56">
        <v>399.8236</v>
      </c>
      <c r="BR56">
        <v>402.0498</v>
      </c>
      <c r="BS56">
        <v>16.4868733333333</v>
      </c>
      <c r="BT56">
        <v>15.9801033333333</v>
      </c>
      <c r="BU56">
        <v>500.00496666666697</v>
      </c>
      <c r="BV56">
        <v>95.108443333333298</v>
      </c>
      <c r="BW56">
        <v>0.2000228</v>
      </c>
      <c r="BX56">
        <v>28.686226666666698</v>
      </c>
      <c r="BY56">
        <v>28.839853333333298</v>
      </c>
      <c r="BZ56">
        <v>999.9</v>
      </c>
      <c r="CA56">
        <v>9995.1666666666697</v>
      </c>
      <c r="CB56">
        <v>0</v>
      </c>
      <c r="CC56">
        <v>68.953033333333295</v>
      </c>
      <c r="CD56">
        <v>999.98726666666698</v>
      </c>
      <c r="CE56">
        <v>0.96000833333333302</v>
      </c>
      <c r="CF56">
        <v>3.9991539999999999E-2</v>
      </c>
      <c r="CG56">
        <v>0</v>
      </c>
      <c r="CH56">
        <v>2.37906</v>
      </c>
      <c r="CI56">
        <v>0</v>
      </c>
      <c r="CJ56">
        <v>1495.5816666666699</v>
      </c>
      <c r="CK56">
        <v>9334.23</v>
      </c>
      <c r="CL56">
        <v>37.272666666666701</v>
      </c>
      <c r="CM56">
        <v>41.018599999999999</v>
      </c>
      <c r="CN56">
        <v>38.75</v>
      </c>
      <c r="CO56">
        <v>39.703800000000001</v>
      </c>
      <c r="CP56">
        <v>37.589300000000001</v>
      </c>
      <c r="CQ56">
        <v>959.99633333333304</v>
      </c>
      <c r="CR56">
        <v>39.990333333333297</v>
      </c>
      <c r="CS56">
        <v>0</v>
      </c>
      <c r="CT56">
        <v>59.399999856948902</v>
      </c>
      <c r="CU56">
        <v>2.3379384615384602</v>
      </c>
      <c r="CV56">
        <v>-0.71283418537411702</v>
      </c>
      <c r="CW56">
        <v>-146.80820515064701</v>
      </c>
      <c r="CX56">
        <v>1495.1623076923099</v>
      </c>
      <c r="CY56">
        <v>15</v>
      </c>
      <c r="CZ56">
        <v>1684749687.5</v>
      </c>
      <c r="DA56" t="s">
        <v>255</v>
      </c>
      <c r="DB56">
        <v>2</v>
      </c>
      <c r="DC56">
        <v>-3.8319999999999999</v>
      </c>
      <c r="DD56">
        <v>0.35</v>
      </c>
      <c r="DE56">
        <v>403</v>
      </c>
      <c r="DF56">
        <v>15</v>
      </c>
      <c r="DG56">
        <v>1.66</v>
      </c>
      <c r="DH56">
        <v>0.16</v>
      </c>
      <c r="DI56">
        <v>-2.195166</v>
      </c>
      <c r="DJ56">
        <v>-0.36548363985591498</v>
      </c>
      <c r="DK56">
        <v>0.10294747824012</v>
      </c>
      <c r="DL56">
        <v>1</v>
      </c>
      <c r="DM56">
        <v>2.3498666666666699</v>
      </c>
      <c r="DN56">
        <v>0.104784549527201</v>
      </c>
      <c r="DO56">
        <v>0.27224583661748702</v>
      </c>
      <c r="DP56">
        <v>1</v>
      </c>
      <c r="DQ56">
        <v>0.4973939</v>
      </c>
      <c r="DR56">
        <v>8.2201302280914004E-2</v>
      </c>
      <c r="DS56">
        <v>1.8023214415025999E-2</v>
      </c>
      <c r="DT56">
        <v>1</v>
      </c>
      <c r="DU56">
        <v>3</v>
      </c>
      <c r="DV56">
        <v>3</v>
      </c>
      <c r="DW56" t="s">
        <v>256</v>
      </c>
      <c r="DX56">
        <v>100</v>
      </c>
      <c r="DY56">
        <v>100</v>
      </c>
      <c r="DZ56">
        <v>-3.8319999999999999</v>
      </c>
      <c r="EA56">
        <v>0.35</v>
      </c>
      <c r="EB56">
        <v>2</v>
      </c>
      <c r="EC56">
        <v>515.62800000000004</v>
      </c>
      <c r="ED56">
        <v>413.92599999999999</v>
      </c>
      <c r="EE56">
        <v>28.290299999999998</v>
      </c>
      <c r="EF56">
        <v>30.173200000000001</v>
      </c>
      <c r="EG56">
        <v>29.9999</v>
      </c>
      <c r="EH56">
        <v>30.3367</v>
      </c>
      <c r="EI56">
        <v>30.3718</v>
      </c>
      <c r="EJ56">
        <v>20.178100000000001</v>
      </c>
      <c r="EK56">
        <v>27.284700000000001</v>
      </c>
      <c r="EL56">
        <v>0</v>
      </c>
      <c r="EM56">
        <v>28.29</v>
      </c>
      <c r="EN56">
        <v>402.30200000000002</v>
      </c>
      <c r="EO56">
        <v>16.040400000000002</v>
      </c>
      <c r="EP56">
        <v>100.375</v>
      </c>
      <c r="EQ56">
        <v>90.233599999999996</v>
      </c>
    </row>
    <row r="57" spans="1:147" x14ac:dyDescent="0.3">
      <c r="A57">
        <v>41</v>
      </c>
      <c r="B57">
        <v>1684752231.8</v>
      </c>
      <c r="C57">
        <v>2460.2999999523199</v>
      </c>
      <c r="D57" t="s">
        <v>375</v>
      </c>
      <c r="E57" t="s">
        <v>376</v>
      </c>
      <c r="F57">
        <v>1684752224.05667</v>
      </c>
      <c r="G57">
        <f t="shared" si="43"/>
        <v>4.70891176612409E-3</v>
      </c>
      <c r="H57">
        <f t="shared" si="44"/>
        <v>16.519207728241252</v>
      </c>
      <c r="I57">
        <f t="shared" si="45"/>
        <v>399.89833333333303</v>
      </c>
      <c r="J57">
        <f t="shared" si="46"/>
        <v>252.03683360280243</v>
      </c>
      <c r="K57">
        <f t="shared" si="47"/>
        <v>24.021004080719667</v>
      </c>
      <c r="L57">
        <f t="shared" si="48"/>
        <v>38.11331605606307</v>
      </c>
      <c r="M57">
        <f t="shared" si="49"/>
        <v>0.20090694531503911</v>
      </c>
      <c r="N57">
        <f t="shared" si="50"/>
        <v>3.3602678612740018</v>
      </c>
      <c r="O57">
        <f t="shared" si="51"/>
        <v>0.19446432040944153</v>
      </c>
      <c r="P57">
        <f t="shared" si="52"/>
        <v>0.12210183415095735</v>
      </c>
      <c r="Q57">
        <f t="shared" si="53"/>
        <v>161.84992046890704</v>
      </c>
      <c r="R57">
        <f t="shared" si="54"/>
        <v>27.587290906789981</v>
      </c>
      <c r="S57">
        <f t="shared" si="55"/>
        <v>27.942769999999999</v>
      </c>
      <c r="T57">
        <f t="shared" si="56"/>
        <v>3.7821973198205083</v>
      </c>
      <c r="U57">
        <f t="shared" si="57"/>
        <v>40.965539670606425</v>
      </c>
      <c r="V57">
        <f t="shared" si="58"/>
        <v>1.5387693610120472</v>
      </c>
      <c r="W57">
        <f t="shared" si="59"/>
        <v>3.7562531175834701</v>
      </c>
      <c r="X57">
        <f t="shared" si="60"/>
        <v>2.2434279588084611</v>
      </c>
      <c r="Y57">
        <f t="shared" si="61"/>
        <v>-207.66300888607236</v>
      </c>
      <c r="Z57">
        <f t="shared" si="62"/>
        <v>-21.371299027738303</v>
      </c>
      <c r="AA57">
        <f t="shared" si="63"/>
        <v>-1.3847283966817963</v>
      </c>
      <c r="AB57">
        <f t="shared" si="64"/>
        <v>-68.569115841585415</v>
      </c>
      <c r="AC57">
        <v>-3.9588941659768298E-2</v>
      </c>
      <c r="AD57">
        <v>4.4442055194861503E-2</v>
      </c>
      <c r="AE57">
        <v>3.3486052014014702</v>
      </c>
      <c r="AF57">
        <v>2</v>
      </c>
      <c r="AG57">
        <v>0</v>
      </c>
      <c r="AH57">
        <f t="shared" si="65"/>
        <v>1</v>
      </c>
      <c r="AI57">
        <f t="shared" si="66"/>
        <v>0</v>
      </c>
      <c r="AJ57">
        <f t="shared" si="67"/>
        <v>50335.845583736555</v>
      </c>
      <c r="AK57" t="s">
        <v>251</v>
      </c>
      <c r="AL57">
        <v>2.30695769230769</v>
      </c>
      <c r="AM57">
        <v>1.212</v>
      </c>
      <c r="AN57">
        <f t="shared" si="68"/>
        <v>-1.09495769230769</v>
      </c>
      <c r="AO57">
        <f t="shared" si="69"/>
        <v>-0.90343043919776411</v>
      </c>
      <c r="AP57">
        <v>-0.69559304301140701</v>
      </c>
      <c r="AQ57" t="s">
        <v>377</v>
      </c>
      <c r="AR57">
        <v>2.3384923076923099</v>
      </c>
      <c r="AS57">
        <v>1.4523999999999999</v>
      </c>
      <c r="AT57">
        <f t="shared" si="70"/>
        <v>-0.61008834184268101</v>
      </c>
      <c r="AU57">
        <v>0.5</v>
      </c>
      <c r="AV57">
        <f t="shared" si="71"/>
        <v>841.21166155982633</v>
      </c>
      <c r="AW57">
        <f t="shared" si="72"/>
        <v>16.519207728241252</v>
      </c>
      <c r="AX57">
        <f t="shared" si="73"/>
        <v>-256.60671386988048</v>
      </c>
      <c r="AY57">
        <f t="shared" si="74"/>
        <v>1</v>
      </c>
      <c r="AZ57">
        <f t="shared" si="75"/>
        <v>2.0464291637769163E-2</v>
      </c>
      <c r="BA57">
        <f t="shared" si="76"/>
        <v>-0.16551914073258053</v>
      </c>
      <c r="BB57" t="s">
        <v>253</v>
      </c>
      <c r="BC57">
        <v>0</v>
      </c>
      <c r="BD57">
        <f t="shared" si="77"/>
        <v>1.4523999999999999</v>
      </c>
      <c r="BE57">
        <f t="shared" si="78"/>
        <v>-0.61008834184268113</v>
      </c>
      <c r="BF57">
        <f t="shared" si="79"/>
        <v>-0.19834983498349831</v>
      </c>
      <c r="BG57">
        <f t="shared" si="80"/>
        <v>1.0369016810315781</v>
      </c>
      <c r="BH57">
        <f t="shared" si="81"/>
        <v>0.21955186185627165</v>
      </c>
      <c r="BI57">
        <f t="shared" si="82"/>
        <v>1000.0133</v>
      </c>
      <c r="BJ57">
        <f t="shared" si="83"/>
        <v>841.21166155982633</v>
      </c>
      <c r="BK57">
        <f t="shared" si="84"/>
        <v>0.84120047359352756</v>
      </c>
      <c r="BL57">
        <f t="shared" si="85"/>
        <v>0.19240094718705514</v>
      </c>
      <c r="BM57">
        <v>0.70432126143548801</v>
      </c>
      <c r="BN57">
        <v>0.5</v>
      </c>
      <c r="BO57" t="s">
        <v>254</v>
      </c>
      <c r="BP57">
        <v>1684752224.05667</v>
      </c>
      <c r="BQ57">
        <v>399.89833333333303</v>
      </c>
      <c r="BR57">
        <v>402.49063333333299</v>
      </c>
      <c r="BS57">
        <v>16.145309999999998</v>
      </c>
      <c r="BT57">
        <v>15.4926833333333</v>
      </c>
      <c r="BU57">
        <v>499.98559999999998</v>
      </c>
      <c r="BV57">
        <v>95.107663333333306</v>
      </c>
      <c r="BW57">
        <v>0.1998508</v>
      </c>
      <c r="BX57">
        <v>27.8248</v>
      </c>
      <c r="BY57">
        <v>27.942769999999999</v>
      </c>
      <c r="BZ57">
        <v>999.9</v>
      </c>
      <c r="CA57">
        <v>10038.166666666701</v>
      </c>
      <c r="CB57">
        <v>0</v>
      </c>
      <c r="CC57">
        <v>68.97372</v>
      </c>
      <c r="CD57">
        <v>1000.0133</v>
      </c>
      <c r="CE57">
        <v>0.95998380000000005</v>
      </c>
      <c r="CF57">
        <v>4.00161666666667E-2</v>
      </c>
      <c r="CG57">
        <v>0</v>
      </c>
      <c r="CH57">
        <v>2.3247033333333298</v>
      </c>
      <c r="CI57">
        <v>0</v>
      </c>
      <c r="CJ57">
        <v>1427.57533333333</v>
      </c>
      <c r="CK57">
        <v>9334.3946666666707</v>
      </c>
      <c r="CL57">
        <v>37.714300000000001</v>
      </c>
      <c r="CM57">
        <v>41.061999999999998</v>
      </c>
      <c r="CN57">
        <v>38.972700000000003</v>
      </c>
      <c r="CO57">
        <v>39.75</v>
      </c>
      <c r="CP57">
        <v>37.934933333333298</v>
      </c>
      <c r="CQ57">
        <v>959.99733333333302</v>
      </c>
      <c r="CR57">
        <v>40.0163333333333</v>
      </c>
      <c r="CS57">
        <v>0</v>
      </c>
      <c r="CT57">
        <v>59.200000047683702</v>
      </c>
      <c r="CU57">
        <v>2.3384923076923099</v>
      </c>
      <c r="CV57">
        <v>-3.5556289396778703E-4</v>
      </c>
      <c r="CW57">
        <v>-7.6119658222473996</v>
      </c>
      <c r="CX57">
        <v>1427.5311538461499</v>
      </c>
      <c r="CY57">
        <v>15</v>
      </c>
      <c r="CZ57">
        <v>1684749687.5</v>
      </c>
      <c r="DA57" t="s">
        <v>255</v>
      </c>
      <c r="DB57">
        <v>2</v>
      </c>
      <c r="DC57">
        <v>-3.8319999999999999</v>
      </c>
      <c r="DD57">
        <v>0.35</v>
      </c>
      <c r="DE57">
        <v>403</v>
      </c>
      <c r="DF57">
        <v>15</v>
      </c>
      <c r="DG57">
        <v>1.66</v>
      </c>
      <c r="DH57">
        <v>0.16</v>
      </c>
      <c r="DI57">
        <v>-2.5632872</v>
      </c>
      <c r="DJ57">
        <v>-0.224609451361727</v>
      </c>
      <c r="DK57">
        <v>0.11222367825089299</v>
      </c>
      <c r="DL57">
        <v>1</v>
      </c>
      <c r="DM57">
        <v>2.3313194444444401</v>
      </c>
      <c r="DN57">
        <v>-1.85873352575548E-2</v>
      </c>
      <c r="DO57">
        <v>0.19098077974766101</v>
      </c>
      <c r="DP57">
        <v>1</v>
      </c>
      <c r="DQ57">
        <v>0.63021205999999996</v>
      </c>
      <c r="DR57">
        <v>0.21793438015897401</v>
      </c>
      <c r="DS57">
        <v>3.8808739301043997E-2</v>
      </c>
      <c r="DT57">
        <v>0</v>
      </c>
      <c r="DU57">
        <v>2</v>
      </c>
      <c r="DV57">
        <v>3</v>
      </c>
      <c r="DW57" t="s">
        <v>260</v>
      </c>
      <c r="DX57">
        <v>100</v>
      </c>
      <c r="DY57">
        <v>100</v>
      </c>
      <c r="DZ57">
        <v>-3.8319999999999999</v>
      </c>
      <c r="EA57">
        <v>0.35</v>
      </c>
      <c r="EB57">
        <v>2</v>
      </c>
      <c r="EC57">
        <v>516.60500000000002</v>
      </c>
      <c r="ED57">
        <v>412.76499999999999</v>
      </c>
      <c r="EE57">
        <v>24.736499999999999</v>
      </c>
      <c r="EF57">
        <v>30.191400000000002</v>
      </c>
      <c r="EG57">
        <v>30.0029</v>
      </c>
      <c r="EH57">
        <v>30.331499999999998</v>
      </c>
      <c r="EI57">
        <v>30.364000000000001</v>
      </c>
      <c r="EJ57">
        <v>20.185400000000001</v>
      </c>
      <c r="EK57">
        <v>31.849699999999999</v>
      </c>
      <c r="EL57">
        <v>0</v>
      </c>
      <c r="EM57">
        <v>25.244800000000001</v>
      </c>
      <c r="EN57">
        <v>402.66800000000001</v>
      </c>
      <c r="EO57">
        <v>15.179600000000001</v>
      </c>
      <c r="EP57">
        <v>100.38200000000001</v>
      </c>
      <c r="EQ57">
        <v>90.243700000000004</v>
      </c>
    </row>
    <row r="58" spans="1:147" x14ac:dyDescent="0.3">
      <c r="A58">
        <v>42</v>
      </c>
      <c r="B58">
        <v>1684752291.9000001</v>
      </c>
      <c r="C58">
        <v>2520.4000000953702</v>
      </c>
      <c r="D58" t="s">
        <v>378</v>
      </c>
      <c r="E58" t="s">
        <v>379</v>
      </c>
      <c r="F58">
        <v>1684752284.05</v>
      </c>
      <c r="G58">
        <f t="shared" si="43"/>
        <v>4.623065941070181E-3</v>
      </c>
      <c r="H58">
        <f t="shared" si="44"/>
        <v>18.338271898852074</v>
      </c>
      <c r="I58">
        <f t="shared" si="45"/>
        <v>399.93836666666698</v>
      </c>
      <c r="J58">
        <f t="shared" si="46"/>
        <v>234.28962524227782</v>
      </c>
      <c r="K58">
        <f t="shared" si="47"/>
        <v>22.32985303012422</v>
      </c>
      <c r="L58">
        <f t="shared" si="48"/>
        <v>38.117628723591793</v>
      </c>
      <c r="M58">
        <f t="shared" si="49"/>
        <v>0.19662051247347292</v>
      </c>
      <c r="N58">
        <f t="shared" si="50"/>
        <v>3.3489180930054125</v>
      </c>
      <c r="O58">
        <f t="shared" si="51"/>
        <v>0.19042510109408978</v>
      </c>
      <c r="P58">
        <f t="shared" si="52"/>
        <v>0.11955605966390995</v>
      </c>
      <c r="Q58">
        <f t="shared" si="53"/>
        <v>161.84238372963372</v>
      </c>
      <c r="R58">
        <f t="shared" si="54"/>
        <v>27.476747883424551</v>
      </c>
      <c r="S58">
        <f t="shared" si="55"/>
        <v>27.8242166666667</v>
      </c>
      <c r="T58">
        <f t="shared" si="56"/>
        <v>3.756125216529338</v>
      </c>
      <c r="U58">
        <f t="shared" si="57"/>
        <v>40.400923035633824</v>
      </c>
      <c r="V58">
        <f t="shared" si="58"/>
        <v>1.5061341105054191</v>
      </c>
      <c r="W58">
        <f t="shared" si="59"/>
        <v>3.7279695545000324</v>
      </c>
      <c r="X58">
        <f t="shared" si="60"/>
        <v>2.2499911060239191</v>
      </c>
      <c r="Y58">
        <f t="shared" si="61"/>
        <v>-203.87720800119499</v>
      </c>
      <c r="Z58">
        <f t="shared" si="62"/>
        <v>-23.261057195225721</v>
      </c>
      <c r="AA58">
        <f t="shared" si="63"/>
        <v>-1.5104122732096434</v>
      </c>
      <c r="AB58">
        <f t="shared" si="64"/>
        <v>-66.806293739996633</v>
      </c>
      <c r="AC58">
        <v>-3.9421132534382702E-2</v>
      </c>
      <c r="AD58">
        <v>4.4253674750729402E-2</v>
      </c>
      <c r="AE58">
        <v>3.3373048686739901</v>
      </c>
      <c r="AF58">
        <v>3</v>
      </c>
      <c r="AG58">
        <v>1</v>
      </c>
      <c r="AH58">
        <f t="shared" si="65"/>
        <v>1</v>
      </c>
      <c r="AI58">
        <f t="shared" si="66"/>
        <v>0</v>
      </c>
      <c r="AJ58">
        <f t="shared" si="67"/>
        <v>50152.87253147093</v>
      </c>
      <c r="AK58" t="s">
        <v>251</v>
      </c>
      <c r="AL58">
        <v>2.30695769230769</v>
      </c>
      <c r="AM58">
        <v>1.212</v>
      </c>
      <c r="AN58">
        <f t="shared" si="68"/>
        <v>-1.09495769230769</v>
      </c>
      <c r="AO58">
        <f t="shared" si="69"/>
        <v>-0.90343043919776411</v>
      </c>
      <c r="AP58">
        <v>-0.69559304301140701</v>
      </c>
      <c r="AQ58" t="s">
        <v>380</v>
      </c>
      <c r="AR58">
        <v>2.4191384615384601</v>
      </c>
      <c r="AS58">
        <v>1.728</v>
      </c>
      <c r="AT58">
        <f t="shared" si="70"/>
        <v>-0.39996438746438656</v>
      </c>
      <c r="AU58">
        <v>0.5</v>
      </c>
      <c r="AV58">
        <f t="shared" si="71"/>
        <v>841.1787047594546</v>
      </c>
      <c r="AW58">
        <f t="shared" si="72"/>
        <v>18.338271898852074</v>
      </c>
      <c r="AX58">
        <f t="shared" si="73"/>
        <v>-168.22076269860065</v>
      </c>
      <c r="AY58">
        <f t="shared" si="74"/>
        <v>1</v>
      </c>
      <c r="AZ58">
        <f t="shared" si="75"/>
        <v>2.2627611510096953E-2</v>
      </c>
      <c r="BA58">
        <f t="shared" si="76"/>
        <v>-0.2986111111111111</v>
      </c>
      <c r="BB58" t="s">
        <v>253</v>
      </c>
      <c r="BC58">
        <v>0</v>
      </c>
      <c r="BD58">
        <f t="shared" si="77"/>
        <v>1.728</v>
      </c>
      <c r="BE58">
        <f t="shared" si="78"/>
        <v>-0.39996438746438667</v>
      </c>
      <c r="BF58">
        <f t="shared" si="79"/>
        <v>-0.42574257425742579</v>
      </c>
      <c r="BG58">
        <f t="shared" si="80"/>
        <v>1.1937633279966009</v>
      </c>
      <c r="BH58">
        <f t="shared" si="81"/>
        <v>0.47125108451678949</v>
      </c>
      <c r="BI58">
        <f t="shared" si="82"/>
        <v>999.974966666667</v>
      </c>
      <c r="BJ58">
        <f t="shared" si="83"/>
        <v>841.1787047594546</v>
      </c>
      <c r="BK58">
        <f t="shared" si="84"/>
        <v>0.84119976279351627</v>
      </c>
      <c r="BL58">
        <f t="shared" si="85"/>
        <v>0.19239952558703272</v>
      </c>
      <c r="BM58">
        <v>0.70432126143548801</v>
      </c>
      <c r="BN58">
        <v>0.5</v>
      </c>
      <c r="BO58" t="s">
        <v>254</v>
      </c>
      <c r="BP58">
        <v>1684752284.05</v>
      </c>
      <c r="BQ58">
        <v>399.93836666666698</v>
      </c>
      <c r="BR58">
        <v>402.78193333333297</v>
      </c>
      <c r="BS58">
        <v>15.802683333333301</v>
      </c>
      <c r="BT58">
        <v>15.161770000000001</v>
      </c>
      <c r="BU58">
        <v>500.01583333333298</v>
      </c>
      <c r="BV58">
        <v>95.108776666666699</v>
      </c>
      <c r="BW58">
        <v>0.19998063333333299</v>
      </c>
      <c r="BX58">
        <v>27.69538</v>
      </c>
      <c r="BY58">
        <v>27.8242166666667</v>
      </c>
      <c r="BZ58">
        <v>999.9</v>
      </c>
      <c r="CA58">
        <v>9995.5</v>
      </c>
      <c r="CB58">
        <v>0</v>
      </c>
      <c r="CC58">
        <v>68.977999999999994</v>
      </c>
      <c r="CD58">
        <v>999.974966666667</v>
      </c>
      <c r="CE58">
        <v>0.96000549999999996</v>
      </c>
      <c r="CF58">
        <v>3.9994373333333298E-2</v>
      </c>
      <c r="CG58">
        <v>0</v>
      </c>
      <c r="CH58">
        <v>2.4230999999999998</v>
      </c>
      <c r="CI58">
        <v>0</v>
      </c>
      <c r="CJ58">
        <v>1421.2560000000001</v>
      </c>
      <c r="CK58">
        <v>9334.1059999999998</v>
      </c>
      <c r="CL58">
        <v>38.049599999999998</v>
      </c>
      <c r="CM58">
        <v>41.125</v>
      </c>
      <c r="CN58">
        <v>39.2164</v>
      </c>
      <c r="CO58">
        <v>39.8309</v>
      </c>
      <c r="CP58">
        <v>38.186999999999998</v>
      </c>
      <c r="CQ58">
        <v>959.98166666666702</v>
      </c>
      <c r="CR58">
        <v>39.991</v>
      </c>
      <c r="CS58">
        <v>0</v>
      </c>
      <c r="CT58">
        <v>59.5</v>
      </c>
      <c r="CU58">
        <v>2.4191384615384601</v>
      </c>
      <c r="CV58">
        <v>0.661025632036082</v>
      </c>
      <c r="CW58">
        <v>3.6123076927697402</v>
      </c>
      <c r="CX58">
        <v>1421.34230769231</v>
      </c>
      <c r="CY58">
        <v>15</v>
      </c>
      <c r="CZ58">
        <v>1684749687.5</v>
      </c>
      <c r="DA58" t="s">
        <v>255</v>
      </c>
      <c r="DB58">
        <v>2</v>
      </c>
      <c r="DC58">
        <v>-3.8319999999999999</v>
      </c>
      <c r="DD58">
        <v>0.35</v>
      </c>
      <c r="DE58">
        <v>403</v>
      </c>
      <c r="DF58">
        <v>15</v>
      </c>
      <c r="DG58">
        <v>1.66</v>
      </c>
      <c r="DH58">
        <v>0.16</v>
      </c>
      <c r="DI58">
        <v>-2.803636</v>
      </c>
      <c r="DJ58">
        <v>-0.366263510204062</v>
      </c>
      <c r="DK58">
        <v>0.11302014646955599</v>
      </c>
      <c r="DL58">
        <v>1</v>
      </c>
      <c r="DM58">
        <v>2.3970444444444401</v>
      </c>
      <c r="DN58">
        <v>0.40741432133961197</v>
      </c>
      <c r="DO58">
        <v>0.21759688448091899</v>
      </c>
      <c r="DP58">
        <v>1</v>
      </c>
      <c r="DQ58">
        <v>0.63865559999999999</v>
      </c>
      <c r="DR58">
        <v>2.4185477070828E-2</v>
      </c>
      <c r="DS58">
        <v>3.8635409924057998E-3</v>
      </c>
      <c r="DT58">
        <v>1</v>
      </c>
      <c r="DU58">
        <v>3</v>
      </c>
      <c r="DV58">
        <v>3</v>
      </c>
      <c r="DW58" t="s">
        <v>256</v>
      </c>
      <c r="DX58">
        <v>100</v>
      </c>
      <c r="DY58">
        <v>100</v>
      </c>
      <c r="DZ58">
        <v>-3.8319999999999999</v>
      </c>
      <c r="EA58">
        <v>0.35</v>
      </c>
      <c r="EB58">
        <v>2</v>
      </c>
      <c r="EC58">
        <v>515.60599999999999</v>
      </c>
      <c r="ED58">
        <v>412.71499999999997</v>
      </c>
      <c r="EE58">
        <v>25.458200000000001</v>
      </c>
      <c r="EF58">
        <v>30.246400000000001</v>
      </c>
      <c r="EG58">
        <v>30.0001</v>
      </c>
      <c r="EH58">
        <v>30.349699999999999</v>
      </c>
      <c r="EI58">
        <v>30.374400000000001</v>
      </c>
      <c r="EJ58">
        <v>20.196400000000001</v>
      </c>
      <c r="EK58">
        <v>31.562799999999999</v>
      </c>
      <c r="EL58">
        <v>0</v>
      </c>
      <c r="EM58">
        <v>25.517099999999999</v>
      </c>
      <c r="EN58">
        <v>402.887</v>
      </c>
      <c r="EO58">
        <v>15.0586</v>
      </c>
      <c r="EP58">
        <v>100.377</v>
      </c>
      <c r="EQ58">
        <v>90.241500000000002</v>
      </c>
    </row>
    <row r="59" spans="1:147" x14ac:dyDescent="0.3">
      <c r="A59">
        <v>43</v>
      </c>
      <c r="B59">
        <v>1684752351.8</v>
      </c>
      <c r="C59">
        <v>2580.2999999523199</v>
      </c>
      <c r="D59" t="s">
        <v>381</v>
      </c>
      <c r="E59" t="s">
        <v>382</v>
      </c>
      <c r="F59">
        <v>1684752344.0833299</v>
      </c>
      <c r="G59">
        <f t="shared" si="43"/>
        <v>5.2142212656477328E-3</v>
      </c>
      <c r="H59">
        <f t="shared" si="44"/>
        <v>18.960857748072744</v>
      </c>
      <c r="I59">
        <f t="shared" si="45"/>
        <v>399.98663333333297</v>
      </c>
      <c r="J59">
        <f t="shared" si="46"/>
        <v>246.11456766720764</v>
      </c>
      <c r="K59">
        <f t="shared" si="47"/>
        <v>23.457251252388584</v>
      </c>
      <c r="L59">
        <f t="shared" si="48"/>
        <v>38.122842725766688</v>
      </c>
      <c r="M59">
        <f t="shared" si="49"/>
        <v>0.22141599305571458</v>
      </c>
      <c r="N59">
        <f t="shared" si="50"/>
        <v>3.3460660432544462</v>
      </c>
      <c r="O59">
        <f t="shared" si="51"/>
        <v>0.21358650707979865</v>
      </c>
      <c r="P59">
        <f t="shared" si="52"/>
        <v>0.13417194972788724</v>
      </c>
      <c r="Q59">
        <f t="shared" si="53"/>
        <v>161.84630982203987</v>
      </c>
      <c r="R59">
        <f t="shared" si="54"/>
        <v>27.363981063104859</v>
      </c>
      <c r="S59">
        <f t="shared" si="55"/>
        <v>27.824123333333301</v>
      </c>
      <c r="T59">
        <f t="shared" si="56"/>
        <v>3.756104752713298</v>
      </c>
      <c r="U59">
        <f t="shared" si="57"/>
        <v>40.005381318116015</v>
      </c>
      <c r="V59">
        <f t="shared" si="58"/>
        <v>1.4934013943442479</v>
      </c>
      <c r="W59">
        <f t="shared" si="59"/>
        <v>3.7330012741760243</v>
      </c>
      <c r="X59">
        <f t="shared" si="60"/>
        <v>2.2627033583690501</v>
      </c>
      <c r="Y59">
        <f t="shared" si="61"/>
        <v>-229.94715781506503</v>
      </c>
      <c r="Z59">
        <f t="shared" si="62"/>
        <v>-19.059734958891873</v>
      </c>
      <c r="AA59">
        <f t="shared" si="63"/>
        <v>-1.2388043647143774</v>
      </c>
      <c r="AB59">
        <f t="shared" si="64"/>
        <v>-88.399387316631419</v>
      </c>
      <c r="AC59">
        <v>-3.9379000531857299E-2</v>
      </c>
      <c r="AD59">
        <v>4.4206377886928397E-2</v>
      </c>
      <c r="AE59">
        <v>3.33446523075306</v>
      </c>
      <c r="AF59">
        <v>2</v>
      </c>
      <c r="AG59">
        <v>0</v>
      </c>
      <c r="AH59">
        <f t="shared" si="65"/>
        <v>1</v>
      </c>
      <c r="AI59">
        <f t="shared" si="66"/>
        <v>0</v>
      </c>
      <c r="AJ59">
        <f t="shared" si="67"/>
        <v>50097.632028202061</v>
      </c>
      <c r="AK59" t="s">
        <v>251</v>
      </c>
      <c r="AL59">
        <v>2.30695769230769</v>
      </c>
      <c r="AM59">
        <v>1.212</v>
      </c>
      <c r="AN59">
        <f t="shared" si="68"/>
        <v>-1.09495769230769</v>
      </c>
      <c r="AO59">
        <f t="shared" si="69"/>
        <v>-0.90343043919776411</v>
      </c>
      <c r="AP59">
        <v>-0.69559304301140701</v>
      </c>
      <c r="AQ59" t="s">
        <v>383</v>
      </c>
      <c r="AR59">
        <v>2.3140384615384599</v>
      </c>
      <c r="AS59">
        <v>2.4747400000000002</v>
      </c>
      <c r="AT59">
        <f t="shared" si="70"/>
        <v>6.4936736166845921E-2</v>
      </c>
      <c r="AU59">
        <v>0.5</v>
      </c>
      <c r="AV59">
        <f t="shared" si="71"/>
        <v>841.19602216001522</v>
      </c>
      <c r="AW59">
        <f t="shared" si="72"/>
        <v>18.960857748072744</v>
      </c>
      <c r="AX59">
        <f t="shared" si="73"/>
        <v>27.31226207780259</v>
      </c>
      <c r="AY59">
        <f t="shared" si="74"/>
        <v>1</v>
      </c>
      <c r="AZ59">
        <f t="shared" si="75"/>
        <v>2.3367265504430825E-2</v>
      </c>
      <c r="BA59">
        <f t="shared" si="76"/>
        <v>-0.51025158198437015</v>
      </c>
      <c r="BB59" t="s">
        <v>253</v>
      </c>
      <c r="BC59">
        <v>0</v>
      </c>
      <c r="BD59">
        <f t="shared" si="77"/>
        <v>2.4747400000000002</v>
      </c>
      <c r="BE59">
        <f t="shared" si="78"/>
        <v>6.4936736166845893E-2</v>
      </c>
      <c r="BF59">
        <f t="shared" si="79"/>
        <v>-1.0418646864686472</v>
      </c>
      <c r="BG59">
        <f t="shared" si="80"/>
        <v>0.95779787911991821</v>
      </c>
      <c r="BH59">
        <f t="shared" si="81"/>
        <v>1.1532317722145946</v>
      </c>
      <c r="BI59">
        <f t="shared" si="82"/>
        <v>999.995133333333</v>
      </c>
      <c r="BJ59">
        <f t="shared" si="83"/>
        <v>841.19602216001522</v>
      </c>
      <c r="BK59">
        <f t="shared" si="84"/>
        <v>0.84120011600057998</v>
      </c>
      <c r="BL59">
        <f t="shared" si="85"/>
        <v>0.19240023200116002</v>
      </c>
      <c r="BM59">
        <v>0.70432126143548801</v>
      </c>
      <c r="BN59">
        <v>0.5</v>
      </c>
      <c r="BO59" t="s">
        <v>254</v>
      </c>
      <c r="BP59">
        <v>1684752344.0833299</v>
      </c>
      <c r="BQ59">
        <v>399.98663333333297</v>
      </c>
      <c r="BR59">
        <v>402.95126666666698</v>
      </c>
      <c r="BS59">
        <v>15.668836666666699</v>
      </c>
      <c r="BT59">
        <v>14.9458633333333</v>
      </c>
      <c r="BU59">
        <v>500.01060000000001</v>
      </c>
      <c r="BV59">
        <v>95.110209999999995</v>
      </c>
      <c r="BW59">
        <v>0.20008176666666699</v>
      </c>
      <c r="BX59">
        <v>27.7184666666667</v>
      </c>
      <c r="BY59">
        <v>27.824123333333301</v>
      </c>
      <c r="BZ59">
        <v>999.9</v>
      </c>
      <c r="CA59">
        <v>9984.6666666666697</v>
      </c>
      <c r="CB59">
        <v>0</v>
      </c>
      <c r="CC59">
        <v>68.977999999999994</v>
      </c>
      <c r="CD59">
        <v>999.995133333333</v>
      </c>
      <c r="CE59">
        <v>0.959996566666667</v>
      </c>
      <c r="CF59">
        <v>4.0003289999999997E-2</v>
      </c>
      <c r="CG59">
        <v>0</v>
      </c>
      <c r="CH59">
        <v>2.3293633333333301</v>
      </c>
      <c r="CI59">
        <v>0</v>
      </c>
      <c r="CJ59">
        <v>1426.73866666667</v>
      </c>
      <c r="CK59">
        <v>9334.26933333333</v>
      </c>
      <c r="CL59">
        <v>38.3414</v>
      </c>
      <c r="CM59">
        <v>41.2624</v>
      </c>
      <c r="CN59">
        <v>39.4664</v>
      </c>
      <c r="CO59">
        <v>39.936999999999998</v>
      </c>
      <c r="CP59">
        <v>38.412199999999999</v>
      </c>
      <c r="CQ59">
        <v>959.99133333333305</v>
      </c>
      <c r="CR59">
        <v>40.003666666666703</v>
      </c>
      <c r="CS59">
        <v>0</v>
      </c>
      <c r="CT59">
        <v>59.299999952316298</v>
      </c>
      <c r="CU59">
        <v>2.3140384615384599</v>
      </c>
      <c r="CV59">
        <v>0.72958631841862198</v>
      </c>
      <c r="CW59">
        <v>12.312478648896899</v>
      </c>
      <c r="CX59">
        <v>1426.8007692307699</v>
      </c>
      <c r="CY59">
        <v>15</v>
      </c>
      <c r="CZ59">
        <v>1684749687.5</v>
      </c>
      <c r="DA59" t="s">
        <v>255</v>
      </c>
      <c r="DB59">
        <v>2</v>
      </c>
      <c r="DC59">
        <v>-3.8319999999999999</v>
      </c>
      <c r="DD59">
        <v>0.35</v>
      </c>
      <c r="DE59">
        <v>403</v>
      </c>
      <c r="DF59">
        <v>15</v>
      </c>
      <c r="DG59">
        <v>1.66</v>
      </c>
      <c r="DH59">
        <v>0.16</v>
      </c>
      <c r="DI59">
        <v>-2.9705024</v>
      </c>
      <c r="DJ59">
        <v>-6.5589669273078003E-3</v>
      </c>
      <c r="DK59">
        <v>9.4143092525367997E-2</v>
      </c>
      <c r="DL59">
        <v>1</v>
      </c>
      <c r="DM59">
        <v>2.3225527777777799</v>
      </c>
      <c r="DN59">
        <v>0.26495586611448901</v>
      </c>
      <c r="DO59">
        <v>0.18639103383018199</v>
      </c>
      <c r="DP59">
        <v>1</v>
      </c>
      <c r="DQ59">
        <v>0.71901943999999995</v>
      </c>
      <c r="DR59">
        <v>4.2605702331470402E-2</v>
      </c>
      <c r="DS59">
        <v>5.8452054135333898E-3</v>
      </c>
      <c r="DT59">
        <v>1</v>
      </c>
      <c r="DU59">
        <v>3</v>
      </c>
      <c r="DV59">
        <v>3</v>
      </c>
      <c r="DW59" t="s">
        <v>256</v>
      </c>
      <c r="DX59">
        <v>100</v>
      </c>
      <c r="DY59">
        <v>100</v>
      </c>
      <c r="DZ59">
        <v>-3.8319999999999999</v>
      </c>
      <c r="EA59">
        <v>0.35</v>
      </c>
      <c r="EB59">
        <v>2</v>
      </c>
      <c r="EC59">
        <v>516.36400000000003</v>
      </c>
      <c r="ED59">
        <v>411.80700000000002</v>
      </c>
      <c r="EE59">
        <v>26.696899999999999</v>
      </c>
      <c r="EF59">
        <v>30.264700000000001</v>
      </c>
      <c r="EG59">
        <v>30.0001</v>
      </c>
      <c r="EH59">
        <v>30.365400000000001</v>
      </c>
      <c r="EI59">
        <v>30.384799999999998</v>
      </c>
      <c r="EJ59">
        <v>20.196899999999999</v>
      </c>
      <c r="EK59">
        <v>33.092199999999998</v>
      </c>
      <c r="EL59">
        <v>0</v>
      </c>
      <c r="EM59">
        <v>26.7666</v>
      </c>
      <c r="EN59">
        <v>402.92899999999997</v>
      </c>
      <c r="EO59">
        <v>14.987299999999999</v>
      </c>
      <c r="EP59">
        <v>100.371</v>
      </c>
      <c r="EQ59">
        <v>90.241500000000002</v>
      </c>
    </row>
    <row r="60" spans="1:147" x14ac:dyDescent="0.3">
      <c r="A60">
        <v>44</v>
      </c>
      <c r="B60">
        <v>1684752411.8</v>
      </c>
      <c r="C60">
        <v>2640.2999999523199</v>
      </c>
      <c r="D60" t="s">
        <v>384</v>
      </c>
      <c r="E60" t="s">
        <v>385</v>
      </c>
      <c r="F60">
        <v>1684752404.0999999</v>
      </c>
      <c r="G60">
        <f t="shared" si="43"/>
        <v>5.5088801659907115E-3</v>
      </c>
      <c r="H60">
        <f t="shared" si="44"/>
        <v>20.038114819081706</v>
      </c>
      <c r="I60">
        <f t="shared" si="45"/>
        <v>399.99029999999999</v>
      </c>
      <c r="J60">
        <f t="shared" si="46"/>
        <v>244.83258856035675</v>
      </c>
      <c r="K60">
        <f t="shared" si="47"/>
        <v>23.335104304607672</v>
      </c>
      <c r="L60">
        <f t="shared" si="48"/>
        <v>38.123255675297152</v>
      </c>
      <c r="M60">
        <f t="shared" si="49"/>
        <v>0.23235449373769865</v>
      </c>
      <c r="N60">
        <f t="shared" si="50"/>
        <v>3.3494540206149059</v>
      </c>
      <c r="O60">
        <f t="shared" si="51"/>
        <v>0.22375683947095279</v>
      </c>
      <c r="P60">
        <f t="shared" si="52"/>
        <v>0.14059398419427577</v>
      </c>
      <c r="Q60">
        <f t="shared" si="53"/>
        <v>161.84986087752517</v>
      </c>
      <c r="R60">
        <f t="shared" si="54"/>
        <v>27.495484687151212</v>
      </c>
      <c r="S60">
        <f t="shared" si="55"/>
        <v>27.963096666666701</v>
      </c>
      <c r="T60">
        <f t="shared" si="56"/>
        <v>3.7866833558328388</v>
      </c>
      <c r="U60">
        <f t="shared" si="57"/>
        <v>39.858885507190045</v>
      </c>
      <c r="V60">
        <f t="shared" si="58"/>
        <v>1.5052897295648173</v>
      </c>
      <c r="W60">
        <f t="shared" si="59"/>
        <v>3.7765474634088347</v>
      </c>
      <c r="X60">
        <f t="shared" si="60"/>
        <v>2.2813936262680214</v>
      </c>
      <c r="Y60">
        <f t="shared" si="61"/>
        <v>-242.94161532019038</v>
      </c>
      <c r="Z60">
        <f t="shared" si="62"/>
        <v>-8.2986602475145741</v>
      </c>
      <c r="AA60">
        <f t="shared" si="63"/>
        <v>-0.53974103410387542</v>
      </c>
      <c r="AB60">
        <f t="shared" si="64"/>
        <v>-89.930155724283665</v>
      </c>
      <c r="AC60">
        <v>-3.9429051166517903E-2</v>
      </c>
      <c r="AD60">
        <v>4.4262564109011401E-2</v>
      </c>
      <c r="AE60">
        <v>3.3378384635029299</v>
      </c>
      <c r="AF60">
        <v>2</v>
      </c>
      <c r="AG60">
        <v>0</v>
      </c>
      <c r="AH60">
        <f t="shared" si="65"/>
        <v>1</v>
      </c>
      <c r="AI60">
        <f t="shared" si="66"/>
        <v>0</v>
      </c>
      <c r="AJ60">
        <f t="shared" si="67"/>
        <v>50125.604491525417</v>
      </c>
      <c r="AK60" t="s">
        <v>251</v>
      </c>
      <c r="AL60">
        <v>2.30695769230769</v>
      </c>
      <c r="AM60">
        <v>1.212</v>
      </c>
      <c r="AN60">
        <f t="shared" si="68"/>
        <v>-1.09495769230769</v>
      </c>
      <c r="AO60">
        <f t="shared" si="69"/>
        <v>-0.90343043919776411</v>
      </c>
      <c r="AP60">
        <v>-0.69559304301140701</v>
      </c>
      <c r="AQ60" t="s">
        <v>386</v>
      </c>
      <c r="AR60">
        <v>2.3032192307692299</v>
      </c>
      <c r="AS60">
        <v>2.9995599999999998</v>
      </c>
      <c r="AT60">
        <f t="shared" si="70"/>
        <v>0.23214763806383931</v>
      </c>
      <c r="AU60">
        <v>0.5</v>
      </c>
      <c r="AV60">
        <f t="shared" si="71"/>
        <v>841.21273692076977</v>
      </c>
      <c r="AW60">
        <f t="shared" si="72"/>
        <v>20.038114819081706</v>
      </c>
      <c r="AX60">
        <f t="shared" si="73"/>
        <v>97.642774992687265</v>
      </c>
      <c r="AY60">
        <f t="shared" si="74"/>
        <v>1</v>
      </c>
      <c r="AZ60">
        <f t="shared" si="75"/>
        <v>2.464740124833123E-2</v>
      </c>
      <c r="BA60">
        <f t="shared" si="76"/>
        <v>-0.59594073797490299</v>
      </c>
      <c r="BB60" t="s">
        <v>253</v>
      </c>
      <c r="BC60">
        <v>0</v>
      </c>
      <c r="BD60">
        <f t="shared" si="77"/>
        <v>2.9995599999999998</v>
      </c>
      <c r="BE60">
        <f t="shared" si="78"/>
        <v>0.23214763806383937</v>
      </c>
      <c r="BF60">
        <f t="shared" si="79"/>
        <v>-1.4748844884488448</v>
      </c>
      <c r="BG60">
        <f t="shared" si="80"/>
        <v>1.0053977029775087</v>
      </c>
      <c r="BH60">
        <f t="shared" si="81"/>
        <v>1.6325379624783569</v>
      </c>
      <c r="BI60">
        <f t="shared" si="82"/>
        <v>1000.01476666667</v>
      </c>
      <c r="BJ60">
        <f t="shared" si="83"/>
        <v>841.21273692076977</v>
      </c>
      <c r="BK60">
        <f t="shared" si="84"/>
        <v>0.8412003151961126</v>
      </c>
      <c r="BL60">
        <f t="shared" si="85"/>
        <v>0.19240063039222519</v>
      </c>
      <c r="BM60">
        <v>0.70432126143548801</v>
      </c>
      <c r="BN60">
        <v>0.5</v>
      </c>
      <c r="BO60" t="s">
        <v>254</v>
      </c>
      <c r="BP60">
        <v>1684752404.0999999</v>
      </c>
      <c r="BQ60">
        <v>399.99029999999999</v>
      </c>
      <c r="BR60">
        <v>403.12329999999997</v>
      </c>
      <c r="BS60">
        <v>15.7935433333333</v>
      </c>
      <c r="BT60">
        <v>15.029806666666699</v>
      </c>
      <c r="BU60">
        <v>500.0077</v>
      </c>
      <c r="BV60">
        <v>95.1104366666667</v>
      </c>
      <c r="BW60">
        <v>0.20001379999999999</v>
      </c>
      <c r="BX60">
        <v>27.91714</v>
      </c>
      <c r="BY60">
        <v>27.963096666666701</v>
      </c>
      <c r="BZ60">
        <v>999.9</v>
      </c>
      <c r="CA60">
        <v>9997.3333333333303</v>
      </c>
      <c r="CB60">
        <v>0</v>
      </c>
      <c r="CC60">
        <v>68.977999999999994</v>
      </c>
      <c r="CD60">
        <v>1000.01476666667</v>
      </c>
      <c r="CE60">
        <v>0.95998989999999995</v>
      </c>
      <c r="CF60">
        <v>4.0009966666666702E-2</v>
      </c>
      <c r="CG60">
        <v>0</v>
      </c>
      <c r="CH60">
        <v>2.3175866666666698</v>
      </c>
      <c r="CI60">
        <v>0</v>
      </c>
      <c r="CJ60">
        <v>1441.4646666666699</v>
      </c>
      <c r="CK60">
        <v>9334.4343333333309</v>
      </c>
      <c r="CL60">
        <v>38.570399999999999</v>
      </c>
      <c r="CM60">
        <v>41.436999999999998</v>
      </c>
      <c r="CN60">
        <v>39.686999999999998</v>
      </c>
      <c r="CO60">
        <v>40.061999999999998</v>
      </c>
      <c r="CP60">
        <v>38.620800000000003</v>
      </c>
      <c r="CQ60">
        <v>960.00133333333395</v>
      </c>
      <c r="CR60">
        <v>40.011000000000003</v>
      </c>
      <c r="CS60">
        <v>0</v>
      </c>
      <c r="CT60">
        <v>59.399999856948902</v>
      </c>
      <c r="CU60">
        <v>2.3032192307692299</v>
      </c>
      <c r="CV60">
        <v>-0.19844443562970401</v>
      </c>
      <c r="CW60">
        <v>22.984273515427301</v>
      </c>
      <c r="CX60">
        <v>1441.5111538461499</v>
      </c>
      <c r="CY60">
        <v>15</v>
      </c>
      <c r="CZ60">
        <v>1684749687.5</v>
      </c>
      <c r="DA60" t="s">
        <v>255</v>
      </c>
      <c r="DB60">
        <v>2</v>
      </c>
      <c r="DC60">
        <v>-3.8319999999999999</v>
      </c>
      <c r="DD60">
        <v>0.35</v>
      </c>
      <c r="DE60">
        <v>403</v>
      </c>
      <c r="DF60">
        <v>15</v>
      </c>
      <c r="DG60">
        <v>1.66</v>
      </c>
      <c r="DH60">
        <v>0.16</v>
      </c>
      <c r="DI60">
        <v>-3.1665610000000002</v>
      </c>
      <c r="DJ60">
        <v>0.28332378609112002</v>
      </c>
      <c r="DK60">
        <v>0.101112023919018</v>
      </c>
      <c r="DL60">
        <v>1</v>
      </c>
      <c r="DM60">
        <v>2.34460277777778</v>
      </c>
      <c r="DN60">
        <v>-0.38632880925040203</v>
      </c>
      <c r="DO60">
        <v>0.20233577769818301</v>
      </c>
      <c r="DP60">
        <v>1</v>
      </c>
      <c r="DQ60">
        <v>0.74583425999999997</v>
      </c>
      <c r="DR60">
        <v>0.17070758021138399</v>
      </c>
      <c r="DS60">
        <v>2.1566818645141001E-2</v>
      </c>
      <c r="DT60">
        <v>0</v>
      </c>
      <c r="DU60">
        <v>2</v>
      </c>
      <c r="DV60">
        <v>3</v>
      </c>
      <c r="DW60" t="s">
        <v>260</v>
      </c>
      <c r="DX60">
        <v>100</v>
      </c>
      <c r="DY60">
        <v>100</v>
      </c>
      <c r="DZ60">
        <v>-3.8319999999999999</v>
      </c>
      <c r="EA60">
        <v>0.35</v>
      </c>
      <c r="EB60">
        <v>2</v>
      </c>
      <c r="EC60">
        <v>516.13400000000001</v>
      </c>
      <c r="ED60">
        <v>412.10700000000003</v>
      </c>
      <c r="EE60">
        <v>27.156700000000001</v>
      </c>
      <c r="EF60">
        <v>30.254300000000001</v>
      </c>
      <c r="EG60">
        <v>30.000499999999999</v>
      </c>
      <c r="EH60">
        <v>30.367999999999999</v>
      </c>
      <c r="EI60">
        <v>30.392600000000002</v>
      </c>
      <c r="EJ60">
        <v>20.203499999999998</v>
      </c>
      <c r="EK60">
        <v>31.3889</v>
      </c>
      <c r="EL60">
        <v>0</v>
      </c>
      <c r="EM60">
        <v>27.146000000000001</v>
      </c>
      <c r="EN60">
        <v>403.15699999999998</v>
      </c>
      <c r="EO60">
        <v>15.096399999999999</v>
      </c>
      <c r="EP60">
        <v>100.37</v>
      </c>
      <c r="EQ60">
        <v>90.245000000000005</v>
      </c>
    </row>
    <row r="61" spans="1:147" x14ac:dyDescent="0.3">
      <c r="A61">
        <v>45</v>
      </c>
      <c r="B61">
        <v>1684752471.8</v>
      </c>
      <c r="C61">
        <v>2700.2999999523199</v>
      </c>
      <c r="D61" t="s">
        <v>387</v>
      </c>
      <c r="E61" t="s">
        <v>388</v>
      </c>
      <c r="F61">
        <v>1684752464.1033299</v>
      </c>
      <c r="G61">
        <f t="shared" si="43"/>
        <v>5.9587939276396634E-3</v>
      </c>
      <c r="H61">
        <f t="shared" si="44"/>
        <v>21.609715948519526</v>
      </c>
      <c r="I61">
        <f t="shared" si="45"/>
        <v>399.96469999999999</v>
      </c>
      <c r="J61">
        <f t="shared" si="46"/>
        <v>245.5458744050602</v>
      </c>
      <c r="K61">
        <f t="shared" si="47"/>
        <v>23.40332929592698</v>
      </c>
      <c r="L61">
        <f t="shared" si="48"/>
        <v>38.121208933061773</v>
      </c>
      <c r="M61">
        <f t="shared" si="49"/>
        <v>0.25255581779942127</v>
      </c>
      <c r="N61">
        <f t="shared" si="50"/>
        <v>3.3497484289132395</v>
      </c>
      <c r="O61">
        <f t="shared" si="51"/>
        <v>0.24243406025390957</v>
      </c>
      <c r="P61">
        <f t="shared" si="52"/>
        <v>0.15239688621739336</v>
      </c>
      <c r="Q61">
        <f t="shared" si="53"/>
        <v>161.83912314825955</v>
      </c>
      <c r="R61">
        <f t="shared" si="54"/>
        <v>27.513248582725339</v>
      </c>
      <c r="S61">
        <f t="shared" si="55"/>
        <v>28.023966666666698</v>
      </c>
      <c r="T61">
        <f t="shared" si="56"/>
        <v>3.8001449648410852</v>
      </c>
      <c r="U61">
        <f t="shared" si="57"/>
        <v>40.04191574822535</v>
      </c>
      <c r="V61">
        <f t="shared" si="58"/>
        <v>1.5229000645384598</v>
      </c>
      <c r="W61">
        <f t="shared" si="59"/>
        <v>3.8032647441598857</v>
      </c>
      <c r="X61">
        <f t="shared" si="60"/>
        <v>2.2772449003026254</v>
      </c>
      <c r="Y61">
        <f t="shared" si="61"/>
        <v>-262.78281220890915</v>
      </c>
      <c r="Z61">
        <f t="shared" si="62"/>
        <v>2.5427302531779303</v>
      </c>
      <c r="AA61">
        <f t="shared" si="63"/>
        <v>0.16551333858181133</v>
      </c>
      <c r="AB61">
        <f t="shared" si="64"/>
        <v>-98.235445468889864</v>
      </c>
      <c r="AC61">
        <v>-3.9433401433500402E-2</v>
      </c>
      <c r="AD61">
        <v>4.4267447664803602E-2</v>
      </c>
      <c r="AE61">
        <v>3.3381315902392399</v>
      </c>
      <c r="AF61">
        <v>2</v>
      </c>
      <c r="AG61">
        <v>0</v>
      </c>
      <c r="AH61">
        <f t="shared" si="65"/>
        <v>1</v>
      </c>
      <c r="AI61">
        <f t="shared" si="66"/>
        <v>0</v>
      </c>
      <c r="AJ61">
        <f t="shared" si="67"/>
        <v>50110.796032101753</v>
      </c>
      <c r="AK61" t="s">
        <v>251</v>
      </c>
      <c r="AL61">
        <v>2.30695769230769</v>
      </c>
      <c r="AM61">
        <v>1.212</v>
      </c>
      <c r="AN61">
        <f t="shared" si="68"/>
        <v>-1.09495769230769</v>
      </c>
      <c r="AO61">
        <f t="shared" si="69"/>
        <v>-0.90343043919776411</v>
      </c>
      <c r="AP61">
        <v>-0.69559304301140701</v>
      </c>
      <c r="AQ61" t="s">
        <v>389</v>
      </c>
      <c r="AR61">
        <v>2.3162115384615398</v>
      </c>
      <c r="AS61">
        <v>1.9881599999999999</v>
      </c>
      <c r="AT61">
        <f t="shared" si="70"/>
        <v>-0.16500258453119465</v>
      </c>
      <c r="AU61">
        <v>0.5</v>
      </c>
      <c r="AV61">
        <f t="shared" si="71"/>
        <v>841.15907512006527</v>
      </c>
      <c r="AW61">
        <f t="shared" si="72"/>
        <v>21.609715948519526</v>
      </c>
      <c r="AX61">
        <f t="shared" si="73"/>
        <v>-69.396710698340044</v>
      </c>
      <c r="AY61">
        <f t="shared" si="74"/>
        <v>1</v>
      </c>
      <c r="AZ61">
        <f t="shared" si="75"/>
        <v>2.6517349275875221E-2</v>
      </c>
      <c r="BA61">
        <f t="shared" si="76"/>
        <v>-0.39039111540318688</v>
      </c>
      <c r="BB61" t="s">
        <v>253</v>
      </c>
      <c r="BC61">
        <v>0</v>
      </c>
      <c r="BD61">
        <f t="shared" si="77"/>
        <v>1.9881599999999999</v>
      </c>
      <c r="BE61">
        <f t="shared" si="78"/>
        <v>-0.16500258453119462</v>
      </c>
      <c r="BF61">
        <f t="shared" si="79"/>
        <v>-0.64039603960396041</v>
      </c>
      <c r="BG61">
        <f t="shared" si="80"/>
        <v>1.0290273310539475</v>
      </c>
      <c r="BH61">
        <f t="shared" si="81"/>
        <v>0.70884930573362659</v>
      </c>
      <c r="BI61">
        <f t="shared" si="82"/>
        <v>999.95126666666704</v>
      </c>
      <c r="BJ61">
        <f t="shared" si="83"/>
        <v>841.15907512006527</v>
      </c>
      <c r="BK61">
        <f t="shared" si="84"/>
        <v>0.84120006960345695</v>
      </c>
      <c r="BL61">
        <f t="shared" si="85"/>
        <v>0.19240013920691396</v>
      </c>
      <c r="BM61">
        <v>0.70432126143548801</v>
      </c>
      <c r="BN61">
        <v>0.5</v>
      </c>
      <c r="BO61" t="s">
        <v>254</v>
      </c>
      <c r="BP61">
        <v>1684752464.1033299</v>
      </c>
      <c r="BQ61">
        <v>399.96469999999999</v>
      </c>
      <c r="BR61">
        <v>403.34436666666699</v>
      </c>
      <c r="BS61">
        <v>15.978146666666699</v>
      </c>
      <c r="BT61">
        <v>15.152200000000001</v>
      </c>
      <c r="BU61">
        <v>500.01369999999997</v>
      </c>
      <c r="BV61">
        <v>95.111416666666699</v>
      </c>
      <c r="BW61">
        <v>0.2000169</v>
      </c>
      <c r="BX61">
        <v>28.038046666666698</v>
      </c>
      <c r="BY61">
        <v>28.023966666666698</v>
      </c>
      <c r="BZ61">
        <v>999.9</v>
      </c>
      <c r="CA61">
        <v>9998.3333333333303</v>
      </c>
      <c r="CB61">
        <v>0</v>
      </c>
      <c r="CC61">
        <v>68.977999999999994</v>
      </c>
      <c r="CD61">
        <v>999.95126666666704</v>
      </c>
      <c r="CE61">
        <v>0.95999523333333303</v>
      </c>
      <c r="CF61">
        <v>4.0004563333333298E-2</v>
      </c>
      <c r="CG61">
        <v>0</v>
      </c>
      <c r="CH61">
        <v>2.3123800000000001</v>
      </c>
      <c r="CI61">
        <v>0</v>
      </c>
      <c r="CJ61">
        <v>1464.2663333333301</v>
      </c>
      <c r="CK61">
        <v>9333.8469999999998</v>
      </c>
      <c r="CL61">
        <v>38.768599999999999</v>
      </c>
      <c r="CM61">
        <v>41.561999999999998</v>
      </c>
      <c r="CN61">
        <v>39.893599999999999</v>
      </c>
      <c r="CO61">
        <v>40.186999999999998</v>
      </c>
      <c r="CP61">
        <v>38.811999999999998</v>
      </c>
      <c r="CQ61">
        <v>959.95</v>
      </c>
      <c r="CR61">
        <v>40.000333333333302</v>
      </c>
      <c r="CS61">
        <v>0</v>
      </c>
      <c r="CT61">
        <v>59.399999856948902</v>
      </c>
      <c r="CU61">
        <v>2.3162115384615398</v>
      </c>
      <c r="CV61">
        <v>-0.84414017399661601</v>
      </c>
      <c r="CW61">
        <v>28.892991432881999</v>
      </c>
      <c r="CX61">
        <v>1464.42461538462</v>
      </c>
      <c r="CY61">
        <v>15</v>
      </c>
      <c r="CZ61">
        <v>1684749687.5</v>
      </c>
      <c r="DA61" t="s">
        <v>255</v>
      </c>
      <c r="DB61">
        <v>2</v>
      </c>
      <c r="DC61">
        <v>-3.8319999999999999</v>
      </c>
      <c r="DD61">
        <v>0.35</v>
      </c>
      <c r="DE61">
        <v>403</v>
      </c>
      <c r="DF61">
        <v>15</v>
      </c>
      <c r="DG61">
        <v>1.66</v>
      </c>
      <c r="DH61">
        <v>0.16</v>
      </c>
      <c r="DI61">
        <v>-3.3785658000000001</v>
      </c>
      <c r="DJ61">
        <v>-9.5011445205955503E-2</v>
      </c>
      <c r="DK61">
        <v>8.8317963474935299E-2</v>
      </c>
      <c r="DL61">
        <v>1</v>
      </c>
      <c r="DM61">
        <v>2.3587111111111101</v>
      </c>
      <c r="DN61">
        <v>-0.49665939923345298</v>
      </c>
      <c r="DO61">
        <v>0.23307068643770501</v>
      </c>
      <c r="DP61">
        <v>1</v>
      </c>
      <c r="DQ61">
        <v>0.81839735999999996</v>
      </c>
      <c r="DR61">
        <v>7.5230510551461197E-2</v>
      </c>
      <c r="DS61">
        <v>9.4229710235360399E-3</v>
      </c>
      <c r="DT61">
        <v>1</v>
      </c>
      <c r="DU61">
        <v>3</v>
      </c>
      <c r="DV61">
        <v>3</v>
      </c>
      <c r="DW61" t="s">
        <v>256</v>
      </c>
      <c r="DX61">
        <v>100</v>
      </c>
      <c r="DY61">
        <v>100</v>
      </c>
      <c r="DZ61">
        <v>-3.8319999999999999</v>
      </c>
      <c r="EA61">
        <v>0.35</v>
      </c>
      <c r="EB61">
        <v>2</v>
      </c>
      <c r="EC61">
        <v>515.71100000000001</v>
      </c>
      <c r="ED61">
        <v>412.58</v>
      </c>
      <c r="EE61">
        <v>26.776</v>
      </c>
      <c r="EF61">
        <v>30.2332</v>
      </c>
      <c r="EG61">
        <v>29.9999</v>
      </c>
      <c r="EH61">
        <v>30.3627</v>
      </c>
      <c r="EI61">
        <v>30.39</v>
      </c>
      <c r="EJ61">
        <v>20.217300000000002</v>
      </c>
      <c r="EK61">
        <v>30.661000000000001</v>
      </c>
      <c r="EL61">
        <v>0</v>
      </c>
      <c r="EM61">
        <v>26.763999999999999</v>
      </c>
      <c r="EN61">
        <v>403.5</v>
      </c>
      <c r="EO61">
        <v>15.1402</v>
      </c>
      <c r="EP61">
        <v>100.375</v>
      </c>
      <c r="EQ61">
        <v>90.251199999999997</v>
      </c>
    </row>
    <row r="62" spans="1:147" x14ac:dyDescent="0.3">
      <c r="A62">
        <v>46</v>
      </c>
      <c r="B62">
        <v>1684752531.8</v>
      </c>
      <c r="C62">
        <v>2760.2999999523199</v>
      </c>
      <c r="D62" t="s">
        <v>390</v>
      </c>
      <c r="E62" t="s">
        <v>391</v>
      </c>
      <c r="F62">
        <v>1684752524.1166699</v>
      </c>
      <c r="G62">
        <f t="shared" si="43"/>
        <v>6.4442040765433882E-3</v>
      </c>
      <c r="H62">
        <f t="shared" si="44"/>
        <v>22.76147886908743</v>
      </c>
      <c r="I62">
        <f t="shared" si="45"/>
        <v>399.97033333333297</v>
      </c>
      <c r="J62">
        <f t="shared" si="46"/>
        <v>249.86430655350776</v>
      </c>
      <c r="K62">
        <f t="shared" si="47"/>
        <v>23.814352532450027</v>
      </c>
      <c r="L62">
        <f t="shared" si="48"/>
        <v>38.120829068804106</v>
      </c>
      <c r="M62">
        <f t="shared" si="49"/>
        <v>0.27525526583546484</v>
      </c>
      <c r="N62">
        <f t="shared" si="50"/>
        <v>3.3515093190582093</v>
      </c>
      <c r="O62">
        <f t="shared" si="51"/>
        <v>0.26328465986986127</v>
      </c>
      <c r="P62">
        <f t="shared" si="52"/>
        <v>0.16558503958847715</v>
      </c>
      <c r="Q62">
        <f t="shared" si="53"/>
        <v>161.84519264589198</v>
      </c>
      <c r="R62">
        <f t="shared" si="54"/>
        <v>27.417481995468957</v>
      </c>
      <c r="S62">
        <f t="shared" si="55"/>
        <v>27.997973333333299</v>
      </c>
      <c r="T62">
        <f t="shared" si="56"/>
        <v>3.7943913510338252</v>
      </c>
      <c r="U62">
        <f t="shared" si="57"/>
        <v>40.10653903319912</v>
      </c>
      <c r="V62">
        <f t="shared" si="58"/>
        <v>1.5267072581698862</v>
      </c>
      <c r="W62">
        <f t="shared" si="59"/>
        <v>3.8066292803428361</v>
      </c>
      <c r="X62">
        <f t="shared" si="60"/>
        <v>2.2676840928639388</v>
      </c>
      <c r="Y62">
        <f t="shared" si="61"/>
        <v>-284.1893997755634</v>
      </c>
      <c r="Z62">
        <f t="shared" si="62"/>
        <v>9.982330726539054</v>
      </c>
      <c r="AA62">
        <f t="shared" si="63"/>
        <v>0.64940108856712997</v>
      </c>
      <c r="AB62">
        <f t="shared" si="64"/>
        <v>-111.71247531456524</v>
      </c>
      <c r="AC62">
        <v>-3.9459424122249197E-2</v>
      </c>
      <c r="AD62">
        <v>4.4296660412636801E-2</v>
      </c>
      <c r="AE62">
        <v>3.3398848142594</v>
      </c>
      <c r="AF62">
        <v>2</v>
      </c>
      <c r="AG62">
        <v>0</v>
      </c>
      <c r="AH62">
        <f t="shared" si="65"/>
        <v>1</v>
      </c>
      <c r="AI62">
        <f t="shared" si="66"/>
        <v>0</v>
      </c>
      <c r="AJ62">
        <f t="shared" si="67"/>
        <v>50139.935989619553</v>
      </c>
      <c r="AK62" t="s">
        <v>251</v>
      </c>
      <c r="AL62">
        <v>2.30695769230769</v>
      </c>
      <c r="AM62">
        <v>1.212</v>
      </c>
      <c r="AN62">
        <f t="shared" si="68"/>
        <v>-1.09495769230769</v>
      </c>
      <c r="AO62">
        <f t="shared" si="69"/>
        <v>-0.90343043919776411</v>
      </c>
      <c r="AP62">
        <v>-0.69559304301140701</v>
      </c>
      <c r="AQ62" t="s">
        <v>392</v>
      </c>
      <c r="AR62">
        <v>2.2766230769230802</v>
      </c>
      <c r="AS62">
        <v>1.7352000000000001</v>
      </c>
      <c r="AT62">
        <f t="shared" si="70"/>
        <v>-0.31202344221016598</v>
      </c>
      <c r="AU62">
        <v>0.5</v>
      </c>
      <c r="AV62">
        <f t="shared" si="71"/>
        <v>841.18845628007398</v>
      </c>
      <c r="AW62">
        <f t="shared" si="72"/>
        <v>22.76147886908743</v>
      </c>
      <c r="AX62">
        <f t="shared" si="73"/>
        <v>-131.2352588379822</v>
      </c>
      <c r="AY62">
        <f t="shared" si="74"/>
        <v>1</v>
      </c>
      <c r="AZ62">
        <f t="shared" si="75"/>
        <v>2.7885632211159108E-2</v>
      </c>
      <c r="BA62">
        <f t="shared" si="76"/>
        <v>-0.30152143845089907</v>
      </c>
      <c r="BB62" t="s">
        <v>253</v>
      </c>
      <c r="BC62">
        <v>0</v>
      </c>
      <c r="BD62">
        <f t="shared" si="77"/>
        <v>1.7352000000000001</v>
      </c>
      <c r="BE62">
        <f t="shared" si="78"/>
        <v>-0.31202344221016604</v>
      </c>
      <c r="BF62">
        <f t="shared" si="79"/>
        <v>-0.43168316831683179</v>
      </c>
      <c r="BG62">
        <f t="shared" si="80"/>
        <v>0.94694498072745592</v>
      </c>
      <c r="BH62">
        <f t="shared" si="81"/>
        <v>0.47782668104493081</v>
      </c>
      <c r="BI62">
        <f t="shared" si="82"/>
        <v>999.98590000000002</v>
      </c>
      <c r="BJ62">
        <f t="shared" si="83"/>
        <v>841.18845628007398</v>
      </c>
      <c r="BK62">
        <f t="shared" si="84"/>
        <v>0.84120031720454658</v>
      </c>
      <c r="BL62">
        <f t="shared" si="85"/>
        <v>0.19240063440909319</v>
      </c>
      <c r="BM62">
        <v>0.70432126143548801</v>
      </c>
      <c r="BN62">
        <v>0.5</v>
      </c>
      <c r="BO62" t="s">
        <v>254</v>
      </c>
      <c r="BP62">
        <v>1684752524.1166699</v>
      </c>
      <c r="BQ62">
        <v>399.97033333333297</v>
      </c>
      <c r="BR62">
        <v>403.53963333333297</v>
      </c>
      <c r="BS62">
        <v>16.0184766666667</v>
      </c>
      <c r="BT62">
        <v>15.1252733333333</v>
      </c>
      <c r="BU62">
        <v>500.0077</v>
      </c>
      <c r="BV62">
        <v>95.109179999999995</v>
      </c>
      <c r="BW62">
        <v>0.19996143333333299</v>
      </c>
      <c r="BX62">
        <v>28.05322</v>
      </c>
      <c r="BY62">
        <v>27.997973333333299</v>
      </c>
      <c r="BZ62">
        <v>999.9</v>
      </c>
      <c r="CA62">
        <v>10005.166666666701</v>
      </c>
      <c r="CB62">
        <v>0</v>
      </c>
      <c r="CC62">
        <v>68.977999999999994</v>
      </c>
      <c r="CD62">
        <v>999.98590000000002</v>
      </c>
      <c r="CE62">
        <v>0.95998733333333297</v>
      </c>
      <c r="CF62">
        <v>4.0012499999999999E-2</v>
      </c>
      <c r="CG62">
        <v>0</v>
      </c>
      <c r="CH62">
        <v>2.2596333333333298</v>
      </c>
      <c r="CI62">
        <v>0</v>
      </c>
      <c r="CJ62">
        <v>1489.3623333333301</v>
      </c>
      <c r="CK62">
        <v>9334.1493333333292</v>
      </c>
      <c r="CL62">
        <v>38.968499999999999</v>
      </c>
      <c r="CM62">
        <v>41.693300000000001</v>
      </c>
      <c r="CN62">
        <v>40.068300000000001</v>
      </c>
      <c r="CO62">
        <v>40.305799999999998</v>
      </c>
      <c r="CP62">
        <v>38.976900000000001</v>
      </c>
      <c r="CQ62">
        <v>959.97566666666705</v>
      </c>
      <c r="CR62">
        <v>40.01</v>
      </c>
      <c r="CS62">
        <v>0</v>
      </c>
      <c r="CT62">
        <v>59.200000047683702</v>
      </c>
      <c r="CU62">
        <v>2.2766230769230802</v>
      </c>
      <c r="CV62">
        <v>-0.23398975305958</v>
      </c>
      <c r="CW62">
        <v>25.041025640216301</v>
      </c>
      <c r="CX62">
        <v>1489.375</v>
      </c>
      <c r="CY62">
        <v>15</v>
      </c>
      <c r="CZ62">
        <v>1684749687.5</v>
      </c>
      <c r="DA62" t="s">
        <v>255</v>
      </c>
      <c r="DB62">
        <v>2</v>
      </c>
      <c r="DC62">
        <v>-3.8319999999999999</v>
      </c>
      <c r="DD62">
        <v>0.35</v>
      </c>
      <c r="DE62">
        <v>403</v>
      </c>
      <c r="DF62">
        <v>15</v>
      </c>
      <c r="DG62">
        <v>1.66</v>
      </c>
      <c r="DH62">
        <v>0.16</v>
      </c>
      <c r="DI62">
        <v>-3.5489137999999998</v>
      </c>
      <c r="DJ62">
        <v>-0.17325114357284299</v>
      </c>
      <c r="DK62">
        <v>9.4330058791246396E-2</v>
      </c>
      <c r="DL62">
        <v>1</v>
      </c>
      <c r="DM62">
        <v>2.2904833333333299</v>
      </c>
      <c r="DN62">
        <v>-4.8086599951279001E-2</v>
      </c>
      <c r="DO62">
        <v>0.15116178878568801</v>
      </c>
      <c r="DP62">
        <v>1</v>
      </c>
      <c r="DQ62">
        <v>0.88826775999999996</v>
      </c>
      <c r="DR62">
        <v>5.5605364633106703E-2</v>
      </c>
      <c r="DS62">
        <v>7.2363898611393198E-3</v>
      </c>
      <c r="DT62">
        <v>1</v>
      </c>
      <c r="DU62">
        <v>3</v>
      </c>
      <c r="DV62">
        <v>3</v>
      </c>
      <c r="DW62" t="s">
        <v>256</v>
      </c>
      <c r="DX62">
        <v>100</v>
      </c>
      <c r="DY62">
        <v>100</v>
      </c>
      <c r="DZ62">
        <v>-3.8319999999999999</v>
      </c>
      <c r="EA62">
        <v>0.35</v>
      </c>
      <c r="EB62">
        <v>2</v>
      </c>
      <c r="EC62">
        <v>516.00800000000004</v>
      </c>
      <c r="ED62">
        <v>412.89299999999997</v>
      </c>
      <c r="EE62">
        <v>26.611999999999998</v>
      </c>
      <c r="EF62">
        <v>30.209700000000002</v>
      </c>
      <c r="EG62">
        <v>29.999700000000001</v>
      </c>
      <c r="EH62">
        <v>30.3523</v>
      </c>
      <c r="EI62">
        <v>30.382200000000001</v>
      </c>
      <c r="EJ62">
        <v>20.220099999999999</v>
      </c>
      <c r="EK62">
        <v>30.661000000000001</v>
      </c>
      <c r="EL62">
        <v>0</v>
      </c>
      <c r="EM62">
        <v>26.63</v>
      </c>
      <c r="EN62">
        <v>403.55799999999999</v>
      </c>
      <c r="EO62">
        <v>15.1631</v>
      </c>
      <c r="EP62">
        <v>100.381</v>
      </c>
      <c r="EQ62">
        <v>90.259799999999998</v>
      </c>
    </row>
    <row r="63" spans="1:147" x14ac:dyDescent="0.3">
      <c r="A63">
        <v>47</v>
      </c>
      <c r="B63">
        <v>1684752591.9000001</v>
      </c>
      <c r="C63">
        <v>2820.4000000953702</v>
      </c>
      <c r="D63" t="s">
        <v>393</v>
      </c>
      <c r="E63" t="s">
        <v>394</v>
      </c>
      <c r="F63">
        <v>1684752584.1199999</v>
      </c>
      <c r="G63">
        <f t="shared" si="43"/>
        <v>6.9406346647141433E-3</v>
      </c>
      <c r="H63">
        <f t="shared" si="44"/>
        <v>23.289974425173625</v>
      </c>
      <c r="I63">
        <f t="shared" si="45"/>
        <v>399.98643333333303</v>
      </c>
      <c r="J63">
        <f t="shared" si="46"/>
        <v>257.22887918607313</v>
      </c>
      <c r="K63">
        <f t="shared" si="47"/>
        <v>24.516245621061721</v>
      </c>
      <c r="L63">
        <f t="shared" si="48"/>
        <v>38.122335546930863</v>
      </c>
      <c r="M63">
        <f t="shared" si="49"/>
        <v>0.29870573155391189</v>
      </c>
      <c r="N63">
        <f t="shared" si="50"/>
        <v>3.3506180080381656</v>
      </c>
      <c r="O63">
        <f t="shared" si="51"/>
        <v>0.28466092852105834</v>
      </c>
      <c r="P63">
        <f t="shared" si="52"/>
        <v>0.17911990905169897</v>
      </c>
      <c r="Q63">
        <f t="shared" si="53"/>
        <v>161.84861538231641</v>
      </c>
      <c r="R63">
        <f t="shared" si="54"/>
        <v>27.321700271623381</v>
      </c>
      <c r="S63">
        <f t="shared" si="55"/>
        <v>27.976680000000002</v>
      </c>
      <c r="T63">
        <f t="shared" si="56"/>
        <v>3.7896837448463234</v>
      </c>
      <c r="U63">
        <f t="shared" si="57"/>
        <v>40.169169372740271</v>
      </c>
      <c r="V63">
        <f t="shared" si="58"/>
        <v>1.5307084824829074</v>
      </c>
      <c r="W63">
        <f t="shared" si="59"/>
        <v>3.8106550530807879</v>
      </c>
      <c r="X63">
        <f t="shared" si="60"/>
        <v>2.2589752623634158</v>
      </c>
      <c r="Y63">
        <f t="shared" si="61"/>
        <v>-306.08198871389374</v>
      </c>
      <c r="Z63">
        <f t="shared" si="62"/>
        <v>17.102854888912216</v>
      </c>
      <c r="AA63">
        <f t="shared" si="63"/>
        <v>1.112905694909021</v>
      </c>
      <c r="AB63">
        <f t="shared" si="64"/>
        <v>-126.01761274775609</v>
      </c>
      <c r="AC63">
        <v>-3.9446251505825099E-2</v>
      </c>
      <c r="AD63">
        <v>4.4281872996716098E-2</v>
      </c>
      <c r="AE63">
        <v>3.3389973838115199</v>
      </c>
      <c r="AF63">
        <v>3</v>
      </c>
      <c r="AG63">
        <v>1</v>
      </c>
      <c r="AH63">
        <f t="shared" si="65"/>
        <v>1</v>
      </c>
      <c r="AI63">
        <f t="shared" si="66"/>
        <v>0</v>
      </c>
      <c r="AJ63">
        <f t="shared" si="67"/>
        <v>50120.861955696884</v>
      </c>
      <c r="AK63" t="s">
        <v>251</v>
      </c>
      <c r="AL63">
        <v>2.30695769230769</v>
      </c>
      <c r="AM63">
        <v>1.212</v>
      </c>
      <c r="AN63">
        <f t="shared" si="68"/>
        <v>-1.09495769230769</v>
      </c>
      <c r="AO63">
        <f t="shared" si="69"/>
        <v>-0.90343043919776411</v>
      </c>
      <c r="AP63">
        <v>-0.69559304301140701</v>
      </c>
      <c r="AQ63" t="s">
        <v>395</v>
      </c>
      <c r="AR63">
        <v>2.3081461538461499</v>
      </c>
      <c r="AS63">
        <v>1.5391999999999999</v>
      </c>
      <c r="AT63">
        <f t="shared" si="70"/>
        <v>-0.4995752039021244</v>
      </c>
      <c r="AU63">
        <v>0.5</v>
      </c>
      <c r="AV63">
        <f t="shared" si="71"/>
        <v>841.206385879967</v>
      </c>
      <c r="AW63">
        <f t="shared" si="72"/>
        <v>23.289974425173625</v>
      </c>
      <c r="AX63">
        <f t="shared" si="73"/>
        <v>-210.12292587487681</v>
      </c>
      <c r="AY63">
        <f t="shared" si="74"/>
        <v>1</v>
      </c>
      <c r="AZ63">
        <f t="shared" si="75"/>
        <v>2.8513296939721006E-2</v>
      </c>
      <c r="BA63">
        <f t="shared" si="76"/>
        <v>-0.21257796257796255</v>
      </c>
      <c r="BB63" t="s">
        <v>253</v>
      </c>
      <c r="BC63">
        <v>0</v>
      </c>
      <c r="BD63">
        <f t="shared" si="77"/>
        <v>1.5391999999999999</v>
      </c>
      <c r="BE63">
        <f t="shared" si="78"/>
        <v>-0.49957520390212445</v>
      </c>
      <c r="BF63">
        <f t="shared" si="79"/>
        <v>-0.26996699669966995</v>
      </c>
      <c r="BG63">
        <f t="shared" si="80"/>
        <v>1.0015479643517313</v>
      </c>
      <c r="BH63">
        <f t="shared" si="81"/>
        <v>0.29882433111219669</v>
      </c>
      <c r="BI63">
        <f t="shared" si="82"/>
        <v>1000.00723333333</v>
      </c>
      <c r="BJ63">
        <f t="shared" si="83"/>
        <v>841.206385879967</v>
      </c>
      <c r="BK63">
        <f t="shared" si="84"/>
        <v>0.84120030119779121</v>
      </c>
      <c r="BL63">
        <f t="shared" si="85"/>
        <v>0.19240060239558243</v>
      </c>
      <c r="BM63">
        <v>0.70432126143548801</v>
      </c>
      <c r="BN63">
        <v>0.5</v>
      </c>
      <c r="BO63" t="s">
        <v>254</v>
      </c>
      <c r="BP63">
        <v>1684752584.1199999</v>
      </c>
      <c r="BQ63">
        <v>399.98643333333303</v>
      </c>
      <c r="BR63">
        <v>403.65820000000002</v>
      </c>
      <c r="BS63">
        <v>16.060469999999999</v>
      </c>
      <c r="BT63">
        <v>15.09849</v>
      </c>
      <c r="BU63">
        <v>500.0027</v>
      </c>
      <c r="BV63">
        <v>95.109116666666694</v>
      </c>
      <c r="BW63">
        <v>0.19995476666666701</v>
      </c>
      <c r="BX63">
        <v>28.071359999999999</v>
      </c>
      <c r="BY63">
        <v>27.976680000000002</v>
      </c>
      <c r="BZ63">
        <v>999.9</v>
      </c>
      <c r="CA63">
        <v>10001.833333333299</v>
      </c>
      <c r="CB63">
        <v>0</v>
      </c>
      <c r="CC63">
        <v>68.970866666666694</v>
      </c>
      <c r="CD63">
        <v>1000.00723333333</v>
      </c>
      <c r="CE63">
        <v>0.95999000000000001</v>
      </c>
      <c r="CF63">
        <v>4.0009780000000002E-2</v>
      </c>
      <c r="CG63">
        <v>0</v>
      </c>
      <c r="CH63">
        <v>2.3248199999999999</v>
      </c>
      <c r="CI63">
        <v>0</v>
      </c>
      <c r="CJ63">
        <v>1509.81866666667</v>
      </c>
      <c r="CK63">
        <v>9334.3626666666696</v>
      </c>
      <c r="CL63">
        <v>39.125</v>
      </c>
      <c r="CM63">
        <v>41.818300000000001</v>
      </c>
      <c r="CN63">
        <v>40.245800000000003</v>
      </c>
      <c r="CO63">
        <v>40.418399999999998</v>
      </c>
      <c r="CP63">
        <v>39.125</v>
      </c>
      <c r="CQ63">
        <v>959.99699999999996</v>
      </c>
      <c r="CR63">
        <v>40.0103333333333</v>
      </c>
      <c r="CS63">
        <v>0</v>
      </c>
      <c r="CT63">
        <v>59.599999904632597</v>
      </c>
      <c r="CU63">
        <v>2.3081461538461499</v>
      </c>
      <c r="CV63">
        <v>-0.94454016302263299</v>
      </c>
      <c r="CW63">
        <v>21.265641049905099</v>
      </c>
      <c r="CX63">
        <v>1509.9192307692299</v>
      </c>
      <c r="CY63">
        <v>15</v>
      </c>
      <c r="CZ63">
        <v>1684749687.5</v>
      </c>
      <c r="DA63" t="s">
        <v>255</v>
      </c>
      <c r="DB63">
        <v>2</v>
      </c>
      <c r="DC63">
        <v>-3.8319999999999999</v>
      </c>
      <c r="DD63">
        <v>0.35</v>
      </c>
      <c r="DE63">
        <v>403</v>
      </c>
      <c r="DF63">
        <v>15</v>
      </c>
      <c r="DG63">
        <v>1.66</v>
      </c>
      <c r="DH63">
        <v>0.16</v>
      </c>
      <c r="DI63">
        <v>-3.6631749999999998</v>
      </c>
      <c r="DJ63">
        <v>-4.77480418057089E-2</v>
      </c>
      <c r="DK63">
        <v>8.7354223624275903E-2</v>
      </c>
      <c r="DL63">
        <v>1</v>
      </c>
      <c r="DM63">
        <v>2.3323722222222201</v>
      </c>
      <c r="DN63">
        <v>-0.29889602373574597</v>
      </c>
      <c r="DO63">
        <v>0.17431257621983301</v>
      </c>
      <c r="DP63">
        <v>1</v>
      </c>
      <c r="DQ63">
        <v>0.95713826000000002</v>
      </c>
      <c r="DR63">
        <v>5.8219056053528E-2</v>
      </c>
      <c r="DS63">
        <v>7.3854123102505102E-3</v>
      </c>
      <c r="DT63">
        <v>1</v>
      </c>
      <c r="DU63">
        <v>3</v>
      </c>
      <c r="DV63">
        <v>3</v>
      </c>
      <c r="DW63" t="s">
        <v>256</v>
      </c>
      <c r="DX63">
        <v>100</v>
      </c>
      <c r="DY63">
        <v>100</v>
      </c>
      <c r="DZ63">
        <v>-3.8319999999999999</v>
      </c>
      <c r="EA63">
        <v>0.35</v>
      </c>
      <c r="EB63">
        <v>2</v>
      </c>
      <c r="EC63">
        <v>515.66999999999996</v>
      </c>
      <c r="ED63">
        <v>413.06599999999997</v>
      </c>
      <c r="EE63">
        <v>26.639299999999999</v>
      </c>
      <c r="EF63">
        <v>30.186199999999999</v>
      </c>
      <c r="EG63">
        <v>30</v>
      </c>
      <c r="EH63">
        <v>30.341899999999999</v>
      </c>
      <c r="EI63">
        <v>30.3718</v>
      </c>
      <c r="EJ63">
        <v>20.2211</v>
      </c>
      <c r="EK63">
        <v>30.661000000000001</v>
      </c>
      <c r="EL63">
        <v>0</v>
      </c>
      <c r="EM63">
        <v>26.654199999999999</v>
      </c>
      <c r="EN63">
        <v>403.60899999999998</v>
      </c>
      <c r="EO63">
        <v>15.132099999999999</v>
      </c>
      <c r="EP63">
        <v>100.383</v>
      </c>
      <c r="EQ63">
        <v>90.263999999999996</v>
      </c>
    </row>
    <row r="64" spans="1:147" x14ac:dyDescent="0.3">
      <c r="A64">
        <v>48</v>
      </c>
      <c r="B64">
        <v>1684752651.9000001</v>
      </c>
      <c r="C64">
        <v>2880.4000000953702</v>
      </c>
      <c r="D64" t="s">
        <v>396</v>
      </c>
      <c r="E64" t="s">
        <v>397</v>
      </c>
      <c r="F64">
        <v>1684752644.1500001</v>
      </c>
      <c r="G64">
        <f t="shared" si="43"/>
        <v>7.3349615929226113E-3</v>
      </c>
      <c r="H64">
        <f t="shared" si="44"/>
        <v>23.621584658328871</v>
      </c>
      <c r="I64">
        <f t="shared" si="45"/>
        <v>400.00403333333298</v>
      </c>
      <c r="J64">
        <f t="shared" si="46"/>
        <v>262.66617355655791</v>
      </c>
      <c r="K64">
        <f t="shared" si="47"/>
        <v>25.033586514012551</v>
      </c>
      <c r="L64">
        <f t="shared" si="48"/>
        <v>38.12266893303569</v>
      </c>
      <c r="M64">
        <f t="shared" si="49"/>
        <v>0.31712399391706486</v>
      </c>
      <c r="N64">
        <f t="shared" si="50"/>
        <v>3.3507905729036618</v>
      </c>
      <c r="O64">
        <f t="shared" si="51"/>
        <v>0.30134370822031642</v>
      </c>
      <c r="P64">
        <f t="shared" si="52"/>
        <v>0.18969215741987394</v>
      </c>
      <c r="Q64">
        <f t="shared" si="53"/>
        <v>161.84562244578186</v>
      </c>
      <c r="R64">
        <f t="shared" si="54"/>
        <v>27.255733414830441</v>
      </c>
      <c r="S64">
        <f t="shared" si="55"/>
        <v>27.970926666666699</v>
      </c>
      <c r="T64">
        <f t="shared" si="56"/>
        <v>3.7884126521156656</v>
      </c>
      <c r="U64">
        <f t="shared" si="57"/>
        <v>40.181610158107958</v>
      </c>
      <c r="V64">
        <f t="shared" si="58"/>
        <v>1.5333589760995991</v>
      </c>
      <c r="W64">
        <f t="shared" si="59"/>
        <v>3.8160715065077939</v>
      </c>
      <c r="X64">
        <f t="shared" si="60"/>
        <v>2.2550536760160664</v>
      </c>
      <c r="Y64">
        <f t="shared" si="61"/>
        <v>-323.47180624788717</v>
      </c>
      <c r="Z64">
        <f t="shared" si="62"/>
        <v>22.547256744136725</v>
      </c>
      <c r="AA64">
        <f t="shared" si="63"/>
        <v>1.4672408652510209</v>
      </c>
      <c r="AB64">
        <f t="shared" si="64"/>
        <v>-137.61168619271757</v>
      </c>
      <c r="AC64">
        <v>-3.9448801717592998E-2</v>
      </c>
      <c r="AD64">
        <v>4.4284735832836403E-2</v>
      </c>
      <c r="AE64">
        <v>3.3391691974002402</v>
      </c>
      <c r="AF64">
        <v>2</v>
      </c>
      <c r="AG64">
        <v>0</v>
      </c>
      <c r="AH64">
        <f t="shared" si="65"/>
        <v>1</v>
      </c>
      <c r="AI64">
        <f t="shared" si="66"/>
        <v>0</v>
      </c>
      <c r="AJ64">
        <f t="shared" si="67"/>
        <v>50119.838601829419</v>
      </c>
      <c r="AK64" t="s">
        <v>251</v>
      </c>
      <c r="AL64">
        <v>2.30695769230769</v>
      </c>
      <c r="AM64">
        <v>1.212</v>
      </c>
      <c r="AN64">
        <f t="shared" si="68"/>
        <v>-1.09495769230769</v>
      </c>
      <c r="AO64">
        <f t="shared" si="69"/>
        <v>-0.90343043919776411</v>
      </c>
      <c r="AP64">
        <v>-0.69559304301140701</v>
      </c>
      <c r="AQ64" t="s">
        <v>398</v>
      </c>
      <c r="AR64">
        <v>2.3473192307692301</v>
      </c>
      <c r="AS64">
        <v>1.4323999999999999</v>
      </c>
      <c r="AT64">
        <f t="shared" si="70"/>
        <v>-0.63873166068781795</v>
      </c>
      <c r="AU64">
        <v>0.5</v>
      </c>
      <c r="AV64">
        <f t="shared" si="71"/>
        <v>841.19064819951711</v>
      </c>
      <c r="AW64">
        <f t="shared" si="72"/>
        <v>23.621584658328871</v>
      </c>
      <c r="AX64">
        <f t="shared" si="73"/>
        <v>-268.64754983976979</v>
      </c>
      <c r="AY64">
        <f t="shared" si="74"/>
        <v>1</v>
      </c>
      <c r="AZ64">
        <f t="shared" si="75"/>
        <v>2.8908045700922518E-2</v>
      </c>
      <c r="BA64">
        <f t="shared" si="76"/>
        <v>-0.15386763473889972</v>
      </c>
      <c r="BB64" t="s">
        <v>253</v>
      </c>
      <c r="BC64">
        <v>0</v>
      </c>
      <c r="BD64">
        <f t="shared" si="77"/>
        <v>1.4323999999999999</v>
      </c>
      <c r="BE64">
        <f t="shared" si="78"/>
        <v>-0.63873166068781784</v>
      </c>
      <c r="BF64">
        <f t="shared" si="79"/>
        <v>-0.18184818481848181</v>
      </c>
      <c r="BG64">
        <f t="shared" si="80"/>
        <v>1.046150801504059</v>
      </c>
      <c r="BH64">
        <f t="shared" si="81"/>
        <v>0.20128631594476815</v>
      </c>
      <c r="BI64">
        <f t="shared" si="82"/>
        <v>999.98850000000004</v>
      </c>
      <c r="BJ64">
        <f t="shared" si="83"/>
        <v>841.19064819951711</v>
      </c>
      <c r="BK64">
        <f t="shared" si="84"/>
        <v>0.84120032200322015</v>
      </c>
      <c r="BL64">
        <f t="shared" si="85"/>
        <v>0.19240064400644008</v>
      </c>
      <c r="BM64">
        <v>0.70432126143548801</v>
      </c>
      <c r="BN64">
        <v>0.5</v>
      </c>
      <c r="BO64" t="s">
        <v>254</v>
      </c>
      <c r="BP64">
        <v>1684752644.1500001</v>
      </c>
      <c r="BQ64">
        <v>400.00403333333298</v>
      </c>
      <c r="BR64">
        <v>403.74476666666698</v>
      </c>
      <c r="BS64">
        <v>16.088846666666701</v>
      </c>
      <c r="BT64">
        <v>15.072236666666701</v>
      </c>
      <c r="BU64">
        <v>500.00016666666698</v>
      </c>
      <c r="BV64">
        <v>95.105756666666693</v>
      </c>
      <c r="BW64">
        <v>0.199954666666667</v>
      </c>
      <c r="BX64">
        <v>28.095739999999999</v>
      </c>
      <c r="BY64">
        <v>27.970926666666699</v>
      </c>
      <c r="BZ64">
        <v>999.9</v>
      </c>
      <c r="CA64">
        <v>10002.833333333299</v>
      </c>
      <c r="CB64">
        <v>0</v>
      </c>
      <c r="CC64">
        <v>68.977999999999994</v>
      </c>
      <c r="CD64">
        <v>999.98850000000004</v>
      </c>
      <c r="CE64">
        <v>0.95999066666666699</v>
      </c>
      <c r="CF64">
        <v>4.0009099999999999E-2</v>
      </c>
      <c r="CG64">
        <v>0</v>
      </c>
      <c r="CH64">
        <v>2.3454199999999998</v>
      </c>
      <c r="CI64">
        <v>0</v>
      </c>
      <c r="CJ64">
        <v>1521.1583333333299</v>
      </c>
      <c r="CK64">
        <v>9334.1866666666701</v>
      </c>
      <c r="CL64">
        <v>39.291333333333299</v>
      </c>
      <c r="CM64">
        <v>41.949599999999997</v>
      </c>
      <c r="CN64">
        <v>40.3915333333333</v>
      </c>
      <c r="CO64">
        <v>40.528933333333299</v>
      </c>
      <c r="CP64">
        <v>39.2582666666667</v>
      </c>
      <c r="CQ64">
        <v>959.97966666666696</v>
      </c>
      <c r="CR64">
        <v>40.0103333333333</v>
      </c>
      <c r="CS64">
        <v>0</v>
      </c>
      <c r="CT64">
        <v>59.399999856948902</v>
      </c>
      <c r="CU64">
        <v>2.3473192307692301</v>
      </c>
      <c r="CV64">
        <v>1.26558290332788</v>
      </c>
      <c r="CW64">
        <v>10.6027350337115</v>
      </c>
      <c r="CX64">
        <v>1521.2096153846201</v>
      </c>
      <c r="CY64">
        <v>15</v>
      </c>
      <c r="CZ64">
        <v>1684749687.5</v>
      </c>
      <c r="DA64" t="s">
        <v>255</v>
      </c>
      <c r="DB64">
        <v>2</v>
      </c>
      <c r="DC64">
        <v>-3.8319999999999999</v>
      </c>
      <c r="DD64">
        <v>0.35</v>
      </c>
      <c r="DE64">
        <v>403</v>
      </c>
      <c r="DF64">
        <v>15</v>
      </c>
      <c r="DG64">
        <v>1.66</v>
      </c>
      <c r="DH64">
        <v>0.16</v>
      </c>
      <c r="DI64">
        <v>-3.7401816000000001</v>
      </c>
      <c r="DJ64">
        <v>0.142448096038547</v>
      </c>
      <c r="DK64">
        <v>0.121740933253528</v>
      </c>
      <c r="DL64">
        <v>1</v>
      </c>
      <c r="DM64">
        <v>2.35490277777778</v>
      </c>
      <c r="DN64">
        <v>0.31732408163264902</v>
      </c>
      <c r="DO64">
        <v>0.19123661679551601</v>
      </c>
      <c r="DP64">
        <v>1</v>
      </c>
      <c r="DQ64">
        <v>1.0132741999999999</v>
      </c>
      <c r="DR64">
        <v>4.2241786314531501E-2</v>
      </c>
      <c r="DS64">
        <v>5.9427643702236804E-3</v>
      </c>
      <c r="DT64">
        <v>1</v>
      </c>
      <c r="DU64">
        <v>3</v>
      </c>
      <c r="DV64">
        <v>3</v>
      </c>
      <c r="DW64" t="s">
        <v>256</v>
      </c>
      <c r="DX64">
        <v>100</v>
      </c>
      <c r="DY64">
        <v>100</v>
      </c>
      <c r="DZ64">
        <v>-3.8319999999999999</v>
      </c>
      <c r="EA64">
        <v>0.35</v>
      </c>
      <c r="EB64">
        <v>2</v>
      </c>
      <c r="EC64">
        <v>515.947</v>
      </c>
      <c r="ED64">
        <v>413.238</v>
      </c>
      <c r="EE64">
        <v>26.709</v>
      </c>
      <c r="EF64">
        <v>30.167899999999999</v>
      </c>
      <c r="EG64">
        <v>30</v>
      </c>
      <c r="EH64">
        <v>30.328800000000001</v>
      </c>
      <c r="EI64">
        <v>30.3614</v>
      </c>
      <c r="EJ64">
        <v>20.225300000000001</v>
      </c>
      <c r="EK64">
        <v>31.497900000000001</v>
      </c>
      <c r="EL64">
        <v>0</v>
      </c>
      <c r="EM64">
        <v>26.729500000000002</v>
      </c>
      <c r="EN64">
        <v>403.65300000000002</v>
      </c>
      <c r="EO64">
        <v>14.960800000000001</v>
      </c>
      <c r="EP64">
        <v>100.386</v>
      </c>
      <c r="EQ64">
        <v>90.268699999999995</v>
      </c>
    </row>
    <row r="65" spans="1:147" x14ac:dyDescent="0.3">
      <c r="A65">
        <v>49</v>
      </c>
      <c r="B65">
        <v>1684752711.9000001</v>
      </c>
      <c r="C65">
        <v>2940.4000000953702</v>
      </c>
      <c r="D65" t="s">
        <v>399</v>
      </c>
      <c r="E65" t="s">
        <v>400</v>
      </c>
      <c r="F65">
        <v>1684752704.1500001</v>
      </c>
      <c r="G65">
        <f t="shared" si="43"/>
        <v>7.699192455729904E-3</v>
      </c>
      <c r="H65">
        <f t="shared" si="44"/>
        <v>23.812021759459256</v>
      </c>
      <c r="I65">
        <f t="shared" si="45"/>
        <v>399.98673333333301</v>
      </c>
      <c r="J65">
        <f t="shared" si="46"/>
        <v>267.28164550788284</v>
      </c>
      <c r="K65">
        <f t="shared" si="47"/>
        <v>25.473800491315565</v>
      </c>
      <c r="L65">
        <f t="shared" si="48"/>
        <v>38.121518687694021</v>
      </c>
      <c r="M65">
        <f t="shared" si="49"/>
        <v>0.33305294709441402</v>
      </c>
      <c r="N65">
        <f t="shared" si="50"/>
        <v>3.3504672141754561</v>
      </c>
      <c r="O65">
        <f t="shared" si="51"/>
        <v>0.31569260101197144</v>
      </c>
      <c r="P65">
        <f t="shared" si="52"/>
        <v>0.19879219422482969</v>
      </c>
      <c r="Q65">
        <f t="shared" si="53"/>
        <v>161.84613002484082</v>
      </c>
      <c r="R65">
        <f t="shared" si="54"/>
        <v>27.211026816019345</v>
      </c>
      <c r="S65">
        <f t="shared" si="55"/>
        <v>27.984249999999999</v>
      </c>
      <c r="T65">
        <f t="shared" si="56"/>
        <v>3.7913567633807523</v>
      </c>
      <c r="U65">
        <f t="shared" si="57"/>
        <v>40.05264279710098</v>
      </c>
      <c r="V65">
        <f t="shared" si="58"/>
        <v>1.5318985944946191</v>
      </c>
      <c r="W65">
        <f t="shared" si="59"/>
        <v>3.8247128966119019</v>
      </c>
      <c r="X65">
        <f t="shared" si="60"/>
        <v>2.259458168886133</v>
      </c>
      <c r="Y65">
        <f t="shared" si="61"/>
        <v>-339.53438729768874</v>
      </c>
      <c r="Z65">
        <f t="shared" si="62"/>
        <v>27.152962093187224</v>
      </c>
      <c r="AA65">
        <f t="shared" si="63"/>
        <v>1.7675825337226021</v>
      </c>
      <c r="AB65">
        <f t="shared" si="64"/>
        <v>-148.7677126459381</v>
      </c>
      <c r="AC65">
        <v>-3.9444023075645297E-2</v>
      </c>
      <c r="AD65">
        <v>4.4279371388618101E-2</v>
      </c>
      <c r="AE65">
        <v>3.3388472464307002</v>
      </c>
      <c r="AF65">
        <v>2</v>
      </c>
      <c r="AG65">
        <v>0</v>
      </c>
      <c r="AH65">
        <f t="shared" si="65"/>
        <v>1</v>
      </c>
      <c r="AI65">
        <f t="shared" si="66"/>
        <v>0</v>
      </c>
      <c r="AJ65">
        <f t="shared" si="67"/>
        <v>50107.578172195404</v>
      </c>
      <c r="AK65" t="s">
        <v>251</v>
      </c>
      <c r="AL65">
        <v>2.30695769230769</v>
      </c>
      <c r="AM65">
        <v>1.212</v>
      </c>
      <c r="AN65">
        <f t="shared" si="68"/>
        <v>-1.09495769230769</v>
      </c>
      <c r="AO65">
        <f t="shared" si="69"/>
        <v>-0.90343043919776411</v>
      </c>
      <c r="AP65">
        <v>-0.69559304301140701</v>
      </c>
      <c r="AQ65" t="s">
        <v>401</v>
      </c>
      <c r="AR65">
        <v>2.3851461538461498</v>
      </c>
      <c r="AS65">
        <v>2.1968299999999998</v>
      </c>
      <c r="AT65">
        <f t="shared" si="70"/>
        <v>-8.5721769024526218E-2</v>
      </c>
      <c r="AU65">
        <v>0.5</v>
      </c>
      <c r="AV65">
        <f t="shared" si="71"/>
        <v>841.19323387942075</v>
      </c>
      <c r="AW65">
        <f t="shared" si="72"/>
        <v>23.812021759459256</v>
      </c>
      <c r="AX65">
        <f t="shared" si="73"/>
        <v>-36.054286049802982</v>
      </c>
      <c r="AY65">
        <f t="shared" si="74"/>
        <v>1</v>
      </c>
      <c r="AZ65">
        <f t="shared" si="75"/>
        <v>2.9134346087695304E-2</v>
      </c>
      <c r="BA65">
        <f t="shared" si="76"/>
        <v>-0.44829595371512587</v>
      </c>
      <c r="BB65" t="s">
        <v>253</v>
      </c>
      <c r="BC65">
        <v>0</v>
      </c>
      <c r="BD65">
        <f t="shared" si="77"/>
        <v>2.1968299999999998</v>
      </c>
      <c r="BE65">
        <f t="shared" si="78"/>
        <v>-8.5721769024526245E-2</v>
      </c>
      <c r="BF65">
        <f t="shared" si="79"/>
        <v>-0.81256600660066003</v>
      </c>
      <c r="BG65">
        <f t="shared" si="80"/>
        <v>1.7099800231898619</v>
      </c>
      <c r="BH65">
        <f t="shared" si="81"/>
        <v>0.89942287900129791</v>
      </c>
      <c r="BI65">
        <f t="shared" si="82"/>
        <v>999.99156666666704</v>
      </c>
      <c r="BJ65">
        <f t="shared" si="83"/>
        <v>841.19323387942075</v>
      </c>
      <c r="BK65">
        <f t="shared" si="84"/>
        <v>0.84120032800218658</v>
      </c>
      <c r="BL65">
        <f t="shared" si="85"/>
        <v>0.19240065600437337</v>
      </c>
      <c r="BM65">
        <v>0.70432126143548801</v>
      </c>
      <c r="BN65">
        <v>0.5</v>
      </c>
      <c r="BO65" t="s">
        <v>254</v>
      </c>
      <c r="BP65">
        <v>1684752704.1500001</v>
      </c>
      <c r="BQ65">
        <v>399.98673333333301</v>
      </c>
      <c r="BR65">
        <v>403.77476666666701</v>
      </c>
      <c r="BS65">
        <v>16.073313333333299</v>
      </c>
      <c r="BT65">
        <v>15.006213333333299</v>
      </c>
      <c r="BU65">
        <v>500.00413333333302</v>
      </c>
      <c r="BV65">
        <v>95.106913333333296</v>
      </c>
      <c r="BW65">
        <v>0.20004440000000001</v>
      </c>
      <c r="BX65">
        <v>28.1345733333333</v>
      </c>
      <c r="BY65">
        <v>27.984249999999999</v>
      </c>
      <c r="BZ65">
        <v>999.9</v>
      </c>
      <c r="CA65">
        <v>10001.5</v>
      </c>
      <c r="CB65">
        <v>0</v>
      </c>
      <c r="CC65">
        <v>68.985133333333295</v>
      </c>
      <c r="CD65">
        <v>999.99156666666704</v>
      </c>
      <c r="CE65">
        <v>0.95999199999999996</v>
      </c>
      <c r="CF65">
        <v>4.000774E-2</v>
      </c>
      <c r="CG65">
        <v>0</v>
      </c>
      <c r="CH65">
        <v>2.3826100000000001</v>
      </c>
      <c r="CI65">
        <v>0</v>
      </c>
      <c r="CJ65">
        <v>1526.0319999999999</v>
      </c>
      <c r="CK65">
        <v>9334.2189999999991</v>
      </c>
      <c r="CL65">
        <v>39.436999999999998</v>
      </c>
      <c r="CM65">
        <v>42.066200000000002</v>
      </c>
      <c r="CN65">
        <v>40.553733333333298</v>
      </c>
      <c r="CO65">
        <v>40.6291333333333</v>
      </c>
      <c r="CP65">
        <v>39.3915333333333</v>
      </c>
      <c r="CQ65">
        <v>959.982666666667</v>
      </c>
      <c r="CR65">
        <v>40.010666666666701</v>
      </c>
      <c r="CS65">
        <v>0</v>
      </c>
      <c r="CT65">
        <v>59.200000047683702</v>
      </c>
      <c r="CU65">
        <v>2.3851461538461498</v>
      </c>
      <c r="CV65">
        <v>6.0526496877321902E-2</v>
      </c>
      <c r="CW65">
        <v>4.0164102373339201</v>
      </c>
      <c r="CX65">
        <v>1526.04538461538</v>
      </c>
      <c r="CY65">
        <v>15</v>
      </c>
      <c r="CZ65">
        <v>1684749687.5</v>
      </c>
      <c r="DA65" t="s">
        <v>255</v>
      </c>
      <c r="DB65">
        <v>2</v>
      </c>
      <c r="DC65">
        <v>-3.8319999999999999</v>
      </c>
      <c r="DD65">
        <v>0.35</v>
      </c>
      <c r="DE65">
        <v>403</v>
      </c>
      <c r="DF65">
        <v>15</v>
      </c>
      <c r="DG65">
        <v>1.66</v>
      </c>
      <c r="DH65">
        <v>0.16</v>
      </c>
      <c r="DI65">
        <v>-3.7872157999999998</v>
      </c>
      <c r="DJ65">
        <v>7.7704105643985801E-3</v>
      </c>
      <c r="DK65">
        <v>0.10082258461455899</v>
      </c>
      <c r="DL65">
        <v>1</v>
      </c>
      <c r="DM65">
        <v>2.3629555555555601</v>
      </c>
      <c r="DN65">
        <v>2.8244654440281299E-2</v>
      </c>
      <c r="DO65">
        <v>0.192499755330933</v>
      </c>
      <c r="DP65">
        <v>1</v>
      </c>
      <c r="DQ65">
        <v>1.0643366000000001</v>
      </c>
      <c r="DR65">
        <v>3.0540043217291001E-2</v>
      </c>
      <c r="DS65">
        <v>4.6940117639392301E-3</v>
      </c>
      <c r="DT65">
        <v>1</v>
      </c>
      <c r="DU65">
        <v>3</v>
      </c>
      <c r="DV65">
        <v>3</v>
      </c>
      <c r="DW65" t="s">
        <v>256</v>
      </c>
      <c r="DX65">
        <v>100</v>
      </c>
      <c r="DY65">
        <v>100</v>
      </c>
      <c r="DZ65">
        <v>-3.8319999999999999</v>
      </c>
      <c r="EA65">
        <v>0.35</v>
      </c>
      <c r="EB65">
        <v>2</v>
      </c>
      <c r="EC65">
        <v>515.99</v>
      </c>
      <c r="ED65">
        <v>413.04199999999997</v>
      </c>
      <c r="EE65">
        <v>26.765499999999999</v>
      </c>
      <c r="EF65">
        <v>30.149699999999999</v>
      </c>
      <c r="EG65">
        <v>29.9999</v>
      </c>
      <c r="EH65">
        <v>30.3184</v>
      </c>
      <c r="EI65">
        <v>30.350999999999999</v>
      </c>
      <c r="EJ65">
        <v>20.230799999999999</v>
      </c>
      <c r="EK65">
        <v>31.8019</v>
      </c>
      <c r="EL65">
        <v>0</v>
      </c>
      <c r="EM65">
        <v>26.772099999999998</v>
      </c>
      <c r="EN65">
        <v>403.87299999999999</v>
      </c>
      <c r="EO65">
        <v>14.9793</v>
      </c>
      <c r="EP65">
        <v>100.38800000000001</v>
      </c>
      <c r="EQ65">
        <v>90.272199999999998</v>
      </c>
    </row>
    <row r="66" spans="1:147" x14ac:dyDescent="0.3">
      <c r="A66">
        <v>50</v>
      </c>
      <c r="B66">
        <v>1684752771.9000001</v>
      </c>
      <c r="C66">
        <v>3000.4000000953702</v>
      </c>
      <c r="D66" t="s">
        <v>402</v>
      </c>
      <c r="E66" t="s">
        <v>403</v>
      </c>
      <c r="F66">
        <v>1684752764.1500001</v>
      </c>
      <c r="G66">
        <f t="shared" si="43"/>
        <v>7.9337454997088809E-3</v>
      </c>
      <c r="H66">
        <f t="shared" si="44"/>
        <v>24.240685858246547</v>
      </c>
      <c r="I66">
        <f t="shared" si="45"/>
        <v>399.99180000000001</v>
      </c>
      <c r="J66">
        <f t="shared" si="46"/>
        <v>268.65441153803835</v>
      </c>
      <c r="K66">
        <f t="shared" si="47"/>
        <v>25.605030041937106</v>
      </c>
      <c r="L66">
        <f t="shared" si="48"/>
        <v>38.122590270878085</v>
      </c>
      <c r="M66">
        <f t="shared" si="49"/>
        <v>0.34353423004248312</v>
      </c>
      <c r="N66">
        <f t="shared" si="50"/>
        <v>3.351978682161278</v>
      </c>
      <c r="O66">
        <f t="shared" si="51"/>
        <v>0.32510433465298033</v>
      </c>
      <c r="P66">
        <f t="shared" si="52"/>
        <v>0.20476362907032425</v>
      </c>
      <c r="Q66">
        <f t="shared" si="53"/>
        <v>161.84386585884511</v>
      </c>
      <c r="R66">
        <f t="shared" si="54"/>
        <v>27.186430038008851</v>
      </c>
      <c r="S66">
        <f t="shared" si="55"/>
        <v>27.993776666666701</v>
      </c>
      <c r="T66">
        <f t="shared" si="56"/>
        <v>3.7934631335094391</v>
      </c>
      <c r="U66">
        <f t="shared" si="57"/>
        <v>40.003260419737977</v>
      </c>
      <c r="V66">
        <f t="shared" si="58"/>
        <v>1.5325732072348912</v>
      </c>
      <c r="W66">
        <f t="shared" si="59"/>
        <v>3.8311207415451203</v>
      </c>
      <c r="X66">
        <f t="shared" si="60"/>
        <v>2.2608899262745479</v>
      </c>
      <c r="Y66">
        <f t="shared" si="61"/>
        <v>-349.87817653716166</v>
      </c>
      <c r="Z66">
        <f t="shared" si="62"/>
        <v>30.638493611696866</v>
      </c>
      <c r="AA66">
        <f t="shared" si="63"/>
        <v>1.9939618426511878</v>
      </c>
      <c r="AB66">
        <f t="shared" si="64"/>
        <v>-155.40185522396851</v>
      </c>
      <c r="AC66">
        <v>-3.9466361374741597E-2</v>
      </c>
      <c r="AD66">
        <v>4.4304448086296203E-2</v>
      </c>
      <c r="AE66">
        <v>3.3403521336903501</v>
      </c>
      <c r="AF66">
        <v>2</v>
      </c>
      <c r="AG66">
        <v>0</v>
      </c>
      <c r="AH66">
        <f t="shared" si="65"/>
        <v>1</v>
      </c>
      <c r="AI66">
        <f t="shared" si="66"/>
        <v>0</v>
      </c>
      <c r="AJ66">
        <f t="shared" si="67"/>
        <v>50130.040695350086</v>
      </c>
      <c r="AK66" t="s">
        <v>251</v>
      </c>
      <c r="AL66">
        <v>2.30695769230769</v>
      </c>
      <c r="AM66">
        <v>1.212</v>
      </c>
      <c r="AN66">
        <f t="shared" si="68"/>
        <v>-1.09495769230769</v>
      </c>
      <c r="AO66">
        <f t="shared" si="69"/>
        <v>-0.90343043919776411</v>
      </c>
      <c r="AP66">
        <v>-0.69559304301140701</v>
      </c>
      <c r="AQ66" t="s">
        <v>404</v>
      </c>
      <c r="AR66">
        <v>2.3284346153846198</v>
      </c>
      <c r="AS66">
        <v>1.8360000000000001</v>
      </c>
      <c r="AT66">
        <f t="shared" si="70"/>
        <v>-0.26821057482822419</v>
      </c>
      <c r="AU66">
        <v>0.5</v>
      </c>
      <c r="AV66">
        <f t="shared" si="71"/>
        <v>841.18123151926704</v>
      </c>
      <c r="AW66">
        <f t="shared" si="72"/>
        <v>24.240685858246547</v>
      </c>
      <c r="AX66">
        <f t="shared" si="73"/>
        <v>-112.80685082024807</v>
      </c>
      <c r="AY66">
        <f t="shared" si="74"/>
        <v>1</v>
      </c>
      <c r="AZ66">
        <f t="shared" si="75"/>
        <v>2.9644359582560176E-2</v>
      </c>
      <c r="BA66">
        <f t="shared" si="76"/>
        <v>-0.3398692810457517</v>
      </c>
      <c r="BB66" t="s">
        <v>253</v>
      </c>
      <c r="BC66">
        <v>0</v>
      </c>
      <c r="BD66">
        <f t="shared" si="77"/>
        <v>1.8360000000000001</v>
      </c>
      <c r="BE66">
        <f t="shared" si="78"/>
        <v>-0.26821057482822425</v>
      </c>
      <c r="BF66">
        <f t="shared" si="79"/>
        <v>-0.51485148514851498</v>
      </c>
      <c r="BG66">
        <f t="shared" si="80"/>
        <v>1.0456026590662382</v>
      </c>
      <c r="BH66">
        <f t="shared" si="81"/>
        <v>0.56988503243890831</v>
      </c>
      <c r="BI66">
        <f t="shared" si="82"/>
        <v>999.97726666666699</v>
      </c>
      <c r="BJ66">
        <f t="shared" si="83"/>
        <v>841.18123151926704</v>
      </c>
      <c r="BK66">
        <f t="shared" si="84"/>
        <v>0.84120035480733268</v>
      </c>
      <c r="BL66">
        <f t="shared" si="85"/>
        <v>0.19240070961466538</v>
      </c>
      <c r="BM66">
        <v>0.70432126143548801</v>
      </c>
      <c r="BN66">
        <v>0.5</v>
      </c>
      <c r="BO66" t="s">
        <v>254</v>
      </c>
      <c r="BP66">
        <v>1684752764.1500001</v>
      </c>
      <c r="BQ66">
        <v>399.99180000000001</v>
      </c>
      <c r="BR66">
        <v>403.85343333333299</v>
      </c>
      <c r="BS66">
        <v>16.0801433333333</v>
      </c>
      <c r="BT66">
        <v>14.9805433333333</v>
      </c>
      <c r="BU66">
        <v>500.00466666666699</v>
      </c>
      <c r="BV66">
        <v>95.108473333333293</v>
      </c>
      <c r="BW66">
        <v>0.19995616666666699</v>
      </c>
      <c r="BX66">
        <v>28.163319999999999</v>
      </c>
      <c r="BY66">
        <v>27.993776666666701</v>
      </c>
      <c r="BZ66">
        <v>999.9</v>
      </c>
      <c r="CA66">
        <v>10007</v>
      </c>
      <c r="CB66">
        <v>0</v>
      </c>
      <c r="CC66">
        <v>68.992266666666694</v>
      </c>
      <c r="CD66">
        <v>999.97726666666699</v>
      </c>
      <c r="CE66">
        <v>0.959992333333333</v>
      </c>
      <c r="CF66">
        <v>4.0007399999999999E-2</v>
      </c>
      <c r="CG66">
        <v>0</v>
      </c>
      <c r="CH66">
        <v>2.3143600000000002</v>
      </c>
      <c r="CI66">
        <v>0</v>
      </c>
      <c r="CJ66">
        <v>1527.002</v>
      </c>
      <c r="CK66">
        <v>9334.0879999999997</v>
      </c>
      <c r="CL66">
        <v>39.557866666666698</v>
      </c>
      <c r="CM66">
        <v>42.186999999999998</v>
      </c>
      <c r="CN66">
        <v>40.686999999999998</v>
      </c>
      <c r="CO66">
        <v>40.737400000000001</v>
      </c>
      <c r="CP66">
        <v>39.5</v>
      </c>
      <c r="CQ66">
        <v>959.96833333333302</v>
      </c>
      <c r="CR66">
        <v>40.011000000000003</v>
      </c>
      <c r="CS66">
        <v>0</v>
      </c>
      <c r="CT66">
        <v>59.600000143051098</v>
      </c>
      <c r="CU66">
        <v>2.3284346153846198</v>
      </c>
      <c r="CV66">
        <v>0.47519658329012898</v>
      </c>
      <c r="CW66">
        <v>2.8704273339033599</v>
      </c>
      <c r="CX66">
        <v>1527.0253846153801</v>
      </c>
      <c r="CY66">
        <v>15</v>
      </c>
      <c r="CZ66">
        <v>1684749687.5</v>
      </c>
      <c r="DA66" t="s">
        <v>255</v>
      </c>
      <c r="DB66">
        <v>2</v>
      </c>
      <c r="DC66">
        <v>-3.8319999999999999</v>
      </c>
      <c r="DD66">
        <v>0.35</v>
      </c>
      <c r="DE66">
        <v>403</v>
      </c>
      <c r="DF66">
        <v>15</v>
      </c>
      <c r="DG66">
        <v>1.66</v>
      </c>
      <c r="DH66">
        <v>0.16</v>
      </c>
      <c r="DI66">
        <v>-3.8737439999999999</v>
      </c>
      <c r="DJ66">
        <v>0.10881893877552901</v>
      </c>
      <c r="DK66">
        <v>0.10209736286506101</v>
      </c>
      <c r="DL66">
        <v>1</v>
      </c>
      <c r="DM66">
        <v>2.3694722222222202</v>
      </c>
      <c r="DN66">
        <v>-0.40908799429994802</v>
      </c>
      <c r="DO66">
        <v>0.19890595853193099</v>
      </c>
      <c r="DP66">
        <v>1</v>
      </c>
      <c r="DQ66">
        <v>1.0972063999999999</v>
      </c>
      <c r="DR66">
        <v>2.47531332533018E-2</v>
      </c>
      <c r="DS66">
        <v>3.9799415875110501E-3</v>
      </c>
      <c r="DT66">
        <v>1</v>
      </c>
      <c r="DU66">
        <v>3</v>
      </c>
      <c r="DV66">
        <v>3</v>
      </c>
      <c r="DW66" t="s">
        <v>256</v>
      </c>
      <c r="DX66">
        <v>100</v>
      </c>
      <c r="DY66">
        <v>100</v>
      </c>
      <c r="DZ66">
        <v>-3.8319999999999999</v>
      </c>
      <c r="EA66">
        <v>0.35</v>
      </c>
      <c r="EB66">
        <v>2</v>
      </c>
      <c r="EC66">
        <v>516.01300000000003</v>
      </c>
      <c r="ED66">
        <v>413.214</v>
      </c>
      <c r="EE66">
        <v>26.756399999999999</v>
      </c>
      <c r="EF66">
        <v>30.134</v>
      </c>
      <c r="EG66">
        <v>30</v>
      </c>
      <c r="EH66">
        <v>30.305399999999999</v>
      </c>
      <c r="EI66">
        <v>30.340599999999998</v>
      </c>
      <c r="EJ66">
        <v>20.2287</v>
      </c>
      <c r="EK66">
        <v>31.8019</v>
      </c>
      <c r="EL66">
        <v>0</v>
      </c>
      <c r="EM66">
        <v>26.7545</v>
      </c>
      <c r="EN66">
        <v>403.93799999999999</v>
      </c>
      <c r="EO66">
        <v>14.9498</v>
      </c>
      <c r="EP66">
        <v>100.39100000000001</v>
      </c>
      <c r="EQ66">
        <v>90.278599999999997</v>
      </c>
    </row>
    <row r="67" spans="1:147" x14ac:dyDescent="0.3">
      <c r="A67">
        <v>51</v>
      </c>
      <c r="B67">
        <v>1684752831.9000001</v>
      </c>
      <c r="C67">
        <v>3060.4000000953702</v>
      </c>
      <c r="D67" t="s">
        <v>405</v>
      </c>
      <c r="E67" t="s">
        <v>406</v>
      </c>
      <c r="F67">
        <v>1684752824.1500001</v>
      </c>
      <c r="G67">
        <f t="shared" si="43"/>
        <v>7.7970572633375987E-3</v>
      </c>
      <c r="H67">
        <f t="shared" si="44"/>
        <v>24.322749735733385</v>
      </c>
      <c r="I67">
        <f t="shared" si="45"/>
        <v>400.00029999999998</v>
      </c>
      <c r="J67">
        <f t="shared" si="46"/>
        <v>266.46761496566688</v>
      </c>
      <c r="K67">
        <f t="shared" si="47"/>
        <v>25.396584216392583</v>
      </c>
      <c r="L67">
        <f t="shared" si="48"/>
        <v>38.123361845833287</v>
      </c>
      <c r="M67">
        <f t="shared" si="49"/>
        <v>0.33799818239410501</v>
      </c>
      <c r="N67">
        <f t="shared" si="50"/>
        <v>3.3491287473497384</v>
      </c>
      <c r="O67">
        <f t="shared" si="51"/>
        <v>0.32012658432064756</v>
      </c>
      <c r="P67">
        <f t="shared" si="52"/>
        <v>0.20160602610060518</v>
      </c>
      <c r="Q67">
        <f t="shared" si="53"/>
        <v>161.85074501803496</v>
      </c>
      <c r="R67">
        <f t="shared" si="54"/>
        <v>27.232876419493927</v>
      </c>
      <c r="S67">
        <f t="shared" si="55"/>
        <v>27.985980000000001</v>
      </c>
      <c r="T67">
        <f t="shared" si="56"/>
        <v>3.7917391949184265</v>
      </c>
      <c r="U67">
        <f t="shared" si="57"/>
        <v>40.036607879292852</v>
      </c>
      <c r="V67">
        <f t="shared" si="58"/>
        <v>1.5352660242227589</v>
      </c>
      <c r="W67">
        <f t="shared" si="59"/>
        <v>3.8346555953278121</v>
      </c>
      <c r="X67">
        <f t="shared" si="60"/>
        <v>2.2564731706956676</v>
      </c>
      <c r="Y67">
        <f t="shared" si="61"/>
        <v>-343.8502253131881</v>
      </c>
      <c r="Z67">
        <f t="shared" si="62"/>
        <v>34.880238683458529</v>
      </c>
      <c r="AA67">
        <f t="shared" si="63"/>
        <v>2.272038576865159</v>
      </c>
      <c r="AB67">
        <f t="shared" si="64"/>
        <v>-144.84720303482948</v>
      </c>
      <c r="AC67">
        <v>-3.9424245009632097E-2</v>
      </c>
      <c r="AD67">
        <v>4.42571687768646E-2</v>
      </c>
      <c r="AE67">
        <v>3.3375146061021601</v>
      </c>
      <c r="AF67">
        <v>3</v>
      </c>
      <c r="AG67">
        <v>1</v>
      </c>
      <c r="AH67">
        <f t="shared" si="65"/>
        <v>1</v>
      </c>
      <c r="AI67">
        <f t="shared" si="66"/>
        <v>0</v>
      </c>
      <c r="AJ67">
        <f t="shared" si="67"/>
        <v>50076.09586462233</v>
      </c>
      <c r="AK67" t="s">
        <v>251</v>
      </c>
      <c r="AL67">
        <v>2.30695769230769</v>
      </c>
      <c r="AM67">
        <v>1.212</v>
      </c>
      <c r="AN67">
        <f t="shared" si="68"/>
        <v>-1.09495769230769</v>
      </c>
      <c r="AO67">
        <f t="shared" si="69"/>
        <v>-0.90343043919776411</v>
      </c>
      <c r="AP67">
        <v>-0.69559304301140701</v>
      </c>
      <c r="AQ67" t="s">
        <v>407</v>
      </c>
      <c r="AR67">
        <v>2.3339923076923101</v>
      </c>
      <c r="AS67">
        <v>1.8752</v>
      </c>
      <c r="AT67">
        <f t="shared" si="70"/>
        <v>-0.24466313336833956</v>
      </c>
      <c r="AU67">
        <v>0.5</v>
      </c>
      <c r="AV67">
        <f t="shared" si="71"/>
        <v>841.21995204005248</v>
      </c>
      <c r="AW67">
        <f t="shared" si="72"/>
        <v>24.322749735733385</v>
      </c>
      <c r="AX67">
        <f t="shared" si="73"/>
        <v>-102.90775465904179</v>
      </c>
      <c r="AY67">
        <f t="shared" si="74"/>
        <v>1</v>
      </c>
      <c r="AZ67">
        <f t="shared" si="75"/>
        <v>2.9740548495161712E-2</v>
      </c>
      <c r="BA67">
        <f t="shared" si="76"/>
        <v>-0.3536689419795222</v>
      </c>
      <c r="BB67" t="s">
        <v>253</v>
      </c>
      <c r="BC67">
        <v>0</v>
      </c>
      <c r="BD67">
        <f t="shared" si="77"/>
        <v>1.8752</v>
      </c>
      <c r="BE67">
        <f t="shared" si="78"/>
        <v>-0.24466313336833947</v>
      </c>
      <c r="BF67">
        <f t="shared" si="79"/>
        <v>-0.5471947194719472</v>
      </c>
      <c r="BG67">
        <f t="shared" si="80"/>
        <v>1.0626152489377167</v>
      </c>
      <c r="BH67">
        <f t="shared" si="81"/>
        <v>0.60568550242545505</v>
      </c>
      <c r="BI67">
        <f t="shared" si="82"/>
        <v>1000.0237</v>
      </c>
      <c r="BJ67">
        <f t="shared" si="83"/>
        <v>841.21995204005248</v>
      </c>
      <c r="BK67">
        <f t="shared" si="84"/>
        <v>0.84120001559968283</v>
      </c>
      <c r="BL67">
        <f t="shared" si="85"/>
        <v>0.19240003119936563</v>
      </c>
      <c r="BM67">
        <v>0.70432126143548801</v>
      </c>
      <c r="BN67">
        <v>0.5</v>
      </c>
      <c r="BO67" t="s">
        <v>254</v>
      </c>
      <c r="BP67">
        <v>1684752824.1500001</v>
      </c>
      <c r="BQ67">
        <v>400.00029999999998</v>
      </c>
      <c r="BR67">
        <v>403.865833333333</v>
      </c>
      <c r="BS67">
        <v>16.108413333333299</v>
      </c>
      <c r="BT67">
        <v>15.02778</v>
      </c>
      <c r="BU67">
        <v>500.00046666666702</v>
      </c>
      <c r="BV67">
        <v>95.108356666666694</v>
      </c>
      <c r="BW67">
        <v>0.19997646666666699</v>
      </c>
      <c r="BX67">
        <v>28.17916</v>
      </c>
      <c r="BY67">
        <v>27.985980000000001</v>
      </c>
      <c r="BZ67">
        <v>999.9</v>
      </c>
      <c r="CA67">
        <v>9996.3333333333303</v>
      </c>
      <c r="CB67">
        <v>0</v>
      </c>
      <c r="CC67">
        <v>69.0307866666667</v>
      </c>
      <c r="CD67">
        <v>1000.0237</v>
      </c>
      <c r="CE67">
        <v>0.95999500000000004</v>
      </c>
      <c r="CF67">
        <v>4.0004680000000001E-2</v>
      </c>
      <c r="CG67">
        <v>0</v>
      </c>
      <c r="CH67">
        <v>2.3335333333333299</v>
      </c>
      <c r="CI67">
        <v>0</v>
      </c>
      <c r="CJ67">
        <v>1526.3796666666699</v>
      </c>
      <c r="CK67">
        <v>9334.5213333333304</v>
      </c>
      <c r="CL67">
        <v>39.686999999999998</v>
      </c>
      <c r="CM67">
        <v>42.311999999999998</v>
      </c>
      <c r="CN67">
        <v>40.811999999999998</v>
      </c>
      <c r="CO67">
        <v>40.845599999999997</v>
      </c>
      <c r="CP67">
        <v>39.625</v>
      </c>
      <c r="CQ67">
        <v>960.01900000000001</v>
      </c>
      <c r="CR67">
        <v>40.001333333333299</v>
      </c>
      <c r="CS67">
        <v>0</v>
      </c>
      <c r="CT67">
        <v>59.399999856948902</v>
      </c>
      <c r="CU67">
        <v>2.3339923076923101</v>
      </c>
      <c r="CV67">
        <v>6.86837588357843E-2</v>
      </c>
      <c r="CW67">
        <v>1.7651282111934801</v>
      </c>
      <c r="CX67">
        <v>1526.36807692308</v>
      </c>
      <c r="CY67">
        <v>15</v>
      </c>
      <c r="CZ67">
        <v>1684749687.5</v>
      </c>
      <c r="DA67" t="s">
        <v>255</v>
      </c>
      <c r="DB67">
        <v>2</v>
      </c>
      <c r="DC67">
        <v>-3.8319999999999999</v>
      </c>
      <c r="DD67">
        <v>0.35</v>
      </c>
      <c r="DE67">
        <v>403</v>
      </c>
      <c r="DF67">
        <v>15</v>
      </c>
      <c r="DG67">
        <v>1.66</v>
      </c>
      <c r="DH67">
        <v>0.16</v>
      </c>
      <c r="DI67">
        <v>-3.8519372000000001</v>
      </c>
      <c r="DJ67">
        <v>-9.5479202881143602E-2</v>
      </c>
      <c r="DK67">
        <v>8.6130548588523495E-2</v>
      </c>
      <c r="DL67">
        <v>1</v>
      </c>
      <c r="DM67">
        <v>2.2967888888888899</v>
      </c>
      <c r="DN67">
        <v>0.33149292185158302</v>
      </c>
      <c r="DO67">
        <v>0.164680446079635</v>
      </c>
      <c r="DP67">
        <v>1</v>
      </c>
      <c r="DQ67">
        <v>1.0979808</v>
      </c>
      <c r="DR67">
        <v>-0.18233062184874099</v>
      </c>
      <c r="DS67">
        <v>2.5308443400572801E-2</v>
      </c>
      <c r="DT67">
        <v>0</v>
      </c>
      <c r="DU67">
        <v>2</v>
      </c>
      <c r="DV67">
        <v>3</v>
      </c>
      <c r="DW67" t="s">
        <v>260</v>
      </c>
      <c r="DX67">
        <v>100</v>
      </c>
      <c r="DY67">
        <v>100</v>
      </c>
      <c r="DZ67">
        <v>-3.8319999999999999</v>
      </c>
      <c r="EA67">
        <v>0.35</v>
      </c>
      <c r="EB67">
        <v>2</v>
      </c>
      <c r="EC67">
        <v>515.67499999999995</v>
      </c>
      <c r="ED67">
        <v>413.26400000000001</v>
      </c>
      <c r="EE67">
        <v>26.697399999999998</v>
      </c>
      <c r="EF67">
        <v>30.120999999999999</v>
      </c>
      <c r="EG67">
        <v>30.0001</v>
      </c>
      <c r="EH67">
        <v>30.295000000000002</v>
      </c>
      <c r="EI67">
        <v>30.330200000000001</v>
      </c>
      <c r="EJ67">
        <v>20.23</v>
      </c>
      <c r="EK67">
        <v>30.392800000000001</v>
      </c>
      <c r="EL67">
        <v>0</v>
      </c>
      <c r="EM67">
        <v>26.704000000000001</v>
      </c>
      <c r="EN67">
        <v>403.80900000000003</v>
      </c>
      <c r="EO67">
        <v>15.0656</v>
      </c>
      <c r="EP67">
        <v>100.392</v>
      </c>
      <c r="EQ67">
        <v>90.282300000000006</v>
      </c>
    </row>
    <row r="68" spans="1:147" x14ac:dyDescent="0.3">
      <c r="A68">
        <v>52</v>
      </c>
      <c r="B68">
        <v>1684752891.9000001</v>
      </c>
      <c r="C68">
        <v>3120.4000000953702</v>
      </c>
      <c r="D68" t="s">
        <v>408</v>
      </c>
      <c r="E68" t="s">
        <v>409</v>
      </c>
      <c r="F68">
        <v>1684752884.1500001</v>
      </c>
      <c r="G68">
        <f t="shared" si="43"/>
        <v>8.1854803347083741E-3</v>
      </c>
      <c r="H68">
        <f t="shared" si="44"/>
        <v>24.43296605559528</v>
      </c>
      <c r="I68">
        <f t="shared" si="45"/>
        <v>400.0043</v>
      </c>
      <c r="J68">
        <f t="shared" si="46"/>
        <v>271.89876461928719</v>
      </c>
      <c r="K68">
        <f t="shared" si="47"/>
        <v>25.913879649800968</v>
      </c>
      <c r="L68">
        <f t="shared" si="48"/>
        <v>38.123245260481006</v>
      </c>
      <c r="M68">
        <f t="shared" si="49"/>
        <v>0.35662569726474824</v>
      </c>
      <c r="N68">
        <f t="shared" si="50"/>
        <v>3.3512292144508935</v>
      </c>
      <c r="O68">
        <f t="shared" si="51"/>
        <v>0.33680371250008301</v>
      </c>
      <c r="P68">
        <f t="shared" si="52"/>
        <v>0.21219138295583434</v>
      </c>
      <c r="Q68">
        <f t="shared" si="53"/>
        <v>161.846978071488</v>
      </c>
      <c r="R68">
        <f t="shared" si="54"/>
        <v>27.149046526583025</v>
      </c>
      <c r="S68">
        <f t="shared" si="55"/>
        <v>27.994006666666699</v>
      </c>
      <c r="T68">
        <f t="shared" si="56"/>
        <v>3.793513999711561</v>
      </c>
      <c r="U68">
        <f t="shared" si="57"/>
        <v>40.202988659559395</v>
      </c>
      <c r="V68">
        <f t="shared" si="58"/>
        <v>1.5420626574323928</v>
      </c>
      <c r="W68">
        <f t="shared" si="59"/>
        <v>3.83569159619113</v>
      </c>
      <c r="X68">
        <f t="shared" si="60"/>
        <v>2.251451342279168</v>
      </c>
      <c r="Y68">
        <f t="shared" si="61"/>
        <v>-360.97968276063932</v>
      </c>
      <c r="Z68">
        <f t="shared" si="62"/>
        <v>34.290240417450292</v>
      </c>
      <c r="AA68">
        <f t="shared" si="63"/>
        <v>2.2323479980072176</v>
      </c>
      <c r="AB68">
        <f t="shared" si="64"/>
        <v>-162.61011627369382</v>
      </c>
      <c r="AC68">
        <v>-3.9455284324771897E-2</v>
      </c>
      <c r="AD68">
        <v>4.4292013127302299E-2</v>
      </c>
      <c r="AE68">
        <v>3.3396059292110798</v>
      </c>
      <c r="AF68">
        <v>2</v>
      </c>
      <c r="AG68">
        <v>0</v>
      </c>
      <c r="AH68">
        <f t="shared" si="65"/>
        <v>1</v>
      </c>
      <c r="AI68">
        <f t="shared" si="66"/>
        <v>0</v>
      </c>
      <c r="AJ68">
        <f t="shared" si="67"/>
        <v>50113.110572050064</v>
      </c>
      <c r="AK68" t="s">
        <v>251</v>
      </c>
      <c r="AL68">
        <v>2.30695769230769</v>
      </c>
      <c r="AM68">
        <v>1.212</v>
      </c>
      <c r="AN68">
        <f t="shared" si="68"/>
        <v>-1.09495769230769</v>
      </c>
      <c r="AO68">
        <f t="shared" si="69"/>
        <v>-0.90343043919776411</v>
      </c>
      <c r="AP68">
        <v>-0.69559304301140701</v>
      </c>
      <c r="AQ68" t="s">
        <v>410</v>
      </c>
      <c r="AR68">
        <v>2.4046576923076901</v>
      </c>
      <c r="AS68">
        <v>1.4276</v>
      </c>
      <c r="AT68">
        <f t="shared" si="70"/>
        <v>-0.68440578054615453</v>
      </c>
      <c r="AU68">
        <v>0.5</v>
      </c>
      <c r="AV68">
        <f t="shared" si="71"/>
        <v>841.20015296002987</v>
      </c>
      <c r="AW68">
        <f t="shared" si="72"/>
        <v>24.43296605559528</v>
      </c>
      <c r="AX68">
        <f t="shared" si="73"/>
        <v>-287.86112364107692</v>
      </c>
      <c r="AY68">
        <f t="shared" si="74"/>
        <v>1</v>
      </c>
      <c r="AZ68">
        <f t="shared" si="75"/>
        <v>2.9872271195129807E-2</v>
      </c>
      <c r="BA68">
        <f t="shared" si="76"/>
        <v>-0.15102269543289437</v>
      </c>
      <c r="BB68" t="s">
        <v>253</v>
      </c>
      <c r="BC68">
        <v>0</v>
      </c>
      <c r="BD68">
        <f t="shared" si="77"/>
        <v>1.4276</v>
      </c>
      <c r="BE68">
        <f t="shared" si="78"/>
        <v>-0.68440578054615453</v>
      </c>
      <c r="BF68">
        <f t="shared" si="79"/>
        <v>-0.1778877887788779</v>
      </c>
      <c r="BG68">
        <f t="shared" si="80"/>
        <v>1.1111038214081086</v>
      </c>
      <c r="BH68">
        <f t="shared" si="81"/>
        <v>0.1969025849260074</v>
      </c>
      <c r="BI68">
        <f t="shared" si="82"/>
        <v>1000.00013333333</v>
      </c>
      <c r="BJ68">
        <f t="shared" si="83"/>
        <v>841.20015296002987</v>
      </c>
      <c r="BK68">
        <f t="shared" si="84"/>
        <v>0.84120004080002719</v>
      </c>
      <c r="BL68">
        <f t="shared" si="85"/>
        <v>0.1924000816000544</v>
      </c>
      <c r="BM68">
        <v>0.70432126143548801</v>
      </c>
      <c r="BN68">
        <v>0.5</v>
      </c>
      <c r="BO68" t="s">
        <v>254</v>
      </c>
      <c r="BP68">
        <v>1684752884.1500001</v>
      </c>
      <c r="BQ68">
        <v>400.0043</v>
      </c>
      <c r="BR68">
        <v>403.90719999999999</v>
      </c>
      <c r="BS68">
        <v>16.179936666666698</v>
      </c>
      <c r="BT68">
        <v>15.0455666666667</v>
      </c>
      <c r="BU68">
        <v>500.0068</v>
      </c>
      <c r="BV68">
        <v>95.107123333333405</v>
      </c>
      <c r="BW68">
        <v>0.199965266666667</v>
      </c>
      <c r="BX68">
        <v>28.183800000000002</v>
      </c>
      <c r="BY68">
        <v>27.994006666666699</v>
      </c>
      <c r="BZ68">
        <v>999.9</v>
      </c>
      <c r="CA68">
        <v>10004.333333333299</v>
      </c>
      <c r="CB68">
        <v>0</v>
      </c>
      <c r="CC68">
        <v>69.031499999999994</v>
      </c>
      <c r="CD68">
        <v>1000.00013333333</v>
      </c>
      <c r="CE68">
        <v>0.95999500000000004</v>
      </c>
      <c r="CF68">
        <v>4.0004680000000001E-2</v>
      </c>
      <c r="CG68">
        <v>0</v>
      </c>
      <c r="CH68">
        <v>2.3962233333333298</v>
      </c>
      <c r="CI68">
        <v>0</v>
      </c>
      <c r="CJ68">
        <v>1524.74166666667</v>
      </c>
      <c r="CK68">
        <v>9334.31</v>
      </c>
      <c r="CL68">
        <v>39.803733333333298</v>
      </c>
      <c r="CM68">
        <v>42.3874</v>
      </c>
      <c r="CN68">
        <v>40.912199999999999</v>
      </c>
      <c r="CO68">
        <v>40.936999999999998</v>
      </c>
      <c r="CP68">
        <v>39.733199999999997</v>
      </c>
      <c r="CQ68">
        <v>959.99800000000005</v>
      </c>
      <c r="CR68">
        <v>40.001333333333299</v>
      </c>
      <c r="CS68">
        <v>0</v>
      </c>
      <c r="CT68">
        <v>59.100000143051098</v>
      </c>
      <c r="CU68">
        <v>2.4046576923076901</v>
      </c>
      <c r="CV68">
        <v>1.01072478456258</v>
      </c>
      <c r="CW68">
        <v>-0.50940170127405704</v>
      </c>
      <c r="CX68">
        <v>1524.76692307692</v>
      </c>
      <c r="CY68">
        <v>15</v>
      </c>
      <c r="CZ68">
        <v>1684749687.5</v>
      </c>
      <c r="DA68" t="s">
        <v>255</v>
      </c>
      <c r="DB68">
        <v>2</v>
      </c>
      <c r="DC68">
        <v>-3.8319999999999999</v>
      </c>
      <c r="DD68">
        <v>0.35</v>
      </c>
      <c r="DE68">
        <v>403</v>
      </c>
      <c r="DF68">
        <v>15</v>
      </c>
      <c r="DG68">
        <v>1.66</v>
      </c>
      <c r="DH68">
        <v>0.16</v>
      </c>
      <c r="DI68">
        <v>-3.8933458000000001</v>
      </c>
      <c r="DJ68">
        <v>-0.13892496518605199</v>
      </c>
      <c r="DK68">
        <v>9.5532215573386606E-2</v>
      </c>
      <c r="DL68">
        <v>1</v>
      </c>
      <c r="DM68">
        <v>2.3808416666666701</v>
      </c>
      <c r="DN68">
        <v>0.47766892981578402</v>
      </c>
      <c r="DO68">
        <v>0.19581942273289599</v>
      </c>
      <c r="DP68">
        <v>1</v>
      </c>
      <c r="DQ68">
        <v>1.1325612</v>
      </c>
      <c r="DR68">
        <v>1.86082112845148E-2</v>
      </c>
      <c r="DS68">
        <v>3.48993045202909E-3</v>
      </c>
      <c r="DT68">
        <v>1</v>
      </c>
      <c r="DU68">
        <v>3</v>
      </c>
      <c r="DV68">
        <v>3</v>
      </c>
      <c r="DW68" t="s">
        <v>256</v>
      </c>
      <c r="DX68">
        <v>100</v>
      </c>
      <c r="DY68">
        <v>100</v>
      </c>
      <c r="DZ68">
        <v>-3.8319999999999999</v>
      </c>
      <c r="EA68">
        <v>0.35</v>
      </c>
      <c r="EB68">
        <v>2</v>
      </c>
      <c r="EC68">
        <v>515.84500000000003</v>
      </c>
      <c r="ED68">
        <v>413.19099999999997</v>
      </c>
      <c r="EE68">
        <v>26.666899999999998</v>
      </c>
      <c r="EF68">
        <v>30.110600000000002</v>
      </c>
      <c r="EG68">
        <v>30.0001</v>
      </c>
      <c r="EH68">
        <v>30.284600000000001</v>
      </c>
      <c r="EI68">
        <v>30.319900000000001</v>
      </c>
      <c r="EJ68">
        <v>20.231999999999999</v>
      </c>
      <c r="EK68">
        <v>30.392800000000001</v>
      </c>
      <c r="EL68">
        <v>0</v>
      </c>
      <c r="EM68">
        <v>26.666399999999999</v>
      </c>
      <c r="EN68">
        <v>403.94099999999997</v>
      </c>
      <c r="EO68">
        <v>14.980700000000001</v>
      </c>
      <c r="EP68">
        <v>100.395</v>
      </c>
      <c r="EQ68">
        <v>90.284000000000006</v>
      </c>
    </row>
    <row r="69" spans="1:147" x14ac:dyDescent="0.3">
      <c r="A69">
        <v>53</v>
      </c>
      <c r="B69">
        <v>1684752951.9000001</v>
      </c>
      <c r="C69">
        <v>3180.4000000953702</v>
      </c>
      <c r="D69" t="s">
        <v>411</v>
      </c>
      <c r="E69" t="s">
        <v>412</v>
      </c>
      <c r="F69">
        <v>1684752944.1500001</v>
      </c>
      <c r="G69">
        <f t="shared" si="43"/>
        <v>8.4055389356056491E-3</v>
      </c>
      <c r="H69">
        <f t="shared" si="44"/>
        <v>24.200968825486576</v>
      </c>
      <c r="I69">
        <f t="shared" si="45"/>
        <v>400.0127</v>
      </c>
      <c r="J69">
        <f t="shared" si="46"/>
        <v>275.77166423129273</v>
      </c>
      <c r="K69">
        <f t="shared" si="47"/>
        <v>26.282860218192287</v>
      </c>
      <c r="L69">
        <f t="shared" si="48"/>
        <v>38.123851153844129</v>
      </c>
      <c r="M69">
        <f t="shared" si="49"/>
        <v>0.36628098461576414</v>
      </c>
      <c r="N69">
        <f t="shared" si="50"/>
        <v>3.3500124988164219</v>
      </c>
      <c r="O69">
        <f t="shared" si="51"/>
        <v>0.34539775558130598</v>
      </c>
      <c r="P69">
        <f t="shared" si="52"/>
        <v>0.21765058984728197</v>
      </c>
      <c r="Q69">
        <f t="shared" si="53"/>
        <v>161.84527938383133</v>
      </c>
      <c r="R69">
        <f t="shared" si="54"/>
        <v>27.107365775695992</v>
      </c>
      <c r="S69">
        <f t="shared" si="55"/>
        <v>27.980406666666699</v>
      </c>
      <c r="T69">
        <f t="shared" si="56"/>
        <v>3.7905072815621179</v>
      </c>
      <c r="U69">
        <f t="shared" si="57"/>
        <v>40.022489620861471</v>
      </c>
      <c r="V69">
        <f t="shared" si="58"/>
        <v>1.5359545247582669</v>
      </c>
      <c r="W69">
        <f t="shared" si="59"/>
        <v>3.8377285853743097</v>
      </c>
      <c r="X69">
        <f t="shared" si="60"/>
        <v>2.254552756803851</v>
      </c>
      <c r="Y69">
        <f t="shared" si="61"/>
        <v>-370.68426706020915</v>
      </c>
      <c r="Z69">
        <f t="shared" si="62"/>
        <v>38.3811562685027</v>
      </c>
      <c r="AA69">
        <f t="shared" si="63"/>
        <v>2.4995247710277693</v>
      </c>
      <c r="AB69">
        <f t="shared" si="64"/>
        <v>-167.95830663684734</v>
      </c>
      <c r="AC69">
        <v>-3.9437303543001401E-2</v>
      </c>
      <c r="AD69">
        <v>4.4271828124561999E-2</v>
      </c>
      <c r="AE69">
        <v>3.33839451060485</v>
      </c>
      <c r="AF69">
        <v>3</v>
      </c>
      <c r="AG69">
        <v>1</v>
      </c>
      <c r="AH69">
        <f t="shared" si="65"/>
        <v>1</v>
      </c>
      <c r="AI69">
        <f t="shared" si="66"/>
        <v>0</v>
      </c>
      <c r="AJ69">
        <f t="shared" si="67"/>
        <v>50089.678248526281</v>
      </c>
      <c r="AK69" t="s">
        <v>251</v>
      </c>
      <c r="AL69">
        <v>2.30695769230769</v>
      </c>
      <c r="AM69">
        <v>1.212</v>
      </c>
      <c r="AN69">
        <f t="shared" si="68"/>
        <v>-1.09495769230769</v>
      </c>
      <c r="AO69">
        <f t="shared" si="69"/>
        <v>-0.90343043919776411</v>
      </c>
      <c r="AP69">
        <v>-0.69559304301140701</v>
      </c>
      <c r="AQ69" t="s">
        <v>413</v>
      </c>
      <c r="AR69">
        <v>2.3446538461538502</v>
      </c>
      <c r="AS69">
        <v>1.2704</v>
      </c>
      <c r="AT69">
        <f t="shared" si="70"/>
        <v>-0.84560283859717433</v>
      </c>
      <c r="AU69">
        <v>0.5</v>
      </c>
      <c r="AV69">
        <f t="shared" si="71"/>
        <v>841.19157236000387</v>
      </c>
      <c r="AW69">
        <f t="shared" si="72"/>
        <v>24.200968825486576</v>
      </c>
      <c r="AX69">
        <f t="shared" si="73"/>
        <v>-355.65699069581984</v>
      </c>
      <c r="AY69">
        <f t="shared" si="74"/>
        <v>1</v>
      </c>
      <c r="AZ69">
        <f t="shared" si="75"/>
        <v>2.9596779956614958E-2</v>
      </c>
      <c r="BA69">
        <f t="shared" si="76"/>
        <v>-4.5969773299748121E-2</v>
      </c>
      <c r="BB69" t="s">
        <v>253</v>
      </c>
      <c r="BC69">
        <v>0</v>
      </c>
      <c r="BD69">
        <f t="shared" si="77"/>
        <v>1.2704</v>
      </c>
      <c r="BE69">
        <f t="shared" si="78"/>
        <v>-0.84560283859717433</v>
      </c>
      <c r="BF69">
        <f t="shared" si="79"/>
        <v>-4.8184818481848191E-2</v>
      </c>
      <c r="BG69">
        <f t="shared" si="80"/>
        <v>1.0363666722324323</v>
      </c>
      <c r="BH69">
        <f t="shared" si="81"/>
        <v>5.3335394061590137E-2</v>
      </c>
      <c r="BI69">
        <f t="shared" si="82"/>
        <v>999.98996666666699</v>
      </c>
      <c r="BJ69">
        <f t="shared" si="83"/>
        <v>841.19157236000387</v>
      </c>
      <c r="BK69">
        <f t="shared" si="84"/>
        <v>0.84120001240012798</v>
      </c>
      <c r="BL69">
        <f t="shared" si="85"/>
        <v>0.19240002480025628</v>
      </c>
      <c r="BM69">
        <v>0.70432126143548801</v>
      </c>
      <c r="BN69">
        <v>0.5</v>
      </c>
      <c r="BO69" t="s">
        <v>254</v>
      </c>
      <c r="BP69">
        <v>1684752944.1500001</v>
      </c>
      <c r="BQ69">
        <v>400.0127</v>
      </c>
      <c r="BR69">
        <v>403.8954</v>
      </c>
      <c r="BS69">
        <v>16.115929999999999</v>
      </c>
      <c r="BT69">
        <v>14.9509666666667</v>
      </c>
      <c r="BU69">
        <v>499.99773333333297</v>
      </c>
      <c r="BV69">
        <v>95.106560000000002</v>
      </c>
      <c r="BW69">
        <v>0.20004189999999999</v>
      </c>
      <c r="BX69">
        <v>28.192920000000001</v>
      </c>
      <c r="BY69">
        <v>27.980406666666699</v>
      </c>
      <c r="BZ69">
        <v>999.9</v>
      </c>
      <c r="CA69">
        <v>9999.8333333333303</v>
      </c>
      <c r="CB69">
        <v>0</v>
      </c>
      <c r="CC69">
        <v>69.027933333333294</v>
      </c>
      <c r="CD69">
        <v>999.98996666666699</v>
      </c>
      <c r="CE69">
        <v>0.95999699999999999</v>
      </c>
      <c r="CF69">
        <v>4.0002639999999999E-2</v>
      </c>
      <c r="CG69">
        <v>0</v>
      </c>
      <c r="CH69">
        <v>2.3575499999999998</v>
      </c>
      <c r="CI69">
        <v>0</v>
      </c>
      <c r="CJ69">
        <v>1523.0606666666699</v>
      </c>
      <c r="CK69">
        <v>9334.2073333333301</v>
      </c>
      <c r="CL69">
        <v>39.875</v>
      </c>
      <c r="CM69">
        <v>42.5</v>
      </c>
      <c r="CN69">
        <v>41</v>
      </c>
      <c r="CO69">
        <v>41.0062</v>
      </c>
      <c r="CP69">
        <v>39.811999999999998</v>
      </c>
      <c r="CQ69">
        <v>959.98966666666695</v>
      </c>
      <c r="CR69">
        <v>40</v>
      </c>
      <c r="CS69">
        <v>0</v>
      </c>
      <c r="CT69">
        <v>59.600000143051098</v>
      </c>
      <c r="CU69">
        <v>2.3446538461538502</v>
      </c>
      <c r="CV69">
        <v>0.25012650256250502</v>
      </c>
      <c r="CW69">
        <v>2.925470074618</v>
      </c>
      <c r="CX69">
        <v>1523.1034615384599</v>
      </c>
      <c r="CY69">
        <v>15</v>
      </c>
      <c r="CZ69">
        <v>1684749687.5</v>
      </c>
      <c r="DA69" t="s">
        <v>255</v>
      </c>
      <c r="DB69">
        <v>2</v>
      </c>
      <c r="DC69">
        <v>-3.8319999999999999</v>
      </c>
      <c r="DD69">
        <v>0.35</v>
      </c>
      <c r="DE69">
        <v>403</v>
      </c>
      <c r="DF69">
        <v>15</v>
      </c>
      <c r="DG69">
        <v>1.66</v>
      </c>
      <c r="DH69">
        <v>0.16</v>
      </c>
      <c r="DI69">
        <v>-3.9062361999999999</v>
      </c>
      <c r="DJ69">
        <v>0.245417315726326</v>
      </c>
      <c r="DK69">
        <v>0.10172393059433001</v>
      </c>
      <c r="DL69">
        <v>1</v>
      </c>
      <c r="DM69">
        <v>2.3281388888888901</v>
      </c>
      <c r="DN69">
        <v>0.62865764161021398</v>
      </c>
      <c r="DO69">
        <v>0.17056043125495601</v>
      </c>
      <c r="DP69">
        <v>1</v>
      </c>
      <c r="DQ69">
        <v>1.1654291999999999</v>
      </c>
      <c r="DR69">
        <v>-2.8100456182480701E-3</v>
      </c>
      <c r="DS69">
        <v>2.18263862331812E-3</v>
      </c>
      <c r="DT69">
        <v>1</v>
      </c>
      <c r="DU69">
        <v>3</v>
      </c>
      <c r="DV69">
        <v>3</v>
      </c>
      <c r="DW69" t="s">
        <v>256</v>
      </c>
      <c r="DX69">
        <v>100</v>
      </c>
      <c r="DY69">
        <v>100</v>
      </c>
      <c r="DZ69">
        <v>-3.8319999999999999</v>
      </c>
      <c r="EA69">
        <v>0.35</v>
      </c>
      <c r="EB69">
        <v>2</v>
      </c>
      <c r="EC69">
        <v>515.90899999999999</v>
      </c>
      <c r="ED69">
        <v>413.14299999999997</v>
      </c>
      <c r="EE69">
        <v>26.672000000000001</v>
      </c>
      <c r="EF69">
        <v>30.102799999999998</v>
      </c>
      <c r="EG69">
        <v>30</v>
      </c>
      <c r="EH69">
        <v>30.276700000000002</v>
      </c>
      <c r="EI69">
        <v>30.313600000000001</v>
      </c>
      <c r="EJ69">
        <v>20.227499999999999</v>
      </c>
      <c r="EK69">
        <v>31.574100000000001</v>
      </c>
      <c r="EL69">
        <v>0</v>
      </c>
      <c r="EM69">
        <v>26.685300000000002</v>
      </c>
      <c r="EN69">
        <v>403.93799999999999</v>
      </c>
      <c r="EO69">
        <v>14.918699999999999</v>
      </c>
      <c r="EP69">
        <v>100.39400000000001</v>
      </c>
      <c r="EQ69">
        <v>90.284199999999998</v>
      </c>
    </row>
    <row r="70" spans="1:147" x14ac:dyDescent="0.3">
      <c r="A70">
        <v>54</v>
      </c>
      <c r="B70">
        <v>1684753011.9000001</v>
      </c>
      <c r="C70">
        <v>3240.4000000953702</v>
      </c>
      <c r="D70" t="s">
        <v>414</v>
      </c>
      <c r="E70" t="s">
        <v>415</v>
      </c>
      <c r="F70">
        <v>1684753004.1500001</v>
      </c>
      <c r="G70">
        <f t="shared" si="43"/>
        <v>8.493295965890638E-3</v>
      </c>
      <c r="H70">
        <f t="shared" si="44"/>
        <v>24.970307683495491</v>
      </c>
      <c r="I70">
        <f t="shared" si="45"/>
        <v>399.98570000000001</v>
      </c>
      <c r="J70">
        <f t="shared" si="46"/>
        <v>273.39607109166599</v>
      </c>
      <c r="K70">
        <f t="shared" si="47"/>
        <v>26.055941189903468</v>
      </c>
      <c r="L70">
        <f t="shared" si="48"/>
        <v>38.120532728899448</v>
      </c>
      <c r="M70">
        <f t="shared" si="49"/>
        <v>0.37016254171117441</v>
      </c>
      <c r="N70">
        <f t="shared" si="50"/>
        <v>3.3502719429435426</v>
      </c>
      <c r="O70">
        <f t="shared" si="51"/>
        <v>0.34884973129814095</v>
      </c>
      <c r="P70">
        <f t="shared" si="52"/>
        <v>0.21984362592299125</v>
      </c>
      <c r="Q70">
        <f t="shared" si="53"/>
        <v>161.84847597120032</v>
      </c>
      <c r="R70">
        <f t="shared" si="54"/>
        <v>27.093283233444335</v>
      </c>
      <c r="S70">
        <f t="shared" si="55"/>
        <v>27.9814233333333</v>
      </c>
      <c r="T70">
        <f t="shared" si="56"/>
        <v>3.7907319765559691</v>
      </c>
      <c r="U70">
        <f t="shared" si="57"/>
        <v>39.989598822189379</v>
      </c>
      <c r="V70">
        <f t="shared" si="58"/>
        <v>1.5352224236113479</v>
      </c>
      <c r="W70">
        <f t="shared" si="59"/>
        <v>3.8390543261951544</v>
      </c>
      <c r="X70">
        <f t="shared" si="60"/>
        <v>2.2555095529446212</v>
      </c>
      <c r="Y70">
        <f t="shared" si="61"/>
        <v>-374.55435209577712</v>
      </c>
      <c r="Z70">
        <f t="shared" si="62"/>
        <v>39.272176374614858</v>
      </c>
      <c r="AA70">
        <f t="shared" si="63"/>
        <v>2.5574418475460869</v>
      </c>
      <c r="AB70">
        <f t="shared" si="64"/>
        <v>-170.87625790241589</v>
      </c>
      <c r="AC70">
        <v>-3.9441137419814497E-2</v>
      </c>
      <c r="AD70">
        <v>4.4276131987150698E-2</v>
      </c>
      <c r="AE70">
        <v>3.33865282529533</v>
      </c>
      <c r="AF70">
        <v>2</v>
      </c>
      <c r="AG70">
        <v>0</v>
      </c>
      <c r="AH70">
        <f t="shared" si="65"/>
        <v>1</v>
      </c>
      <c r="AI70">
        <f t="shared" si="66"/>
        <v>0</v>
      </c>
      <c r="AJ70">
        <f t="shared" si="67"/>
        <v>50093.321956586886</v>
      </c>
      <c r="AK70" t="s">
        <v>251</v>
      </c>
      <c r="AL70">
        <v>2.30695769230769</v>
      </c>
      <c r="AM70">
        <v>1.212</v>
      </c>
      <c r="AN70">
        <f t="shared" si="68"/>
        <v>-1.09495769230769</v>
      </c>
      <c r="AO70">
        <f t="shared" si="69"/>
        <v>-0.90343043919776411</v>
      </c>
      <c r="AP70">
        <v>-0.69559304301140701</v>
      </c>
      <c r="AQ70" t="s">
        <v>416</v>
      </c>
      <c r="AR70">
        <v>2.3645692307692299</v>
      </c>
      <c r="AS70">
        <v>1.4196</v>
      </c>
      <c r="AT70">
        <f t="shared" si="70"/>
        <v>-0.66565879879489276</v>
      </c>
      <c r="AU70">
        <v>0.5</v>
      </c>
      <c r="AV70">
        <f t="shared" si="71"/>
        <v>841.2084000000001</v>
      </c>
      <c r="AW70">
        <f t="shared" si="72"/>
        <v>24.970307683495491</v>
      </c>
      <c r="AX70">
        <f t="shared" si="73"/>
        <v>-279.97888654008688</v>
      </c>
      <c r="AY70">
        <f t="shared" si="74"/>
        <v>1</v>
      </c>
      <c r="AZ70">
        <f t="shared" si="75"/>
        <v>3.0510751826190625E-2</v>
      </c>
      <c r="BA70">
        <f t="shared" si="76"/>
        <v>-0.14623837700760778</v>
      </c>
      <c r="BB70" t="s">
        <v>253</v>
      </c>
      <c r="BC70">
        <v>0</v>
      </c>
      <c r="BD70">
        <f t="shared" si="77"/>
        <v>1.4196</v>
      </c>
      <c r="BE70">
        <f t="shared" si="78"/>
        <v>-0.66565879879489287</v>
      </c>
      <c r="BF70">
        <f t="shared" si="79"/>
        <v>-0.1712871287128713</v>
      </c>
      <c r="BG70">
        <f t="shared" si="80"/>
        <v>1.0649248200144785</v>
      </c>
      <c r="BH70">
        <f t="shared" si="81"/>
        <v>0.18959636656140599</v>
      </c>
      <c r="BI70">
        <f t="shared" si="82"/>
        <v>1000.01</v>
      </c>
      <c r="BJ70">
        <f t="shared" si="83"/>
        <v>841.2084000000001</v>
      </c>
      <c r="BK70">
        <f t="shared" si="84"/>
        <v>0.84119998800012008</v>
      </c>
      <c r="BL70">
        <f t="shared" si="85"/>
        <v>0.19239997600024</v>
      </c>
      <c r="BM70">
        <v>0.70432126143548801</v>
      </c>
      <c r="BN70">
        <v>0.5</v>
      </c>
      <c r="BO70" t="s">
        <v>254</v>
      </c>
      <c r="BP70">
        <v>1684753004.1500001</v>
      </c>
      <c r="BQ70">
        <v>399.98570000000001</v>
      </c>
      <c r="BR70">
        <v>403.981533333333</v>
      </c>
      <c r="BS70">
        <v>16.108563333333301</v>
      </c>
      <c r="BT70">
        <v>14.931473333333299</v>
      </c>
      <c r="BU70">
        <v>500.01676666666702</v>
      </c>
      <c r="BV70">
        <v>95.104709999999997</v>
      </c>
      <c r="BW70">
        <v>0.200028966666667</v>
      </c>
      <c r="BX70">
        <v>28.1988533333333</v>
      </c>
      <c r="BY70">
        <v>27.9814233333333</v>
      </c>
      <c r="BZ70">
        <v>999.9</v>
      </c>
      <c r="CA70">
        <v>10001</v>
      </c>
      <c r="CB70">
        <v>0</v>
      </c>
      <c r="CC70">
        <v>69.003680000000003</v>
      </c>
      <c r="CD70">
        <v>1000.01</v>
      </c>
      <c r="CE70">
        <v>0.95999900000000005</v>
      </c>
      <c r="CF70">
        <v>4.0000599999999997E-2</v>
      </c>
      <c r="CG70">
        <v>0</v>
      </c>
      <c r="CH70">
        <v>2.3833566666666699</v>
      </c>
      <c r="CI70">
        <v>0</v>
      </c>
      <c r="CJ70">
        <v>1520.92133333333</v>
      </c>
      <c r="CK70">
        <v>9334.4086666666608</v>
      </c>
      <c r="CL70">
        <v>40</v>
      </c>
      <c r="CM70">
        <v>42.589300000000001</v>
      </c>
      <c r="CN70">
        <v>41.125</v>
      </c>
      <c r="CO70">
        <v>41.110300000000002</v>
      </c>
      <c r="CP70">
        <v>39.920466666666698</v>
      </c>
      <c r="CQ70">
        <v>960.01</v>
      </c>
      <c r="CR70">
        <v>40</v>
      </c>
      <c r="CS70">
        <v>0</v>
      </c>
      <c r="CT70">
        <v>59.299999952316298</v>
      </c>
      <c r="CU70">
        <v>2.3645692307692299</v>
      </c>
      <c r="CV70">
        <v>-0.197682052981519</v>
      </c>
      <c r="CW70">
        <v>0.27897436794948599</v>
      </c>
      <c r="CX70">
        <v>1520.92076923077</v>
      </c>
      <c r="CY70">
        <v>15</v>
      </c>
      <c r="CZ70">
        <v>1684749687.5</v>
      </c>
      <c r="DA70" t="s">
        <v>255</v>
      </c>
      <c r="DB70">
        <v>2</v>
      </c>
      <c r="DC70">
        <v>-3.8319999999999999</v>
      </c>
      <c r="DD70">
        <v>0.35</v>
      </c>
      <c r="DE70">
        <v>403</v>
      </c>
      <c r="DF70">
        <v>15</v>
      </c>
      <c r="DG70">
        <v>1.66</v>
      </c>
      <c r="DH70">
        <v>0.16</v>
      </c>
      <c r="DI70">
        <v>-3.9709037999999999</v>
      </c>
      <c r="DJ70">
        <v>-0.111043246098373</v>
      </c>
      <c r="DK70">
        <v>0.101909832712845</v>
      </c>
      <c r="DL70">
        <v>1</v>
      </c>
      <c r="DM70">
        <v>2.3684555555555602</v>
      </c>
      <c r="DN70">
        <v>0.11873608760585699</v>
      </c>
      <c r="DO70">
        <v>0.16962589464996899</v>
      </c>
      <c r="DP70">
        <v>1</v>
      </c>
      <c r="DQ70">
        <v>1.1765099999999999</v>
      </c>
      <c r="DR70">
        <v>8.2986410564201904E-3</v>
      </c>
      <c r="DS70">
        <v>3.2283147306295902E-3</v>
      </c>
      <c r="DT70">
        <v>1</v>
      </c>
      <c r="DU70">
        <v>3</v>
      </c>
      <c r="DV70">
        <v>3</v>
      </c>
      <c r="DW70" t="s">
        <v>256</v>
      </c>
      <c r="DX70">
        <v>100</v>
      </c>
      <c r="DY70">
        <v>100</v>
      </c>
      <c r="DZ70">
        <v>-3.8319999999999999</v>
      </c>
      <c r="EA70">
        <v>0.35</v>
      </c>
      <c r="EB70">
        <v>2</v>
      </c>
      <c r="EC70">
        <v>515.97400000000005</v>
      </c>
      <c r="ED70">
        <v>413.34500000000003</v>
      </c>
      <c r="EE70">
        <v>26.6813</v>
      </c>
      <c r="EF70">
        <v>30.0976</v>
      </c>
      <c r="EG70">
        <v>30.0001</v>
      </c>
      <c r="EH70">
        <v>30.268999999999998</v>
      </c>
      <c r="EI70">
        <v>30.306899999999999</v>
      </c>
      <c r="EJ70">
        <v>20.2285</v>
      </c>
      <c r="EK70">
        <v>31.574100000000001</v>
      </c>
      <c r="EL70">
        <v>0</v>
      </c>
      <c r="EM70">
        <v>26.691299999999998</v>
      </c>
      <c r="EN70">
        <v>404</v>
      </c>
      <c r="EO70">
        <v>14.9124</v>
      </c>
      <c r="EP70">
        <v>100.39700000000001</v>
      </c>
      <c r="EQ70">
        <v>90.290999999999997</v>
      </c>
    </row>
    <row r="71" spans="1:147" x14ac:dyDescent="0.3">
      <c r="A71">
        <v>55</v>
      </c>
      <c r="B71">
        <v>1684753071.9000001</v>
      </c>
      <c r="C71">
        <v>3300.4000000953702</v>
      </c>
      <c r="D71" t="s">
        <v>417</v>
      </c>
      <c r="E71" t="s">
        <v>418</v>
      </c>
      <c r="F71">
        <v>1684753064.1533301</v>
      </c>
      <c r="G71">
        <f t="shared" si="43"/>
        <v>8.4629868757681616E-3</v>
      </c>
      <c r="H71">
        <f t="shared" si="44"/>
        <v>24.787244874678805</v>
      </c>
      <c r="I71">
        <f t="shared" si="45"/>
        <v>399.98583333333301</v>
      </c>
      <c r="J71">
        <f t="shared" si="46"/>
        <v>273.72133430015583</v>
      </c>
      <c r="K71">
        <f t="shared" si="47"/>
        <v>26.087860228620336</v>
      </c>
      <c r="L71">
        <f t="shared" si="48"/>
        <v>38.121889695253763</v>
      </c>
      <c r="M71">
        <f t="shared" si="49"/>
        <v>0.36849506540444416</v>
      </c>
      <c r="N71">
        <f t="shared" si="50"/>
        <v>3.346496324600198</v>
      </c>
      <c r="O71">
        <f t="shared" si="51"/>
        <v>0.34734558914088348</v>
      </c>
      <c r="P71">
        <f t="shared" si="52"/>
        <v>0.21888996943086308</v>
      </c>
      <c r="Q71">
        <f t="shared" si="53"/>
        <v>161.84842144041465</v>
      </c>
      <c r="R71">
        <f t="shared" si="54"/>
        <v>27.115290940686659</v>
      </c>
      <c r="S71">
        <f t="shared" si="55"/>
        <v>27.994523333333301</v>
      </c>
      <c r="T71">
        <f t="shared" si="56"/>
        <v>3.7936282665382737</v>
      </c>
      <c r="U71">
        <f t="shared" si="57"/>
        <v>39.982602698076015</v>
      </c>
      <c r="V71">
        <f t="shared" si="58"/>
        <v>1.5364031024728952</v>
      </c>
      <c r="W71">
        <f t="shared" si="59"/>
        <v>3.8426790623783673</v>
      </c>
      <c r="X71">
        <f t="shared" si="60"/>
        <v>2.2572251640653782</v>
      </c>
      <c r="Y71">
        <f t="shared" si="61"/>
        <v>-373.21772122137594</v>
      </c>
      <c r="Z71">
        <f t="shared" si="62"/>
        <v>39.78961436243749</v>
      </c>
      <c r="AA71">
        <f t="shared" si="63"/>
        <v>2.5944401609670877</v>
      </c>
      <c r="AB71">
        <f t="shared" si="64"/>
        <v>-168.9852452575567</v>
      </c>
      <c r="AC71">
        <v>-3.9385355946539899E-2</v>
      </c>
      <c r="AD71">
        <v>4.4213512396674502E-2</v>
      </c>
      <c r="AE71">
        <v>3.3348936398325502</v>
      </c>
      <c r="AF71">
        <v>3</v>
      </c>
      <c r="AG71">
        <v>1</v>
      </c>
      <c r="AH71">
        <f t="shared" si="65"/>
        <v>1</v>
      </c>
      <c r="AI71">
        <f t="shared" si="66"/>
        <v>0</v>
      </c>
      <c r="AJ71">
        <f t="shared" si="67"/>
        <v>50022.738057360875</v>
      </c>
      <c r="AK71" t="s">
        <v>251</v>
      </c>
      <c r="AL71">
        <v>2.30695769230769</v>
      </c>
      <c r="AM71">
        <v>1.212</v>
      </c>
      <c r="AN71">
        <f t="shared" si="68"/>
        <v>-1.09495769230769</v>
      </c>
      <c r="AO71">
        <f t="shared" si="69"/>
        <v>-0.90343043919776411</v>
      </c>
      <c r="AP71">
        <v>-0.69559304301140701</v>
      </c>
      <c r="AQ71" t="s">
        <v>419</v>
      </c>
      <c r="AR71">
        <v>2.35362692307692</v>
      </c>
      <c r="AS71">
        <v>1.3528</v>
      </c>
      <c r="AT71">
        <f t="shared" si="70"/>
        <v>-0.73981883728335296</v>
      </c>
      <c r="AU71">
        <v>0.5</v>
      </c>
      <c r="AV71">
        <f t="shared" si="71"/>
        <v>841.20801863999668</v>
      </c>
      <c r="AW71">
        <f t="shared" si="72"/>
        <v>24.787244874678805</v>
      </c>
      <c r="AX71">
        <f t="shared" si="73"/>
        <v>-311.17076913183774</v>
      </c>
      <c r="AY71">
        <f t="shared" si="74"/>
        <v>1</v>
      </c>
      <c r="AZ71">
        <f t="shared" si="75"/>
        <v>3.0293146704532124E-2</v>
      </c>
      <c r="BA71">
        <f t="shared" si="76"/>
        <v>-0.10408042578356005</v>
      </c>
      <c r="BB71" t="s">
        <v>253</v>
      </c>
      <c r="BC71">
        <v>0</v>
      </c>
      <c r="BD71">
        <f t="shared" si="77"/>
        <v>1.3528</v>
      </c>
      <c r="BE71">
        <f t="shared" si="78"/>
        <v>-0.73981883728335307</v>
      </c>
      <c r="BF71">
        <f t="shared" si="79"/>
        <v>-0.1161716171617162</v>
      </c>
      <c r="BG71">
        <f t="shared" si="80"/>
        <v>1.0489114442460319</v>
      </c>
      <c r="BH71">
        <f t="shared" si="81"/>
        <v>0.12858944321698446</v>
      </c>
      <c r="BI71">
        <f t="shared" si="82"/>
        <v>1000.00953333333</v>
      </c>
      <c r="BJ71">
        <f t="shared" si="83"/>
        <v>841.20801863999668</v>
      </c>
      <c r="BK71">
        <f t="shared" si="84"/>
        <v>0.8411999992000071</v>
      </c>
      <c r="BL71">
        <f t="shared" si="85"/>
        <v>0.1923999984000144</v>
      </c>
      <c r="BM71">
        <v>0.70432126143548801</v>
      </c>
      <c r="BN71">
        <v>0.5</v>
      </c>
      <c r="BO71" t="s">
        <v>254</v>
      </c>
      <c r="BP71">
        <v>1684753064.1533301</v>
      </c>
      <c r="BQ71">
        <v>399.98583333333301</v>
      </c>
      <c r="BR71">
        <v>403.95420000000001</v>
      </c>
      <c r="BS71">
        <v>16.120383333333301</v>
      </c>
      <c r="BT71">
        <v>14.9475</v>
      </c>
      <c r="BU71">
        <v>500.01336666666703</v>
      </c>
      <c r="BV71">
        <v>95.108096666666697</v>
      </c>
      <c r="BW71">
        <v>0.20000306666666701</v>
      </c>
      <c r="BX71">
        <v>28.215066666666701</v>
      </c>
      <c r="BY71">
        <v>27.994523333333301</v>
      </c>
      <c r="BZ71">
        <v>999.9</v>
      </c>
      <c r="CA71">
        <v>9986.5</v>
      </c>
      <c r="CB71">
        <v>0</v>
      </c>
      <c r="CC71">
        <v>68.992266666666694</v>
      </c>
      <c r="CD71">
        <v>1000.00953333333</v>
      </c>
      <c r="CE71">
        <v>0.95999936666666696</v>
      </c>
      <c r="CF71">
        <v>4.0000260000000003E-2</v>
      </c>
      <c r="CG71">
        <v>0</v>
      </c>
      <c r="CH71">
        <v>2.35717</v>
      </c>
      <c r="CI71">
        <v>0</v>
      </c>
      <c r="CJ71">
        <v>1518.0070000000001</v>
      </c>
      <c r="CK71">
        <v>9334.4140000000007</v>
      </c>
      <c r="CL71">
        <v>40.061999999999998</v>
      </c>
      <c r="CM71">
        <v>42.668399999999998</v>
      </c>
      <c r="CN71">
        <v>41.186999999999998</v>
      </c>
      <c r="CO71">
        <v>41.182866666666598</v>
      </c>
      <c r="CP71">
        <v>40</v>
      </c>
      <c r="CQ71">
        <v>960.00866666666695</v>
      </c>
      <c r="CR71">
        <v>40.000333333333302</v>
      </c>
      <c r="CS71">
        <v>0</v>
      </c>
      <c r="CT71">
        <v>59.399999856948902</v>
      </c>
      <c r="CU71">
        <v>2.35362692307692</v>
      </c>
      <c r="CV71">
        <v>-0.37118290162013901</v>
      </c>
      <c r="CW71">
        <v>-0.76034186582964902</v>
      </c>
      <c r="CX71">
        <v>1517.9953846153801</v>
      </c>
      <c r="CY71">
        <v>15</v>
      </c>
      <c r="CZ71">
        <v>1684749687.5</v>
      </c>
      <c r="DA71" t="s">
        <v>255</v>
      </c>
      <c r="DB71">
        <v>2</v>
      </c>
      <c r="DC71">
        <v>-3.8319999999999999</v>
      </c>
      <c r="DD71">
        <v>0.35</v>
      </c>
      <c r="DE71">
        <v>403</v>
      </c>
      <c r="DF71">
        <v>15</v>
      </c>
      <c r="DG71">
        <v>1.66</v>
      </c>
      <c r="DH71">
        <v>0.16</v>
      </c>
      <c r="DI71">
        <v>-3.9574524000000002</v>
      </c>
      <c r="DJ71">
        <v>-0.124351083657184</v>
      </c>
      <c r="DK71">
        <v>8.4742980631082404E-2</v>
      </c>
      <c r="DL71">
        <v>1</v>
      </c>
      <c r="DM71">
        <v>2.35961388888889</v>
      </c>
      <c r="DN71">
        <v>9.0629805873686103E-2</v>
      </c>
      <c r="DO71">
        <v>0.19397291499470501</v>
      </c>
      <c r="DP71">
        <v>1</v>
      </c>
      <c r="DQ71">
        <v>1.1778104</v>
      </c>
      <c r="DR71">
        <v>-5.3370585556904201E-2</v>
      </c>
      <c r="DS71">
        <v>9.1454681586018195E-3</v>
      </c>
      <c r="DT71">
        <v>1</v>
      </c>
      <c r="DU71">
        <v>3</v>
      </c>
      <c r="DV71">
        <v>3</v>
      </c>
      <c r="DW71" t="s">
        <v>256</v>
      </c>
      <c r="DX71">
        <v>100</v>
      </c>
      <c r="DY71">
        <v>100</v>
      </c>
      <c r="DZ71">
        <v>-3.8319999999999999</v>
      </c>
      <c r="EA71">
        <v>0.35</v>
      </c>
      <c r="EB71">
        <v>2</v>
      </c>
      <c r="EC71">
        <v>515.55100000000004</v>
      </c>
      <c r="ED71">
        <v>413.53500000000003</v>
      </c>
      <c r="EE71">
        <v>26.638500000000001</v>
      </c>
      <c r="EF71">
        <v>30.092300000000002</v>
      </c>
      <c r="EG71">
        <v>30</v>
      </c>
      <c r="EH71">
        <v>30.2638</v>
      </c>
      <c r="EI71">
        <v>30.299099999999999</v>
      </c>
      <c r="EJ71">
        <v>20.2331</v>
      </c>
      <c r="EK71">
        <v>30.465399999999999</v>
      </c>
      <c r="EL71">
        <v>0</v>
      </c>
      <c r="EM71">
        <v>26.6433</v>
      </c>
      <c r="EN71">
        <v>403.82600000000002</v>
      </c>
      <c r="EO71">
        <v>15</v>
      </c>
      <c r="EP71">
        <v>100.399</v>
      </c>
      <c r="EQ71">
        <v>90.295199999999994</v>
      </c>
    </row>
    <row r="72" spans="1:147" x14ac:dyDescent="0.3">
      <c r="A72">
        <v>56</v>
      </c>
      <c r="B72">
        <v>1684753131.9000001</v>
      </c>
      <c r="C72">
        <v>3360.4000000953702</v>
      </c>
      <c r="D72" t="s">
        <v>420</v>
      </c>
      <c r="E72" t="s">
        <v>421</v>
      </c>
      <c r="F72">
        <v>1684753124.1500001</v>
      </c>
      <c r="G72">
        <f t="shared" si="43"/>
        <v>8.6064280749895243E-3</v>
      </c>
      <c r="H72">
        <f t="shared" si="44"/>
        <v>24.481547587401352</v>
      </c>
      <c r="I72">
        <f t="shared" si="45"/>
        <v>400.00393333333301</v>
      </c>
      <c r="J72">
        <f t="shared" si="46"/>
        <v>277.18749761081767</v>
      </c>
      <c r="K72">
        <f t="shared" si="47"/>
        <v>26.418821640942593</v>
      </c>
      <c r="L72">
        <f t="shared" si="48"/>
        <v>38.124492127152841</v>
      </c>
      <c r="M72">
        <f t="shared" si="49"/>
        <v>0.37588889271429743</v>
      </c>
      <c r="N72">
        <f t="shared" si="50"/>
        <v>3.3467337643662614</v>
      </c>
      <c r="O72">
        <f t="shared" si="51"/>
        <v>0.35391080568963323</v>
      </c>
      <c r="P72">
        <f t="shared" si="52"/>
        <v>0.22306173516554084</v>
      </c>
      <c r="Q72">
        <f t="shared" si="53"/>
        <v>161.84847628475862</v>
      </c>
      <c r="R72">
        <f t="shared" si="54"/>
        <v>27.079084119876843</v>
      </c>
      <c r="S72">
        <f t="shared" si="55"/>
        <v>27.9836833333333</v>
      </c>
      <c r="T72">
        <f t="shared" si="56"/>
        <v>3.7912315041053768</v>
      </c>
      <c r="U72">
        <f t="shared" si="57"/>
        <v>40.039047676542175</v>
      </c>
      <c r="V72">
        <f t="shared" si="58"/>
        <v>1.538270641918718</v>
      </c>
      <c r="W72">
        <f t="shared" si="59"/>
        <v>3.8419261475590747</v>
      </c>
      <c r="X72">
        <f t="shared" si="60"/>
        <v>2.2529608621866588</v>
      </c>
      <c r="Y72">
        <f t="shared" si="61"/>
        <v>-379.54347810703803</v>
      </c>
      <c r="Z72">
        <f t="shared" si="62"/>
        <v>41.140844392480389</v>
      </c>
      <c r="AA72">
        <f t="shared" si="63"/>
        <v>2.6821655748332023</v>
      </c>
      <c r="AB72">
        <f t="shared" si="64"/>
        <v>-173.87199185496581</v>
      </c>
      <c r="AC72">
        <v>-3.9388863161383E-2</v>
      </c>
      <c r="AD72">
        <v>4.42174495525849E-2</v>
      </c>
      <c r="AE72">
        <v>3.3351300463945899</v>
      </c>
      <c r="AF72">
        <v>2</v>
      </c>
      <c r="AG72">
        <v>0</v>
      </c>
      <c r="AH72">
        <f t="shared" si="65"/>
        <v>1</v>
      </c>
      <c r="AI72">
        <f t="shared" si="66"/>
        <v>0</v>
      </c>
      <c r="AJ72">
        <f t="shared" si="67"/>
        <v>50027.616237140574</v>
      </c>
      <c r="AK72" t="s">
        <v>251</v>
      </c>
      <c r="AL72">
        <v>2.30695769230769</v>
      </c>
      <c r="AM72">
        <v>1.212</v>
      </c>
      <c r="AN72">
        <f t="shared" si="68"/>
        <v>-1.09495769230769</v>
      </c>
      <c r="AO72">
        <f t="shared" si="69"/>
        <v>-0.90343043919776411</v>
      </c>
      <c r="AP72">
        <v>-0.69559304301140701</v>
      </c>
      <c r="AQ72" t="s">
        <v>422</v>
      </c>
      <c r="AR72">
        <v>2.39390384615385</v>
      </c>
      <c r="AS72">
        <v>1.5471999999999999</v>
      </c>
      <c r="AT72">
        <f t="shared" si="70"/>
        <v>-0.54724912497017209</v>
      </c>
      <c r="AU72">
        <v>0.5</v>
      </c>
      <c r="AV72">
        <f t="shared" si="71"/>
        <v>841.20832468000356</v>
      </c>
      <c r="AW72">
        <f t="shared" si="72"/>
        <v>24.481547587401352</v>
      </c>
      <c r="AX72">
        <f t="shared" si="73"/>
        <v>-230.17525979937818</v>
      </c>
      <c r="AY72">
        <f t="shared" si="74"/>
        <v>1</v>
      </c>
      <c r="AZ72">
        <f t="shared" si="75"/>
        <v>2.9929733089588916E-2</v>
      </c>
      <c r="BA72">
        <f t="shared" si="76"/>
        <v>-0.21664943123061012</v>
      </c>
      <c r="BB72" t="s">
        <v>253</v>
      </c>
      <c r="BC72">
        <v>0</v>
      </c>
      <c r="BD72">
        <f t="shared" si="77"/>
        <v>1.5471999999999999</v>
      </c>
      <c r="BE72">
        <f t="shared" si="78"/>
        <v>-0.54724912497017197</v>
      </c>
      <c r="BF72">
        <f t="shared" si="79"/>
        <v>-0.27656765676567652</v>
      </c>
      <c r="BG72">
        <f t="shared" si="80"/>
        <v>1.1144393202286238</v>
      </c>
      <c r="BH72">
        <f t="shared" si="81"/>
        <v>0.30613054947679808</v>
      </c>
      <c r="BI72">
        <f t="shared" si="82"/>
        <v>1000.0099</v>
      </c>
      <c r="BJ72">
        <f t="shared" si="83"/>
        <v>841.20832468000356</v>
      </c>
      <c r="BK72">
        <f t="shared" si="84"/>
        <v>0.84119999680003521</v>
      </c>
      <c r="BL72">
        <f t="shared" si="85"/>
        <v>0.1923999936000704</v>
      </c>
      <c r="BM72">
        <v>0.70432126143548801</v>
      </c>
      <c r="BN72">
        <v>0.5</v>
      </c>
      <c r="BO72" t="s">
        <v>254</v>
      </c>
      <c r="BP72">
        <v>1684753124.1500001</v>
      </c>
      <c r="BQ72">
        <v>400.00393333333301</v>
      </c>
      <c r="BR72">
        <v>403.937366666667</v>
      </c>
      <c r="BS72">
        <v>16.139606666666701</v>
      </c>
      <c r="BT72">
        <v>14.946859999999999</v>
      </c>
      <c r="BU72">
        <v>500.01036666666698</v>
      </c>
      <c r="BV72">
        <v>95.110216666666702</v>
      </c>
      <c r="BW72">
        <v>0.200076433333333</v>
      </c>
      <c r="BX72">
        <v>28.2117</v>
      </c>
      <c r="BY72">
        <v>27.9836833333333</v>
      </c>
      <c r="BZ72">
        <v>999.9</v>
      </c>
      <c r="CA72">
        <v>9987.1666666666697</v>
      </c>
      <c r="CB72">
        <v>0</v>
      </c>
      <c r="CC72">
        <v>69.0129533333333</v>
      </c>
      <c r="CD72">
        <v>1000.0099</v>
      </c>
      <c r="CE72">
        <v>0.96000010000000002</v>
      </c>
      <c r="CF72">
        <v>3.999958E-2</v>
      </c>
      <c r="CG72">
        <v>0</v>
      </c>
      <c r="CH72">
        <v>2.3752800000000001</v>
      </c>
      <c r="CI72">
        <v>0</v>
      </c>
      <c r="CJ72">
        <v>1515.5626666666701</v>
      </c>
      <c r="CK72">
        <v>9334.4130000000005</v>
      </c>
      <c r="CL72">
        <v>40.125</v>
      </c>
      <c r="CM72">
        <v>42.75</v>
      </c>
      <c r="CN72">
        <v>41.283066666666599</v>
      </c>
      <c r="CO72">
        <v>41.241599999999998</v>
      </c>
      <c r="CP72">
        <v>40.061999999999998</v>
      </c>
      <c r="CQ72">
        <v>960.01066666666702</v>
      </c>
      <c r="CR72">
        <v>40.000333333333302</v>
      </c>
      <c r="CS72">
        <v>0</v>
      </c>
      <c r="CT72">
        <v>59.200000047683702</v>
      </c>
      <c r="CU72">
        <v>2.39390384615385</v>
      </c>
      <c r="CV72">
        <v>9.3548706900734996E-2</v>
      </c>
      <c r="CW72">
        <v>3.9288888959707098</v>
      </c>
      <c r="CX72">
        <v>1515.5584615384601</v>
      </c>
      <c r="CY72">
        <v>15</v>
      </c>
      <c r="CZ72">
        <v>1684749687.5</v>
      </c>
      <c r="DA72" t="s">
        <v>255</v>
      </c>
      <c r="DB72">
        <v>2</v>
      </c>
      <c r="DC72">
        <v>-3.8319999999999999</v>
      </c>
      <c r="DD72">
        <v>0.35</v>
      </c>
      <c r="DE72">
        <v>403</v>
      </c>
      <c r="DF72">
        <v>15</v>
      </c>
      <c r="DG72">
        <v>1.66</v>
      </c>
      <c r="DH72">
        <v>0.16</v>
      </c>
      <c r="DI72">
        <v>-3.9343007999999999</v>
      </c>
      <c r="DJ72">
        <v>-0.119383202881156</v>
      </c>
      <c r="DK72">
        <v>8.9397752898828495E-2</v>
      </c>
      <c r="DL72">
        <v>1</v>
      </c>
      <c r="DM72">
        <v>2.36673611111111</v>
      </c>
      <c r="DN72">
        <v>0.249129915380818</v>
      </c>
      <c r="DO72">
        <v>0.185776084085681</v>
      </c>
      <c r="DP72">
        <v>1</v>
      </c>
      <c r="DQ72">
        <v>1.1928061999999999</v>
      </c>
      <c r="DR72">
        <v>2.2913805522202101E-3</v>
      </c>
      <c r="DS72">
        <v>2.3118000692101399E-3</v>
      </c>
      <c r="DT72">
        <v>1</v>
      </c>
      <c r="DU72">
        <v>3</v>
      </c>
      <c r="DV72">
        <v>3</v>
      </c>
      <c r="DW72" t="s">
        <v>256</v>
      </c>
      <c r="DX72">
        <v>100</v>
      </c>
      <c r="DY72">
        <v>100</v>
      </c>
      <c r="DZ72">
        <v>-3.8319999999999999</v>
      </c>
      <c r="EA72">
        <v>0.35</v>
      </c>
      <c r="EB72">
        <v>2</v>
      </c>
      <c r="EC72">
        <v>516.14499999999998</v>
      </c>
      <c r="ED72">
        <v>413.25299999999999</v>
      </c>
      <c r="EE72">
        <v>26.600899999999999</v>
      </c>
      <c r="EF72">
        <v>30.0898</v>
      </c>
      <c r="EG72">
        <v>30</v>
      </c>
      <c r="EH72">
        <v>30.258600000000001</v>
      </c>
      <c r="EI72">
        <v>30.294</v>
      </c>
      <c r="EJ72">
        <v>20.2346</v>
      </c>
      <c r="EK72">
        <v>30.465399999999999</v>
      </c>
      <c r="EL72">
        <v>0</v>
      </c>
      <c r="EM72">
        <v>26.610299999999999</v>
      </c>
      <c r="EN72">
        <v>403.98899999999998</v>
      </c>
      <c r="EO72">
        <v>14.9884</v>
      </c>
      <c r="EP72">
        <v>100.402</v>
      </c>
      <c r="EQ72">
        <v>90.298900000000003</v>
      </c>
    </row>
    <row r="73" spans="1:147" x14ac:dyDescent="0.3">
      <c r="A73">
        <v>57</v>
      </c>
      <c r="B73">
        <v>1684753191.9000001</v>
      </c>
      <c r="C73">
        <v>3420.4000000953702</v>
      </c>
      <c r="D73" t="s">
        <v>423</v>
      </c>
      <c r="E73" t="s">
        <v>424</v>
      </c>
      <c r="F73">
        <v>1684753184.1500001</v>
      </c>
      <c r="G73">
        <f t="shared" si="43"/>
        <v>8.6401979431505356E-3</v>
      </c>
      <c r="H73">
        <f t="shared" si="44"/>
        <v>24.546516632263593</v>
      </c>
      <c r="I73">
        <f t="shared" si="45"/>
        <v>400.01466666666698</v>
      </c>
      <c r="J73">
        <f t="shared" si="46"/>
        <v>277.33017426269822</v>
      </c>
      <c r="K73">
        <f t="shared" si="47"/>
        <v>26.432085651062639</v>
      </c>
      <c r="L73">
        <f t="shared" si="48"/>
        <v>38.125032586606444</v>
      </c>
      <c r="M73">
        <f t="shared" si="49"/>
        <v>0.37741449346238765</v>
      </c>
      <c r="N73">
        <f t="shared" si="50"/>
        <v>3.3492398838939388</v>
      </c>
      <c r="O73">
        <f t="shared" si="51"/>
        <v>0.35527881512881021</v>
      </c>
      <c r="P73">
        <f t="shared" si="52"/>
        <v>0.22392979621665388</v>
      </c>
      <c r="Q73">
        <f t="shared" si="53"/>
        <v>161.84605204022779</v>
      </c>
      <c r="R73">
        <f t="shared" si="54"/>
        <v>27.072464578945041</v>
      </c>
      <c r="S73">
        <f t="shared" si="55"/>
        <v>27.9816966666667</v>
      </c>
      <c r="T73">
        <f t="shared" si="56"/>
        <v>3.7907923883396943</v>
      </c>
      <c r="U73">
        <f t="shared" si="57"/>
        <v>40.02386485004233</v>
      </c>
      <c r="V73">
        <f t="shared" si="58"/>
        <v>1.5377177595220686</v>
      </c>
      <c r="W73">
        <f t="shared" si="59"/>
        <v>3.8420021786587717</v>
      </c>
      <c r="X73">
        <f t="shared" si="60"/>
        <v>2.2530746288176258</v>
      </c>
      <c r="Y73">
        <f t="shared" si="61"/>
        <v>-381.0327292929386</v>
      </c>
      <c r="Z73">
        <f t="shared" si="62"/>
        <v>41.591764458452751</v>
      </c>
      <c r="AA73">
        <f t="shared" si="63"/>
        <v>2.7095119920689879</v>
      </c>
      <c r="AB73">
        <f t="shared" si="64"/>
        <v>-174.88540080218905</v>
      </c>
      <c r="AC73">
        <v>-3.9425887114291E-2</v>
      </c>
      <c r="AD73">
        <v>4.4259012183200497E-2</v>
      </c>
      <c r="AE73">
        <v>3.33762525889238</v>
      </c>
      <c r="AF73">
        <v>3</v>
      </c>
      <c r="AG73">
        <v>1</v>
      </c>
      <c r="AH73">
        <f t="shared" si="65"/>
        <v>1</v>
      </c>
      <c r="AI73">
        <f t="shared" si="66"/>
        <v>0</v>
      </c>
      <c r="AJ73">
        <f t="shared" si="67"/>
        <v>50072.647055041773</v>
      </c>
      <c r="AK73" t="s">
        <v>251</v>
      </c>
      <c r="AL73">
        <v>2.30695769230769</v>
      </c>
      <c r="AM73">
        <v>1.212</v>
      </c>
      <c r="AN73">
        <f t="shared" si="68"/>
        <v>-1.09495769230769</v>
      </c>
      <c r="AO73">
        <f t="shared" si="69"/>
        <v>-0.90343043919776411</v>
      </c>
      <c r="AP73">
        <v>-0.69559304301140701</v>
      </c>
      <c r="AQ73" t="s">
        <v>425</v>
      </c>
      <c r="AR73">
        <v>2.3515653846153799</v>
      </c>
      <c r="AS73">
        <v>1.6508</v>
      </c>
      <c r="AT73">
        <f t="shared" si="70"/>
        <v>-0.42450047529402712</v>
      </c>
      <c r="AU73">
        <v>0.5</v>
      </c>
      <c r="AV73">
        <f t="shared" si="71"/>
        <v>841.195658199994</v>
      </c>
      <c r="AW73">
        <f t="shared" si="72"/>
        <v>24.546516632263593</v>
      </c>
      <c r="AX73">
        <f t="shared" si="73"/>
        <v>-178.54397836058473</v>
      </c>
      <c r="AY73">
        <f t="shared" si="74"/>
        <v>1</v>
      </c>
      <c r="AZ73">
        <f t="shared" si="75"/>
        <v>3.0007417928533453E-2</v>
      </c>
      <c r="BA73">
        <f t="shared" si="76"/>
        <v>-0.26581051611339962</v>
      </c>
      <c r="BB73" t="s">
        <v>253</v>
      </c>
      <c r="BC73">
        <v>0</v>
      </c>
      <c r="BD73">
        <f t="shared" si="77"/>
        <v>1.6508</v>
      </c>
      <c r="BE73">
        <f t="shared" si="78"/>
        <v>-0.42450047529402701</v>
      </c>
      <c r="BF73">
        <f t="shared" si="79"/>
        <v>-0.36204620462046211</v>
      </c>
      <c r="BG73">
        <f t="shared" si="80"/>
        <v>1.0679831888441418</v>
      </c>
      <c r="BH73">
        <f t="shared" si="81"/>
        <v>0.40074607729838618</v>
      </c>
      <c r="BI73">
        <f t="shared" si="82"/>
        <v>999.99483333333399</v>
      </c>
      <c r="BJ73">
        <f t="shared" si="83"/>
        <v>841.195658199994</v>
      </c>
      <c r="BK73">
        <f t="shared" si="84"/>
        <v>0.84120000440001619</v>
      </c>
      <c r="BL73">
        <f t="shared" si="85"/>
        <v>0.19240000880003227</v>
      </c>
      <c r="BM73">
        <v>0.70432126143548801</v>
      </c>
      <c r="BN73">
        <v>0.5</v>
      </c>
      <c r="BO73" t="s">
        <v>254</v>
      </c>
      <c r="BP73">
        <v>1684753184.1500001</v>
      </c>
      <c r="BQ73">
        <v>400.01466666666698</v>
      </c>
      <c r="BR73">
        <v>403.95916666666699</v>
      </c>
      <c r="BS73">
        <v>16.13401</v>
      </c>
      <c r="BT73">
        <v>14.936576666666699</v>
      </c>
      <c r="BU73">
        <v>500.01046666666701</v>
      </c>
      <c r="BV73">
        <v>95.109146666666703</v>
      </c>
      <c r="BW73">
        <v>0.19994013333333299</v>
      </c>
      <c r="BX73">
        <v>28.212039999999998</v>
      </c>
      <c r="BY73">
        <v>27.9816966666667</v>
      </c>
      <c r="BZ73">
        <v>999.9</v>
      </c>
      <c r="CA73">
        <v>9996.6666666666697</v>
      </c>
      <c r="CB73">
        <v>0</v>
      </c>
      <c r="CC73">
        <v>69.020799999999994</v>
      </c>
      <c r="CD73">
        <v>999.99483333333399</v>
      </c>
      <c r="CE73">
        <v>0.96000083333333297</v>
      </c>
      <c r="CF73">
        <v>3.9998899999999997E-2</v>
      </c>
      <c r="CG73">
        <v>0</v>
      </c>
      <c r="CH73">
        <v>2.3484033333333301</v>
      </c>
      <c r="CI73">
        <v>0</v>
      </c>
      <c r="CJ73">
        <v>1512.52833333333</v>
      </c>
      <c r="CK73">
        <v>9334.2743333333292</v>
      </c>
      <c r="CL73">
        <v>40.233199999999997</v>
      </c>
      <c r="CM73">
        <v>42.811999999999998</v>
      </c>
      <c r="CN73">
        <v>41.370800000000003</v>
      </c>
      <c r="CO73">
        <v>41.307866666666598</v>
      </c>
      <c r="CP73">
        <v>40.125</v>
      </c>
      <c r="CQ73">
        <v>959.99633333333304</v>
      </c>
      <c r="CR73">
        <v>40</v>
      </c>
      <c r="CS73">
        <v>0</v>
      </c>
      <c r="CT73">
        <v>59.600000143051098</v>
      </c>
      <c r="CU73">
        <v>2.3515653846153799</v>
      </c>
      <c r="CV73">
        <v>-0.47690597793220202</v>
      </c>
      <c r="CW73">
        <v>-1.70427350241358</v>
      </c>
      <c r="CX73">
        <v>1512.4988461538501</v>
      </c>
      <c r="CY73">
        <v>15</v>
      </c>
      <c r="CZ73">
        <v>1684749687.5</v>
      </c>
      <c r="DA73" t="s">
        <v>255</v>
      </c>
      <c r="DB73">
        <v>2</v>
      </c>
      <c r="DC73">
        <v>-3.8319999999999999</v>
      </c>
      <c r="DD73">
        <v>0.35</v>
      </c>
      <c r="DE73">
        <v>403</v>
      </c>
      <c r="DF73">
        <v>15</v>
      </c>
      <c r="DG73">
        <v>1.66</v>
      </c>
      <c r="DH73">
        <v>0.16</v>
      </c>
      <c r="DI73">
        <v>-3.9481193999999999</v>
      </c>
      <c r="DJ73">
        <v>2.9924283313252802E-2</v>
      </c>
      <c r="DK73">
        <v>8.5233080629764896E-2</v>
      </c>
      <c r="DL73">
        <v>1</v>
      </c>
      <c r="DM73">
        <v>2.3189166666666701</v>
      </c>
      <c r="DN73">
        <v>-0.22950694691850199</v>
      </c>
      <c r="DO73">
        <v>0.21785375637492799</v>
      </c>
      <c r="DP73">
        <v>1</v>
      </c>
      <c r="DQ73">
        <v>1.1979518</v>
      </c>
      <c r="DR73">
        <v>-5.2140216086421403E-3</v>
      </c>
      <c r="DS73">
        <v>2.50015574714856E-3</v>
      </c>
      <c r="DT73">
        <v>1</v>
      </c>
      <c r="DU73">
        <v>3</v>
      </c>
      <c r="DV73">
        <v>3</v>
      </c>
      <c r="DW73" t="s">
        <v>256</v>
      </c>
      <c r="DX73">
        <v>100</v>
      </c>
      <c r="DY73">
        <v>100</v>
      </c>
      <c r="DZ73">
        <v>-3.8319999999999999</v>
      </c>
      <c r="EA73">
        <v>0.35</v>
      </c>
      <c r="EB73">
        <v>2</v>
      </c>
      <c r="EC73">
        <v>515.74199999999996</v>
      </c>
      <c r="ED73">
        <v>413.23500000000001</v>
      </c>
      <c r="EE73">
        <v>26.583200000000001</v>
      </c>
      <c r="EF73">
        <v>30.087199999999999</v>
      </c>
      <c r="EG73">
        <v>30.0001</v>
      </c>
      <c r="EH73">
        <v>30.256</v>
      </c>
      <c r="EI73">
        <v>30.2913</v>
      </c>
      <c r="EJ73">
        <v>20.2318</v>
      </c>
      <c r="EK73">
        <v>30.465399999999999</v>
      </c>
      <c r="EL73">
        <v>0</v>
      </c>
      <c r="EM73">
        <v>26.592600000000001</v>
      </c>
      <c r="EN73">
        <v>403.96699999999998</v>
      </c>
      <c r="EO73">
        <v>14.977</v>
      </c>
      <c r="EP73">
        <v>100.40300000000001</v>
      </c>
      <c r="EQ73">
        <v>90.300600000000003</v>
      </c>
    </row>
    <row r="74" spans="1:147" x14ac:dyDescent="0.3">
      <c r="A74">
        <v>58</v>
      </c>
      <c r="B74">
        <v>1684753251.9000001</v>
      </c>
      <c r="C74">
        <v>3480.4000000953702</v>
      </c>
      <c r="D74" t="s">
        <v>426</v>
      </c>
      <c r="E74" t="s">
        <v>427</v>
      </c>
      <c r="F74">
        <v>1684753244.1500001</v>
      </c>
      <c r="G74">
        <f t="shared" si="43"/>
        <v>8.5749946850876124E-3</v>
      </c>
      <c r="H74">
        <f t="shared" si="44"/>
        <v>24.7143446987399</v>
      </c>
      <c r="I74">
        <f t="shared" si="45"/>
        <v>399.99380000000002</v>
      </c>
      <c r="J74">
        <f t="shared" si="46"/>
        <v>276.07486929750814</v>
      </c>
      <c r="K74">
        <f t="shared" si="47"/>
        <v>26.312374469205114</v>
      </c>
      <c r="L74">
        <f t="shared" si="48"/>
        <v>38.122943525216172</v>
      </c>
      <c r="M74">
        <f t="shared" si="49"/>
        <v>0.37546136167238076</v>
      </c>
      <c r="N74">
        <f t="shared" si="50"/>
        <v>3.349809396124559</v>
      </c>
      <c r="O74">
        <f t="shared" si="51"/>
        <v>0.3535505498056436</v>
      </c>
      <c r="P74">
        <f t="shared" si="52"/>
        <v>0.22283106515843115</v>
      </c>
      <c r="Q74">
        <f t="shared" si="53"/>
        <v>161.84420957169871</v>
      </c>
      <c r="R74">
        <f t="shared" si="54"/>
        <v>27.085623003088777</v>
      </c>
      <c r="S74">
        <f t="shared" si="55"/>
        <v>27.972336666666699</v>
      </c>
      <c r="T74">
        <f t="shared" si="56"/>
        <v>3.7887241311577045</v>
      </c>
      <c r="U74">
        <f t="shared" si="57"/>
        <v>40.133437127332797</v>
      </c>
      <c r="V74">
        <f t="shared" si="58"/>
        <v>1.5417516324152005</v>
      </c>
      <c r="W74">
        <f t="shared" si="59"/>
        <v>3.8415638997567787</v>
      </c>
      <c r="X74">
        <f t="shared" si="60"/>
        <v>2.2469724987425037</v>
      </c>
      <c r="Y74">
        <f t="shared" si="61"/>
        <v>-378.15726561236369</v>
      </c>
      <c r="Z74">
        <f t="shared" si="62"/>
        <v>42.935239253792744</v>
      </c>
      <c r="AA74">
        <f t="shared" si="63"/>
        <v>2.7963999787061868</v>
      </c>
      <c r="AB74">
        <f t="shared" si="64"/>
        <v>-170.58141680816607</v>
      </c>
      <c r="AC74">
        <v>-3.9434302323025097E-2</v>
      </c>
      <c r="AD74">
        <v>4.4268458992217298E-2</v>
      </c>
      <c r="AE74">
        <v>3.3381922920540199</v>
      </c>
      <c r="AF74">
        <v>3</v>
      </c>
      <c r="AG74">
        <v>1</v>
      </c>
      <c r="AH74">
        <f t="shared" si="65"/>
        <v>1</v>
      </c>
      <c r="AI74">
        <f t="shared" si="66"/>
        <v>0</v>
      </c>
      <c r="AJ74">
        <f t="shared" si="67"/>
        <v>50083.217606191116</v>
      </c>
      <c r="AK74" t="s">
        <v>251</v>
      </c>
      <c r="AL74">
        <v>2.30695769230769</v>
      </c>
      <c r="AM74">
        <v>1.212</v>
      </c>
      <c r="AN74">
        <f t="shared" si="68"/>
        <v>-1.09495769230769</v>
      </c>
      <c r="AO74">
        <f t="shared" si="69"/>
        <v>-0.90343043919776411</v>
      </c>
      <c r="AP74">
        <v>-0.69559304301140701</v>
      </c>
      <c r="AQ74" t="s">
        <v>428</v>
      </c>
      <c r="AR74">
        <v>2.3042846153846201</v>
      </c>
      <c r="AS74">
        <v>1.7717400000000001</v>
      </c>
      <c r="AT74">
        <f t="shared" si="70"/>
        <v>-0.30057718140619949</v>
      </c>
      <c r="AU74">
        <v>0.5</v>
      </c>
      <c r="AV74">
        <f t="shared" si="71"/>
        <v>841.18586859996662</v>
      </c>
      <c r="AW74">
        <f t="shared" si="72"/>
        <v>24.7143446987399</v>
      </c>
      <c r="AX74">
        <f t="shared" si="73"/>
        <v>-126.42063871125183</v>
      </c>
      <c r="AY74">
        <f t="shared" si="74"/>
        <v>1</v>
      </c>
      <c r="AZ74">
        <f t="shared" si="75"/>
        <v>3.020728080470789E-2</v>
      </c>
      <c r="BA74">
        <f t="shared" si="76"/>
        <v>-0.31592671610958722</v>
      </c>
      <c r="BB74" t="s">
        <v>253</v>
      </c>
      <c r="BC74">
        <v>0</v>
      </c>
      <c r="BD74">
        <f t="shared" si="77"/>
        <v>1.7717400000000001</v>
      </c>
      <c r="BE74">
        <f t="shared" si="78"/>
        <v>-0.30057718140619955</v>
      </c>
      <c r="BF74">
        <f t="shared" si="79"/>
        <v>-0.46183168316831696</v>
      </c>
      <c r="BG74">
        <f t="shared" si="80"/>
        <v>0.99500562675433168</v>
      </c>
      <c r="BH74">
        <f t="shared" si="81"/>
        <v>0.51119783342524772</v>
      </c>
      <c r="BI74">
        <f t="shared" si="82"/>
        <v>999.98316666666699</v>
      </c>
      <c r="BJ74">
        <f t="shared" si="83"/>
        <v>841.18586859996662</v>
      </c>
      <c r="BK74">
        <f t="shared" si="84"/>
        <v>0.84120002880045119</v>
      </c>
      <c r="BL74">
        <f t="shared" si="85"/>
        <v>0.19240005760090242</v>
      </c>
      <c r="BM74">
        <v>0.70432126143548801</v>
      </c>
      <c r="BN74">
        <v>0.5</v>
      </c>
      <c r="BO74" t="s">
        <v>254</v>
      </c>
      <c r="BP74">
        <v>1684753244.1500001</v>
      </c>
      <c r="BQ74">
        <v>399.99380000000002</v>
      </c>
      <c r="BR74">
        <v>403.95826666666699</v>
      </c>
      <c r="BS74">
        <v>16.176376666666702</v>
      </c>
      <c r="BT74">
        <v>14.988023333333301</v>
      </c>
      <c r="BU74">
        <v>500.00726666666702</v>
      </c>
      <c r="BV74">
        <v>95.108833333333294</v>
      </c>
      <c r="BW74">
        <v>0.200002766666667</v>
      </c>
      <c r="BX74">
        <v>28.210080000000001</v>
      </c>
      <c r="BY74">
        <v>27.972336666666699</v>
      </c>
      <c r="BZ74">
        <v>999.9</v>
      </c>
      <c r="CA74">
        <v>9998.8333333333303</v>
      </c>
      <c r="CB74">
        <v>0</v>
      </c>
      <c r="CC74">
        <v>69.027933333333294</v>
      </c>
      <c r="CD74">
        <v>999.98316666666699</v>
      </c>
      <c r="CE74">
        <v>0.96000083333333297</v>
      </c>
      <c r="CF74">
        <v>3.9998899999999997E-2</v>
      </c>
      <c r="CG74">
        <v>0</v>
      </c>
      <c r="CH74">
        <v>2.27213333333333</v>
      </c>
      <c r="CI74">
        <v>0</v>
      </c>
      <c r="CJ74">
        <v>1510.19166666667</v>
      </c>
      <c r="CK74">
        <v>9334.1686666666701</v>
      </c>
      <c r="CL74">
        <v>40.303733333333298</v>
      </c>
      <c r="CM74">
        <v>42.8791333333333</v>
      </c>
      <c r="CN74">
        <v>41.436999999999998</v>
      </c>
      <c r="CO74">
        <v>41.375</v>
      </c>
      <c r="CP74">
        <v>40.186999999999998</v>
      </c>
      <c r="CQ74">
        <v>959.98400000000004</v>
      </c>
      <c r="CR74">
        <v>40.000333333333302</v>
      </c>
      <c r="CS74">
        <v>0</v>
      </c>
      <c r="CT74">
        <v>59.399999856948902</v>
      </c>
      <c r="CU74">
        <v>2.3042846153846201</v>
      </c>
      <c r="CV74">
        <v>-1.6314544791007999E-2</v>
      </c>
      <c r="CW74">
        <v>1.08273504843666</v>
      </c>
      <c r="CX74">
        <v>1510.1896153846201</v>
      </c>
      <c r="CY74">
        <v>15</v>
      </c>
      <c r="CZ74">
        <v>1684749687.5</v>
      </c>
      <c r="DA74" t="s">
        <v>255</v>
      </c>
      <c r="DB74">
        <v>2</v>
      </c>
      <c r="DC74">
        <v>-3.8319999999999999</v>
      </c>
      <c r="DD74">
        <v>0.35</v>
      </c>
      <c r="DE74">
        <v>403</v>
      </c>
      <c r="DF74">
        <v>15</v>
      </c>
      <c r="DG74">
        <v>1.66</v>
      </c>
      <c r="DH74">
        <v>0.16</v>
      </c>
      <c r="DI74">
        <v>-3.9619046</v>
      </c>
      <c r="DJ74">
        <v>7.0951087634995205E-2</v>
      </c>
      <c r="DK74">
        <v>9.3616267073837106E-2</v>
      </c>
      <c r="DL74">
        <v>1</v>
      </c>
      <c r="DM74">
        <v>2.3071583333333301</v>
      </c>
      <c r="DN74">
        <v>-0.17533343952222299</v>
      </c>
      <c r="DO74">
        <v>0.18519969458668101</v>
      </c>
      <c r="DP74">
        <v>1</v>
      </c>
      <c r="DQ74">
        <v>1.1875784</v>
      </c>
      <c r="DR74">
        <v>7.7066218487410196E-3</v>
      </c>
      <c r="DS74">
        <v>2.8978290908885599E-3</v>
      </c>
      <c r="DT74">
        <v>1</v>
      </c>
      <c r="DU74">
        <v>3</v>
      </c>
      <c r="DV74">
        <v>3</v>
      </c>
      <c r="DW74" t="s">
        <v>256</v>
      </c>
      <c r="DX74">
        <v>100</v>
      </c>
      <c r="DY74">
        <v>100</v>
      </c>
      <c r="DZ74">
        <v>-3.8319999999999999</v>
      </c>
      <c r="EA74">
        <v>0.35</v>
      </c>
      <c r="EB74">
        <v>2</v>
      </c>
      <c r="EC74">
        <v>515.59400000000005</v>
      </c>
      <c r="ED74">
        <v>413.46199999999999</v>
      </c>
      <c r="EE74">
        <v>26.639399999999998</v>
      </c>
      <c r="EF74">
        <v>30.087199999999999</v>
      </c>
      <c r="EG74">
        <v>30</v>
      </c>
      <c r="EH74">
        <v>30.253399999999999</v>
      </c>
      <c r="EI74">
        <v>30.288799999999998</v>
      </c>
      <c r="EJ74">
        <v>20.234300000000001</v>
      </c>
      <c r="EK74">
        <v>30.190200000000001</v>
      </c>
      <c r="EL74">
        <v>0</v>
      </c>
      <c r="EM74">
        <v>26.651800000000001</v>
      </c>
      <c r="EN74">
        <v>403.96699999999998</v>
      </c>
      <c r="EO74">
        <v>15.0154</v>
      </c>
      <c r="EP74">
        <v>100.405</v>
      </c>
      <c r="EQ74">
        <v>90.3018</v>
      </c>
    </row>
    <row r="75" spans="1:147" x14ac:dyDescent="0.3">
      <c r="A75">
        <v>59</v>
      </c>
      <c r="B75">
        <v>1684753311.9000001</v>
      </c>
      <c r="C75">
        <v>3540.4000000953702</v>
      </c>
      <c r="D75" t="s">
        <v>429</v>
      </c>
      <c r="E75" t="s">
        <v>430</v>
      </c>
      <c r="F75">
        <v>1684753304.1500001</v>
      </c>
      <c r="G75">
        <f t="shared" si="43"/>
        <v>8.6052065855689447E-3</v>
      </c>
      <c r="H75">
        <f t="shared" si="44"/>
        <v>24.631616521275554</v>
      </c>
      <c r="I75">
        <f t="shared" si="45"/>
        <v>400.016433333333</v>
      </c>
      <c r="J75">
        <f t="shared" si="46"/>
        <v>276.50215181726304</v>
      </c>
      <c r="K75">
        <f t="shared" si="47"/>
        <v>26.352305758381291</v>
      </c>
      <c r="L75">
        <f t="shared" si="48"/>
        <v>38.12395415477198</v>
      </c>
      <c r="M75">
        <f t="shared" si="49"/>
        <v>0.37575140474496999</v>
      </c>
      <c r="N75">
        <f t="shared" si="50"/>
        <v>3.3483483945934918</v>
      </c>
      <c r="O75">
        <f t="shared" si="51"/>
        <v>0.3537988150295166</v>
      </c>
      <c r="P75">
        <f t="shared" si="52"/>
        <v>0.22298965978109159</v>
      </c>
      <c r="Q75">
        <f t="shared" si="53"/>
        <v>161.84401279211286</v>
      </c>
      <c r="R75">
        <f t="shared" si="54"/>
        <v>27.09862671221601</v>
      </c>
      <c r="S75">
        <f t="shared" si="55"/>
        <v>28.000336666666701</v>
      </c>
      <c r="T75">
        <f t="shared" si="56"/>
        <v>3.7949141596302929</v>
      </c>
      <c r="U75">
        <f t="shared" si="57"/>
        <v>40.085878429971835</v>
      </c>
      <c r="V75">
        <f t="shared" si="58"/>
        <v>1.5417522852962124</v>
      </c>
      <c r="W75">
        <f t="shared" si="59"/>
        <v>3.8461232376124221</v>
      </c>
      <c r="X75">
        <f t="shared" si="60"/>
        <v>2.2531618743340802</v>
      </c>
      <c r="Y75">
        <f t="shared" si="61"/>
        <v>-379.48961042359048</v>
      </c>
      <c r="Z75">
        <f t="shared" si="62"/>
        <v>41.540980148905234</v>
      </c>
      <c r="AA75">
        <f t="shared" si="63"/>
        <v>2.707423943698811</v>
      </c>
      <c r="AB75">
        <f t="shared" si="64"/>
        <v>-173.39719353887358</v>
      </c>
      <c r="AC75">
        <v>-3.94127154828725E-2</v>
      </c>
      <c r="AD75">
        <v>4.4244225873034899E-2</v>
      </c>
      <c r="AE75">
        <v>3.3367376498739199</v>
      </c>
      <c r="AF75">
        <v>3</v>
      </c>
      <c r="AG75">
        <v>1</v>
      </c>
      <c r="AH75">
        <f t="shared" si="65"/>
        <v>1</v>
      </c>
      <c r="AI75">
        <f t="shared" si="66"/>
        <v>0</v>
      </c>
      <c r="AJ75">
        <f t="shared" si="67"/>
        <v>50053.469903117635</v>
      </c>
      <c r="AK75" t="s">
        <v>251</v>
      </c>
      <c r="AL75">
        <v>2.30695769230769</v>
      </c>
      <c r="AM75">
        <v>1.212</v>
      </c>
      <c r="AN75">
        <f t="shared" si="68"/>
        <v>-1.09495769230769</v>
      </c>
      <c r="AO75">
        <f t="shared" si="69"/>
        <v>-0.90343043919776411</v>
      </c>
      <c r="AP75">
        <v>-0.69559304301140701</v>
      </c>
      <c r="AQ75" t="s">
        <v>431</v>
      </c>
      <c r="AR75">
        <v>2.3404500000000001</v>
      </c>
      <c r="AS75">
        <v>1.5964</v>
      </c>
      <c r="AT75">
        <f t="shared" si="70"/>
        <v>-0.46607992984214497</v>
      </c>
      <c r="AU75">
        <v>0.5</v>
      </c>
      <c r="AV75">
        <f t="shared" si="71"/>
        <v>841.1849332799577</v>
      </c>
      <c r="AW75">
        <f t="shared" si="72"/>
        <v>24.631616521275554</v>
      </c>
      <c r="AX75">
        <f t="shared" si="73"/>
        <v>-196.02970734369603</v>
      </c>
      <c r="AY75">
        <f t="shared" si="74"/>
        <v>1</v>
      </c>
      <c r="AZ75">
        <f t="shared" si="75"/>
        <v>3.0108967198842734E-2</v>
      </c>
      <c r="BA75">
        <f t="shared" si="76"/>
        <v>-0.24079178150839392</v>
      </c>
      <c r="BB75" t="s">
        <v>253</v>
      </c>
      <c r="BC75">
        <v>0</v>
      </c>
      <c r="BD75">
        <f t="shared" si="77"/>
        <v>1.5964</v>
      </c>
      <c r="BE75">
        <f t="shared" si="78"/>
        <v>-0.46607992984214486</v>
      </c>
      <c r="BF75">
        <f t="shared" si="79"/>
        <v>-0.31716171617161726</v>
      </c>
      <c r="BG75">
        <f t="shared" si="80"/>
        <v>1.0471352404665928</v>
      </c>
      <c r="BH75">
        <f t="shared" si="81"/>
        <v>0.35106379241909674</v>
      </c>
      <c r="BI75">
        <f t="shared" si="82"/>
        <v>999.98206666666704</v>
      </c>
      <c r="BJ75">
        <f t="shared" si="83"/>
        <v>841.1849332799577</v>
      </c>
      <c r="BK75">
        <f t="shared" si="84"/>
        <v>0.84120001880029449</v>
      </c>
      <c r="BL75">
        <f t="shared" si="85"/>
        <v>0.19240003760058907</v>
      </c>
      <c r="BM75">
        <v>0.70432126143548801</v>
      </c>
      <c r="BN75">
        <v>0.5</v>
      </c>
      <c r="BO75" t="s">
        <v>254</v>
      </c>
      <c r="BP75">
        <v>1684753304.1500001</v>
      </c>
      <c r="BQ75">
        <v>400.016433333333</v>
      </c>
      <c r="BR75">
        <v>403.97096666666698</v>
      </c>
      <c r="BS75">
        <v>16.176870000000001</v>
      </c>
      <c r="BT75">
        <v>14.9843333333333</v>
      </c>
      <c r="BU75">
        <v>500.00850000000003</v>
      </c>
      <c r="BV75">
        <v>95.105913333333305</v>
      </c>
      <c r="BW75">
        <v>0.20005656666666699</v>
      </c>
      <c r="BX75">
        <v>28.230460000000001</v>
      </c>
      <c r="BY75">
        <v>28.000336666666701</v>
      </c>
      <c r="BZ75">
        <v>999.9</v>
      </c>
      <c r="CA75">
        <v>9993.6666666666697</v>
      </c>
      <c r="CB75">
        <v>0</v>
      </c>
      <c r="CC75">
        <v>69.020799999999994</v>
      </c>
      <c r="CD75">
        <v>999.98206666666704</v>
      </c>
      <c r="CE75">
        <v>0.96000193333333295</v>
      </c>
      <c r="CF75">
        <v>3.999788E-2</v>
      </c>
      <c r="CG75">
        <v>0</v>
      </c>
      <c r="CH75">
        <v>2.3595966666666701</v>
      </c>
      <c r="CI75">
        <v>0</v>
      </c>
      <c r="CJ75">
        <v>1507.2156666666699</v>
      </c>
      <c r="CK75">
        <v>9334.1659999999993</v>
      </c>
      <c r="CL75">
        <v>40.375</v>
      </c>
      <c r="CM75">
        <v>42.941200000000002</v>
      </c>
      <c r="CN75">
        <v>41.5</v>
      </c>
      <c r="CO75">
        <v>41.436999999999998</v>
      </c>
      <c r="CP75">
        <v>40.25</v>
      </c>
      <c r="CQ75">
        <v>959.98433333333298</v>
      </c>
      <c r="CR75">
        <v>40</v>
      </c>
      <c r="CS75">
        <v>0</v>
      </c>
      <c r="CT75">
        <v>59.200000047683702</v>
      </c>
      <c r="CU75">
        <v>2.3404500000000001</v>
      </c>
      <c r="CV75">
        <v>0.68234186769982597</v>
      </c>
      <c r="CW75">
        <v>0.80547007454716302</v>
      </c>
      <c r="CX75">
        <v>1507.22</v>
      </c>
      <c r="CY75">
        <v>15</v>
      </c>
      <c r="CZ75">
        <v>1684749687.5</v>
      </c>
      <c r="DA75" t="s">
        <v>255</v>
      </c>
      <c r="DB75">
        <v>2</v>
      </c>
      <c r="DC75">
        <v>-3.8319999999999999</v>
      </c>
      <c r="DD75">
        <v>0.35</v>
      </c>
      <c r="DE75">
        <v>403</v>
      </c>
      <c r="DF75">
        <v>15</v>
      </c>
      <c r="DG75">
        <v>1.66</v>
      </c>
      <c r="DH75">
        <v>0.16</v>
      </c>
      <c r="DI75">
        <v>-3.9508128</v>
      </c>
      <c r="DJ75">
        <v>1.0155486194482401E-2</v>
      </c>
      <c r="DK75">
        <v>0.114036488301596</v>
      </c>
      <c r="DL75">
        <v>1</v>
      </c>
      <c r="DM75">
        <v>2.3401416666666699</v>
      </c>
      <c r="DN75">
        <v>8.2423186344165705E-2</v>
      </c>
      <c r="DO75">
        <v>0.19280235039917001</v>
      </c>
      <c r="DP75">
        <v>1</v>
      </c>
      <c r="DQ75">
        <v>1.1934625999999999</v>
      </c>
      <c r="DR75">
        <v>-8.8355150060015208E-3</v>
      </c>
      <c r="DS75">
        <v>3.1395336023046301E-3</v>
      </c>
      <c r="DT75">
        <v>1</v>
      </c>
      <c r="DU75">
        <v>3</v>
      </c>
      <c r="DV75">
        <v>3</v>
      </c>
      <c r="DW75" t="s">
        <v>256</v>
      </c>
      <c r="DX75">
        <v>100</v>
      </c>
      <c r="DY75">
        <v>100</v>
      </c>
      <c r="DZ75">
        <v>-3.8319999999999999</v>
      </c>
      <c r="EA75">
        <v>0.35</v>
      </c>
      <c r="EB75">
        <v>2</v>
      </c>
      <c r="EC75">
        <v>515.84799999999996</v>
      </c>
      <c r="ED75">
        <v>413.56700000000001</v>
      </c>
      <c r="EE75">
        <v>26.619499999999999</v>
      </c>
      <c r="EF75">
        <v>30.087199999999999</v>
      </c>
      <c r="EG75">
        <v>30</v>
      </c>
      <c r="EH75">
        <v>30.253399999999999</v>
      </c>
      <c r="EI75">
        <v>30.286200000000001</v>
      </c>
      <c r="EJ75">
        <v>20.230499999999999</v>
      </c>
      <c r="EK75">
        <v>30.190200000000001</v>
      </c>
      <c r="EL75">
        <v>0</v>
      </c>
      <c r="EM75">
        <v>26.619299999999999</v>
      </c>
      <c r="EN75">
        <v>403.89800000000002</v>
      </c>
      <c r="EO75">
        <v>14.956300000000001</v>
      </c>
      <c r="EP75">
        <v>100.405</v>
      </c>
      <c r="EQ75">
        <v>90.302499999999995</v>
      </c>
    </row>
    <row r="76" spans="1:147" x14ac:dyDescent="0.3">
      <c r="A76">
        <v>60</v>
      </c>
      <c r="B76">
        <v>1684753371.9000001</v>
      </c>
      <c r="C76">
        <v>3600.4000000953702</v>
      </c>
      <c r="D76" t="s">
        <v>432</v>
      </c>
      <c r="E76" t="s">
        <v>433</v>
      </c>
      <c r="F76">
        <v>1684753364.1533301</v>
      </c>
      <c r="G76">
        <f t="shared" si="43"/>
        <v>8.4753316365052279E-3</v>
      </c>
      <c r="H76">
        <f t="shared" si="44"/>
        <v>-2.5009452333727258</v>
      </c>
      <c r="I76">
        <f t="shared" si="45"/>
        <v>400.20609999999999</v>
      </c>
      <c r="J76">
        <f t="shared" si="46"/>
        <v>396.38862012628431</v>
      </c>
      <c r="K76">
        <f t="shared" si="47"/>
        <v>37.777841039471376</v>
      </c>
      <c r="L76">
        <f t="shared" si="48"/>
        <v>38.141666186103151</v>
      </c>
      <c r="M76">
        <f t="shared" si="49"/>
        <v>0.38668367697987244</v>
      </c>
      <c r="N76">
        <f t="shared" si="50"/>
        <v>3.3491699967589432</v>
      </c>
      <c r="O76">
        <f t="shared" si="51"/>
        <v>0.36348276737095758</v>
      </c>
      <c r="P76">
        <f t="shared" si="52"/>
        <v>0.22914514602417255</v>
      </c>
      <c r="Q76">
        <f t="shared" si="53"/>
        <v>0</v>
      </c>
      <c r="R76">
        <f t="shared" si="54"/>
        <v>26.492113094712142</v>
      </c>
      <c r="S76">
        <f t="shared" si="55"/>
        <v>27.5642933333333</v>
      </c>
      <c r="T76">
        <f t="shared" si="56"/>
        <v>3.6995113733752358</v>
      </c>
      <c r="U76">
        <f t="shared" si="57"/>
        <v>39.524163316361026</v>
      </c>
      <c r="V76">
        <f t="shared" si="58"/>
        <v>1.5383478751289221</v>
      </c>
      <c r="W76">
        <f t="shared" si="59"/>
        <v>3.8921706269038796</v>
      </c>
      <c r="X76">
        <f t="shared" si="60"/>
        <v>2.1611634982463137</v>
      </c>
      <c r="Y76">
        <f t="shared" si="61"/>
        <v>-373.76212516988056</v>
      </c>
      <c r="Z76">
        <f t="shared" si="62"/>
        <v>157.23625543232134</v>
      </c>
      <c r="AA76">
        <f t="shared" si="63"/>
        <v>10.233538483163271</v>
      </c>
      <c r="AB76">
        <f t="shared" si="64"/>
        <v>-206.29233125439595</v>
      </c>
      <c r="AC76">
        <v>-3.9424854490167999E-2</v>
      </c>
      <c r="AD76">
        <v>4.4257852972159603E-2</v>
      </c>
      <c r="AE76">
        <v>3.3375556759621299</v>
      </c>
      <c r="AF76">
        <v>2</v>
      </c>
      <c r="AG76">
        <v>0</v>
      </c>
      <c r="AH76">
        <f t="shared" si="65"/>
        <v>1</v>
      </c>
      <c r="AI76">
        <f t="shared" si="66"/>
        <v>0</v>
      </c>
      <c r="AJ76">
        <f t="shared" si="67"/>
        <v>50034.24631943096</v>
      </c>
      <c r="AK76" t="s">
        <v>434</v>
      </c>
      <c r="AL76">
        <v>2.29841153846154</v>
      </c>
      <c r="AM76">
        <v>2.5611899999999999</v>
      </c>
      <c r="AN76">
        <f t="shared" si="68"/>
        <v>0.26277846153845985</v>
      </c>
      <c r="AO76">
        <f t="shared" si="69"/>
        <v>0.10260014350300441</v>
      </c>
      <c r="AP76">
        <v>-0.88073445077478996</v>
      </c>
      <c r="AQ76" t="s">
        <v>253</v>
      </c>
      <c r="AR76">
        <v>0</v>
      </c>
      <c r="AS76">
        <v>0</v>
      </c>
      <c r="AT76" t="e">
        <f t="shared" si="70"/>
        <v>#DIV/0!</v>
      </c>
      <c r="AU76">
        <v>0.5</v>
      </c>
      <c r="AV76">
        <f t="shared" si="71"/>
        <v>0</v>
      </c>
      <c r="AW76">
        <f t="shared" si="72"/>
        <v>-2.5009452333727258</v>
      </c>
      <c r="AX76" t="e">
        <f t="shared" si="73"/>
        <v>#DIV/0!</v>
      </c>
      <c r="AY76" t="e">
        <f t="shared" si="74"/>
        <v>#DIV/0!</v>
      </c>
      <c r="AZ76" t="e">
        <f t="shared" si="75"/>
        <v>#DIV/0!</v>
      </c>
      <c r="BA76" t="e">
        <f t="shared" si="76"/>
        <v>#DIV/0!</v>
      </c>
      <c r="BB76" t="s">
        <v>253</v>
      </c>
      <c r="BC76">
        <v>0</v>
      </c>
      <c r="BD76">
        <f t="shared" si="77"/>
        <v>0</v>
      </c>
      <c r="BE76" t="e">
        <f t="shared" si="78"/>
        <v>#DIV/0!</v>
      </c>
      <c r="BF76">
        <f t="shared" si="79"/>
        <v>1</v>
      </c>
      <c r="BG76">
        <f t="shared" si="80"/>
        <v>0</v>
      </c>
      <c r="BH76">
        <f t="shared" si="81"/>
        <v>9.7465750617660429</v>
      </c>
      <c r="BI76">
        <f t="shared" si="82"/>
        <v>0</v>
      </c>
      <c r="BJ76">
        <f t="shared" si="83"/>
        <v>0</v>
      </c>
      <c r="BK76">
        <f t="shared" si="84"/>
        <v>0</v>
      </c>
      <c r="BL76">
        <f t="shared" si="85"/>
        <v>0</v>
      </c>
      <c r="BM76">
        <v>0.70432126143548801</v>
      </c>
      <c r="BN76">
        <v>0.5</v>
      </c>
      <c r="BO76" t="s">
        <v>254</v>
      </c>
      <c r="BP76">
        <v>1684753364.1533301</v>
      </c>
      <c r="BQ76">
        <v>400.20609999999999</v>
      </c>
      <c r="BR76">
        <v>400.33159999999998</v>
      </c>
      <c r="BS76">
        <v>16.141303333333301</v>
      </c>
      <c r="BT76">
        <v>14.966710000000001</v>
      </c>
      <c r="BU76">
        <v>500.00310000000002</v>
      </c>
      <c r="BV76">
        <v>95.105069999999998</v>
      </c>
      <c r="BW76">
        <v>0.199989533333333</v>
      </c>
      <c r="BX76">
        <v>28.435116666666701</v>
      </c>
      <c r="BY76">
        <v>27.5642933333333</v>
      </c>
      <c r="BZ76">
        <v>999.9</v>
      </c>
      <c r="CA76">
        <v>9996.8333333333303</v>
      </c>
      <c r="CB76">
        <v>0</v>
      </c>
      <c r="CC76">
        <v>69.019373333333306</v>
      </c>
      <c r="CD76">
        <v>0</v>
      </c>
      <c r="CE76">
        <v>0</v>
      </c>
      <c r="CF76">
        <v>0</v>
      </c>
      <c r="CG76">
        <v>0</v>
      </c>
      <c r="CH76">
        <v>2.3074266666666698</v>
      </c>
      <c r="CI76">
        <v>0</v>
      </c>
      <c r="CJ76">
        <v>-4.8228200000000001</v>
      </c>
      <c r="CK76">
        <v>-0.31294333333333302</v>
      </c>
      <c r="CL76">
        <v>39.620466666666701</v>
      </c>
      <c r="CM76">
        <v>43</v>
      </c>
      <c r="CN76">
        <v>41.436999999999998</v>
      </c>
      <c r="CO76">
        <v>41.436999999999998</v>
      </c>
      <c r="CP76">
        <v>39.978999999999999</v>
      </c>
      <c r="CQ76">
        <v>0</v>
      </c>
      <c r="CR76">
        <v>0</v>
      </c>
      <c r="CS76">
        <v>0</v>
      </c>
      <c r="CT76">
        <v>59.600000143051098</v>
      </c>
      <c r="CU76">
        <v>2.29841153846154</v>
      </c>
      <c r="CV76">
        <v>-0.21590085649002999</v>
      </c>
      <c r="CW76">
        <v>-2.6312239254501701</v>
      </c>
      <c r="CX76">
        <v>-4.8463961538461504</v>
      </c>
      <c r="CY76">
        <v>15</v>
      </c>
      <c r="CZ76">
        <v>1684749687.5</v>
      </c>
      <c r="DA76" t="s">
        <v>255</v>
      </c>
      <c r="DB76">
        <v>2</v>
      </c>
      <c r="DC76">
        <v>-3.8319999999999999</v>
      </c>
      <c r="DD76">
        <v>0.35</v>
      </c>
      <c r="DE76">
        <v>403</v>
      </c>
      <c r="DF76">
        <v>15</v>
      </c>
      <c r="DG76">
        <v>1.66</v>
      </c>
      <c r="DH76">
        <v>0.16</v>
      </c>
      <c r="DI76">
        <v>-0.127636096</v>
      </c>
      <c r="DJ76">
        <v>-0.15802216946158801</v>
      </c>
      <c r="DK76">
        <v>0.111235221970961</v>
      </c>
      <c r="DL76">
        <v>1</v>
      </c>
      <c r="DM76">
        <v>2.2919472222222201</v>
      </c>
      <c r="DN76">
        <v>-1.5034801266558999E-2</v>
      </c>
      <c r="DO76">
        <v>0.179032033890448</v>
      </c>
      <c r="DP76">
        <v>1</v>
      </c>
      <c r="DQ76">
        <v>1.166005</v>
      </c>
      <c r="DR76">
        <v>0.105161872519398</v>
      </c>
      <c r="DS76">
        <v>1.3279925037439E-2</v>
      </c>
      <c r="DT76">
        <v>0</v>
      </c>
      <c r="DU76">
        <v>2</v>
      </c>
      <c r="DV76">
        <v>3</v>
      </c>
      <c r="DW76" t="s">
        <v>260</v>
      </c>
      <c r="DX76">
        <v>100</v>
      </c>
      <c r="DY76">
        <v>100</v>
      </c>
      <c r="DZ76">
        <v>-3.8319999999999999</v>
      </c>
      <c r="EA76">
        <v>0.35</v>
      </c>
      <c r="EB76">
        <v>2</v>
      </c>
      <c r="EC76">
        <v>515.97500000000002</v>
      </c>
      <c r="ED76">
        <v>413.56700000000001</v>
      </c>
      <c r="EE76">
        <v>31.058199999999999</v>
      </c>
      <c r="EF76">
        <v>30.084599999999998</v>
      </c>
      <c r="EG76">
        <v>30.000299999999999</v>
      </c>
      <c r="EH76">
        <v>30.253399999999999</v>
      </c>
      <c r="EI76">
        <v>30.286200000000001</v>
      </c>
      <c r="EJ76">
        <v>20.087</v>
      </c>
      <c r="EK76">
        <v>30.393799999999999</v>
      </c>
      <c r="EL76">
        <v>0</v>
      </c>
      <c r="EM76">
        <v>30.958300000000001</v>
      </c>
      <c r="EN76">
        <v>400.19400000000002</v>
      </c>
      <c r="EO76">
        <v>15.144500000000001</v>
      </c>
      <c r="EP76">
        <v>100.404</v>
      </c>
      <c r="EQ76">
        <v>90.304299999999998</v>
      </c>
    </row>
    <row r="77" spans="1:147" x14ac:dyDescent="0.3">
      <c r="A77">
        <v>61</v>
      </c>
      <c r="B77">
        <v>1684753432</v>
      </c>
      <c r="C77">
        <v>3660.5</v>
      </c>
      <c r="D77" t="s">
        <v>435</v>
      </c>
      <c r="E77" t="s">
        <v>436</v>
      </c>
      <c r="F77">
        <v>1684753424.1766701</v>
      </c>
      <c r="G77">
        <f t="shared" si="43"/>
        <v>7.4218220081150475E-3</v>
      </c>
      <c r="H77">
        <f t="shared" si="44"/>
        <v>-1.6756751573439788</v>
      </c>
      <c r="I77">
        <f t="shared" si="45"/>
        <v>400.02550000000002</v>
      </c>
      <c r="J77">
        <f t="shared" si="46"/>
        <v>393.45096718672772</v>
      </c>
      <c r="K77">
        <f t="shared" si="47"/>
        <v>37.498966169553576</v>
      </c>
      <c r="L77">
        <f t="shared" si="48"/>
        <v>38.125570763534697</v>
      </c>
      <c r="M77">
        <f t="shared" si="49"/>
        <v>0.32288462104711391</v>
      </c>
      <c r="N77">
        <f t="shared" si="50"/>
        <v>3.3532067506790231</v>
      </c>
      <c r="O77">
        <f t="shared" si="51"/>
        <v>0.30655282873380529</v>
      </c>
      <c r="P77">
        <f t="shared" si="52"/>
        <v>0.19299400158722416</v>
      </c>
      <c r="Q77">
        <f t="shared" si="53"/>
        <v>0</v>
      </c>
      <c r="R77">
        <f t="shared" si="54"/>
        <v>27.361229526018764</v>
      </c>
      <c r="S77">
        <f t="shared" si="55"/>
        <v>28.182306666666701</v>
      </c>
      <c r="T77">
        <f t="shared" si="56"/>
        <v>3.8353581439831732</v>
      </c>
      <c r="U77">
        <f t="shared" si="57"/>
        <v>39.487166095301554</v>
      </c>
      <c r="V77">
        <f t="shared" si="58"/>
        <v>1.5936190678584423</v>
      </c>
      <c r="W77">
        <f t="shared" si="59"/>
        <v>4.035789917190491</v>
      </c>
      <c r="X77">
        <f t="shared" si="60"/>
        <v>2.2417390761247309</v>
      </c>
      <c r="Y77">
        <f t="shared" si="61"/>
        <v>-327.30235055787358</v>
      </c>
      <c r="Z77">
        <f t="shared" si="62"/>
        <v>158.69302661641282</v>
      </c>
      <c r="AA77">
        <f t="shared" si="63"/>
        <v>10.379951635503021</v>
      </c>
      <c r="AB77">
        <f t="shared" si="64"/>
        <v>-158.22937230595775</v>
      </c>
      <c r="AC77">
        <v>-3.94845142659732E-2</v>
      </c>
      <c r="AD77">
        <v>4.4324826296984303E-2</v>
      </c>
      <c r="AE77">
        <v>3.3415748544774599</v>
      </c>
      <c r="AF77">
        <v>2</v>
      </c>
      <c r="AG77">
        <v>0</v>
      </c>
      <c r="AH77">
        <f t="shared" si="65"/>
        <v>1</v>
      </c>
      <c r="AI77">
        <f t="shared" si="66"/>
        <v>0</v>
      </c>
      <c r="AJ77">
        <f t="shared" si="67"/>
        <v>50003.23520188246</v>
      </c>
      <c r="AK77" t="s">
        <v>437</v>
      </c>
      <c r="AL77">
        <v>2.3574076923076901</v>
      </c>
      <c r="AM77">
        <v>2.48658</v>
      </c>
      <c r="AN77">
        <f t="shared" si="68"/>
        <v>0.12917230769230992</v>
      </c>
      <c r="AO77">
        <f t="shared" si="69"/>
        <v>5.1947778753271528E-2</v>
      </c>
      <c r="AP77">
        <v>-0.59010682028930495</v>
      </c>
      <c r="AQ77" t="s">
        <v>253</v>
      </c>
      <c r="AR77">
        <v>0</v>
      </c>
      <c r="AS77">
        <v>0</v>
      </c>
      <c r="AT77" t="e">
        <f t="shared" si="70"/>
        <v>#DIV/0!</v>
      </c>
      <c r="AU77">
        <v>0.5</v>
      </c>
      <c r="AV77">
        <f t="shared" si="71"/>
        <v>0</v>
      </c>
      <c r="AW77">
        <f t="shared" si="72"/>
        <v>-1.6756751573439788</v>
      </c>
      <c r="AX77" t="e">
        <f t="shared" si="73"/>
        <v>#DIV/0!</v>
      </c>
      <c r="AY77" t="e">
        <f t="shared" si="74"/>
        <v>#DIV/0!</v>
      </c>
      <c r="AZ77" t="e">
        <f t="shared" si="75"/>
        <v>#DIV/0!</v>
      </c>
      <c r="BA77" t="e">
        <f t="shared" si="76"/>
        <v>#DIV/0!</v>
      </c>
      <c r="BB77" t="s">
        <v>253</v>
      </c>
      <c r="BC77">
        <v>0</v>
      </c>
      <c r="BD77">
        <f t="shared" si="77"/>
        <v>0</v>
      </c>
      <c r="BE77" t="e">
        <f t="shared" si="78"/>
        <v>#DIV/0!</v>
      </c>
      <c r="BF77">
        <f t="shared" si="79"/>
        <v>1</v>
      </c>
      <c r="BG77">
        <f t="shared" si="80"/>
        <v>0</v>
      </c>
      <c r="BH77">
        <f t="shared" si="81"/>
        <v>19.25010123627322</v>
      </c>
      <c r="BI77">
        <f t="shared" si="82"/>
        <v>0</v>
      </c>
      <c r="BJ77">
        <f t="shared" si="83"/>
        <v>0</v>
      </c>
      <c r="BK77">
        <f t="shared" si="84"/>
        <v>0</v>
      </c>
      <c r="BL77">
        <f t="shared" si="85"/>
        <v>0</v>
      </c>
      <c r="BM77">
        <v>0.70432126143548801</v>
      </c>
      <c r="BN77">
        <v>0.5</v>
      </c>
      <c r="BO77" t="s">
        <v>254</v>
      </c>
      <c r="BP77">
        <v>1684753424.1766701</v>
      </c>
      <c r="BQ77">
        <v>400.02550000000002</v>
      </c>
      <c r="BR77">
        <v>400.20766666666702</v>
      </c>
      <c r="BS77">
        <v>16.720753333333299</v>
      </c>
      <c r="BT77">
        <v>15.692793333333301</v>
      </c>
      <c r="BU77">
        <v>500.0138</v>
      </c>
      <c r="BV77">
        <v>95.107866666666695</v>
      </c>
      <c r="BW77">
        <v>0.199984366666667</v>
      </c>
      <c r="BX77">
        <v>29.060140000000001</v>
      </c>
      <c r="BY77">
        <v>28.182306666666701</v>
      </c>
      <c r="BZ77">
        <v>999.9</v>
      </c>
      <c r="CA77">
        <v>10011.666666666701</v>
      </c>
      <c r="CB77">
        <v>0</v>
      </c>
      <c r="CC77">
        <v>69.024366666666694</v>
      </c>
      <c r="CD77">
        <v>0</v>
      </c>
      <c r="CE77">
        <v>0</v>
      </c>
      <c r="CF77">
        <v>0</v>
      </c>
      <c r="CG77">
        <v>0</v>
      </c>
      <c r="CH77">
        <v>2.3525433333333301</v>
      </c>
      <c r="CI77">
        <v>0</v>
      </c>
      <c r="CJ77">
        <v>-6.2527366666666699</v>
      </c>
      <c r="CK77">
        <v>-0.49106333333333302</v>
      </c>
      <c r="CL77">
        <v>39.120566666666697</v>
      </c>
      <c r="CM77">
        <v>42.936999999999998</v>
      </c>
      <c r="CN77">
        <v>41.184933333333298</v>
      </c>
      <c r="CO77">
        <v>41.375</v>
      </c>
      <c r="CP77">
        <v>39.601900000000001</v>
      </c>
      <c r="CQ77">
        <v>0</v>
      </c>
      <c r="CR77">
        <v>0</v>
      </c>
      <c r="CS77">
        <v>0</v>
      </c>
      <c r="CT77">
        <v>59.399999856948902</v>
      </c>
      <c r="CU77">
        <v>2.3574076923076901</v>
      </c>
      <c r="CV77">
        <v>-0.34265300021711897</v>
      </c>
      <c r="CW77">
        <v>8.2242750950686103E-2</v>
      </c>
      <c r="CX77">
        <v>-6.2669615384615396</v>
      </c>
      <c r="CY77">
        <v>15</v>
      </c>
      <c r="CZ77">
        <v>1684749687.5</v>
      </c>
      <c r="DA77" t="s">
        <v>255</v>
      </c>
      <c r="DB77">
        <v>2</v>
      </c>
      <c r="DC77">
        <v>-3.8319999999999999</v>
      </c>
      <c r="DD77">
        <v>0.35</v>
      </c>
      <c r="DE77">
        <v>403</v>
      </c>
      <c r="DF77">
        <v>15</v>
      </c>
      <c r="DG77">
        <v>1.66</v>
      </c>
      <c r="DH77">
        <v>0.16</v>
      </c>
      <c r="DI77">
        <v>-0.164509878</v>
      </c>
      <c r="DJ77">
        <v>-3.4608284161020499E-2</v>
      </c>
      <c r="DK77">
        <v>0.10564438668337101</v>
      </c>
      <c r="DL77">
        <v>1</v>
      </c>
      <c r="DM77">
        <v>2.36798333333333</v>
      </c>
      <c r="DN77">
        <v>-0.28439524898379998</v>
      </c>
      <c r="DO77">
        <v>0.211346330436298</v>
      </c>
      <c r="DP77">
        <v>1</v>
      </c>
      <c r="DQ77">
        <v>1.0379562200000001</v>
      </c>
      <c r="DR77">
        <v>-0.12745469124525</v>
      </c>
      <c r="DS77">
        <v>2.3269573451432199E-2</v>
      </c>
      <c r="DT77">
        <v>0</v>
      </c>
      <c r="DU77">
        <v>2</v>
      </c>
      <c r="DV77">
        <v>3</v>
      </c>
      <c r="DW77" t="s">
        <v>260</v>
      </c>
      <c r="DX77">
        <v>100</v>
      </c>
      <c r="DY77">
        <v>100</v>
      </c>
      <c r="DZ77">
        <v>-3.8319999999999999</v>
      </c>
      <c r="EA77">
        <v>0.35</v>
      </c>
      <c r="EB77">
        <v>2</v>
      </c>
      <c r="EC77">
        <v>516.33600000000001</v>
      </c>
      <c r="ED77">
        <v>414.05900000000003</v>
      </c>
      <c r="EE77">
        <v>31.0642</v>
      </c>
      <c r="EF77">
        <v>30.0716</v>
      </c>
      <c r="EG77">
        <v>29.9999</v>
      </c>
      <c r="EH77">
        <v>30.250800000000002</v>
      </c>
      <c r="EI77">
        <v>30.286200000000001</v>
      </c>
      <c r="EJ77">
        <v>20.098600000000001</v>
      </c>
      <c r="EK77">
        <v>25.664400000000001</v>
      </c>
      <c r="EL77">
        <v>0</v>
      </c>
      <c r="EM77">
        <v>31.06</v>
      </c>
      <c r="EN77">
        <v>400.30700000000002</v>
      </c>
      <c r="EO77">
        <v>15.849299999999999</v>
      </c>
      <c r="EP77">
        <v>100.408</v>
      </c>
      <c r="EQ77">
        <v>90.299300000000002</v>
      </c>
    </row>
    <row r="78" spans="1:147" x14ac:dyDescent="0.3">
      <c r="A78">
        <v>62</v>
      </c>
      <c r="B78">
        <v>1684753492</v>
      </c>
      <c r="C78">
        <v>3720.5</v>
      </c>
      <c r="D78" t="s">
        <v>438</v>
      </c>
      <c r="E78" t="s">
        <v>439</v>
      </c>
      <c r="F78">
        <v>1684753484.1733301</v>
      </c>
      <c r="G78">
        <f t="shared" si="43"/>
        <v>7.1150760917606188E-3</v>
      </c>
      <c r="H78">
        <f t="shared" si="44"/>
        <v>-2.0982750894636992</v>
      </c>
      <c r="I78">
        <f t="shared" si="45"/>
        <v>400.032733333333</v>
      </c>
      <c r="J78">
        <f t="shared" si="46"/>
        <v>396.14224884858146</v>
      </c>
      <c r="K78">
        <f t="shared" si="47"/>
        <v>37.754006525035841</v>
      </c>
      <c r="L78">
        <f t="shared" si="48"/>
        <v>38.124785903023884</v>
      </c>
      <c r="M78">
        <f t="shared" si="49"/>
        <v>0.31539846058277832</v>
      </c>
      <c r="N78">
        <f t="shared" si="50"/>
        <v>3.3505686947417161</v>
      </c>
      <c r="O78">
        <f t="shared" si="51"/>
        <v>0.29978391441297003</v>
      </c>
      <c r="P78">
        <f t="shared" si="52"/>
        <v>0.18870341308491714</v>
      </c>
      <c r="Q78">
        <f t="shared" si="53"/>
        <v>0</v>
      </c>
      <c r="R78">
        <f t="shared" si="54"/>
        <v>27.296209050993145</v>
      </c>
      <c r="S78">
        <f t="shared" si="55"/>
        <v>28.088176666666701</v>
      </c>
      <c r="T78">
        <f t="shared" si="56"/>
        <v>3.8143904584471571</v>
      </c>
      <c r="U78">
        <f t="shared" si="57"/>
        <v>40.375498063265169</v>
      </c>
      <c r="V78">
        <f t="shared" si="58"/>
        <v>1.616892988961028</v>
      </c>
      <c r="W78">
        <f t="shared" si="59"/>
        <v>4.0046391165936486</v>
      </c>
      <c r="X78">
        <f t="shared" si="60"/>
        <v>2.1974974694861293</v>
      </c>
      <c r="Y78">
        <f t="shared" si="61"/>
        <v>-313.77485564664329</v>
      </c>
      <c r="Z78">
        <f t="shared" si="62"/>
        <v>151.38429050772069</v>
      </c>
      <c r="AA78">
        <f t="shared" si="63"/>
        <v>9.8984553564058206</v>
      </c>
      <c r="AB78">
        <f t="shared" si="64"/>
        <v>-152.49210978251679</v>
      </c>
      <c r="AC78">
        <v>-3.9445522749950702E-2</v>
      </c>
      <c r="AD78">
        <v>4.4281054904404697E-2</v>
      </c>
      <c r="AE78">
        <v>3.3389482852020902</v>
      </c>
      <c r="AF78">
        <v>3</v>
      </c>
      <c r="AG78">
        <v>1</v>
      </c>
      <c r="AH78">
        <f t="shared" si="65"/>
        <v>1</v>
      </c>
      <c r="AI78">
        <f t="shared" si="66"/>
        <v>0</v>
      </c>
      <c r="AJ78">
        <f t="shared" si="67"/>
        <v>49977.957242205208</v>
      </c>
      <c r="AK78" t="s">
        <v>440</v>
      </c>
      <c r="AL78">
        <v>2.3311999999999999</v>
      </c>
      <c r="AM78">
        <v>1.6184000000000001</v>
      </c>
      <c r="AN78">
        <f t="shared" si="68"/>
        <v>-0.71279999999999988</v>
      </c>
      <c r="AO78">
        <f t="shared" si="69"/>
        <v>-0.44043499752842302</v>
      </c>
      <c r="AP78">
        <v>-0.73892987892571904</v>
      </c>
      <c r="AQ78" t="s">
        <v>253</v>
      </c>
      <c r="AR78">
        <v>0</v>
      </c>
      <c r="AS78">
        <v>0</v>
      </c>
      <c r="AT78" t="e">
        <f t="shared" si="70"/>
        <v>#DIV/0!</v>
      </c>
      <c r="AU78">
        <v>0.5</v>
      </c>
      <c r="AV78">
        <f t="shared" si="71"/>
        <v>0</v>
      </c>
      <c r="AW78">
        <f t="shared" si="72"/>
        <v>-2.0982750894636992</v>
      </c>
      <c r="AX78" t="e">
        <f t="shared" si="73"/>
        <v>#DIV/0!</v>
      </c>
      <c r="AY78" t="e">
        <f t="shared" si="74"/>
        <v>#DIV/0!</v>
      </c>
      <c r="AZ78" t="e">
        <f t="shared" si="75"/>
        <v>#DIV/0!</v>
      </c>
      <c r="BA78" t="e">
        <f t="shared" si="76"/>
        <v>#DIV/0!</v>
      </c>
      <c r="BB78" t="s">
        <v>253</v>
      </c>
      <c r="BC78">
        <v>0</v>
      </c>
      <c r="BD78">
        <f t="shared" si="77"/>
        <v>0</v>
      </c>
      <c r="BE78" t="e">
        <f t="shared" si="78"/>
        <v>#DIV/0!</v>
      </c>
      <c r="BF78">
        <f t="shared" si="79"/>
        <v>1</v>
      </c>
      <c r="BG78">
        <f t="shared" si="80"/>
        <v>0</v>
      </c>
      <c r="BH78">
        <f t="shared" si="81"/>
        <v>-2.2704826038159376</v>
      </c>
      <c r="BI78">
        <f t="shared" si="82"/>
        <v>0</v>
      </c>
      <c r="BJ78">
        <f t="shared" si="83"/>
        <v>0</v>
      </c>
      <c r="BK78">
        <f t="shared" si="84"/>
        <v>0</v>
      </c>
      <c r="BL78">
        <f t="shared" si="85"/>
        <v>0</v>
      </c>
      <c r="BM78">
        <v>0.70432126143548801</v>
      </c>
      <c r="BN78">
        <v>0.5</v>
      </c>
      <c r="BO78" t="s">
        <v>254</v>
      </c>
      <c r="BP78">
        <v>1684753484.1733301</v>
      </c>
      <c r="BQ78">
        <v>400.032733333333</v>
      </c>
      <c r="BR78">
        <v>400.13810000000001</v>
      </c>
      <c r="BS78">
        <v>16.965606666666702</v>
      </c>
      <c r="BT78">
        <v>15.9803333333333</v>
      </c>
      <c r="BU78">
        <v>499.99116666666703</v>
      </c>
      <c r="BV78">
        <v>95.104190000000003</v>
      </c>
      <c r="BW78">
        <v>0.19997570000000001</v>
      </c>
      <c r="BX78">
        <v>28.92624</v>
      </c>
      <c r="BY78">
        <v>28.088176666666701</v>
      </c>
      <c r="BZ78">
        <v>999.9</v>
      </c>
      <c r="CA78">
        <v>10002.166666666701</v>
      </c>
      <c r="CB78">
        <v>0</v>
      </c>
      <c r="CC78">
        <v>69.031499999999994</v>
      </c>
      <c r="CD78">
        <v>0</v>
      </c>
      <c r="CE78">
        <v>0</v>
      </c>
      <c r="CF78">
        <v>0</v>
      </c>
      <c r="CG78">
        <v>0</v>
      </c>
      <c r="CH78">
        <v>2.3645566666666702</v>
      </c>
      <c r="CI78">
        <v>0</v>
      </c>
      <c r="CJ78">
        <v>-7.7227433333333302</v>
      </c>
      <c r="CK78">
        <v>-0.63244</v>
      </c>
      <c r="CL78">
        <v>38.722700000000003</v>
      </c>
      <c r="CM78">
        <v>42.811999999999998</v>
      </c>
      <c r="CN78">
        <v>40.893599999999999</v>
      </c>
      <c r="CO78">
        <v>41.2624</v>
      </c>
      <c r="CP78">
        <v>39.289266666666698</v>
      </c>
      <c r="CQ78">
        <v>0</v>
      </c>
      <c r="CR78">
        <v>0</v>
      </c>
      <c r="CS78">
        <v>0</v>
      </c>
      <c r="CT78">
        <v>59.200000047683702</v>
      </c>
      <c r="CU78">
        <v>2.3311999999999999</v>
      </c>
      <c r="CV78">
        <v>-0.332772662999549</v>
      </c>
      <c r="CW78">
        <v>-1.7758051084433299</v>
      </c>
      <c r="CX78">
        <v>-7.7104192307692303</v>
      </c>
      <c r="CY78">
        <v>15</v>
      </c>
      <c r="CZ78">
        <v>1684749687.5</v>
      </c>
      <c r="DA78" t="s">
        <v>255</v>
      </c>
      <c r="DB78">
        <v>2</v>
      </c>
      <c r="DC78">
        <v>-3.8319999999999999</v>
      </c>
      <c r="DD78">
        <v>0.35</v>
      </c>
      <c r="DE78">
        <v>403</v>
      </c>
      <c r="DF78">
        <v>15</v>
      </c>
      <c r="DG78">
        <v>1.66</v>
      </c>
      <c r="DH78">
        <v>0.16</v>
      </c>
      <c r="DI78">
        <v>-8.4714932399999998E-2</v>
      </c>
      <c r="DJ78">
        <v>-0.11339670595417201</v>
      </c>
      <c r="DK78">
        <v>8.4518695302097005E-2</v>
      </c>
      <c r="DL78">
        <v>1</v>
      </c>
      <c r="DM78">
        <v>2.31995555555556</v>
      </c>
      <c r="DN78">
        <v>0.12518766102258899</v>
      </c>
      <c r="DO78">
        <v>0.202963860281201</v>
      </c>
      <c r="DP78">
        <v>1</v>
      </c>
      <c r="DQ78">
        <v>0.97303629999999997</v>
      </c>
      <c r="DR78">
        <v>0.142380800485122</v>
      </c>
      <c r="DS78">
        <v>1.86317547603547E-2</v>
      </c>
      <c r="DT78">
        <v>0</v>
      </c>
      <c r="DU78">
        <v>2</v>
      </c>
      <c r="DV78">
        <v>3</v>
      </c>
      <c r="DW78" t="s">
        <v>260</v>
      </c>
      <c r="DX78">
        <v>100</v>
      </c>
      <c r="DY78">
        <v>100</v>
      </c>
      <c r="DZ78">
        <v>-3.8319999999999999</v>
      </c>
      <c r="EA78">
        <v>0.35</v>
      </c>
      <c r="EB78">
        <v>2</v>
      </c>
      <c r="EC78">
        <v>515.44600000000003</v>
      </c>
      <c r="ED78">
        <v>413.935</v>
      </c>
      <c r="EE78">
        <v>27.616700000000002</v>
      </c>
      <c r="EF78">
        <v>30.084599999999998</v>
      </c>
      <c r="EG78">
        <v>30</v>
      </c>
      <c r="EH78">
        <v>30.250800000000002</v>
      </c>
      <c r="EI78">
        <v>30.286200000000001</v>
      </c>
      <c r="EJ78">
        <v>20.093900000000001</v>
      </c>
      <c r="EK78">
        <v>25.6326</v>
      </c>
      <c r="EL78">
        <v>0</v>
      </c>
      <c r="EM78">
        <v>27.590399999999999</v>
      </c>
      <c r="EN78">
        <v>400.09199999999998</v>
      </c>
      <c r="EO78">
        <v>15.828799999999999</v>
      </c>
      <c r="EP78">
        <v>100.408</v>
      </c>
      <c r="EQ78">
        <v>90.295699999999997</v>
      </c>
    </row>
    <row r="79" spans="1:147" x14ac:dyDescent="0.3">
      <c r="A79">
        <v>63</v>
      </c>
      <c r="B79">
        <v>1684753552</v>
      </c>
      <c r="C79">
        <v>3780.5</v>
      </c>
      <c r="D79" t="s">
        <v>441</v>
      </c>
      <c r="E79" t="s">
        <v>442</v>
      </c>
      <c r="F79">
        <v>1684753544.21</v>
      </c>
      <c r="G79">
        <f t="shared" si="43"/>
        <v>6.8655702300213558E-3</v>
      </c>
      <c r="H79">
        <f t="shared" si="44"/>
        <v>-2.6829030213299925</v>
      </c>
      <c r="I79">
        <f t="shared" si="45"/>
        <v>400.04806666666701</v>
      </c>
      <c r="J79">
        <f t="shared" si="46"/>
        <v>399.70685975270652</v>
      </c>
      <c r="K79">
        <f t="shared" si="47"/>
        <v>38.093120439458069</v>
      </c>
      <c r="L79">
        <f t="shared" si="48"/>
        <v>38.125638360407223</v>
      </c>
      <c r="M79">
        <f t="shared" si="49"/>
        <v>0.30568052452573719</v>
      </c>
      <c r="N79">
        <f t="shared" si="50"/>
        <v>3.3489685541771022</v>
      </c>
      <c r="O79">
        <f t="shared" si="51"/>
        <v>0.29098263960105397</v>
      </c>
      <c r="P79">
        <f t="shared" si="52"/>
        <v>0.1831257901946779</v>
      </c>
      <c r="Q79">
        <f t="shared" si="53"/>
        <v>0</v>
      </c>
      <c r="R79">
        <f t="shared" si="54"/>
        <v>27.112997210167894</v>
      </c>
      <c r="S79">
        <f t="shared" si="55"/>
        <v>27.91253</v>
      </c>
      <c r="T79">
        <f t="shared" si="56"/>
        <v>3.775532020482248</v>
      </c>
      <c r="U79">
        <f t="shared" si="57"/>
        <v>40.264284560929383</v>
      </c>
      <c r="V79">
        <f t="shared" si="58"/>
        <v>1.5902211834801132</v>
      </c>
      <c r="W79">
        <f t="shared" si="59"/>
        <v>3.9494584364804308</v>
      </c>
      <c r="X79">
        <f t="shared" si="60"/>
        <v>2.1853108370021346</v>
      </c>
      <c r="Y79">
        <f t="shared" si="61"/>
        <v>-302.77164714394178</v>
      </c>
      <c r="Z79">
        <f t="shared" si="62"/>
        <v>139.794734966221</v>
      </c>
      <c r="AA79">
        <f t="shared" si="63"/>
        <v>9.1261504440545789</v>
      </c>
      <c r="AB79">
        <f t="shared" si="64"/>
        <v>-153.85076173366619</v>
      </c>
      <c r="AC79">
        <v>-3.9421878104694497E-2</v>
      </c>
      <c r="AD79">
        <v>4.4254511718719899E-2</v>
      </c>
      <c r="AE79">
        <v>3.3373551102052299</v>
      </c>
      <c r="AF79">
        <v>3</v>
      </c>
      <c r="AG79">
        <v>1</v>
      </c>
      <c r="AH79">
        <f t="shared" si="65"/>
        <v>1</v>
      </c>
      <c r="AI79">
        <f t="shared" si="66"/>
        <v>0</v>
      </c>
      <c r="AJ79">
        <f t="shared" si="67"/>
        <v>49988.832307461402</v>
      </c>
      <c r="AK79" t="s">
        <v>443</v>
      </c>
      <c r="AL79">
        <v>2.2966653846153799</v>
      </c>
      <c r="AM79">
        <v>1.4044000000000001</v>
      </c>
      <c r="AN79">
        <f t="shared" si="68"/>
        <v>-0.89226538461537985</v>
      </c>
      <c r="AO79">
        <f t="shared" si="69"/>
        <v>-0.63533564840172296</v>
      </c>
      <c r="AP79">
        <v>-0.94481282014412205</v>
      </c>
      <c r="AQ79" t="s">
        <v>253</v>
      </c>
      <c r="AR79">
        <v>0</v>
      </c>
      <c r="AS79">
        <v>0</v>
      </c>
      <c r="AT79" t="e">
        <f t="shared" si="70"/>
        <v>#DIV/0!</v>
      </c>
      <c r="AU79">
        <v>0.5</v>
      </c>
      <c r="AV79">
        <f t="shared" si="71"/>
        <v>0</v>
      </c>
      <c r="AW79">
        <f t="shared" si="72"/>
        <v>-2.6829030213299925</v>
      </c>
      <c r="AX79" t="e">
        <f t="shared" si="73"/>
        <v>#DIV/0!</v>
      </c>
      <c r="AY79" t="e">
        <f t="shared" si="74"/>
        <v>#DIV/0!</v>
      </c>
      <c r="AZ79" t="e">
        <f t="shared" si="75"/>
        <v>#DIV/0!</v>
      </c>
      <c r="BA79" t="e">
        <f t="shared" si="76"/>
        <v>#DIV/0!</v>
      </c>
      <c r="BB79" t="s">
        <v>253</v>
      </c>
      <c r="BC79">
        <v>0</v>
      </c>
      <c r="BD79">
        <f t="shared" si="77"/>
        <v>0</v>
      </c>
      <c r="BE79" t="e">
        <f t="shared" si="78"/>
        <v>#DIV/0!</v>
      </c>
      <c r="BF79">
        <f t="shared" si="79"/>
        <v>1</v>
      </c>
      <c r="BG79">
        <f t="shared" si="80"/>
        <v>0</v>
      </c>
      <c r="BH79">
        <f t="shared" si="81"/>
        <v>-1.57397117966801</v>
      </c>
      <c r="BI79">
        <f t="shared" si="82"/>
        <v>0</v>
      </c>
      <c r="BJ79">
        <f t="shared" si="83"/>
        <v>0</v>
      </c>
      <c r="BK79">
        <f t="shared" si="84"/>
        <v>0</v>
      </c>
      <c r="BL79">
        <f t="shared" si="85"/>
        <v>0</v>
      </c>
      <c r="BM79">
        <v>0.70432126143548801</v>
      </c>
      <c r="BN79">
        <v>0.5</v>
      </c>
      <c r="BO79" t="s">
        <v>254</v>
      </c>
      <c r="BP79">
        <v>1684753544.21</v>
      </c>
      <c r="BQ79">
        <v>400.04806666666701</v>
      </c>
      <c r="BR79">
        <v>400.05703333333298</v>
      </c>
      <c r="BS79">
        <v>16.6860133333333</v>
      </c>
      <c r="BT79">
        <v>15.7350433333333</v>
      </c>
      <c r="BU79">
        <v>500.00323333333301</v>
      </c>
      <c r="BV79">
        <v>95.102646666666701</v>
      </c>
      <c r="BW79">
        <v>0.19999703333333299</v>
      </c>
      <c r="BX79">
        <v>28.686803333333302</v>
      </c>
      <c r="BY79">
        <v>27.91253</v>
      </c>
      <c r="BZ79">
        <v>999.9</v>
      </c>
      <c r="CA79">
        <v>9996.3333333333303</v>
      </c>
      <c r="CB79">
        <v>0</v>
      </c>
      <c r="CC79">
        <v>69.031499999999994</v>
      </c>
      <c r="CD79">
        <v>0</v>
      </c>
      <c r="CE79">
        <v>0</v>
      </c>
      <c r="CF79">
        <v>0</v>
      </c>
      <c r="CG79">
        <v>0</v>
      </c>
      <c r="CH79">
        <v>2.2904566666666701</v>
      </c>
      <c r="CI79">
        <v>0</v>
      </c>
      <c r="CJ79">
        <v>-9.5351233333333294</v>
      </c>
      <c r="CK79">
        <v>-0.83039333333333298</v>
      </c>
      <c r="CL79">
        <v>38.410133333333299</v>
      </c>
      <c r="CM79">
        <v>42.676666666666598</v>
      </c>
      <c r="CN79">
        <v>40.610300000000002</v>
      </c>
      <c r="CO79">
        <v>41.1291333333333</v>
      </c>
      <c r="CP79">
        <v>39.026866666666699</v>
      </c>
      <c r="CQ79">
        <v>0</v>
      </c>
      <c r="CR79">
        <v>0</v>
      </c>
      <c r="CS79">
        <v>0</v>
      </c>
      <c r="CT79">
        <v>59.599999904632597</v>
      </c>
      <c r="CU79">
        <v>2.2966653846153799</v>
      </c>
      <c r="CV79">
        <v>1.0441333265652499</v>
      </c>
      <c r="CW79">
        <v>-3.2488991300415901</v>
      </c>
      <c r="CX79">
        <v>-9.5745884615384593</v>
      </c>
      <c r="CY79">
        <v>15</v>
      </c>
      <c r="CZ79">
        <v>1684749687.5</v>
      </c>
      <c r="DA79" t="s">
        <v>255</v>
      </c>
      <c r="DB79">
        <v>2</v>
      </c>
      <c r="DC79">
        <v>-3.8319999999999999</v>
      </c>
      <c r="DD79">
        <v>0.35</v>
      </c>
      <c r="DE79">
        <v>403</v>
      </c>
      <c r="DF79">
        <v>15</v>
      </c>
      <c r="DG79">
        <v>1.66</v>
      </c>
      <c r="DH79">
        <v>0.16</v>
      </c>
      <c r="DI79">
        <v>-3.2198455000000001E-2</v>
      </c>
      <c r="DJ79">
        <v>0.20535675134890699</v>
      </c>
      <c r="DK79">
        <v>0.100307499080612</v>
      </c>
      <c r="DL79">
        <v>1</v>
      </c>
      <c r="DM79">
        <v>2.2776416666666699</v>
      </c>
      <c r="DN79">
        <v>0.31198221666678</v>
      </c>
      <c r="DO79">
        <v>0.19665435042649501</v>
      </c>
      <c r="DP79">
        <v>1</v>
      </c>
      <c r="DQ79">
        <v>0.94474482000000004</v>
      </c>
      <c r="DR79">
        <v>4.53995826608675E-2</v>
      </c>
      <c r="DS79">
        <v>1.2280096272733401E-2</v>
      </c>
      <c r="DT79">
        <v>1</v>
      </c>
      <c r="DU79">
        <v>3</v>
      </c>
      <c r="DV79">
        <v>3</v>
      </c>
      <c r="DW79" t="s">
        <v>256</v>
      </c>
      <c r="DX79">
        <v>100</v>
      </c>
      <c r="DY79">
        <v>100</v>
      </c>
      <c r="DZ79">
        <v>-3.8319999999999999</v>
      </c>
      <c r="EA79">
        <v>0.35</v>
      </c>
      <c r="EB79">
        <v>2</v>
      </c>
      <c r="EC79">
        <v>515.91200000000003</v>
      </c>
      <c r="ED79">
        <v>413.745</v>
      </c>
      <c r="EE79">
        <v>27.835699999999999</v>
      </c>
      <c r="EF79">
        <v>30.113199999999999</v>
      </c>
      <c r="EG79">
        <v>30</v>
      </c>
      <c r="EH79">
        <v>30.261199999999999</v>
      </c>
      <c r="EI79">
        <v>30.294</v>
      </c>
      <c r="EJ79">
        <v>20.090900000000001</v>
      </c>
      <c r="EK79">
        <v>27.028099999999998</v>
      </c>
      <c r="EL79">
        <v>0</v>
      </c>
      <c r="EM79">
        <v>27.885400000000001</v>
      </c>
      <c r="EN79">
        <v>400.10300000000001</v>
      </c>
      <c r="EO79">
        <v>15.689399999999999</v>
      </c>
      <c r="EP79">
        <v>100.408</v>
      </c>
      <c r="EQ79">
        <v>90.292400000000001</v>
      </c>
    </row>
    <row r="80" spans="1:147" x14ac:dyDescent="0.3">
      <c r="A80">
        <v>64</v>
      </c>
      <c r="B80">
        <v>1684753612.5</v>
      </c>
      <c r="C80">
        <v>3841</v>
      </c>
      <c r="D80" t="s">
        <v>444</v>
      </c>
      <c r="E80" t="s">
        <v>445</v>
      </c>
      <c r="F80">
        <v>1684753604.70667</v>
      </c>
      <c r="G80">
        <f t="shared" si="43"/>
        <v>6.1989289711638119E-3</v>
      </c>
      <c r="H80">
        <f t="shared" si="44"/>
        <v>-2.4290930920307021</v>
      </c>
      <c r="I80">
        <f t="shared" si="45"/>
        <v>400.026166666667</v>
      </c>
      <c r="J80">
        <f t="shared" si="46"/>
        <v>399.72323662706839</v>
      </c>
      <c r="K80">
        <f t="shared" si="47"/>
        <v>38.095139614812162</v>
      </c>
      <c r="L80">
        <f t="shared" si="48"/>
        <v>38.124009995852319</v>
      </c>
      <c r="M80">
        <f t="shared" si="49"/>
        <v>0.27263885564178075</v>
      </c>
      <c r="N80">
        <f t="shared" si="50"/>
        <v>3.3519386636114947</v>
      </c>
      <c r="O80">
        <f t="shared" si="51"/>
        <v>0.26089095273486373</v>
      </c>
      <c r="P80">
        <f t="shared" si="52"/>
        <v>0.16407016256759535</v>
      </c>
      <c r="Q80">
        <f t="shared" si="53"/>
        <v>0</v>
      </c>
      <c r="R80">
        <f t="shared" si="54"/>
        <v>27.201921176658889</v>
      </c>
      <c r="S80">
        <f t="shared" si="55"/>
        <v>27.919540000000001</v>
      </c>
      <c r="T80">
        <f t="shared" si="56"/>
        <v>3.7770762047963724</v>
      </c>
      <c r="U80">
        <f t="shared" si="57"/>
        <v>40.060042005946151</v>
      </c>
      <c r="V80">
        <f t="shared" si="58"/>
        <v>1.5761982590592227</v>
      </c>
      <c r="W80">
        <f t="shared" si="59"/>
        <v>3.9345896312971069</v>
      </c>
      <c r="X80">
        <f t="shared" si="60"/>
        <v>2.2008779457371497</v>
      </c>
      <c r="Y80">
        <f t="shared" si="61"/>
        <v>-273.37276762832408</v>
      </c>
      <c r="Z80">
        <f t="shared" si="62"/>
        <v>126.90279656089125</v>
      </c>
      <c r="AA80">
        <f t="shared" si="63"/>
        <v>8.2747991001796102</v>
      </c>
      <c r="AB80">
        <f t="shared" si="64"/>
        <v>-138.1951719672532</v>
      </c>
      <c r="AC80">
        <v>-3.94657698795828E-2</v>
      </c>
      <c r="AD80">
        <v>4.4303784081162603E-2</v>
      </c>
      <c r="AE80">
        <v>3.3403122893914201</v>
      </c>
      <c r="AF80">
        <v>3</v>
      </c>
      <c r="AG80">
        <v>1</v>
      </c>
      <c r="AH80">
        <f t="shared" si="65"/>
        <v>1</v>
      </c>
      <c r="AI80">
        <f t="shared" si="66"/>
        <v>0</v>
      </c>
      <c r="AJ80">
        <f t="shared" si="67"/>
        <v>50053.024170329532</v>
      </c>
      <c r="AK80" t="s">
        <v>446</v>
      </c>
      <c r="AL80">
        <v>2.3729269230769199</v>
      </c>
      <c r="AM80">
        <v>1.9823999999999999</v>
      </c>
      <c r="AN80">
        <f t="shared" si="68"/>
        <v>-0.39052692307691994</v>
      </c>
      <c r="AO80">
        <f t="shared" si="69"/>
        <v>-0.19699703545042371</v>
      </c>
      <c r="AP80">
        <v>-0.85543095536079405</v>
      </c>
      <c r="AQ80" t="s">
        <v>253</v>
      </c>
      <c r="AR80">
        <v>0</v>
      </c>
      <c r="AS80">
        <v>0</v>
      </c>
      <c r="AT80" t="e">
        <f t="shared" si="70"/>
        <v>#DIV/0!</v>
      </c>
      <c r="AU80">
        <v>0.5</v>
      </c>
      <c r="AV80">
        <f t="shared" si="71"/>
        <v>0</v>
      </c>
      <c r="AW80">
        <f t="shared" si="72"/>
        <v>-2.4290930920307021</v>
      </c>
      <c r="AX80" t="e">
        <f t="shared" si="73"/>
        <v>#DIV/0!</v>
      </c>
      <c r="AY80" t="e">
        <f t="shared" si="74"/>
        <v>#DIV/0!</v>
      </c>
      <c r="AZ80" t="e">
        <f t="shared" si="75"/>
        <v>#DIV/0!</v>
      </c>
      <c r="BA80" t="e">
        <f t="shared" si="76"/>
        <v>#DIV/0!</v>
      </c>
      <c r="BB80" t="s">
        <v>253</v>
      </c>
      <c r="BC80">
        <v>0</v>
      </c>
      <c r="BD80">
        <f t="shared" si="77"/>
        <v>0</v>
      </c>
      <c r="BE80" t="e">
        <f t="shared" si="78"/>
        <v>#DIV/0!</v>
      </c>
      <c r="BF80">
        <f t="shared" si="79"/>
        <v>1</v>
      </c>
      <c r="BG80">
        <f t="shared" si="80"/>
        <v>0</v>
      </c>
      <c r="BH80">
        <f t="shared" si="81"/>
        <v>-5.0762185213272417</v>
      </c>
      <c r="BI80">
        <f t="shared" si="82"/>
        <v>0</v>
      </c>
      <c r="BJ80">
        <f t="shared" si="83"/>
        <v>0</v>
      </c>
      <c r="BK80">
        <f t="shared" si="84"/>
        <v>0</v>
      </c>
      <c r="BL80">
        <f t="shared" si="85"/>
        <v>0</v>
      </c>
      <c r="BM80">
        <v>0.70432126143548801</v>
      </c>
      <c r="BN80">
        <v>0.5</v>
      </c>
      <c r="BO80" t="s">
        <v>254</v>
      </c>
      <c r="BP80">
        <v>1684753604.70667</v>
      </c>
      <c r="BQ80">
        <v>400.026166666667</v>
      </c>
      <c r="BR80">
        <v>400.0333</v>
      </c>
      <c r="BS80">
        <v>16.5386733333333</v>
      </c>
      <c r="BT80">
        <v>15.679923333333299</v>
      </c>
      <c r="BU80">
        <v>500.00920000000002</v>
      </c>
      <c r="BV80">
        <v>95.103880000000004</v>
      </c>
      <c r="BW80">
        <v>0.199910533333333</v>
      </c>
      <c r="BX80">
        <v>28.621786666666701</v>
      </c>
      <c r="BY80">
        <v>27.919540000000001</v>
      </c>
      <c r="BZ80">
        <v>999.9</v>
      </c>
      <c r="CA80">
        <v>10007.333333333299</v>
      </c>
      <c r="CB80">
        <v>0</v>
      </c>
      <c r="CC80">
        <v>69.031499999999994</v>
      </c>
      <c r="CD80">
        <v>0</v>
      </c>
      <c r="CE80">
        <v>0</v>
      </c>
      <c r="CF80">
        <v>0</v>
      </c>
      <c r="CG80">
        <v>0</v>
      </c>
      <c r="CH80">
        <v>2.3800633333333301</v>
      </c>
      <c r="CI80">
        <v>0</v>
      </c>
      <c r="CJ80">
        <v>-10.755409999999999</v>
      </c>
      <c r="CK80">
        <v>-0.97979000000000005</v>
      </c>
      <c r="CL80">
        <v>38.1206666666667</v>
      </c>
      <c r="CM80">
        <v>42.491599999999998</v>
      </c>
      <c r="CN80">
        <v>40.3414</v>
      </c>
      <c r="CO80">
        <v>41.0041333333333</v>
      </c>
      <c r="CP80">
        <v>38.770666666666699</v>
      </c>
      <c r="CQ80">
        <v>0</v>
      </c>
      <c r="CR80">
        <v>0</v>
      </c>
      <c r="CS80">
        <v>0</v>
      </c>
      <c r="CT80">
        <v>60</v>
      </c>
      <c r="CU80">
        <v>2.3729269230769199</v>
      </c>
      <c r="CV80">
        <v>-0.38264273870106402</v>
      </c>
      <c r="CW80">
        <v>-1.8875384586136099</v>
      </c>
      <c r="CX80">
        <v>-10.7497961538462</v>
      </c>
      <c r="CY80">
        <v>15</v>
      </c>
      <c r="CZ80">
        <v>1684749687.5</v>
      </c>
      <c r="DA80" t="s">
        <v>255</v>
      </c>
      <c r="DB80">
        <v>2</v>
      </c>
      <c r="DC80">
        <v>-3.8319999999999999</v>
      </c>
      <c r="DD80">
        <v>0.35</v>
      </c>
      <c r="DE80">
        <v>403</v>
      </c>
      <c r="DF80">
        <v>15</v>
      </c>
      <c r="DG80">
        <v>1.66</v>
      </c>
      <c r="DH80">
        <v>0.16</v>
      </c>
      <c r="DI80">
        <v>-2.3561997800000001E-2</v>
      </c>
      <c r="DJ80">
        <v>0.194571723469289</v>
      </c>
      <c r="DK80">
        <v>0.10240543256736501</v>
      </c>
      <c r="DL80">
        <v>1</v>
      </c>
      <c r="DM80">
        <v>2.35459444444444</v>
      </c>
      <c r="DN80">
        <v>5.9162434724376801E-2</v>
      </c>
      <c r="DO80">
        <v>0.18625368593585301</v>
      </c>
      <c r="DP80">
        <v>1</v>
      </c>
      <c r="DQ80">
        <v>0.86328435999999997</v>
      </c>
      <c r="DR80">
        <v>-5.8874101104429602E-2</v>
      </c>
      <c r="DS80">
        <v>1.1538453580545401E-2</v>
      </c>
      <c r="DT80">
        <v>1</v>
      </c>
      <c r="DU80">
        <v>3</v>
      </c>
      <c r="DV80">
        <v>3</v>
      </c>
      <c r="DW80" t="s">
        <v>256</v>
      </c>
      <c r="DX80">
        <v>100</v>
      </c>
      <c r="DY80">
        <v>100</v>
      </c>
      <c r="DZ80">
        <v>-3.8319999999999999</v>
      </c>
      <c r="EA80">
        <v>0.35</v>
      </c>
      <c r="EB80">
        <v>2</v>
      </c>
      <c r="EC80">
        <v>515.38</v>
      </c>
      <c r="ED80">
        <v>413.67700000000002</v>
      </c>
      <c r="EE80">
        <v>28.389600000000002</v>
      </c>
      <c r="EF80">
        <v>30.134</v>
      </c>
      <c r="EG80">
        <v>30.0001</v>
      </c>
      <c r="EH80">
        <v>30.2742</v>
      </c>
      <c r="EI80">
        <v>30.3018</v>
      </c>
      <c r="EJ80">
        <v>20.09</v>
      </c>
      <c r="EK80">
        <v>27.3096</v>
      </c>
      <c r="EL80">
        <v>0</v>
      </c>
      <c r="EM80">
        <v>28.412800000000001</v>
      </c>
      <c r="EN80">
        <v>400.13400000000001</v>
      </c>
      <c r="EO80">
        <v>15.655900000000001</v>
      </c>
      <c r="EP80">
        <v>100.404</v>
      </c>
      <c r="EQ80">
        <v>90.288499999999999</v>
      </c>
    </row>
    <row r="81" spans="1:147" x14ac:dyDescent="0.3">
      <c r="A81">
        <v>65</v>
      </c>
      <c r="B81">
        <v>1684753672.5</v>
      </c>
      <c r="C81">
        <v>3901</v>
      </c>
      <c r="D81" t="s">
        <v>447</v>
      </c>
      <c r="E81" t="s">
        <v>448</v>
      </c>
      <c r="F81">
        <v>1684753664.72333</v>
      </c>
      <c r="G81">
        <f t="shared" ref="G81:G94" si="86">BU81*AH81*(BS81-BT81)/(100*BM81*(1000-AH81*BS81))</f>
        <v>5.2066927894235723E-3</v>
      </c>
      <c r="H81">
        <f t="shared" ref="H81:H94" si="87">BU81*AH81*(BR81-BQ81*(1000-AH81*BT81)/(1000-AH81*BS81))/(100*BM81)</f>
        <v>-2.2465127556543609</v>
      </c>
      <c r="I81">
        <f t="shared" ref="I81:I112" si="88">BQ81 - IF(AH81&gt;1, H81*BM81*100/(AJ81*CA81), 0)</f>
        <v>400.01659999999998</v>
      </c>
      <c r="J81">
        <f t="shared" ref="J81:J112" si="89">((P81-G81/2)*I81-H81)/(P81+G81/2)</f>
        <v>401.19252505438851</v>
      </c>
      <c r="K81">
        <f t="shared" ref="K81:K112" si="90">J81*(BV81+BW81)/1000</f>
        <v>38.235629033952868</v>
      </c>
      <c r="L81">
        <f t="shared" ref="L81:L94" si="91">(BQ81 - IF(AH81&gt;1, H81*BM81*100/(AJ81*CA81), 0))*(BV81+BW81)/1000</f>
        <v>38.123557568650185</v>
      </c>
      <c r="M81">
        <f t="shared" ref="M81:M112" si="92">2/((1/O81-1/N81)+SIGN(O81)*SQRT((1/O81-1/N81)*(1/O81-1/N81) + 4*BN81/((BN81+1)*(BN81+1))*(2*1/O81*1/N81-1/N81*1/N81)))</f>
        <v>0.2256217074415591</v>
      </c>
      <c r="N81">
        <f t="shared" ref="N81:N94" si="93">AE81+AD81*BM81+AC81*BM81*BM81</f>
        <v>3.3511252317983367</v>
      </c>
      <c r="O81">
        <f t="shared" ref="O81:O94" si="94">G81*(1000-(1000*0.61365*EXP(17.502*S81/(240.97+S81))/(BV81+BW81)+BS81)/2)/(1000*0.61365*EXP(17.502*S81/(240.97+S81))/(BV81+BW81)-BS81)</f>
        <v>0.21750962111423339</v>
      </c>
      <c r="P81">
        <f t="shared" ref="P81:P94" si="95">1/((BN81+1)/(M81/1.6)+1/(N81/1.37)) + BN81/((BN81+1)/(M81/1.6) + BN81/(N81/1.37))</f>
        <v>0.13664805247080841</v>
      </c>
      <c r="Q81">
        <f t="shared" ref="Q81:Q94" si="96">(BJ81*BL81)</f>
        <v>0</v>
      </c>
      <c r="R81">
        <f t="shared" ref="R81:R112" si="97">(BX81+(Q81+2*0.95*0.0000000567*(((BX81+$B$7)+273)^4-(BX81+273)^4)-44100*G81)/(1.84*29.3*N81+8*0.95*0.0000000567*(BX81+273)^3))</f>
        <v>27.438775146786167</v>
      </c>
      <c r="S81">
        <f t="shared" ref="S81:S112" si="98">($C$7*BY81+$D$7*BZ81+$E$7*R81)</f>
        <v>27.994070000000001</v>
      </c>
      <c r="T81">
        <f t="shared" ref="T81:T112" si="99">0.61365*EXP(17.502*S81/(240.97+S81))</f>
        <v>3.7935280064514108</v>
      </c>
      <c r="U81">
        <f t="shared" ref="U81:U112" si="100">(V81/W81*100)</f>
        <v>40.04262911497684</v>
      </c>
      <c r="V81">
        <f t="shared" ref="V81:V94" si="101">BS81*(BV81+BW81)/1000</f>
        <v>1.5764135774890919</v>
      </c>
      <c r="W81">
        <f t="shared" ref="W81:W94" si="102">0.61365*EXP(17.502*BX81/(240.97+BX81))</f>
        <v>3.936838345360989</v>
      </c>
      <c r="X81">
        <f t="shared" ref="X81:X94" si="103">(T81-BS81*(BV81+BW81)/1000)</f>
        <v>2.2171144289623186</v>
      </c>
      <c r="Y81">
        <f t="shared" ref="Y81:Y94" si="104">(-G81*44100)</f>
        <v>-229.61515201357955</v>
      </c>
      <c r="Z81">
        <f t="shared" ref="Z81:Z94" si="105">2*29.3*N81*0.92*(BX81-S81)</f>
        <v>115.18593015050273</v>
      </c>
      <c r="AA81">
        <f t="shared" ref="AA81:AA94" si="106">2*0.95*0.0000000567*(((BX81+$B$7)+273)^4-(S81+273)^4)</f>
        <v>7.5157692338198459</v>
      </c>
      <c r="AB81">
        <f t="shared" ref="AB81:AB112" si="107">Q81+AA81+Y81+Z81</f>
        <v>-106.91345262925698</v>
      </c>
      <c r="AC81">
        <v>-3.9453747552082898E-2</v>
      </c>
      <c r="AD81">
        <v>4.4290287965330299E-2</v>
      </c>
      <c r="AE81">
        <v>3.3395023992823498</v>
      </c>
      <c r="AF81">
        <v>3</v>
      </c>
      <c r="AG81">
        <v>1</v>
      </c>
      <c r="AH81">
        <f t="shared" ref="AH81:AH94" si="108">IF(AF81*$H$13&gt;=AJ81,1,(AJ81/(AJ81-AF81*$H$13)))</f>
        <v>1</v>
      </c>
      <c r="AI81">
        <f t="shared" ref="AI81:AI112" si="109">(AH81-1)*100</f>
        <v>0</v>
      </c>
      <c r="AJ81">
        <f t="shared" ref="AJ81:AJ94" si="110">MAX(0,($B$13+$C$13*CA81)/(1+$D$13*CA81)*BV81/(BX81+273)*$E$13)</f>
        <v>50036.792658291793</v>
      </c>
      <c r="AK81" t="s">
        <v>449</v>
      </c>
      <c r="AL81">
        <v>2.3226730769230799</v>
      </c>
      <c r="AM81">
        <v>1.7971999999999999</v>
      </c>
      <c r="AN81">
        <f t="shared" ref="AN81:AN112" si="111">AM81-AL81</f>
        <v>-0.52547307692307998</v>
      </c>
      <c r="AO81">
        <f t="shared" ref="AO81:AO112" si="112">AN81/AM81</f>
        <v>-0.29238430721293124</v>
      </c>
      <c r="AP81">
        <v>-0.79113334894612897</v>
      </c>
      <c r="AQ81" t="s">
        <v>253</v>
      </c>
      <c r="AR81">
        <v>0</v>
      </c>
      <c r="AS81">
        <v>0</v>
      </c>
      <c r="AT81" t="e">
        <f t="shared" ref="AT81:AT112" si="113">1-AR81/AS81</f>
        <v>#DIV/0!</v>
      </c>
      <c r="AU81">
        <v>0.5</v>
      </c>
      <c r="AV81">
        <f t="shared" ref="AV81:AV94" si="114">BJ81</f>
        <v>0</v>
      </c>
      <c r="AW81">
        <f t="shared" ref="AW81:AW94" si="115">H81</f>
        <v>-2.2465127556543609</v>
      </c>
      <c r="AX81" t="e">
        <f t="shared" ref="AX81:AX94" si="116">AT81*AU81*AV81</f>
        <v>#DIV/0!</v>
      </c>
      <c r="AY81" t="e">
        <f t="shared" ref="AY81:AY94" si="117">BD81/AS81</f>
        <v>#DIV/0!</v>
      </c>
      <c r="AZ81" t="e">
        <f t="shared" ref="AZ81:AZ94" si="118">(AW81-AP81)/AV81</f>
        <v>#DIV/0!</v>
      </c>
      <c r="BA81" t="e">
        <f t="shared" ref="BA81:BA94" si="119">(AM81-AS81)/AS81</f>
        <v>#DIV/0!</v>
      </c>
      <c r="BB81" t="s">
        <v>253</v>
      </c>
      <c r="BC81">
        <v>0</v>
      </c>
      <c r="BD81">
        <f t="shared" ref="BD81:BD112" si="120">AS81-BC81</f>
        <v>0</v>
      </c>
      <c r="BE81" t="e">
        <f t="shared" ref="BE81:BE94" si="121">(AS81-AR81)/(AS81-BC81)</f>
        <v>#DIV/0!</v>
      </c>
      <c r="BF81">
        <f t="shared" ref="BF81:BF94" si="122">(AM81-AS81)/(AM81-BC81)</f>
        <v>1</v>
      </c>
      <c r="BG81">
        <f t="shared" ref="BG81:BG94" si="123">(AS81-AR81)/(AS81-AL81)</f>
        <v>0</v>
      </c>
      <c r="BH81">
        <f t="shared" ref="BH81:BH94" si="124">(AM81-AS81)/(AM81-AL81)</f>
        <v>-3.4201561962480493</v>
      </c>
      <c r="BI81">
        <f t="shared" ref="BI81:BI94" si="125">$B$11*CB81+$C$11*CC81+$F$11*CD81</f>
        <v>0</v>
      </c>
      <c r="BJ81">
        <f t="shared" ref="BJ81:BJ112" si="126">BI81*BK81</f>
        <v>0</v>
      </c>
      <c r="BK81">
        <f t="shared" ref="BK81:BK94" si="127">($B$11*$D$9+$C$11*$D$9+$F$11*((CQ81+CI81)/MAX(CQ81+CI81+CR81, 0.1)*$I$9+CR81/MAX(CQ81+CI81+CR81, 0.1)*$J$9))/($B$11+$C$11+$F$11)</f>
        <v>0</v>
      </c>
      <c r="BL81">
        <f t="shared" ref="BL81:BL94" si="128">($B$11*$K$9+$C$11*$K$9+$F$11*((CQ81+CI81)/MAX(CQ81+CI81+CR81, 0.1)*$P$9+CR81/MAX(CQ81+CI81+CR81, 0.1)*$Q$9))/($B$11+$C$11+$F$11)</f>
        <v>0</v>
      </c>
      <c r="BM81">
        <v>0.70432126143548801</v>
      </c>
      <c r="BN81">
        <v>0.5</v>
      </c>
      <c r="BO81" t="s">
        <v>254</v>
      </c>
      <c r="BP81">
        <v>1684753664.72333</v>
      </c>
      <c r="BQ81">
        <v>400.01659999999998</v>
      </c>
      <c r="BR81">
        <v>399.993533333333</v>
      </c>
      <c r="BS81">
        <v>16.5407333333333</v>
      </c>
      <c r="BT81">
        <v>15.819419999999999</v>
      </c>
      <c r="BU81">
        <v>499.99443333333301</v>
      </c>
      <c r="BV81">
        <v>95.1050033333333</v>
      </c>
      <c r="BW81">
        <v>0.199935433333333</v>
      </c>
      <c r="BX81">
        <v>28.631633333333301</v>
      </c>
      <c r="BY81">
        <v>27.994070000000001</v>
      </c>
      <c r="BZ81">
        <v>999.9</v>
      </c>
      <c r="CA81">
        <v>10004.166666666701</v>
      </c>
      <c r="CB81">
        <v>0</v>
      </c>
      <c r="CC81">
        <v>69.035066666666694</v>
      </c>
      <c r="CD81">
        <v>0</v>
      </c>
      <c r="CE81">
        <v>0</v>
      </c>
      <c r="CF81">
        <v>0</v>
      </c>
      <c r="CG81">
        <v>0</v>
      </c>
      <c r="CH81">
        <v>2.3197333333333301</v>
      </c>
      <c r="CI81">
        <v>0</v>
      </c>
      <c r="CJ81">
        <v>-11.991986666666699</v>
      </c>
      <c r="CK81">
        <v>-1.1436233333333301</v>
      </c>
      <c r="CL81">
        <v>37.868666666666698</v>
      </c>
      <c r="CM81">
        <v>42.311999999999998</v>
      </c>
      <c r="CN81">
        <v>40.106099999999998</v>
      </c>
      <c r="CO81">
        <v>40.860300000000002</v>
      </c>
      <c r="CP81">
        <v>38.547533333333298</v>
      </c>
      <c r="CQ81">
        <v>0</v>
      </c>
      <c r="CR81">
        <v>0</v>
      </c>
      <c r="CS81">
        <v>0</v>
      </c>
      <c r="CT81">
        <v>59.399999856948902</v>
      </c>
      <c r="CU81">
        <v>2.3226730769230799</v>
      </c>
      <c r="CV81">
        <v>0.88236921945576197</v>
      </c>
      <c r="CW81">
        <v>-3.0823658089073001</v>
      </c>
      <c r="CX81">
        <v>-12.002638461538499</v>
      </c>
      <c r="CY81">
        <v>15</v>
      </c>
      <c r="CZ81">
        <v>1684749687.5</v>
      </c>
      <c r="DA81" t="s">
        <v>255</v>
      </c>
      <c r="DB81">
        <v>2</v>
      </c>
      <c r="DC81">
        <v>-3.8319999999999999</v>
      </c>
      <c r="DD81">
        <v>0.35</v>
      </c>
      <c r="DE81">
        <v>403</v>
      </c>
      <c r="DF81">
        <v>15</v>
      </c>
      <c r="DG81">
        <v>1.66</v>
      </c>
      <c r="DH81">
        <v>0.16</v>
      </c>
      <c r="DI81">
        <v>1.6143788199999998E-2</v>
      </c>
      <c r="DJ81">
        <v>0.11613777886707501</v>
      </c>
      <c r="DK81">
        <v>9.1589113264608904E-2</v>
      </c>
      <c r="DL81">
        <v>1</v>
      </c>
      <c r="DM81">
        <v>2.33388888888889</v>
      </c>
      <c r="DN81">
        <v>0.32832586398155</v>
      </c>
      <c r="DO81">
        <v>0.19789949859261899</v>
      </c>
      <c r="DP81">
        <v>1</v>
      </c>
      <c r="DQ81">
        <v>0.71820103999999996</v>
      </c>
      <c r="DR81">
        <v>1.75485725622418E-2</v>
      </c>
      <c r="DS81">
        <v>8.9299738722126206E-3</v>
      </c>
      <c r="DT81">
        <v>1</v>
      </c>
      <c r="DU81">
        <v>3</v>
      </c>
      <c r="DV81">
        <v>3</v>
      </c>
      <c r="DW81" t="s">
        <v>256</v>
      </c>
      <c r="DX81">
        <v>100</v>
      </c>
      <c r="DY81">
        <v>100</v>
      </c>
      <c r="DZ81">
        <v>-3.8319999999999999</v>
      </c>
      <c r="EA81">
        <v>0.35</v>
      </c>
      <c r="EB81">
        <v>2</v>
      </c>
      <c r="EC81">
        <v>515.31600000000003</v>
      </c>
      <c r="ED81">
        <v>413.87299999999999</v>
      </c>
      <c r="EE81">
        <v>28.4528</v>
      </c>
      <c r="EF81">
        <v>30.144500000000001</v>
      </c>
      <c r="EG81">
        <v>30.0002</v>
      </c>
      <c r="EH81">
        <v>30.282</v>
      </c>
      <c r="EI81">
        <v>30.312100000000001</v>
      </c>
      <c r="EJ81">
        <v>20.092099999999999</v>
      </c>
      <c r="EK81">
        <v>26.1173</v>
      </c>
      <c r="EL81">
        <v>0</v>
      </c>
      <c r="EM81">
        <v>28.450800000000001</v>
      </c>
      <c r="EN81">
        <v>400.07799999999997</v>
      </c>
      <c r="EO81">
        <v>15.8049</v>
      </c>
      <c r="EP81">
        <v>100.40300000000001</v>
      </c>
      <c r="EQ81">
        <v>90.284800000000004</v>
      </c>
    </row>
    <row r="82" spans="1:147" x14ac:dyDescent="0.3">
      <c r="A82">
        <v>66</v>
      </c>
      <c r="B82">
        <v>1684753732.5</v>
      </c>
      <c r="C82">
        <v>3961</v>
      </c>
      <c r="D82" t="s">
        <v>450</v>
      </c>
      <c r="E82" t="s">
        <v>451</v>
      </c>
      <c r="F82">
        <v>1684753724.75</v>
      </c>
      <c r="G82">
        <f t="shared" si="86"/>
        <v>4.3424759277940006E-3</v>
      </c>
      <c r="H82">
        <f t="shared" si="87"/>
        <v>-2.1677926765088427</v>
      </c>
      <c r="I82">
        <f t="shared" si="88"/>
        <v>400.02659999999997</v>
      </c>
      <c r="J82">
        <f t="shared" si="89"/>
        <v>403.75730783164784</v>
      </c>
      <c r="K82">
        <f t="shared" si="90"/>
        <v>38.479492729372474</v>
      </c>
      <c r="L82">
        <f t="shared" si="91"/>
        <v>38.123943140303084</v>
      </c>
      <c r="M82">
        <f t="shared" si="92"/>
        <v>0.18601241583964059</v>
      </c>
      <c r="N82">
        <f t="shared" si="93"/>
        <v>3.3505057877523989</v>
      </c>
      <c r="O82">
        <f t="shared" si="94"/>
        <v>0.18045986398475664</v>
      </c>
      <c r="P82">
        <f t="shared" si="95"/>
        <v>0.1132724834334268</v>
      </c>
      <c r="Q82">
        <f t="shared" si="96"/>
        <v>0</v>
      </c>
      <c r="R82">
        <f t="shared" si="97"/>
        <v>27.59627423980443</v>
      </c>
      <c r="S82">
        <f t="shared" si="98"/>
        <v>28.0192433333333</v>
      </c>
      <c r="T82">
        <f t="shared" si="99"/>
        <v>3.7990988913831543</v>
      </c>
      <c r="U82">
        <f t="shared" si="100"/>
        <v>39.982686648080715</v>
      </c>
      <c r="V82">
        <f t="shared" si="101"/>
        <v>1.5703770960390728</v>
      </c>
      <c r="W82">
        <f t="shared" si="102"/>
        <v>3.9276427566291505</v>
      </c>
      <c r="X82">
        <f t="shared" si="103"/>
        <v>2.2287217953440814</v>
      </c>
      <c r="Y82">
        <f t="shared" si="104"/>
        <v>-191.50318841571541</v>
      </c>
      <c r="Z82">
        <f t="shared" si="105"/>
        <v>103.33863074312504</v>
      </c>
      <c r="AA82">
        <f t="shared" si="106"/>
        <v>6.7434819499520415</v>
      </c>
      <c r="AB82">
        <f t="shared" si="107"/>
        <v>-81.421075722638335</v>
      </c>
      <c r="AC82">
        <v>-3.9444593111702599E-2</v>
      </c>
      <c r="AD82">
        <v>4.4280011304030399E-2</v>
      </c>
      <c r="AE82">
        <v>3.3388856520785102</v>
      </c>
      <c r="AF82">
        <v>3</v>
      </c>
      <c r="AG82">
        <v>1</v>
      </c>
      <c r="AH82">
        <f t="shared" si="108"/>
        <v>1</v>
      </c>
      <c r="AI82">
        <f t="shared" si="109"/>
        <v>0</v>
      </c>
      <c r="AJ82">
        <f t="shared" si="110"/>
        <v>50032.310415617889</v>
      </c>
      <c r="AK82" t="s">
        <v>452</v>
      </c>
      <c r="AL82">
        <v>2.29705</v>
      </c>
      <c r="AM82">
        <v>1.4876</v>
      </c>
      <c r="AN82">
        <f t="shared" si="111"/>
        <v>-0.80945</v>
      </c>
      <c r="AO82">
        <f t="shared" si="112"/>
        <v>-0.54413148695885993</v>
      </c>
      <c r="AP82">
        <v>-0.76341123622394902</v>
      </c>
      <c r="AQ82" t="s">
        <v>253</v>
      </c>
      <c r="AR82">
        <v>0</v>
      </c>
      <c r="AS82">
        <v>0</v>
      </c>
      <c r="AT82" t="e">
        <f t="shared" si="113"/>
        <v>#DIV/0!</v>
      </c>
      <c r="AU82">
        <v>0.5</v>
      </c>
      <c r="AV82">
        <f t="shared" si="114"/>
        <v>0</v>
      </c>
      <c r="AW82">
        <f t="shared" si="115"/>
        <v>-2.1677926765088427</v>
      </c>
      <c r="AX82" t="e">
        <f t="shared" si="116"/>
        <v>#DIV/0!</v>
      </c>
      <c r="AY82" t="e">
        <f t="shared" si="117"/>
        <v>#DIV/0!</v>
      </c>
      <c r="AZ82" t="e">
        <f t="shared" si="118"/>
        <v>#DIV/0!</v>
      </c>
      <c r="BA82" t="e">
        <f t="shared" si="119"/>
        <v>#DIV/0!</v>
      </c>
      <c r="BB82" t="s">
        <v>253</v>
      </c>
      <c r="BC82">
        <v>0</v>
      </c>
      <c r="BD82">
        <f t="shared" si="120"/>
        <v>0</v>
      </c>
      <c r="BE82" t="e">
        <f t="shared" si="121"/>
        <v>#DIV/0!</v>
      </c>
      <c r="BF82">
        <f t="shared" si="122"/>
        <v>1</v>
      </c>
      <c r="BG82">
        <f t="shared" si="123"/>
        <v>0</v>
      </c>
      <c r="BH82">
        <f t="shared" si="124"/>
        <v>-1.8377910927172771</v>
      </c>
      <c r="BI82">
        <f t="shared" si="125"/>
        <v>0</v>
      </c>
      <c r="BJ82">
        <f t="shared" si="126"/>
        <v>0</v>
      </c>
      <c r="BK82">
        <f t="shared" si="127"/>
        <v>0</v>
      </c>
      <c r="BL82">
        <f t="shared" si="128"/>
        <v>0</v>
      </c>
      <c r="BM82">
        <v>0.70432126143548801</v>
      </c>
      <c r="BN82">
        <v>0.5</v>
      </c>
      <c r="BO82" t="s">
        <v>254</v>
      </c>
      <c r="BP82">
        <v>1684753724.75</v>
      </c>
      <c r="BQ82">
        <v>400.02659999999997</v>
      </c>
      <c r="BR82">
        <v>399.965933333333</v>
      </c>
      <c r="BS82">
        <v>16.477640000000001</v>
      </c>
      <c r="BT82">
        <v>15.8760366666667</v>
      </c>
      <c r="BU82">
        <v>500.01406666666702</v>
      </c>
      <c r="BV82">
        <v>95.103533333333303</v>
      </c>
      <c r="BW82">
        <v>0.199986833333333</v>
      </c>
      <c r="BX82">
        <v>28.591336666666699</v>
      </c>
      <c r="BY82">
        <v>28.0192433333333</v>
      </c>
      <c r="BZ82">
        <v>999.9</v>
      </c>
      <c r="CA82">
        <v>10002</v>
      </c>
      <c r="CB82">
        <v>0</v>
      </c>
      <c r="CC82">
        <v>69.031499999999994</v>
      </c>
      <c r="CD82">
        <v>0</v>
      </c>
      <c r="CE82">
        <v>0</v>
      </c>
      <c r="CF82">
        <v>0</v>
      </c>
      <c r="CG82">
        <v>0</v>
      </c>
      <c r="CH82">
        <v>2.27498333333333</v>
      </c>
      <c r="CI82">
        <v>0</v>
      </c>
      <c r="CJ82">
        <v>-13.148213333333301</v>
      </c>
      <c r="CK82">
        <v>-1.2955033333333299</v>
      </c>
      <c r="CL82">
        <v>37.651866666666699</v>
      </c>
      <c r="CM82">
        <v>42.143599999999999</v>
      </c>
      <c r="CN82">
        <v>39.8812</v>
      </c>
      <c r="CO82">
        <v>40.686999999999998</v>
      </c>
      <c r="CP82">
        <v>38.347700000000003</v>
      </c>
      <c r="CQ82">
        <v>0</v>
      </c>
      <c r="CR82">
        <v>0</v>
      </c>
      <c r="CS82">
        <v>0</v>
      </c>
      <c r="CT82">
        <v>59.200000047683702</v>
      </c>
      <c r="CU82">
        <v>2.29705</v>
      </c>
      <c r="CV82">
        <v>0.30407863458239298</v>
      </c>
      <c r="CW82">
        <v>-0.85252648882821702</v>
      </c>
      <c r="CX82">
        <v>-13.137700000000001</v>
      </c>
      <c r="CY82">
        <v>15</v>
      </c>
      <c r="CZ82">
        <v>1684749687.5</v>
      </c>
      <c r="DA82" t="s">
        <v>255</v>
      </c>
      <c r="DB82">
        <v>2</v>
      </c>
      <c r="DC82">
        <v>-3.8319999999999999</v>
      </c>
      <c r="DD82">
        <v>0.35</v>
      </c>
      <c r="DE82">
        <v>403</v>
      </c>
      <c r="DF82">
        <v>15</v>
      </c>
      <c r="DG82">
        <v>1.66</v>
      </c>
      <c r="DH82">
        <v>0.16</v>
      </c>
      <c r="DI82">
        <v>4.826966706E-2</v>
      </c>
      <c r="DJ82">
        <v>7.1360926369270994E-2</v>
      </c>
      <c r="DK82">
        <v>9.6904352784482506E-2</v>
      </c>
      <c r="DL82">
        <v>1</v>
      </c>
      <c r="DM82">
        <v>2.2893249999999998</v>
      </c>
      <c r="DN82">
        <v>-2.40833887025108E-2</v>
      </c>
      <c r="DO82">
        <v>0.13989897818505401</v>
      </c>
      <c r="DP82">
        <v>1</v>
      </c>
      <c r="DQ82">
        <v>0.62074779999999996</v>
      </c>
      <c r="DR82">
        <v>-0.215183400720285</v>
      </c>
      <c r="DS82">
        <v>2.6517313133121199E-2</v>
      </c>
      <c r="DT82">
        <v>0</v>
      </c>
      <c r="DU82">
        <v>2</v>
      </c>
      <c r="DV82">
        <v>3</v>
      </c>
      <c r="DW82" t="s">
        <v>260</v>
      </c>
      <c r="DX82">
        <v>100</v>
      </c>
      <c r="DY82">
        <v>100</v>
      </c>
      <c r="DZ82">
        <v>-3.8319999999999999</v>
      </c>
      <c r="EA82">
        <v>0.35</v>
      </c>
      <c r="EB82">
        <v>2</v>
      </c>
      <c r="EC82">
        <v>515.125</v>
      </c>
      <c r="ED82">
        <v>413.928</v>
      </c>
      <c r="EE82">
        <v>28.0471</v>
      </c>
      <c r="EF82">
        <v>30.1523</v>
      </c>
      <c r="EG82">
        <v>30.0001</v>
      </c>
      <c r="EH82">
        <v>30.2898</v>
      </c>
      <c r="EI82">
        <v>30.319900000000001</v>
      </c>
      <c r="EJ82">
        <v>20.091100000000001</v>
      </c>
      <c r="EK82">
        <v>25.567399999999999</v>
      </c>
      <c r="EL82">
        <v>0</v>
      </c>
      <c r="EM82">
        <v>28.051400000000001</v>
      </c>
      <c r="EN82">
        <v>399.88499999999999</v>
      </c>
      <c r="EO82">
        <v>15.9338</v>
      </c>
      <c r="EP82">
        <v>100.404</v>
      </c>
      <c r="EQ82">
        <v>90.282700000000006</v>
      </c>
    </row>
    <row r="83" spans="1:147" x14ac:dyDescent="0.3">
      <c r="A83">
        <v>67</v>
      </c>
      <c r="B83">
        <v>1684753792.5</v>
      </c>
      <c r="C83">
        <v>4021</v>
      </c>
      <c r="D83" t="s">
        <v>453</v>
      </c>
      <c r="E83" t="s">
        <v>454</v>
      </c>
      <c r="F83">
        <v>1684753784.75</v>
      </c>
      <c r="G83">
        <f t="shared" si="86"/>
        <v>3.7367266956581371E-3</v>
      </c>
      <c r="H83">
        <f t="shared" si="87"/>
        <v>-1.9190661730423957</v>
      </c>
      <c r="I83">
        <f t="shared" si="88"/>
        <v>400.02336666666702</v>
      </c>
      <c r="J83">
        <f t="shared" si="89"/>
        <v>404.29212053463624</v>
      </c>
      <c r="K83">
        <f t="shared" si="90"/>
        <v>38.529970993765069</v>
      </c>
      <c r="L83">
        <f t="shared" si="91"/>
        <v>38.12314891052764</v>
      </c>
      <c r="M83">
        <f t="shared" si="92"/>
        <v>0.15956886391055183</v>
      </c>
      <c r="N83">
        <f t="shared" si="93"/>
        <v>3.3513187129198285</v>
      </c>
      <c r="O83">
        <f t="shared" si="94"/>
        <v>0.15546501225430875</v>
      </c>
      <c r="P83">
        <f t="shared" si="95"/>
        <v>9.752555653021347E-2</v>
      </c>
      <c r="Q83">
        <f t="shared" si="96"/>
        <v>0</v>
      </c>
      <c r="R83">
        <f t="shared" si="97"/>
        <v>27.643723229999125</v>
      </c>
      <c r="S83">
        <f t="shared" si="98"/>
        <v>27.990026666666701</v>
      </c>
      <c r="T83">
        <f t="shared" si="99"/>
        <v>3.7926338771968986</v>
      </c>
      <c r="U83">
        <f t="shared" si="100"/>
        <v>40.093110419139997</v>
      </c>
      <c r="V83">
        <f t="shared" si="101"/>
        <v>1.5663702604155634</v>
      </c>
      <c r="W83">
        <f t="shared" si="102"/>
        <v>3.9068314831163513</v>
      </c>
      <c r="X83">
        <f t="shared" si="103"/>
        <v>2.2262636167813352</v>
      </c>
      <c r="Y83">
        <f t="shared" si="104"/>
        <v>-164.78964727852386</v>
      </c>
      <c r="Z83">
        <f t="shared" si="105"/>
        <v>92.109979419703421</v>
      </c>
      <c r="AA83">
        <f t="shared" si="106"/>
        <v>6.0056734132709382</v>
      </c>
      <c r="AB83">
        <f t="shared" si="107"/>
        <v>-66.673994445549511</v>
      </c>
      <c r="AC83">
        <v>-3.9456607049388401E-2</v>
      </c>
      <c r="AD83">
        <v>4.4293498001561502E-2</v>
      </c>
      <c r="AE83">
        <v>3.3396950380134398</v>
      </c>
      <c r="AF83">
        <v>3</v>
      </c>
      <c r="AG83">
        <v>1</v>
      </c>
      <c r="AH83">
        <f t="shared" si="108"/>
        <v>1</v>
      </c>
      <c r="AI83">
        <f t="shared" si="109"/>
        <v>0</v>
      </c>
      <c r="AJ83">
        <f t="shared" si="110"/>
        <v>50062.089161688855</v>
      </c>
      <c r="AK83" t="s">
        <v>455</v>
      </c>
      <c r="AL83">
        <v>2.3404423076923102</v>
      </c>
      <c r="AM83">
        <v>2.0091999999999999</v>
      </c>
      <c r="AN83">
        <f t="shared" si="111"/>
        <v>-0.33124230769231033</v>
      </c>
      <c r="AO83">
        <f t="shared" si="112"/>
        <v>-0.16486278503499421</v>
      </c>
      <c r="AP83">
        <v>-0.67581955388656001</v>
      </c>
      <c r="AQ83" t="s">
        <v>253</v>
      </c>
      <c r="AR83">
        <v>0</v>
      </c>
      <c r="AS83">
        <v>0</v>
      </c>
      <c r="AT83" t="e">
        <f t="shared" si="113"/>
        <v>#DIV/0!</v>
      </c>
      <c r="AU83">
        <v>0.5</v>
      </c>
      <c r="AV83">
        <f t="shared" si="114"/>
        <v>0</v>
      </c>
      <c r="AW83">
        <f t="shared" si="115"/>
        <v>-1.9190661730423957</v>
      </c>
      <c r="AX83" t="e">
        <f t="shared" si="116"/>
        <v>#DIV/0!</v>
      </c>
      <c r="AY83" t="e">
        <f t="shared" si="117"/>
        <v>#DIV/0!</v>
      </c>
      <c r="AZ83" t="e">
        <f t="shared" si="118"/>
        <v>#DIV/0!</v>
      </c>
      <c r="BA83" t="e">
        <f t="shared" si="119"/>
        <v>#DIV/0!</v>
      </c>
      <c r="BB83" t="s">
        <v>253</v>
      </c>
      <c r="BC83">
        <v>0</v>
      </c>
      <c r="BD83">
        <f t="shared" si="120"/>
        <v>0</v>
      </c>
      <c r="BE83" t="e">
        <f t="shared" si="121"/>
        <v>#DIV/0!</v>
      </c>
      <c r="BF83">
        <f t="shared" si="122"/>
        <v>1</v>
      </c>
      <c r="BG83">
        <f t="shared" si="123"/>
        <v>0</v>
      </c>
      <c r="BH83">
        <f t="shared" si="124"/>
        <v>-6.0656502908630188</v>
      </c>
      <c r="BI83">
        <f t="shared" si="125"/>
        <v>0</v>
      </c>
      <c r="BJ83">
        <f t="shared" si="126"/>
        <v>0</v>
      </c>
      <c r="BK83">
        <f t="shared" si="127"/>
        <v>0</v>
      </c>
      <c r="BL83">
        <f t="shared" si="128"/>
        <v>0</v>
      </c>
      <c r="BM83">
        <v>0.70432126143548801</v>
      </c>
      <c r="BN83">
        <v>0.5</v>
      </c>
      <c r="BO83" t="s">
        <v>254</v>
      </c>
      <c r="BP83">
        <v>1684753784.75</v>
      </c>
      <c r="BQ83">
        <v>400.02336666666702</v>
      </c>
      <c r="BR83">
        <v>399.96359999999999</v>
      </c>
      <c r="BS83">
        <v>16.4358066666667</v>
      </c>
      <c r="BT83">
        <v>15.918089999999999</v>
      </c>
      <c r="BU83">
        <v>500.00310000000002</v>
      </c>
      <c r="BV83">
        <v>95.10239</v>
      </c>
      <c r="BW83">
        <v>0.19991503333333299</v>
      </c>
      <c r="BX83">
        <v>28.499833333333299</v>
      </c>
      <c r="BY83">
        <v>27.990026666666701</v>
      </c>
      <c r="BZ83">
        <v>999.9</v>
      </c>
      <c r="CA83">
        <v>10005.166666666701</v>
      </c>
      <c r="CB83">
        <v>0</v>
      </c>
      <c r="CC83">
        <v>69.0521866666666</v>
      </c>
      <c r="CD83">
        <v>0</v>
      </c>
      <c r="CE83">
        <v>0</v>
      </c>
      <c r="CF83">
        <v>0</v>
      </c>
      <c r="CG83">
        <v>0</v>
      </c>
      <c r="CH83">
        <v>2.35510333333333</v>
      </c>
      <c r="CI83">
        <v>0</v>
      </c>
      <c r="CJ83">
        <v>-14.0422266666667</v>
      </c>
      <c r="CK83">
        <v>-1.4720633333333299</v>
      </c>
      <c r="CL83">
        <v>37.445433333333298</v>
      </c>
      <c r="CM83">
        <v>41.991599999999998</v>
      </c>
      <c r="CN83">
        <v>39.682866666666698</v>
      </c>
      <c r="CO83">
        <v>40.561999999999998</v>
      </c>
      <c r="CP83">
        <v>38.164266666666698</v>
      </c>
      <c r="CQ83">
        <v>0</v>
      </c>
      <c r="CR83">
        <v>0</v>
      </c>
      <c r="CS83">
        <v>0</v>
      </c>
      <c r="CT83">
        <v>59.599999904632597</v>
      </c>
      <c r="CU83">
        <v>2.3404423076923102</v>
      </c>
      <c r="CV83">
        <v>-0.99977776525400097</v>
      </c>
      <c r="CW83">
        <v>0.66181879926445397</v>
      </c>
      <c r="CX83">
        <v>-14.0365153846154</v>
      </c>
      <c r="CY83">
        <v>15</v>
      </c>
      <c r="CZ83">
        <v>1684749687.5</v>
      </c>
      <c r="DA83" t="s">
        <v>255</v>
      </c>
      <c r="DB83">
        <v>2</v>
      </c>
      <c r="DC83">
        <v>-3.8319999999999999</v>
      </c>
      <c r="DD83">
        <v>0.35</v>
      </c>
      <c r="DE83">
        <v>403</v>
      </c>
      <c r="DF83">
        <v>15</v>
      </c>
      <c r="DG83">
        <v>1.66</v>
      </c>
      <c r="DH83">
        <v>0.16</v>
      </c>
      <c r="DI83">
        <v>3.8284276800000003E-2</v>
      </c>
      <c r="DJ83">
        <v>0.18765219837701899</v>
      </c>
      <c r="DK83">
        <v>9.3916145418515895E-2</v>
      </c>
      <c r="DL83">
        <v>1</v>
      </c>
      <c r="DM83">
        <v>2.2975055555555599</v>
      </c>
      <c r="DN83">
        <v>-7.6959529837433496E-2</v>
      </c>
      <c r="DO83">
        <v>0.23349582787665099</v>
      </c>
      <c r="DP83">
        <v>1</v>
      </c>
      <c r="DQ83">
        <v>0.52507736000000005</v>
      </c>
      <c r="DR83">
        <v>-8.3688754861948003E-2</v>
      </c>
      <c r="DS83">
        <v>1.03457330581453E-2</v>
      </c>
      <c r="DT83">
        <v>1</v>
      </c>
      <c r="DU83">
        <v>3</v>
      </c>
      <c r="DV83">
        <v>3</v>
      </c>
      <c r="DW83" t="s">
        <v>256</v>
      </c>
      <c r="DX83">
        <v>100</v>
      </c>
      <c r="DY83">
        <v>100</v>
      </c>
      <c r="DZ83">
        <v>-3.8319999999999999</v>
      </c>
      <c r="EA83">
        <v>0.35</v>
      </c>
      <c r="EB83">
        <v>2</v>
      </c>
      <c r="EC83">
        <v>514.80600000000004</v>
      </c>
      <c r="ED83">
        <v>414.35199999999998</v>
      </c>
      <c r="EE83">
        <v>27.958100000000002</v>
      </c>
      <c r="EF83">
        <v>30.1601</v>
      </c>
      <c r="EG83">
        <v>30</v>
      </c>
      <c r="EH83">
        <v>30.297599999999999</v>
      </c>
      <c r="EI83">
        <v>30.3277</v>
      </c>
      <c r="EJ83">
        <v>20.091999999999999</v>
      </c>
      <c r="EK83">
        <v>25.567399999999999</v>
      </c>
      <c r="EL83">
        <v>0</v>
      </c>
      <c r="EM83">
        <v>27.950500000000002</v>
      </c>
      <c r="EN83">
        <v>399.93700000000001</v>
      </c>
      <c r="EO83">
        <v>15.925000000000001</v>
      </c>
      <c r="EP83">
        <v>100.404</v>
      </c>
      <c r="EQ83">
        <v>90.282600000000002</v>
      </c>
    </row>
    <row r="84" spans="1:147" x14ac:dyDescent="0.3">
      <c r="A84">
        <v>68</v>
      </c>
      <c r="B84">
        <v>1684753852.5</v>
      </c>
      <c r="C84">
        <v>4081</v>
      </c>
      <c r="D84" t="s">
        <v>456</v>
      </c>
      <c r="E84" t="s">
        <v>457</v>
      </c>
      <c r="F84">
        <v>1684753844.75</v>
      </c>
      <c r="G84">
        <f t="shared" si="86"/>
        <v>3.1619878602053668E-3</v>
      </c>
      <c r="H84">
        <f t="shared" si="87"/>
        <v>-1.727740534166194</v>
      </c>
      <c r="I84">
        <f t="shared" si="88"/>
        <v>400.02266666666702</v>
      </c>
      <c r="J84">
        <f t="shared" si="89"/>
        <v>405.53572427618894</v>
      </c>
      <c r="K84">
        <f t="shared" si="90"/>
        <v>38.648869419035343</v>
      </c>
      <c r="L84">
        <f t="shared" si="91"/>
        <v>38.123457153493675</v>
      </c>
      <c r="M84">
        <f t="shared" si="92"/>
        <v>0.13431537734593746</v>
      </c>
      <c r="N84">
        <f t="shared" si="93"/>
        <v>3.3504967131393104</v>
      </c>
      <c r="O84">
        <f t="shared" si="94"/>
        <v>0.13139419076368594</v>
      </c>
      <c r="P84">
        <f t="shared" si="95"/>
        <v>8.23785347277807E-2</v>
      </c>
      <c r="Q84">
        <f t="shared" si="96"/>
        <v>0</v>
      </c>
      <c r="R84">
        <f t="shared" si="97"/>
        <v>27.712001781570635</v>
      </c>
      <c r="S84">
        <f t="shared" si="98"/>
        <v>27.975000000000001</v>
      </c>
      <c r="T84">
        <f t="shared" si="99"/>
        <v>3.7893125414210931</v>
      </c>
      <c r="U84">
        <f t="shared" si="100"/>
        <v>40.082529654528976</v>
      </c>
      <c r="V84">
        <f t="shared" si="101"/>
        <v>1.5602176403990415</v>
      </c>
      <c r="W84">
        <f t="shared" si="102"/>
        <v>3.8925129073602536</v>
      </c>
      <c r="X84">
        <f t="shared" si="103"/>
        <v>2.2290949010220515</v>
      </c>
      <c r="Y84">
        <f t="shared" si="104"/>
        <v>-139.44366463505668</v>
      </c>
      <c r="Z84">
        <f t="shared" si="105"/>
        <v>83.385140372874503</v>
      </c>
      <c r="AA84">
        <f t="shared" si="106"/>
        <v>5.4360192597297665</v>
      </c>
      <c r="AB84">
        <f t="shared" si="107"/>
        <v>-50.622505002452414</v>
      </c>
      <c r="AC84">
        <v>-3.9444459007833603E-2</v>
      </c>
      <c r="AD84">
        <v>4.42798607606893E-2</v>
      </c>
      <c r="AE84">
        <v>3.3388766169716</v>
      </c>
      <c r="AF84">
        <v>3</v>
      </c>
      <c r="AG84">
        <v>1</v>
      </c>
      <c r="AH84">
        <f t="shared" si="108"/>
        <v>1</v>
      </c>
      <c r="AI84">
        <f t="shared" si="109"/>
        <v>0</v>
      </c>
      <c r="AJ84">
        <f t="shared" si="110"/>
        <v>50057.818368235225</v>
      </c>
      <c r="AK84" t="s">
        <v>458</v>
      </c>
      <c r="AL84">
        <v>2.27891538461538</v>
      </c>
      <c r="AM84">
        <v>1.7427999999999999</v>
      </c>
      <c r="AN84">
        <f t="shared" si="111"/>
        <v>-0.53611538461538011</v>
      </c>
      <c r="AO84">
        <f t="shared" si="112"/>
        <v>-0.30761727370632325</v>
      </c>
      <c r="AP84">
        <v>-0.60844219622872098</v>
      </c>
      <c r="AQ84" t="s">
        <v>253</v>
      </c>
      <c r="AR84">
        <v>0</v>
      </c>
      <c r="AS84">
        <v>0</v>
      </c>
      <c r="AT84" t="e">
        <f t="shared" si="113"/>
        <v>#DIV/0!</v>
      </c>
      <c r="AU84">
        <v>0.5</v>
      </c>
      <c r="AV84">
        <f t="shared" si="114"/>
        <v>0</v>
      </c>
      <c r="AW84">
        <f t="shared" si="115"/>
        <v>-1.727740534166194</v>
      </c>
      <c r="AX84" t="e">
        <f t="shared" si="116"/>
        <v>#DIV/0!</v>
      </c>
      <c r="AY84" t="e">
        <f t="shared" si="117"/>
        <v>#DIV/0!</v>
      </c>
      <c r="AZ84" t="e">
        <f t="shared" si="118"/>
        <v>#DIV/0!</v>
      </c>
      <c r="BA84" t="e">
        <f t="shared" si="119"/>
        <v>#DIV/0!</v>
      </c>
      <c r="BB84" t="s">
        <v>253</v>
      </c>
      <c r="BC84">
        <v>0</v>
      </c>
      <c r="BD84">
        <f t="shared" si="120"/>
        <v>0</v>
      </c>
      <c r="BE84" t="e">
        <f t="shared" si="121"/>
        <v>#DIV/0!</v>
      </c>
      <c r="BF84">
        <f t="shared" si="122"/>
        <v>1</v>
      </c>
      <c r="BG84">
        <f t="shared" si="123"/>
        <v>0</v>
      </c>
      <c r="BH84">
        <f t="shared" si="124"/>
        <v>-3.2507927397948473</v>
      </c>
      <c r="BI84">
        <f t="shared" si="125"/>
        <v>0</v>
      </c>
      <c r="BJ84">
        <f t="shared" si="126"/>
        <v>0</v>
      </c>
      <c r="BK84">
        <f t="shared" si="127"/>
        <v>0</v>
      </c>
      <c r="BL84">
        <f t="shared" si="128"/>
        <v>0</v>
      </c>
      <c r="BM84">
        <v>0.70432126143548801</v>
      </c>
      <c r="BN84">
        <v>0.5</v>
      </c>
      <c r="BO84" t="s">
        <v>254</v>
      </c>
      <c r="BP84">
        <v>1684753844.75</v>
      </c>
      <c r="BQ84">
        <v>400.02266666666702</v>
      </c>
      <c r="BR84">
        <v>399.95746666666702</v>
      </c>
      <c r="BS84">
        <v>16.371086666666699</v>
      </c>
      <c r="BT84">
        <v>15.932983333333301</v>
      </c>
      <c r="BU84">
        <v>500.0181</v>
      </c>
      <c r="BV84">
        <v>95.103210000000004</v>
      </c>
      <c r="BW84">
        <v>0.20003236666666699</v>
      </c>
      <c r="BX84">
        <v>28.436630000000001</v>
      </c>
      <c r="BY84">
        <v>27.975000000000001</v>
      </c>
      <c r="BZ84">
        <v>999.9</v>
      </c>
      <c r="CA84">
        <v>10002</v>
      </c>
      <c r="CB84">
        <v>0</v>
      </c>
      <c r="CC84">
        <v>69.035066666666694</v>
      </c>
      <c r="CD84">
        <v>0</v>
      </c>
      <c r="CE84">
        <v>0</v>
      </c>
      <c r="CF84">
        <v>0</v>
      </c>
      <c r="CG84">
        <v>0</v>
      </c>
      <c r="CH84">
        <v>2.2925966666666699</v>
      </c>
      <c r="CI84">
        <v>0</v>
      </c>
      <c r="CJ84">
        <v>-14.9275866666667</v>
      </c>
      <c r="CK84">
        <v>-1.58189</v>
      </c>
      <c r="CL84">
        <v>37.2603333333333</v>
      </c>
      <c r="CM84">
        <v>41.822499999999998</v>
      </c>
      <c r="CN84">
        <v>39.485300000000002</v>
      </c>
      <c r="CO84">
        <v>40.436999999999998</v>
      </c>
      <c r="CP84">
        <v>37.993699999999997</v>
      </c>
      <c r="CQ84">
        <v>0</v>
      </c>
      <c r="CR84">
        <v>0</v>
      </c>
      <c r="CS84">
        <v>0</v>
      </c>
      <c r="CT84">
        <v>59.399999856948902</v>
      </c>
      <c r="CU84">
        <v>2.27891538461538</v>
      </c>
      <c r="CV84">
        <v>-0.67242392078225299</v>
      </c>
      <c r="CW84">
        <v>-0.53530257780280299</v>
      </c>
      <c r="CX84">
        <v>-14.9168846153846</v>
      </c>
      <c r="CY84">
        <v>15</v>
      </c>
      <c r="CZ84">
        <v>1684749687.5</v>
      </c>
      <c r="DA84" t="s">
        <v>255</v>
      </c>
      <c r="DB84">
        <v>2</v>
      </c>
      <c r="DC84">
        <v>-3.8319999999999999</v>
      </c>
      <c r="DD84">
        <v>0.35</v>
      </c>
      <c r="DE84">
        <v>403</v>
      </c>
      <c r="DF84">
        <v>15</v>
      </c>
      <c r="DG84">
        <v>1.66</v>
      </c>
      <c r="DH84">
        <v>0.16</v>
      </c>
      <c r="DI84">
        <v>7.1331147799999994E-2</v>
      </c>
      <c r="DJ84">
        <v>4.1278519952048599E-2</v>
      </c>
      <c r="DK84">
        <v>9.6985625934924505E-2</v>
      </c>
      <c r="DL84">
        <v>1</v>
      </c>
      <c r="DM84">
        <v>2.2908111111111098</v>
      </c>
      <c r="DN84">
        <v>-0.26105453459436101</v>
      </c>
      <c r="DO84">
        <v>0.16375497579849399</v>
      </c>
      <c r="DP84">
        <v>1</v>
      </c>
      <c r="DQ84">
        <v>0.44453406000000001</v>
      </c>
      <c r="DR84">
        <v>-7.1801471308533801E-2</v>
      </c>
      <c r="DS84">
        <v>9.0383937320964308E-3</v>
      </c>
      <c r="DT84">
        <v>1</v>
      </c>
      <c r="DU84">
        <v>3</v>
      </c>
      <c r="DV84">
        <v>3</v>
      </c>
      <c r="DW84" t="s">
        <v>256</v>
      </c>
      <c r="DX84">
        <v>100</v>
      </c>
      <c r="DY84">
        <v>100</v>
      </c>
      <c r="DZ84">
        <v>-3.8319999999999999</v>
      </c>
      <c r="EA84">
        <v>0.35</v>
      </c>
      <c r="EB84">
        <v>2</v>
      </c>
      <c r="EC84">
        <v>514.995</v>
      </c>
      <c r="ED84">
        <v>413.65100000000001</v>
      </c>
      <c r="EE84">
        <v>27.994</v>
      </c>
      <c r="EF84">
        <v>30.162700000000001</v>
      </c>
      <c r="EG84">
        <v>30.0001</v>
      </c>
      <c r="EH84">
        <v>30.305399999999999</v>
      </c>
      <c r="EI84">
        <v>30.332899999999999</v>
      </c>
      <c r="EJ84">
        <v>20.088799999999999</v>
      </c>
      <c r="EK84">
        <v>25.567399999999999</v>
      </c>
      <c r="EL84">
        <v>0</v>
      </c>
      <c r="EM84">
        <v>27.9984</v>
      </c>
      <c r="EN84">
        <v>399.93799999999999</v>
      </c>
      <c r="EO84">
        <v>15.9625</v>
      </c>
      <c r="EP84">
        <v>100.40300000000001</v>
      </c>
      <c r="EQ84">
        <v>90.2804</v>
      </c>
    </row>
    <row r="85" spans="1:147" x14ac:dyDescent="0.3">
      <c r="A85">
        <v>69</v>
      </c>
      <c r="B85">
        <v>1684753912.5</v>
      </c>
      <c r="C85">
        <v>4141</v>
      </c>
      <c r="D85" t="s">
        <v>459</v>
      </c>
      <c r="E85" t="s">
        <v>460</v>
      </c>
      <c r="F85">
        <v>1684753904.75</v>
      </c>
      <c r="G85">
        <f t="shared" si="86"/>
        <v>2.6456779675017171E-3</v>
      </c>
      <c r="H85">
        <f t="shared" si="87"/>
        <v>-1.4023391121254785</v>
      </c>
      <c r="I85">
        <f t="shared" si="88"/>
        <v>399.99973333333298</v>
      </c>
      <c r="J85">
        <f t="shared" si="89"/>
        <v>404.89741259335784</v>
      </c>
      <c r="K85">
        <f t="shared" si="90"/>
        <v>38.58657951960658</v>
      </c>
      <c r="L85">
        <f t="shared" si="91"/>
        <v>38.11983242676142</v>
      </c>
      <c r="M85">
        <f t="shared" si="92"/>
        <v>0.11203841323758433</v>
      </c>
      <c r="N85">
        <f t="shared" si="93"/>
        <v>3.3491957702533091</v>
      </c>
      <c r="O85">
        <f t="shared" si="94"/>
        <v>0.10999715172737577</v>
      </c>
      <c r="P85">
        <f t="shared" si="95"/>
        <v>6.8928521379353708E-2</v>
      </c>
      <c r="Q85">
        <f t="shared" si="96"/>
        <v>0</v>
      </c>
      <c r="R85">
        <f t="shared" si="97"/>
        <v>27.786446557278946</v>
      </c>
      <c r="S85">
        <f t="shared" si="98"/>
        <v>27.970559999999999</v>
      </c>
      <c r="T85">
        <f t="shared" si="99"/>
        <v>3.7883316564980145</v>
      </c>
      <c r="U85">
        <f t="shared" si="100"/>
        <v>40.191260173356234</v>
      </c>
      <c r="V85">
        <f t="shared" si="101"/>
        <v>1.5604872071575173</v>
      </c>
      <c r="W85">
        <f t="shared" si="102"/>
        <v>3.8826530952916034</v>
      </c>
      <c r="X85">
        <f t="shared" si="103"/>
        <v>2.2278444493404974</v>
      </c>
      <c r="Y85">
        <f t="shared" si="104"/>
        <v>-116.67439836682573</v>
      </c>
      <c r="Z85">
        <f t="shared" si="105"/>
        <v>76.274739070625998</v>
      </c>
      <c r="AA85">
        <f t="shared" si="106"/>
        <v>4.9732201354479662</v>
      </c>
      <c r="AB85">
        <f t="shared" si="107"/>
        <v>-35.426439160751769</v>
      </c>
      <c r="AC85">
        <v>-3.9425235307910103E-2</v>
      </c>
      <c r="AD85">
        <v>4.4258280473436502E-2</v>
      </c>
      <c r="AE85">
        <v>3.3375813372699201</v>
      </c>
      <c r="AF85">
        <v>3</v>
      </c>
      <c r="AG85">
        <v>1</v>
      </c>
      <c r="AH85">
        <f t="shared" si="108"/>
        <v>1</v>
      </c>
      <c r="AI85">
        <f t="shared" si="109"/>
        <v>0</v>
      </c>
      <c r="AJ85">
        <f t="shared" si="110"/>
        <v>50041.586964891685</v>
      </c>
      <c r="AK85" t="s">
        <v>461</v>
      </c>
      <c r="AL85">
        <v>2.3115923076923099</v>
      </c>
      <c r="AM85">
        <v>1.7192000000000001</v>
      </c>
      <c r="AN85">
        <f t="shared" si="111"/>
        <v>-0.59239230769230988</v>
      </c>
      <c r="AO85">
        <f t="shared" si="112"/>
        <v>-0.3445743995418275</v>
      </c>
      <c r="AP85">
        <v>-0.49384862620811698</v>
      </c>
      <c r="AQ85" t="s">
        <v>253</v>
      </c>
      <c r="AR85">
        <v>0</v>
      </c>
      <c r="AS85">
        <v>0</v>
      </c>
      <c r="AT85" t="e">
        <f t="shared" si="113"/>
        <v>#DIV/0!</v>
      </c>
      <c r="AU85">
        <v>0.5</v>
      </c>
      <c r="AV85">
        <f t="shared" si="114"/>
        <v>0</v>
      </c>
      <c r="AW85">
        <f t="shared" si="115"/>
        <v>-1.4023391121254785</v>
      </c>
      <c r="AX85" t="e">
        <f t="shared" si="116"/>
        <v>#DIV/0!</v>
      </c>
      <c r="AY85" t="e">
        <f t="shared" si="117"/>
        <v>#DIV/0!</v>
      </c>
      <c r="AZ85" t="e">
        <f t="shared" si="118"/>
        <v>#DIV/0!</v>
      </c>
      <c r="BA85" t="e">
        <f t="shared" si="119"/>
        <v>#DIV/0!</v>
      </c>
      <c r="BB85" t="s">
        <v>253</v>
      </c>
      <c r="BC85">
        <v>0</v>
      </c>
      <c r="BD85">
        <f t="shared" si="120"/>
        <v>0</v>
      </c>
      <c r="BE85" t="e">
        <f t="shared" si="121"/>
        <v>#DIV/0!</v>
      </c>
      <c r="BF85">
        <f t="shared" si="122"/>
        <v>1</v>
      </c>
      <c r="BG85">
        <f t="shared" si="123"/>
        <v>0</v>
      </c>
      <c r="BH85">
        <f t="shared" si="124"/>
        <v>-2.902130864421955</v>
      </c>
      <c r="BI85">
        <f t="shared" si="125"/>
        <v>0</v>
      </c>
      <c r="BJ85">
        <f t="shared" si="126"/>
        <v>0</v>
      </c>
      <c r="BK85">
        <f t="shared" si="127"/>
        <v>0</v>
      </c>
      <c r="BL85">
        <f t="shared" si="128"/>
        <v>0</v>
      </c>
      <c r="BM85">
        <v>0.70432126143548801</v>
      </c>
      <c r="BN85">
        <v>0.5</v>
      </c>
      <c r="BO85" t="s">
        <v>254</v>
      </c>
      <c r="BP85">
        <v>1684753904.75</v>
      </c>
      <c r="BQ85">
        <v>399.99973333333298</v>
      </c>
      <c r="BR85">
        <v>399.95126666666698</v>
      </c>
      <c r="BS85">
        <v>16.3745333333333</v>
      </c>
      <c r="BT85">
        <v>16.007956666666701</v>
      </c>
      <c r="BU85">
        <v>500.00313333333298</v>
      </c>
      <c r="BV85">
        <v>95.0996466666667</v>
      </c>
      <c r="BW85">
        <v>0.19999793333333299</v>
      </c>
      <c r="BX85">
        <v>28.392990000000001</v>
      </c>
      <c r="BY85">
        <v>27.970559999999999</v>
      </c>
      <c r="BZ85">
        <v>999.9</v>
      </c>
      <c r="CA85">
        <v>9997.5</v>
      </c>
      <c r="CB85">
        <v>0</v>
      </c>
      <c r="CC85">
        <v>69.031499999999994</v>
      </c>
      <c r="CD85">
        <v>0</v>
      </c>
      <c r="CE85">
        <v>0</v>
      </c>
      <c r="CF85">
        <v>0</v>
      </c>
      <c r="CG85">
        <v>0</v>
      </c>
      <c r="CH85">
        <v>2.3036333333333299</v>
      </c>
      <c r="CI85">
        <v>0</v>
      </c>
      <c r="CJ85">
        <v>-15.8364733333333</v>
      </c>
      <c r="CK85">
        <v>-1.7010033333333301</v>
      </c>
      <c r="CL85">
        <v>37.099800000000002</v>
      </c>
      <c r="CM85">
        <v>41.686999999999998</v>
      </c>
      <c r="CN85">
        <v>39.324599999999997</v>
      </c>
      <c r="CO85">
        <v>40.307866666666698</v>
      </c>
      <c r="CP85">
        <v>37.837200000000003</v>
      </c>
      <c r="CQ85">
        <v>0</v>
      </c>
      <c r="CR85">
        <v>0</v>
      </c>
      <c r="CS85">
        <v>0</v>
      </c>
      <c r="CT85">
        <v>59.399999856948902</v>
      </c>
      <c r="CU85">
        <v>2.3115923076923099</v>
      </c>
      <c r="CV85">
        <v>1.21988375735401</v>
      </c>
      <c r="CW85">
        <v>-2.5584307575029901</v>
      </c>
      <c r="CX85">
        <v>-15.861788461538501</v>
      </c>
      <c r="CY85">
        <v>15</v>
      </c>
      <c r="CZ85">
        <v>1684749687.5</v>
      </c>
      <c r="DA85" t="s">
        <v>255</v>
      </c>
      <c r="DB85">
        <v>2</v>
      </c>
      <c r="DC85">
        <v>-3.8319999999999999</v>
      </c>
      <c r="DD85">
        <v>0.35</v>
      </c>
      <c r="DE85">
        <v>403</v>
      </c>
      <c r="DF85">
        <v>15</v>
      </c>
      <c r="DG85">
        <v>1.66</v>
      </c>
      <c r="DH85">
        <v>0.16</v>
      </c>
      <c r="DI85">
        <v>5.7924186000000003E-2</v>
      </c>
      <c r="DJ85">
        <v>-2.15777442497079E-2</v>
      </c>
      <c r="DK85">
        <v>0.109597551070984</v>
      </c>
      <c r="DL85">
        <v>1</v>
      </c>
      <c r="DM85">
        <v>2.3231861111111098</v>
      </c>
      <c r="DN85">
        <v>8.9330771527981398E-2</v>
      </c>
      <c r="DO85">
        <v>0.16375881851195701</v>
      </c>
      <c r="DP85">
        <v>1</v>
      </c>
      <c r="DQ85">
        <v>0.37132863999999999</v>
      </c>
      <c r="DR85">
        <v>-5.0917270588234802E-2</v>
      </c>
      <c r="DS85">
        <v>6.6849882356216604E-3</v>
      </c>
      <c r="DT85">
        <v>1</v>
      </c>
      <c r="DU85">
        <v>3</v>
      </c>
      <c r="DV85">
        <v>3</v>
      </c>
      <c r="DW85" t="s">
        <v>256</v>
      </c>
      <c r="DX85">
        <v>100</v>
      </c>
      <c r="DY85">
        <v>100</v>
      </c>
      <c r="DZ85">
        <v>-3.8319999999999999</v>
      </c>
      <c r="EA85">
        <v>0.35</v>
      </c>
      <c r="EB85">
        <v>2</v>
      </c>
      <c r="EC85">
        <v>515.27099999999996</v>
      </c>
      <c r="ED85">
        <v>414.05599999999998</v>
      </c>
      <c r="EE85">
        <v>28.0243</v>
      </c>
      <c r="EF85">
        <v>30.165400000000002</v>
      </c>
      <c r="EG85">
        <v>30.000399999999999</v>
      </c>
      <c r="EH85">
        <v>30.308</v>
      </c>
      <c r="EI85">
        <v>30.338000000000001</v>
      </c>
      <c r="EJ85">
        <v>20.091999999999999</v>
      </c>
      <c r="EK85">
        <v>25.282299999999999</v>
      </c>
      <c r="EL85">
        <v>0</v>
      </c>
      <c r="EM85">
        <v>28.026199999999999</v>
      </c>
      <c r="EN85">
        <v>399.96499999999997</v>
      </c>
      <c r="EO85">
        <v>15.9887</v>
      </c>
      <c r="EP85">
        <v>100.40300000000001</v>
      </c>
      <c r="EQ85">
        <v>90.279200000000003</v>
      </c>
    </row>
    <row r="86" spans="1:147" x14ac:dyDescent="0.3">
      <c r="A86">
        <v>70</v>
      </c>
      <c r="B86">
        <v>1684753972.5</v>
      </c>
      <c r="C86">
        <v>4201</v>
      </c>
      <c r="D86" t="s">
        <v>462</v>
      </c>
      <c r="E86" t="s">
        <v>463</v>
      </c>
      <c r="F86">
        <v>1684753964.75</v>
      </c>
      <c r="G86">
        <f t="shared" si="86"/>
        <v>2.3630646073124922E-3</v>
      </c>
      <c r="H86">
        <f t="shared" si="87"/>
        <v>-1.5290051105642037</v>
      </c>
      <c r="I86">
        <f t="shared" si="88"/>
        <v>399.99459999999999</v>
      </c>
      <c r="J86">
        <f t="shared" si="89"/>
        <v>409.32681856598413</v>
      </c>
      <c r="K86">
        <f t="shared" si="90"/>
        <v>39.008703800220694</v>
      </c>
      <c r="L86">
        <f t="shared" si="91"/>
        <v>38.119346608540098</v>
      </c>
      <c r="M86">
        <f t="shared" si="92"/>
        <v>9.9588319913435391E-2</v>
      </c>
      <c r="N86">
        <f t="shared" si="93"/>
        <v>3.3474589093148168</v>
      </c>
      <c r="O86">
        <f t="shared" si="94"/>
        <v>9.7971164357466778E-2</v>
      </c>
      <c r="P86">
        <f t="shared" si="95"/>
        <v>6.137508529593573E-2</v>
      </c>
      <c r="Q86">
        <f t="shared" si="96"/>
        <v>0</v>
      </c>
      <c r="R86">
        <f t="shared" si="97"/>
        <v>27.827339662696726</v>
      </c>
      <c r="S86">
        <f t="shared" si="98"/>
        <v>27.97634</v>
      </c>
      <c r="T86">
        <f t="shared" si="99"/>
        <v>3.7896086177830886</v>
      </c>
      <c r="U86">
        <f t="shared" si="100"/>
        <v>40.116382949301752</v>
      </c>
      <c r="V86">
        <f t="shared" si="101"/>
        <v>1.5554421821618829</v>
      </c>
      <c r="W86">
        <f t="shared" si="102"/>
        <v>3.8773240950651466</v>
      </c>
      <c r="X86">
        <f t="shared" si="103"/>
        <v>2.2341664356212059</v>
      </c>
      <c r="Y86">
        <f t="shared" si="104"/>
        <v>-104.21114918248091</v>
      </c>
      <c r="Z86">
        <f t="shared" si="105"/>
        <v>70.928215379330055</v>
      </c>
      <c r="AA86">
        <f t="shared" si="106"/>
        <v>4.6266072502263382</v>
      </c>
      <c r="AB86">
        <f t="shared" si="107"/>
        <v>-28.656326552924511</v>
      </c>
      <c r="AC86">
        <v>-3.93995748768841E-2</v>
      </c>
      <c r="AD86">
        <v>4.4229474391632703E-2</v>
      </c>
      <c r="AE86">
        <v>3.33585203573733</v>
      </c>
      <c r="AF86">
        <v>3</v>
      </c>
      <c r="AG86">
        <v>1</v>
      </c>
      <c r="AH86">
        <f t="shared" si="108"/>
        <v>1</v>
      </c>
      <c r="AI86">
        <f t="shared" si="109"/>
        <v>0</v>
      </c>
      <c r="AJ86">
        <f t="shared" si="110"/>
        <v>50014.262318231384</v>
      </c>
      <c r="AK86" t="s">
        <v>464</v>
      </c>
      <c r="AL86">
        <v>2.3423230769230798</v>
      </c>
      <c r="AM86">
        <v>1.4252</v>
      </c>
      <c r="AN86">
        <f t="shared" si="111"/>
        <v>-0.91712307692307982</v>
      </c>
      <c r="AO86">
        <f t="shared" si="112"/>
        <v>-0.64350482523370744</v>
      </c>
      <c r="AP86">
        <v>-0.53845540410779702</v>
      </c>
      <c r="AQ86" t="s">
        <v>253</v>
      </c>
      <c r="AR86">
        <v>0</v>
      </c>
      <c r="AS86">
        <v>0</v>
      </c>
      <c r="AT86" t="e">
        <f t="shared" si="113"/>
        <v>#DIV/0!</v>
      </c>
      <c r="AU86">
        <v>0.5</v>
      </c>
      <c r="AV86">
        <f t="shared" si="114"/>
        <v>0</v>
      </c>
      <c r="AW86">
        <f t="shared" si="115"/>
        <v>-1.5290051105642037</v>
      </c>
      <c r="AX86" t="e">
        <f t="shared" si="116"/>
        <v>#DIV/0!</v>
      </c>
      <c r="AY86" t="e">
        <f t="shared" si="117"/>
        <v>#DIV/0!</v>
      </c>
      <c r="AZ86" t="e">
        <f t="shared" si="118"/>
        <v>#DIV/0!</v>
      </c>
      <c r="BA86" t="e">
        <f t="shared" si="119"/>
        <v>#DIV/0!</v>
      </c>
      <c r="BB86" t="s">
        <v>253</v>
      </c>
      <c r="BC86">
        <v>0</v>
      </c>
      <c r="BD86">
        <f t="shared" si="120"/>
        <v>0</v>
      </c>
      <c r="BE86" t="e">
        <f t="shared" si="121"/>
        <v>#DIV/0!</v>
      </c>
      <c r="BF86">
        <f t="shared" si="122"/>
        <v>1</v>
      </c>
      <c r="BG86">
        <f t="shared" si="123"/>
        <v>0</v>
      </c>
      <c r="BH86">
        <f t="shared" si="124"/>
        <v>-1.5539899015315402</v>
      </c>
      <c r="BI86">
        <f t="shared" si="125"/>
        <v>0</v>
      </c>
      <c r="BJ86">
        <f t="shared" si="126"/>
        <v>0</v>
      </c>
      <c r="BK86">
        <f t="shared" si="127"/>
        <v>0</v>
      </c>
      <c r="BL86">
        <f t="shared" si="128"/>
        <v>0</v>
      </c>
      <c r="BM86">
        <v>0.70432126143548801</v>
      </c>
      <c r="BN86">
        <v>0.5</v>
      </c>
      <c r="BO86" t="s">
        <v>254</v>
      </c>
      <c r="BP86">
        <v>1684753964.75</v>
      </c>
      <c r="BQ86">
        <v>399.99459999999999</v>
      </c>
      <c r="BR86">
        <v>399.91236666666703</v>
      </c>
      <c r="BS86">
        <v>16.321593333333301</v>
      </c>
      <c r="BT86">
        <v>15.994163333333301</v>
      </c>
      <c r="BU86">
        <v>500.01273333333302</v>
      </c>
      <c r="BV86">
        <v>95.099580000000003</v>
      </c>
      <c r="BW86">
        <v>0.20007306666666699</v>
      </c>
      <c r="BX86">
        <v>28.3693633333333</v>
      </c>
      <c r="BY86">
        <v>27.97634</v>
      </c>
      <c r="BZ86">
        <v>999.9</v>
      </c>
      <c r="CA86">
        <v>9991</v>
      </c>
      <c r="CB86">
        <v>0</v>
      </c>
      <c r="CC86">
        <v>69.031499999999994</v>
      </c>
      <c r="CD86">
        <v>0</v>
      </c>
      <c r="CE86">
        <v>0</v>
      </c>
      <c r="CF86">
        <v>0</v>
      </c>
      <c r="CG86">
        <v>0</v>
      </c>
      <c r="CH86">
        <v>2.3539933333333298</v>
      </c>
      <c r="CI86">
        <v>0</v>
      </c>
      <c r="CJ86">
        <v>-16.452006666666701</v>
      </c>
      <c r="CK86">
        <v>-1.77395666666667</v>
      </c>
      <c r="CL86">
        <v>36.941200000000002</v>
      </c>
      <c r="CM86">
        <v>41.561999999999998</v>
      </c>
      <c r="CN86">
        <v>39.174599999999998</v>
      </c>
      <c r="CO86">
        <v>40.182866666666698</v>
      </c>
      <c r="CP86">
        <v>37.686999999999998</v>
      </c>
      <c r="CQ86">
        <v>0</v>
      </c>
      <c r="CR86">
        <v>0</v>
      </c>
      <c r="CS86">
        <v>0</v>
      </c>
      <c r="CT86">
        <v>59.200000047683702</v>
      </c>
      <c r="CU86">
        <v>2.3423230769230798</v>
      </c>
      <c r="CV86">
        <v>0.14486838078337599</v>
      </c>
      <c r="CW86">
        <v>-0.32374359363514399</v>
      </c>
      <c r="CX86">
        <v>-16.4590423076923</v>
      </c>
      <c r="CY86">
        <v>15</v>
      </c>
      <c r="CZ86">
        <v>1684749687.5</v>
      </c>
      <c r="DA86" t="s">
        <v>255</v>
      </c>
      <c r="DB86">
        <v>2</v>
      </c>
      <c r="DC86">
        <v>-3.8319999999999999</v>
      </c>
      <c r="DD86">
        <v>0.35</v>
      </c>
      <c r="DE86">
        <v>403</v>
      </c>
      <c r="DF86">
        <v>15</v>
      </c>
      <c r="DG86">
        <v>1.66</v>
      </c>
      <c r="DH86">
        <v>0.16</v>
      </c>
      <c r="DI86">
        <v>8.8931310799999996E-2</v>
      </c>
      <c r="DJ86">
        <v>-0.150149155073211</v>
      </c>
      <c r="DK86">
        <v>8.2513973373803895E-2</v>
      </c>
      <c r="DL86">
        <v>1</v>
      </c>
      <c r="DM86">
        <v>2.32070555555556</v>
      </c>
      <c r="DN86">
        <v>0.44699683424591602</v>
      </c>
      <c r="DO86">
        <v>0.16643372211791899</v>
      </c>
      <c r="DP86">
        <v>1</v>
      </c>
      <c r="DQ86">
        <v>0.33198137999999999</v>
      </c>
      <c r="DR86">
        <v>-4.6038298199281E-2</v>
      </c>
      <c r="DS86">
        <v>8.3038811669965493E-3</v>
      </c>
      <c r="DT86">
        <v>1</v>
      </c>
      <c r="DU86">
        <v>3</v>
      </c>
      <c r="DV86">
        <v>3</v>
      </c>
      <c r="DW86" t="s">
        <v>256</v>
      </c>
      <c r="DX86">
        <v>100</v>
      </c>
      <c r="DY86">
        <v>100</v>
      </c>
      <c r="DZ86">
        <v>-3.8319999999999999</v>
      </c>
      <c r="EA86">
        <v>0.35</v>
      </c>
      <c r="EB86">
        <v>2</v>
      </c>
      <c r="EC86">
        <v>514.93100000000004</v>
      </c>
      <c r="ED86">
        <v>414.21600000000001</v>
      </c>
      <c r="EE86">
        <v>28.079000000000001</v>
      </c>
      <c r="EF86">
        <v>30.167899999999999</v>
      </c>
      <c r="EG86">
        <v>30.0001</v>
      </c>
      <c r="EH86">
        <v>30.313199999999998</v>
      </c>
      <c r="EI86">
        <v>30.3432</v>
      </c>
      <c r="EJ86">
        <v>20.089600000000001</v>
      </c>
      <c r="EK86">
        <v>25.572900000000001</v>
      </c>
      <c r="EL86">
        <v>0</v>
      </c>
      <c r="EM86">
        <v>28.078399999999998</v>
      </c>
      <c r="EN86">
        <v>399.87400000000002</v>
      </c>
      <c r="EO86">
        <v>15.946899999999999</v>
      </c>
      <c r="EP86">
        <v>100.40600000000001</v>
      </c>
      <c r="EQ86">
        <v>90.277799999999999</v>
      </c>
    </row>
    <row r="87" spans="1:147" x14ac:dyDescent="0.3">
      <c r="A87">
        <v>71</v>
      </c>
      <c r="B87">
        <v>1684754032.5</v>
      </c>
      <c r="C87">
        <v>4261</v>
      </c>
      <c r="D87" t="s">
        <v>465</v>
      </c>
      <c r="E87" t="s">
        <v>466</v>
      </c>
      <c r="F87">
        <v>1684754024.75</v>
      </c>
      <c r="G87">
        <f t="shared" si="86"/>
        <v>2.0022479613789781E-3</v>
      </c>
      <c r="H87">
        <f t="shared" si="87"/>
        <v>-1.6405429145431139</v>
      </c>
      <c r="I87">
        <f t="shared" si="88"/>
        <v>400.02350000000001</v>
      </c>
      <c r="J87">
        <f t="shared" si="89"/>
        <v>415.90785348036428</v>
      </c>
      <c r="K87">
        <f t="shared" si="90"/>
        <v>39.635559634861941</v>
      </c>
      <c r="L87">
        <f t="shared" si="91"/>
        <v>38.121798270743035</v>
      </c>
      <c r="M87">
        <f t="shared" si="92"/>
        <v>8.3957342103467086E-2</v>
      </c>
      <c r="N87">
        <f t="shared" si="93"/>
        <v>3.3500185330312924</v>
      </c>
      <c r="O87">
        <f t="shared" si="94"/>
        <v>8.2805692182411642E-2</v>
      </c>
      <c r="P87">
        <f t="shared" si="95"/>
        <v>5.1855712666915584E-2</v>
      </c>
      <c r="Q87">
        <f t="shared" si="96"/>
        <v>0</v>
      </c>
      <c r="R87">
        <f t="shared" si="97"/>
        <v>27.896956949129702</v>
      </c>
      <c r="S87">
        <f t="shared" si="98"/>
        <v>27.984999999999999</v>
      </c>
      <c r="T87">
        <f t="shared" si="99"/>
        <v>3.7915225532676078</v>
      </c>
      <c r="U87">
        <f t="shared" si="100"/>
        <v>40.053513580740983</v>
      </c>
      <c r="V87">
        <f t="shared" si="101"/>
        <v>1.551788786586725</v>
      </c>
      <c r="W87">
        <f t="shared" si="102"/>
        <v>3.8742887898176175</v>
      </c>
      <c r="X87">
        <f t="shared" si="103"/>
        <v>2.2397337666808825</v>
      </c>
      <c r="Y87">
        <f t="shared" si="104"/>
        <v>-88.299135096812932</v>
      </c>
      <c r="Z87">
        <f t="shared" si="105"/>
        <v>66.985635224433395</v>
      </c>
      <c r="AA87">
        <f t="shared" si="106"/>
        <v>4.3659916634996287</v>
      </c>
      <c r="AB87">
        <f t="shared" si="107"/>
        <v>-16.94750820887991</v>
      </c>
      <c r="AC87">
        <v>-3.9437392710876797E-2</v>
      </c>
      <c r="AD87">
        <v>4.4271928223313703E-2</v>
      </c>
      <c r="AE87">
        <v>3.3384005185514098</v>
      </c>
      <c r="AF87">
        <v>3</v>
      </c>
      <c r="AG87">
        <v>1</v>
      </c>
      <c r="AH87">
        <f t="shared" si="108"/>
        <v>1</v>
      </c>
      <c r="AI87">
        <f t="shared" si="109"/>
        <v>0</v>
      </c>
      <c r="AJ87">
        <f t="shared" si="110"/>
        <v>50062.532394084723</v>
      </c>
      <c r="AK87" t="s">
        <v>467</v>
      </c>
      <c r="AL87">
        <v>2.3467230769230798</v>
      </c>
      <c r="AM87">
        <v>1.4964</v>
      </c>
      <c r="AN87">
        <f t="shared" si="111"/>
        <v>-0.85032307692307985</v>
      </c>
      <c r="AO87">
        <f t="shared" si="112"/>
        <v>-0.56824584130117606</v>
      </c>
      <c r="AP87">
        <v>-0.57773462750360804</v>
      </c>
      <c r="AQ87" t="s">
        <v>253</v>
      </c>
      <c r="AR87">
        <v>0</v>
      </c>
      <c r="AS87">
        <v>0</v>
      </c>
      <c r="AT87" t="e">
        <f t="shared" si="113"/>
        <v>#DIV/0!</v>
      </c>
      <c r="AU87">
        <v>0.5</v>
      </c>
      <c r="AV87">
        <f t="shared" si="114"/>
        <v>0</v>
      </c>
      <c r="AW87">
        <f t="shared" si="115"/>
        <v>-1.6405429145431139</v>
      </c>
      <c r="AX87" t="e">
        <f t="shared" si="116"/>
        <v>#DIV/0!</v>
      </c>
      <c r="AY87" t="e">
        <f t="shared" si="117"/>
        <v>#DIV/0!</v>
      </c>
      <c r="AZ87" t="e">
        <f t="shared" si="118"/>
        <v>#DIV/0!</v>
      </c>
      <c r="BA87" t="e">
        <f t="shared" si="119"/>
        <v>#DIV/0!</v>
      </c>
      <c r="BB87" t="s">
        <v>253</v>
      </c>
      <c r="BC87">
        <v>0</v>
      </c>
      <c r="BD87">
        <f t="shared" si="120"/>
        <v>0</v>
      </c>
      <c r="BE87" t="e">
        <f t="shared" si="121"/>
        <v>#DIV/0!</v>
      </c>
      <c r="BF87">
        <f t="shared" si="122"/>
        <v>1</v>
      </c>
      <c r="BG87">
        <f t="shared" si="123"/>
        <v>0</v>
      </c>
      <c r="BH87">
        <f t="shared" si="124"/>
        <v>-1.7598017043295699</v>
      </c>
      <c r="BI87">
        <f t="shared" si="125"/>
        <v>0</v>
      </c>
      <c r="BJ87">
        <f t="shared" si="126"/>
        <v>0</v>
      </c>
      <c r="BK87">
        <f t="shared" si="127"/>
        <v>0</v>
      </c>
      <c r="BL87">
        <f t="shared" si="128"/>
        <v>0</v>
      </c>
      <c r="BM87">
        <v>0.70432126143548801</v>
      </c>
      <c r="BN87">
        <v>0.5</v>
      </c>
      <c r="BO87" t="s">
        <v>254</v>
      </c>
      <c r="BP87">
        <v>1684754024.75</v>
      </c>
      <c r="BQ87">
        <v>400.02350000000001</v>
      </c>
      <c r="BR87">
        <v>399.905233333333</v>
      </c>
      <c r="BS87">
        <v>16.283386666666701</v>
      </c>
      <c r="BT87">
        <v>16.005939999999999</v>
      </c>
      <c r="BU87">
        <v>500.010533333333</v>
      </c>
      <c r="BV87">
        <v>95.098849999999999</v>
      </c>
      <c r="BW87">
        <v>0.20004686666666699</v>
      </c>
      <c r="BX87">
        <v>28.355893333333299</v>
      </c>
      <c r="BY87">
        <v>27.984999999999999</v>
      </c>
      <c r="BZ87">
        <v>999.9</v>
      </c>
      <c r="CA87">
        <v>10000.666666666701</v>
      </c>
      <c r="CB87">
        <v>0</v>
      </c>
      <c r="CC87">
        <v>69.031499999999994</v>
      </c>
      <c r="CD87">
        <v>0</v>
      </c>
      <c r="CE87">
        <v>0</v>
      </c>
      <c r="CF87">
        <v>0</v>
      </c>
      <c r="CG87">
        <v>0</v>
      </c>
      <c r="CH87">
        <v>2.3478766666666702</v>
      </c>
      <c r="CI87">
        <v>0</v>
      </c>
      <c r="CJ87">
        <v>-17.051400000000001</v>
      </c>
      <c r="CK87">
        <v>-1.87924333333333</v>
      </c>
      <c r="CL87">
        <v>36.812066666666702</v>
      </c>
      <c r="CM87">
        <v>41.428733333333298</v>
      </c>
      <c r="CN87">
        <v>39.028933333333299</v>
      </c>
      <c r="CO87">
        <v>40.066200000000002</v>
      </c>
      <c r="CP87">
        <v>37.566200000000002</v>
      </c>
      <c r="CQ87">
        <v>0</v>
      </c>
      <c r="CR87">
        <v>0</v>
      </c>
      <c r="CS87">
        <v>0</v>
      </c>
      <c r="CT87">
        <v>59.600000143051098</v>
      </c>
      <c r="CU87">
        <v>2.3467230769230798</v>
      </c>
      <c r="CV87">
        <v>0.151993166937792</v>
      </c>
      <c r="CW87">
        <v>-0.25597948412982002</v>
      </c>
      <c r="CX87">
        <v>-17.061923076923101</v>
      </c>
      <c r="CY87">
        <v>15</v>
      </c>
      <c r="CZ87">
        <v>1684749687.5</v>
      </c>
      <c r="DA87" t="s">
        <v>255</v>
      </c>
      <c r="DB87">
        <v>2</v>
      </c>
      <c r="DC87">
        <v>-3.8319999999999999</v>
      </c>
      <c r="DD87">
        <v>0.35</v>
      </c>
      <c r="DE87">
        <v>403</v>
      </c>
      <c r="DF87">
        <v>15</v>
      </c>
      <c r="DG87">
        <v>1.66</v>
      </c>
      <c r="DH87">
        <v>0.16</v>
      </c>
      <c r="DI87">
        <v>9.4898690800000005E-2</v>
      </c>
      <c r="DJ87">
        <v>0.15780919295075799</v>
      </c>
      <c r="DK87">
        <v>8.7076086746500705E-2</v>
      </c>
      <c r="DL87">
        <v>1</v>
      </c>
      <c r="DM87">
        <v>2.3455555555555598</v>
      </c>
      <c r="DN87">
        <v>9.0538653366623603E-2</v>
      </c>
      <c r="DO87">
        <v>0.16428804048656001</v>
      </c>
      <c r="DP87">
        <v>1</v>
      </c>
      <c r="DQ87">
        <v>0.28055345999999998</v>
      </c>
      <c r="DR87">
        <v>-3.6213706602637397E-2</v>
      </c>
      <c r="DS87">
        <v>4.9350749222681501E-3</v>
      </c>
      <c r="DT87">
        <v>1</v>
      </c>
      <c r="DU87">
        <v>3</v>
      </c>
      <c r="DV87">
        <v>3</v>
      </c>
      <c r="DW87" t="s">
        <v>256</v>
      </c>
      <c r="DX87">
        <v>100</v>
      </c>
      <c r="DY87">
        <v>100</v>
      </c>
      <c r="DZ87">
        <v>-3.8319999999999999</v>
      </c>
      <c r="EA87">
        <v>0.35</v>
      </c>
      <c r="EB87">
        <v>2</v>
      </c>
      <c r="EC87">
        <v>515.46</v>
      </c>
      <c r="ED87">
        <v>413.86599999999999</v>
      </c>
      <c r="EE87">
        <v>28.086500000000001</v>
      </c>
      <c r="EF87">
        <v>30.165400000000002</v>
      </c>
      <c r="EG87">
        <v>30</v>
      </c>
      <c r="EH87">
        <v>30.315799999999999</v>
      </c>
      <c r="EI87">
        <v>30.345800000000001</v>
      </c>
      <c r="EJ87">
        <v>20.089099999999998</v>
      </c>
      <c r="EK87">
        <v>25.572900000000001</v>
      </c>
      <c r="EL87">
        <v>0</v>
      </c>
      <c r="EM87">
        <v>28.087900000000001</v>
      </c>
      <c r="EN87">
        <v>399.935</v>
      </c>
      <c r="EO87">
        <v>15.978400000000001</v>
      </c>
      <c r="EP87">
        <v>100.405</v>
      </c>
      <c r="EQ87">
        <v>90.276499999999999</v>
      </c>
    </row>
    <row r="88" spans="1:147" x14ac:dyDescent="0.3">
      <c r="A88">
        <v>72</v>
      </c>
      <c r="B88">
        <v>1684754092.5</v>
      </c>
      <c r="C88">
        <v>4321</v>
      </c>
      <c r="D88" t="s">
        <v>468</v>
      </c>
      <c r="E88" t="s">
        <v>469</v>
      </c>
      <c r="F88">
        <v>1684754084.75</v>
      </c>
      <c r="G88">
        <f t="shared" si="86"/>
        <v>1.7105496506080948E-3</v>
      </c>
      <c r="H88">
        <f t="shared" si="87"/>
        <v>-1.4036070961501088</v>
      </c>
      <c r="I88">
        <f t="shared" si="88"/>
        <v>400.00839999999999</v>
      </c>
      <c r="J88">
        <f t="shared" si="89"/>
        <v>415.94995396378403</v>
      </c>
      <c r="K88">
        <f t="shared" si="90"/>
        <v>39.638575092939725</v>
      </c>
      <c r="L88">
        <f t="shared" si="91"/>
        <v>38.119400783939504</v>
      </c>
      <c r="M88">
        <f t="shared" si="92"/>
        <v>7.1552117562769538E-2</v>
      </c>
      <c r="N88">
        <f t="shared" si="93"/>
        <v>3.3479952812529947</v>
      </c>
      <c r="O88">
        <f t="shared" si="94"/>
        <v>7.0713319253466092E-2</v>
      </c>
      <c r="P88">
        <f t="shared" si="95"/>
        <v>4.4270367814307647E-2</v>
      </c>
      <c r="Q88">
        <f t="shared" si="96"/>
        <v>0</v>
      </c>
      <c r="R88">
        <f t="shared" si="97"/>
        <v>27.940215945353305</v>
      </c>
      <c r="S88">
        <f t="shared" si="98"/>
        <v>27.977620000000002</v>
      </c>
      <c r="T88">
        <f t="shared" si="99"/>
        <v>3.7898914558423065</v>
      </c>
      <c r="U88">
        <f t="shared" si="100"/>
        <v>40.042455048216574</v>
      </c>
      <c r="V88">
        <f t="shared" si="101"/>
        <v>1.5492533187569399</v>
      </c>
      <c r="W88">
        <f t="shared" si="102"/>
        <v>3.8690268039045752</v>
      </c>
      <c r="X88">
        <f t="shared" si="103"/>
        <v>2.2406381370853667</v>
      </c>
      <c r="Y88">
        <f t="shared" si="104"/>
        <v>-75.43523959181698</v>
      </c>
      <c r="Z88">
        <f t="shared" si="105"/>
        <v>64.058428456872761</v>
      </c>
      <c r="AA88">
        <f t="shared" si="106"/>
        <v>4.1770852445198212</v>
      </c>
      <c r="AB88">
        <f t="shared" si="107"/>
        <v>-7.1997258904244035</v>
      </c>
      <c r="AC88">
        <v>-3.9407498674925302E-2</v>
      </c>
      <c r="AD88">
        <v>4.4238369549096698E-2</v>
      </c>
      <c r="AE88">
        <v>3.3363860733731099</v>
      </c>
      <c r="AF88">
        <v>3</v>
      </c>
      <c r="AG88">
        <v>1</v>
      </c>
      <c r="AH88">
        <f t="shared" si="108"/>
        <v>1</v>
      </c>
      <c r="AI88">
        <f t="shared" si="109"/>
        <v>0</v>
      </c>
      <c r="AJ88">
        <f t="shared" si="110"/>
        <v>50029.961945602874</v>
      </c>
      <c r="AK88" t="s">
        <v>470</v>
      </c>
      <c r="AL88">
        <v>2.33119230769231</v>
      </c>
      <c r="AM88">
        <v>1.4912000000000001</v>
      </c>
      <c r="AN88">
        <f t="shared" si="111"/>
        <v>-0.83999230769230993</v>
      </c>
      <c r="AO88">
        <f t="shared" si="112"/>
        <v>-0.56329956256190306</v>
      </c>
      <c r="AP88">
        <v>-0.49429516026097597</v>
      </c>
      <c r="AQ88" t="s">
        <v>253</v>
      </c>
      <c r="AR88">
        <v>0</v>
      </c>
      <c r="AS88">
        <v>0</v>
      </c>
      <c r="AT88" t="e">
        <f t="shared" si="113"/>
        <v>#DIV/0!</v>
      </c>
      <c r="AU88">
        <v>0.5</v>
      </c>
      <c r="AV88">
        <f t="shared" si="114"/>
        <v>0</v>
      </c>
      <c r="AW88">
        <f t="shared" si="115"/>
        <v>-1.4036070961501088</v>
      </c>
      <c r="AX88" t="e">
        <f t="shared" si="116"/>
        <v>#DIV/0!</v>
      </c>
      <c r="AY88" t="e">
        <f t="shared" si="117"/>
        <v>#DIV/0!</v>
      </c>
      <c r="AZ88" t="e">
        <f t="shared" si="118"/>
        <v>#DIV/0!</v>
      </c>
      <c r="BA88" t="e">
        <f t="shared" si="119"/>
        <v>#DIV/0!</v>
      </c>
      <c r="BB88" t="s">
        <v>253</v>
      </c>
      <c r="BC88">
        <v>0</v>
      </c>
      <c r="BD88">
        <f t="shared" si="120"/>
        <v>0</v>
      </c>
      <c r="BE88" t="e">
        <f t="shared" si="121"/>
        <v>#DIV/0!</v>
      </c>
      <c r="BF88">
        <f t="shared" si="122"/>
        <v>1</v>
      </c>
      <c r="BG88">
        <f t="shared" si="123"/>
        <v>0</v>
      </c>
      <c r="BH88">
        <f t="shared" si="124"/>
        <v>-1.7752543521460773</v>
      </c>
      <c r="BI88">
        <f t="shared" si="125"/>
        <v>0</v>
      </c>
      <c r="BJ88">
        <f t="shared" si="126"/>
        <v>0</v>
      </c>
      <c r="BK88">
        <f t="shared" si="127"/>
        <v>0</v>
      </c>
      <c r="BL88">
        <f t="shared" si="128"/>
        <v>0</v>
      </c>
      <c r="BM88">
        <v>0.70432126143548801</v>
      </c>
      <c r="BN88">
        <v>0.5</v>
      </c>
      <c r="BO88" t="s">
        <v>254</v>
      </c>
      <c r="BP88">
        <v>1684754084.75</v>
      </c>
      <c r="BQ88">
        <v>400.00839999999999</v>
      </c>
      <c r="BR88">
        <v>399.90706666666699</v>
      </c>
      <c r="BS88">
        <v>16.257190000000001</v>
      </c>
      <c r="BT88">
        <v>16.020153333333301</v>
      </c>
      <c r="BU88">
        <v>500.00290000000001</v>
      </c>
      <c r="BV88">
        <v>95.096496666666695</v>
      </c>
      <c r="BW88">
        <v>0.20000406666666701</v>
      </c>
      <c r="BX88">
        <v>28.332519999999999</v>
      </c>
      <c r="BY88">
        <v>27.977620000000002</v>
      </c>
      <c r="BZ88">
        <v>999.9</v>
      </c>
      <c r="CA88">
        <v>9993.3333333333303</v>
      </c>
      <c r="CB88">
        <v>0</v>
      </c>
      <c r="CC88">
        <v>69.031499999999994</v>
      </c>
      <c r="CD88">
        <v>0</v>
      </c>
      <c r="CE88">
        <v>0</v>
      </c>
      <c r="CF88">
        <v>0</v>
      </c>
      <c r="CG88">
        <v>0</v>
      </c>
      <c r="CH88">
        <v>2.36072333333333</v>
      </c>
      <c r="CI88">
        <v>0</v>
      </c>
      <c r="CJ88">
        <v>-17.859156666666699</v>
      </c>
      <c r="CK88">
        <v>-1.92970333333333</v>
      </c>
      <c r="CL88">
        <v>36.686999999999998</v>
      </c>
      <c r="CM88">
        <v>41.295466666666698</v>
      </c>
      <c r="CN88">
        <v>38.903933333333299</v>
      </c>
      <c r="CO88">
        <v>39.949599999999997</v>
      </c>
      <c r="CP88">
        <v>37.457999999999998</v>
      </c>
      <c r="CQ88">
        <v>0</v>
      </c>
      <c r="CR88">
        <v>0</v>
      </c>
      <c r="CS88">
        <v>0</v>
      </c>
      <c r="CT88">
        <v>59.399999856948902</v>
      </c>
      <c r="CU88">
        <v>2.33119230769231</v>
      </c>
      <c r="CV88">
        <v>-0.82309059755799097</v>
      </c>
      <c r="CW88">
        <v>-2.3320136724626401</v>
      </c>
      <c r="CX88">
        <v>-17.855407692307701</v>
      </c>
      <c r="CY88">
        <v>15</v>
      </c>
      <c r="CZ88">
        <v>1684749687.5</v>
      </c>
      <c r="DA88" t="s">
        <v>255</v>
      </c>
      <c r="DB88">
        <v>2</v>
      </c>
      <c r="DC88">
        <v>-3.8319999999999999</v>
      </c>
      <c r="DD88">
        <v>0.35</v>
      </c>
      <c r="DE88">
        <v>403</v>
      </c>
      <c r="DF88">
        <v>15</v>
      </c>
      <c r="DG88">
        <v>1.66</v>
      </c>
      <c r="DH88">
        <v>0.16</v>
      </c>
      <c r="DI88">
        <v>8.8176867800000003E-2</v>
      </c>
      <c r="DJ88">
        <v>0.10461772218003</v>
      </c>
      <c r="DK88">
        <v>8.9873638966345801E-2</v>
      </c>
      <c r="DL88">
        <v>1</v>
      </c>
      <c r="DM88">
        <v>2.3630277777777802</v>
      </c>
      <c r="DN88">
        <v>-0.40011922621392798</v>
      </c>
      <c r="DO88">
        <v>0.154638428835912</v>
      </c>
      <c r="DP88">
        <v>1</v>
      </c>
      <c r="DQ88">
        <v>0.23946081999999999</v>
      </c>
      <c r="DR88">
        <v>-2.76381637454985E-2</v>
      </c>
      <c r="DS88">
        <v>4.0288523263579696E-3</v>
      </c>
      <c r="DT88">
        <v>1</v>
      </c>
      <c r="DU88">
        <v>3</v>
      </c>
      <c r="DV88">
        <v>3</v>
      </c>
      <c r="DW88" t="s">
        <v>256</v>
      </c>
      <c r="DX88">
        <v>100</v>
      </c>
      <c r="DY88">
        <v>100</v>
      </c>
      <c r="DZ88">
        <v>-3.8319999999999999</v>
      </c>
      <c r="EA88">
        <v>0.35</v>
      </c>
      <c r="EB88">
        <v>2</v>
      </c>
      <c r="EC88">
        <v>515.33299999999997</v>
      </c>
      <c r="ED88">
        <v>413.76100000000002</v>
      </c>
      <c r="EE88">
        <v>28.0886</v>
      </c>
      <c r="EF88">
        <v>30.167899999999999</v>
      </c>
      <c r="EG88">
        <v>30.000299999999999</v>
      </c>
      <c r="EH88">
        <v>30.315799999999999</v>
      </c>
      <c r="EI88">
        <v>30.348400000000002</v>
      </c>
      <c r="EJ88">
        <v>20.0871</v>
      </c>
      <c r="EK88">
        <v>25.572900000000001</v>
      </c>
      <c r="EL88">
        <v>0</v>
      </c>
      <c r="EM88">
        <v>28.085599999999999</v>
      </c>
      <c r="EN88">
        <v>399.87299999999999</v>
      </c>
      <c r="EO88">
        <v>16.0624</v>
      </c>
      <c r="EP88">
        <v>100.40600000000001</v>
      </c>
      <c r="EQ88">
        <v>90.276499999999999</v>
      </c>
    </row>
    <row r="89" spans="1:147" x14ac:dyDescent="0.3">
      <c r="A89">
        <v>73</v>
      </c>
      <c r="B89">
        <v>1684754152.5</v>
      </c>
      <c r="C89">
        <v>4381</v>
      </c>
      <c r="D89" t="s">
        <v>471</v>
      </c>
      <c r="E89" t="s">
        <v>472</v>
      </c>
      <c r="F89">
        <v>1684754144.75</v>
      </c>
      <c r="G89">
        <f t="shared" si="86"/>
        <v>1.3933624086428487E-3</v>
      </c>
      <c r="H89">
        <f t="shared" si="87"/>
        <v>-1.4627323158516463</v>
      </c>
      <c r="I89">
        <f t="shared" si="88"/>
        <v>400.00630000000001</v>
      </c>
      <c r="J89">
        <f t="shared" si="89"/>
        <v>424.64876090753779</v>
      </c>
      <c r="K89">
        <f t="shared" si="90"/>
        <v>40.467164886291592</v>
      </c>
      <c r="L89">
        <f t="shared" si="91"/>
        <v>38.118846415708667</v>
      </c>
      <c r="M89">
        <f t="shared" si="92"/>
        <v>5.814635222423363E-2</v>
      </c>
      <c r="N89">
        <f t="shared" si="93"/>
        <v>3.3482816262866062</v>
      </c>
      <c r="O89">
        <f t="shared" si="94"/>
        <v>5.7591150272725967E-2</v>
      </c>
      <c r="P89">
        <f t="shared" si="95"/>
        <v>3.6043909664766227E-2</v>
      </c>
      <c r="Q89">
        <f t="shared" si="96"/>
        <v>0</v>
      </c>
      <c r="R89">
        <f t="shared" si="97"/>
        <v>28.000637469187495</v>
      </c>
      <c r="S89">
        <f t="shared" si="98"/>
        <v>27.9809466666667</v>
      </c>
      <c r="T89">
        <f t="shared" si="99"/>
        <v>3.7906266263086668</v>
      </c>
      <c r="U89">
        <f t="shared" si="100"/>
        <v>40.081278815482925</v>
      </c>
      <c r="V89">
        <f t="shared" si="101"/>
        <v>1.5496423394935361</v>
      </c>
      <c r="W89">
        <f t="shared" si="102"/>
        <v>3.8662497437455206</v>
      </c>
      <c r="X89">
        <f t="shared" si="103"/>
        <v>2.2409842868151308</v>
      </c>
      <c r="Y89">
        <f t="shared" si="104"/>
        <v>-61.447282221149628</v>
      </c>
      <c r="Z89">
        <f t="shared" si="105"/>
        <v>61.234673693363639</v>
      </c>
      <c r="AA89">
        <f t="shared" si="106"/>
        <v>3.9924344934482305</v>
      </c>
      <c r="AB89">
        <f t="shared" si="107"/>
        <v>3.7798259656622406</v>
      </c>
      <c r="AC89">
        <v>-3.9411729047557201E-2</v>
      </c>
      <c r="AD89">
        <v>4.4243118512976999E-2</v>
      </c>
      <c r="AE89">
        <v>3.3366711721648401</v>
      </c>
      <c r="AF89">
        <v>3</v>
      </c>
      <c r="AG89">
        <v>1</v>
      </c>
      <c r="AH89">
        <f t="shared" si="108"/>
        <v>1</v>
      </c>
      <c r="AI89">
        <f t="shared" si="109"/>
        <v>0</v>
      </c>
      <c r="AJ89">
        <f t="shared" si="110"/>
        <v>50037.144952231421</v>
      </c>
      <c r="AK89" t="s">
        <v>473</v>
      </c>
      <c r="AL89">
        <v>2.2995538461538501</v>
      </c>
      <c r="AM89">
        <v>2.1516000000000002</v>
      </c>
      <c r="AN89">
        <f t="shared" si="111"/>
        <v>-0.14795384615384988</v>
      </c>
      <c r="AO89">
        <f t="shared" si="112"/>
        <v>-6.8764568764570488E-2</v>
      </c>
      <c r="AP89">
        <v>-0.51511673492225296</v>
      </c>
      <c r="AQ89" t="s">
        <v>253</v>
      </c>
      <c r="AR89">
        <v>0</v>
      </c>
      <c r="AS89">
        <v>0</v>
      </c>
      <c r="AT89" t="e">
        <f t="shared" si="113"/>
        <v>#DIV/0!</v>
      </c>
      <c r="AU89">
        <v>0.5</v>
      </c>
      <c r="AV89">
        <f t="shared" si="114"/>
        <v>0</v>
      </c>
      <c r="AW89">
        <f t="shared" si="115"/>
        <v>-1.4627323158516463</v>
      </c>
      <c r="AX89" t="e">
        <f t="shared" si="116"/>
        <v>#DIV/0!</v>
      </c>
      <c r="AY89" t="e">
        <f t="shared" si="117"/>
        <v>#DIV/0!</v>
      </c>
      <c r="AZ89" t="e">
        <f t="shared" si="118"/>
        <v>#DIV/0!</v>
      </c>
      <c r="BA89" t="e">
        <f t="shared" si="119"/>
        <v>#DIV/0!</v>
      </c>
      <c r="BB89" t="s">
        <v>253</v>
      </c>
      <c r="BC89">
        <v>0</v>
      </c>
      <c r="BD89">
        <f t="shared" si="120"/>
        <v>0</v>
      </c>
      <c r="BE89" t="e">
        <f t="shared" si="121"/>
        <v>#DIV/0!</v>
      </c>
      <c r="BF89">
        <f t="shared" si="122"/>
        <v>1</v>
      </c>
      <c r="BG89">
        <f t="shared" si="123"/>
        <v>0</v>
      </c>
      <c r="BH89">
        <f t="shared" si="124"/>
        <v>-14.542372881355567</v>
      </c>
      <c r="BI89">
        <f t="shared" si="125"/>
        <v>0</v>
      </c>
      <c r="BJ89">
        <f t="shared" si="126"/>
        <v>0</v>
      </c>
      <c r="BK89">
        <f t="shared" si="127"/>
        <v>0</v>
      </c>
      <c r="BL89">
        <f t="shared" si="128"/>
        <v>0</v>
      </c>
      <c r="BM89">
        <v>0.70432126143548801</v>
      </c>
      <c r="BN89">
        <v>0.5</v>
      </c>
      <c r="BO89" t="s">
        <v>254</v>
      </c>
      <c r="BP89">
        <v>1684754144.75</v>
      </c>
      <c r="BQ89">
        <v>400.00630000000001</v>
      </c>
      <c r="BR89">
        <v>399.87876666666699</v>
      </c>
      <c r="BS89">
        <v>16.261423333333301</v>
      </c>
      <c r="BT89">
        <v>16.068343333333299</v>
      </c>
      <c r="BU89">
        <v>500.00839999999999</v>
      </c>
      <c r="BV89">
        <v>95.095603333333301</v>
      </c>
      <c r="BW89">
        <v>0.20001179999999999</v>
      </c>
      <c r="BX89">
        <v>28.320173333333301</v>
      </c>
      <c r="BY89">
        <v>27.9809466666667</v>
      </c>
      <c r="BZ89">
        <v>999.9</v>
      </c>
      <c r="CA89">
        <v>9994.5</v>
      </c>
      <c r="CB89">
        <v>0</v>
      </c>
      <c r="CC89">
        <v>69.031499999999994</v>
      </c>
      <c r="CD89">
        <v>0</v>
      </c>
      <c r="CE89">
        <v>0</v>
      </c>
      <c r="CF89">
        <v>0</v>
      </c>
      <c r="CG89">
        <v>0</v>
      </c>
      <c r="CH89">
        <v>2.3109666666666699</v>
      </c>
      <c r="CI89">
        <v>0</v>
      </c>
      <c r="CJ89">
        <v>-18.2386466666667</v>
      </c>
      <c r="CK89">
        <v>-2.05501333333333</v>
      </c>
      <c r="CL89">
        <v>36.572566666666702</v>
      </c>
      <c r="CM89">
        <v>41.191200000000002</v>
      </c>
      <c r="CN89">
        <v>38.780999999999999</v>
      </c>
      <c r="CO89">
        <v>39.875</v>
      </c>
      <c r="CP89">
        <v>37.356099999999998</v>
      </c>
      <c r="CQ89">
        <v>0</v>
      </c>
      <c r="CR89">
        <v>0</v>
      </c>
      <c r="CS89">
        <v>0</v>
      </c>
      <c r="CT89">
        <v>59.399999856948902</v>
      </c>
      <c r="CU89">
        <v>2.2995538461538501</v>
      </c>
      <c r="CV89">
        <v>0.56921709439857704</v>
      </c>
      <c r="CW89">
        <v>1.4502564091326799</v>
      </c>
      <c r="CX89">
        <v>-18.193684615384601</v>
      </c>
      <c r="CY89">
        <v>15</v>
      </c>
      <c r="CZ89">
        <v>1684749687.5</v>
      </c>
      <c r="DA89" t="s">
        <v>255</v>
      </c>
      <c r="DB89">
        <v>2</v>
      </c>
      <c r="DC89">
        <v>-3.8319999999999999</v>
      </c>
      <c r="DD89">
        <v>0.35</v>
      </c>
      <c r="DE89">
        <v>403</v>
      </c>
      <c r="DF89">
        <v>15</v>
      </c>
      <c r="DG89">
        <v>1.66</v>
      </c>
      <c r="DH89">
        <v>0.16</v>
      </c>
      <c r="DI89">
        <v>0.13163455439999999</v>
      </c>
      <c r="DJ89">
        <v>-8.4417675140450399E-2</v>
      </c>
      <c r="DK89">
        <v>9.0873109189165302E-2</v>
      </c>
      <c r="DL89">
        <v>1</v>
      </c>
      <c r="DM89">
        <v>2.3075388888888901</v>
      </c>
      <c r="DN89">
        <v>8.2993722186852498E-2</v>
      </c>
      <c r="DO89">
        <v>0.19687631379142301</v>
      </c>
      <c r="DP89">
        <v>1</v>
      </c>
      <c r="DQ89">
        <v>0.19470682</v>
      </c>
      <c r="DR89">
        <v>-2.3016829771906899E-2</v>
      </c>
      <c r="DS89">
        <v>7.6850085743348402E-3</v>
      </c>
      <c r="DT89">
        <v>1</v>
      </c>
      <c r="DU89">
        <v>3</v>
      </c>
      <c r="DV89">
        <v>3</v>
      </c>
      <c r="DW89" t="s">
        <v>256</v>
      </c>
      <c r="DX89">
        <v>100</v>
      </c>
      <c r="DY89">
        <v>100</v>
      </c>
      <c r="DZ89">
        <v>-3.8319999999999999</v>
      </c>
      <c r="EA89">
        <v>0.35</v>
      </c>
      <c r="EB89">
        <v>2</v>
      </c>
      <c r="EC89">
        <v>514.97299999999996</v>
      </c>
      <c r="ED89">
        <v>413.90199999999999</v>
      </c>
      <c r="EE89">
        <v>28.078399999999998</v>
      </c>
      <c r="EF89">
        <v>30.167899999999999</v>
      </c>
      <c r="EG89">
        <v>30.000299999999999</v>
      </c>
      <c r="EH89">
        <v>30.3184</v>
      </c>
      <c r="EI89">
        <v>30.350999999999999</v>
      </c>
      <c r="EJ89">
        <v>20.089099999999998</v>
      </c>
      <c r="EK89">
        <v>25.012799999999999</v>
      </c>
      <c r="EL89">
        <v>0</v>
      </c>
      <c r="EM89">
        <v>28.074300000000001</v>
      </c>
      <c r="EN89">
        <v>399.92</v>
      </c>
      <c r="EO89">
        <v>16.128900000000002</v>
      </c>
      <c r="EP89">
        <v>100.40600000000001</v>
      </c>
      <c r="EQ89">
        <v>90.275899999999993</v>
      </c>
    </row>
    <row r="90" spans="1:147" x14ac:dyDescent="0.3">
      <c r="A90">
        <v>74</v>
      </c>
      <c r="B90">
        <v>1684754212.5</v>
      </c>
      <c r="C90">
        <v>4441</v>
      </c>
      <c r="D90" t="s">
        <v>474</v>
      </c>
      <c r="E90" t="s">
        <v>475</v>
      </c>
      <c r="F90">
        <v>1684754204.75</v>
      </c>
      <c r="G90">
        <f t="shared" si="86"/>
        <v>1.2270618400002176E-3</v>
      </c>
      <c r="H90">
        <f t="shared" si="87"/>
        <v>-1.2696203312841277</v>
      </c>
      <c r="I90">
        <f t="shared" si="88"/>
        <v>400.01276666666701</v>
      </c>
      <c r="J90">
        <f t="shared" si="89"/>
        <v>424.05587474792702</v>
      </c>
      <c r="K90">
        <f t="shared" si="90"/>
        <v>40.409314986668747</v>
      </c>
      <c r="L90">
        <f t="shared" si="91"/>
        <v>38.118188780029847</v>
      </c>
      <c r="M90">
        <f t="shared" si="92"/>
        <v>5.1213695107374668E-2</v>
      </c>
      <c r="N90">
        <f t="shared" si="93"/>
        <v>3.3478808364493426</v>
      </c>
      <c r="O90">
        <f t="shared" si="94"/>
        <v>5.0782410899469901E-2</v>
      </c>
      <c r="P90">
        <f t="shared" si="95"/>
        <v>3.1777453105960932E-2</v>
      </c>
      <c r="Q90">
        <f t="shared" si="96"/>
        <v>0</v>
      </c>
      <c r="R90">
        <f t="shared" si="97"/>
        <v>28.027057746255458</v>
      </c>
      <c r="S90">
        <f t="shared" si="98"/>
        <v>27.979466666666699</v>
      </c>
      <c r="T90">
        <f t="shared" si="99"/>
        <v>3.7902995411196949</v>
      </c>
      <c r="U90">
        <f t="shared" si="100"/>
        <v>40.17687556996799</v>
      </c>
      <c r="V90">
        <f t="shared" si="101"/>
        <v>1.55228319981023</v>
      </c>
      <c r="W90">
        <f t="shared" si="102"/>
        <v>3.8636234843770523</v>
      </c>
      <c r="X90">
        <f t="shared" si="103"/>
        <v>2.2380163413094651</v>
      </c>
      <c r="Y90">
        <f t="shared" si="104"/>
        <v>-54.113427144009599</v>
      </c>
      <c r="Z90">
        <f t="shared" si="105"/>
        <v>59.385734549914723</v>
      </c>
      <c r="AA90">
        <f t="shared" si="106"/>
        <v>3.8720952233422499</v>
      </c>
      <c r="AB90">
        <f t="shared" si="107"/>
        <v>9.1444026292473737</v>
      </c>
      <c r="AC90">
        <v>-3.9405807943928499E-2</v>
      </c>
      <c r="AD90">
        <v>4.4236471555436703E-2</v>
      </c>
      <c r="AE90">
        <v>3.3362721266484598</v>
      </c>
      <c r="AF90">
        <v>3</v>
      </c>
      <c r="AG90">
        <v>1</v>
      </c>
      <c r="AH90">
        <f t="shared" si="108"/>
        <v>1</v>
      </c>
      <c r="AI90">
        <f t="shared" si="109"/>
        <v>0</v>
      </c>
      <c r="AJ90">
        <f t="shared" si="110"/>
        <v>50031.80529654814</v>
      </c>
      <c r="AK90" t="s">
        <v>476</v>
      </c>
      <c r="AL90">
        <v>2.3511230769230802</v>
      </c>
      <c r="AM90">
        <v>1.6215999999999999</v>
      </c>
      <c r="AN90">
        <f t="shared" si="111"/>
        <v>-0.72952307692308027</v>
      </c>
      <c r="AO90">
        <f t="shared" si="112"/>
        <v>-0.4498785624833993</v>
      </c>
      <c r="AP90">
        <v>-0.44711029663708901</v>
      </c>
      <c r="AQ90" t="s">
        <v>253</v>
      </c>
      <c r="AR90">
        <v>0</v>
      </c>
      <c r="AS90">
        <v>0</v>
      </c>
      <c r="AT90" t="e">
        <f t="shared" si="113"/>
        <v>#DIV/0!</v>
      </c>
      <c r="AU90">
        <v>0.5</v>
      </c>
      <c r="AV90">
        <f t="shared" si="114"/>
        <v>0</v>
      </c>
      <c r="AW90">
        <f t="shared" si="115"/>
        <v>-1.2696203312841277</v>
      </c>
      <c r="AX90" t="e">
        <f t="shared" si="116"/>
        <v>#DIV/0!</v>
      </c>
      <c r="AY90" t="e">
        <f t="shared" si="117"/>
        <v>#DIV/0!</v>
      </c>
      <c r="AZ90" t="e">
        <f t="shared" si="118"/>
        <v>#DIV/0!</v>
      </c>
      <c r="BA90" t="e">
        <f t="shared" si="119"/>
        <v>#DIV/0!</v>
      </c>
      <c r="BB90" t="s">
        <v>253</v>
      </c>
      <c r="BC90">
        <v>0</v>
      </c>
      <c r="BD90">
        <f t="shared" si="120"/>
        <v>0</v>
      </c>
      <c r="BE90" t="e">
        <f t="shared" si="121"/>
        <v>#DIV/0!</v>
      </c>
      <c r="BF90">
        <f t="shared" si="122"/>
        <v>1</v>
      </c>
      <c r="BG90">
        <f t="shared" si="123"/>
        <v>0</v>
      </c>
      <c r="BH90">
        <f t="shared" si="124"/>
        <v>-2.2228220755393306</v>
      </c>
      <c r="BI90">
        <f t="shared" si="125"/>
        <v>0</v>
      </c>
      <c r="BJ90">
        <f t="shared" si="126"/>
        <v>0</v>
      </c>
      <c r="BK90">
        <f t="shared" si="127"/>
        <v>0</v>
      </c>
      <c r="BL90">
        <f t="shared" si="128"/>
        <v>0</v>
      </c>
      <c r="BM90">
        <v>0.70432126143548801</v>
      </c>
      <c r="BN90">
        <v>0.5</v>
      </c>
      <c r="BO90" t="s">
        <v>254</v>
      </c>
      <c r="BP90">
        <v>1684754204.75</v>
      </c>
      <c r="BQ90">
        <v>400.01276666666701</v>
      </c>
      <c r="BR90">
        <v>399.90306666666697</v>
      </c>
      <c r="BS90">
        <v>16.289680000000001</v>
      </c>
      <c r="BT90">
        <v>16.11965</v>
      </c>
      <c r="BU90">
        <v>500.01026666666701</v>
      </c>
      <c r="BV90">
        <v>95.092416666666693</v>
      </c>
      <c r="BW90">
        <v>0.20001386666666701</v>
      </c>
      <c r="BX90">
        <v>28.308489999999999</v>
      </c>
      <c r="BY90">
        <v>27.979466666666699</v>
      </c>
      <c r="BZ90">
        <v>999.9</v>
      </c>
      <c r="CA90">
        <v>9993.3333333333303</v>
      </c>
      <c r="CB90">
        <v>0</v>
      </c>
      <c r="CC90">
        <v>69.031499999999994</v>
      </c>
      <c r="CD90">
        <v>0</v>
      </c>
      <c r="CE90">
        <v>0</v>
      </c>
      <c r="CF90">
        <v>0</v>
      </c>
      <c r="CG90">
        <v>0</v>
      </c>
      <c r="CH90">
        <v>2.32385333333333</v>
      </c>
      <c r="CI90">
        <v>0</v>
      </c>
      <c r="CJ90">
        <v>-18.500136666666702</v>
      </c>
      <c r="CK90">
        <v>-2.10822666666667</v>
      </c>
      <c r="CL90">
        <v>36.464300000000001</v>
      </c>
      <c r="CM90">
        <v>41.125</v>
      </c>
      <c r="CN90">
        <v>38.686999999999998</v>
      </c>
      <c r="CO90">
        <v>39.801666666666598</v>
      </c>
      <c r="CP90">
        <v>37.2520666666667</v>
      </c>
      <c r="CQ90">
        <v>0</v>
      </c>
      <c r="CR90">
        <v>0</v>
      </c>
      <c r="CS90">
        <v>0</v>
      </c>
      <c r="CT90">
        <v>59.399999856948902</v>
      </c>
      <c r="CU90">
        <v>2.3511230769230802</v>
      </c>
      <c r="CV90">
        <v>-0.10681710468017599</v>
      </c>
      <c r="CW90">
        <v>-1.3143247797727799</v>
      </c>
      <c r="CX90">
        <v>-18.520223076923099</v>
      </c>
      <c r="CY90">
        <v>15</v>
      </c>
      <c r="CZ90">
        <v>1684749687.5</v>
      </c>
      <c r="DA90" t="s">
        <v>255</v>
      </c>
      <c r="DB90">
        <v>2</v>
      </c>
      <c r="DC90">
        <v>-3.8319999999999999</v>
      </c>
      <c r="DD90">
        <v>0.35</v>
      </c>
      <c r="DE90">
        <v>403</v>
      </c>
      <c r="DF90">
        <v>15</v>
      </c>
      <c r="DG90">
        <v>1.66</v>
      </c>
      <c r="DH90">
        <v>0.16</v>
      </c>
      <c r="DI90">
        <v>0.1042529672</v>
      </c>
      <c r="DJ90">
        <v>9.1843482813931607E-2</v>
      </c>
      <c r="DK90">
        <v>9.2301720448464603E-2</v>
      </c>
      <c r="DL90">
        <v>1</v>
      </c>
      <c r="DM90">
        <v>2.32853888888889</v>
      </c>
      <c r="DN90">
        <v>-0.14261471378799201</v>
      </c>
      <c r="DO90">
        <v>0.17470677223688899</v>
      </c>
      <c r="DP90">
        <v>1</v>
      </c>
      <c r="DQ90">
        <v>0.17203642</v>
      </c>
      <c r="DR90">
        <v>-2.3230484513805001E-2</v>
      </c>
      <c r="DS90">
        <v>3.4687631518453398E-3</v>
      </c>
      <c r="DT90">
        <v>1</v>
      </c>
      <c r="DU90">
        <v>3</v>
      </c>
      <c r="DV90">
        <v>3</v>
      </c>
      <c r="DW90" t="s">
        <v>256</v>
      </c>
      <c r="DX90">
        <v>100</v>
      </c>
      <c r="DY90">
        <v>100</v>
      </c>
      <c r="DZ90">
        <v>-3.8319999999999999</v>
      </c>
      <c r="EA90">
        <v>0.35</v>
      </c>
      <c r="EB90">
        <v>2</v>
      </c>
      <c r="EC90">
        <v>514.74</v>
      </c>
      <c r="ED90">
        <v>414.04300000000001</v>
      </c>
      <c r="EE90">
        <v>28.081</v>
      </c>
      <c r="EF90">
        <v>30.170500000000001</v>
      </c>
      <c r="EG90">
        <v>30.0001</v>
      </c>
      <c r="EH90">
        <v>30.321000000000002</v>
      </c>
      <c r="EI90">
        <v>30.3536</v>
      </c>
      <c r="EJ90">
        <v>20.087</v>
      </c>
      <c r="EK90">
        <v>25.012799999999999</v>
      </c>
      <c r="EL90">
        <v>0</v>
      </c>
      <c r="EM90">
        <v>28.077100000000002</v>
      </c>
      <c r="EN90">
        <v>399.74599999999998</v>
      </c>
      <c r="EO90">
        <v>16.0656</v>
      </c>
      <c r="EP90">
        <v>100.407</v>
      </c>
      <c r="EQ90">
        <v>90.275899999999993</v>
      </c>
    </row>
    <row r="91" spans="1:147" x14ac:dyDescent="0.3">
      <c r="A91">
        <v>75</v>
      </c>
      <c r="B91">
        <v>1684754272.5</v>
      </c>
      <c r="C91">
        <v>4501</v>
      </c>
      <c r="D91" t="s">
        <v>477</v>
      </c>
      <c r="E91" t="s">
        <v>478</v>
      </c>
      <c r="F91">
        <v>1684754264.75</v>
      </c>
      <c r="G91">
        <f t="shared" si="86"/>
        <v>1.1433611683320435E-3</v>
      </c>
      <c r="H91">
        <f t="shared" si="87"/>
        <v>-1.4017772422520958</v>
      </c>
      <c r="I91">
        <f t="shared" si="88"/>
        <v>400.01100000000002</v>
      </c>
      <c r="J91">
        <f t="shared" si="89"/>
        <v>431.33326141316741</v>
      </c>
      <c r="K91">
        <f t="shared" si="90"/>
        <v>41.103615145149149</v>
      </c>
      <c r="L91">
        <f t="shared" si="91"/>
        <v>38.118781157655306</v>
      </c>
      <c r="M91">
        <f t="shared" si="92"/>
        <v>4.7648080926402991E-2</v>
      </c>
      <c r="N91">
        <f t="shared" si="93"/>
        <v>3.3503800641130979</v>
      </c>
      <c r="O91">
        <f t="shared" si="94"/>
        <v>4.7274800114807093E-2</v>
      </c>
      <c r="P91">
        <f t="shared" si="95"/>
        <v>2.9580043950940778E-2</v>
      </c>
      <c r="Q91">
        <f t="shared" si="96"/>
        <v>0</v>
      </c>
      <c r="R91">
        <f t="shared" si="97"/>
        <v>28.034659960996002</v>
      </c>
      <c r="S91">
        <f t="shared" si="98"/>
        <v>27.979676666666698</v>
      </c>
      <c r="T91">
        <f t="shared" si="99"/>
        <v>3.7903459503568335</v>
      </c>
      <c r="U91">
        <f t="shared" si="100"/>
        <v>40.150284066719664</v>
      </c>
      <c r="V91">
        <f t="shared" si="101"/>
        <v>1.550193562439218</v>
      </c>
      <c r="W91">
        <f t="shared" si="102"/>
        <v>3.8609778198908544</v>
      </c>
      <c r="X91">
        <f t="shared" si="103"/>
        <v>2.2401523879176155</v>
      </c>
      <c r="Y91">
        <f t="shared" si="104"/>
        <v>-50.422227523443119</v>
      </c>
      <c r="Z91">
        <f t="shared" si="105"/>
        <v>57.264966677175224</v>
      </c>
      <c r="AA91">
        <f t="shared" si="106"/>
        <v>3.7308156812878512</v>
      </c>
      <c r="AB91">
        <f t="shared" si="107"/>
        <v>10.573554835019955</v>
      </c>
      <c r="AC91">
        <v>-3.9442735191457898E-2</v>
      </c>
      <c r="AD91">
        <v>4.4277925625793003E-2</v>
      </c>
      <c r="AE91">
        <v>3.33876047577114</v>
      </c>
      <c r="AF91">
        <v>3</v>
      </c>
      <c r="AG91">
        <v>1</v>
      </c>
      <c r="AH91">
        <f t="shared" si="108"/>
        <v>1</v>
      </c>
      <c r="AI91">
        <f t="shared" si="109"/>
        <v>0</v>
      </c>
      <c r="AJ91">
        <f t="shared" si="110"/>
        <v>50078.773184111691</v>
      </c>
      <c r="AK91" t="s">
        <v>479</v>
      </c>
      <c r="AL91">
        <v>2.43138846153846</v>
      </c>
      <c r="AM91">
        <v>1.6863999999999999</v>
      </c>
      <c r="AN91">
        <f t="shared" si="111"/>
        <v>-0.7449884615384601</v>
      </c>
      <c r="AO91">
        <f t="shared" si="112"/>
        <v>-0.44176260764851766</v>
      </c>
      <c r="AP91">
        <v>-0.493650757757847</v>
      </c>
      <c r="AQ91" t="s">
        <v>253</v>
      </c>
      <c r="AR91">
        <v>0</v>
      </c>
      <c r="AS91">
        <v>0</v>
      </c>
      <c r="AT91" t="e">
        <f t="shared" si="113"/>
        <v>#DIV/0!</v>
      </c>
      <c r="AU91">
        <v>0.5</v>
      </c>
      <c r="AV91">
        <f t="shared" si="114"/>
        <v>0</v>
      </c>
      <c r="AW91">
        <f t="shared" si="115"/>
        <v>-1.4017772422520958</v>
      </c>
      <c r="AX91" t="e">
        <f t="shared" si="116"/>
        <v>#DIV/0!</v>
      </c>
      <c r="AY91" t="e">
        <f t="shared" si="117"/>
        <v>#DIV/0!</v>
      </c>
      <c r="AZ91" t="e">
        <f t="shared" si="118"/>
        <v>#DIV/0!</v>
      </c>
      <c r="BA91" t="e">
        <f t="shared" si="119"/>
        <v>#DIV/0!</v>
      </c>
      <c r="BB91" t="s">
        <v>253</v>
      </c>
      <c r="BC91">
        <v>0</v>
      </c>
      <c r="BD91">
        <f t="shared" si="120"/>
        <v>0</v>
      </c>
      <c r="BE91" t="e">
        <f t="shared" si="121"/>
        <v>#DIV/0!</v>
      </c>
      <c r="BF91">
        <f t="shared" si="122"/>
        <v>1</v>
      </c>
      <c r="BG91">
        <f t="shared" si="123"/>
        <v>0</v>
      </c>
      <c r="BH91">
        <f t="shared" si="124"/>
        <v>-2.2636592203286621</v>
      </c>
      <c r="BI91">
        <f t="shared" si="125"/>
        <v>0</v>
      </c>
      <c r="BJ91">
        <f t="shared" si="126"/>
        <v>0</v>
      </c>
      <c r="BK91">
        <f t="shared" si="127"/>
        <v>0</v>
      </c>
      <c r="BL91">
        <f t="shared" si="128"/>
        <v>0</v>
      </c>
      <c r="BM91">
        <v>0.70432126143548801</v>
      </c>
      <c r="BN91">
        <v>0.5</v>
      </c>
      <c r="BO91" t="s">
        <v>254</v>
      </c>
      <c r="BP91">
        <v>1684754264.75</v>
      </c>
      <c r="BQ91">
        <v>400.01100000000002</v>
      </c>
      <c r="BR91">
        <v>399.87796666666702</v>
      </c>
      <c r="BS91">
        <v>16.267426666666701</v>
      </c>
      <c r="BT91">
        <v>16.108989999999999</v>
      </c>
      <c r="BU91">
        <v>500.00643333333301</v>
      </c>
      <c r="BV91">
        <v>95.094300000000004</v>
      </c>
      <c r="BW91">
        <v>0.2000323</v>
      </c>
      <c r="BX91">
        <v>28.296713333333301</v>
      </c>
      <c r="BY91">
        <v>27.979676666666698</v>
      </c>
      <c r="BZ91">
        <v>999.9</v>
      </c>
      <c r="CA91">
        <v>10002.5</v>
      </c>
      <c r="CB91">
        <v>0</v>
      </c>
      <c r="CC91">
        <v>69.031499999999994</v>
      </c>
      <c r="CD91">
        <v>0</v>
      </c>
      <c r="CE91">
        <v>0</v>
      </c>
      <c r="CF91">
        <v>0</v>
      </c>
      <c r="CG91">
        <v>0</v>
      </c>
      <c r="CH91">
        <v>2.4567533333333298</v>
      </c>
      <c r="CI91">
        <v>0</v>
      </c>
      <c r="CJ91">
        <v>-19.053433333333299</v>
      </c>
      <c r="CK91">
        <v>-2.2209133333333302</v>
      </c>
      <c r="CL91">
        <v>36.375</v>
      </c>
      <c r="CM91">
        <v>41.0082666666667</v>
      </c>
      <c r="CN91">
        <v>38.568300000000001</v>
      </c>
      <c r="CO91">
        <v>39.701700000000002</v>
      </c>
      <c r="CP91">
        <v>37.180799999999998</v>
      </c>
      <c r="CQ91">
        <v>0</v>
      </c>
      <c r="CR91">
        <v>0</v>
      </c>
      <c r="CS91">
        <v>0</v>
      </c>
      <c r="CT91">
        <v>59.399999856948902</v>
      </c>
      <c r="CU91">
        <v>2.43138846153846</v>
      </c>
      <c r="CV91">
        <v>-3.5005150177998101E-2</v>
      </c>
      <c r="CW91">
        <v>-1.1019281948089299</v>
      </c>
      <c r="CX91">
        <v>-19.059661538461501</v>
      </c>
      <c r="CY91">
        <v>15</v>
      </c>
      <c r="CZ91">
        <v>1684749687.5</v>
      </c>
      <c r="DA91" t="s">
        <v>255</v>
      </c>
      <c r="DB91">
        <v>2</v>
      </c>
      <c r="DC91">
        <v>-3.8319999999999999</v>
      </c>
      <c r="DD91">
        <v>0.35</v>
      </c>
      <c r="DE91">
        <v>403</v>
      </c>
      <c r="DF91">
        <v>15</v>
      </c>
      <c r="DG91">
        <v>1.66</v>
      </c>
      <c r="DH91">
        <v>0.16</v>
      </c>
      <c r="DI91">
        <v>0.11768431068</v>
      </c>
      <c r="DJ91">
        <v>0.108864301172632</v>
      </c>
      <c r="DK91">
        <v>8.6049432037186402E-2</v>
      </c>
      <c r="DL91">
        <v>1</v>
      </c>
      <c r="DM91">
        <v>2.4312666666666698</v>
      </c>
      <c r="DN91">
        <v>-0.17006954986752801</v>
      </c>
      <c r="DO91">
        <v>0.208290828997449</v>
      </c>
      <c r="DP91">
        <v>1</v>
      </c>
      <c r="DQ91">
        <v>0.16094375999999999</v>
      </c>
      <c r="DR91">
        <v>-2.0694776470585999E-2</v>
      </c>
      <c r="DS91">
        <v>7.7890413442476998E-3</v>
      </c>
      <c r="DT91">
        <v>1</v>
      </c>
      <c r="DU91">
        <v>3</v>
      </c>
      <c r="DV91">
        <v>3</v>
      </c>
      <c r="DW91" t="s">
        <v>256</v>
      </c>
      <c r="DX91">
        <v>100</v>
      </c>
      <c r="DY91">
        <v>100</v>
      </c>
      <c r="DZ91">
        <v>-3.8319999999999999</v>
      </c>
      <c r="EA91">
        <v>0.35</v>
      </c>
      <c r="EB91">
        <v>2</v>
      </c>
      <c r="EC91">
        <v>515.52300000000002</v>
      </c>
      <c r="ED91">
        <v>413.69299999999998</v>
      </c>
      <c r="EE91">
        <v>28.0749</v>
      </c>
      <c r="EF91">
        <v>30.173200000000001</v>
      </c>
      <c r="EG91">
        <v>30.0001</v>
      </c>
      <c r="EH91">
        <v>30.323599999999999</v>
      </c>
      <c r="EI91">
        <v>30.356200000000001</v>
      </c>
      <c r="EJ91">
        <v>20.087399999999999</v>
      </c>
      <c r="EK91">
        <v>25.2852</v>
      </c>
      <c r="EL91">
        <v>0</v>
      </c>
      <c r="EM91">
        <v>28.0764</v>
      </c>
      <c r="EN91">
        <v>399.90899999999999</v>
      </c>
      <c r="EO91">
        <v>16.063500000000001</v>
      </c>
      <c r="EP91">
        <v>100.407</v>
      </c>
      <c r="EQ91">
        <v>90.2744</v>
      </c>
    </row>
    <row r="92" spans="1:147" x14ac:dyDescent="0.3">
      <c r="A92">
        <v>76</v>
      </c>
      <c r="B92">
        <v>1684754332.5</v>
      </c>
      <c r="C92">
        <v>4561</v>
      </c>
      <c r="D92" t="s">
        <v>480</v>
      </c>
      <c r="E92" t="s">
        <v>481</v>
      </c>
      <c r="F92">
        <v>1684754324.75</v>
      </c>
      <c r="G92">
        <f t="shared" si="86"/>
        <v>1.0664061460272693E-3</v>
      </c>
      <c r="H92">
        <f t="shared" si="87"/>
        <v>-1.3404608279991859</v>
      </c>
      <c r="I92">
        <f t="shared" si="88"/>
        <v>400.00053333333301</v>
      </c>
      <c r="J92">
        <f t="shared" si="89"/>
        <v>432.49691065957086</v>
      </c>
      <c r="K92">
        <f t="shared" si="90"/>
        <v>41.214174472139376</v>
      </c>
      <c r="L92">
        <f t="shared" si="91"/>
        <v>38.117478676570457</v>
      </c>
      <c r="M92">
        <f t="shared" si="92"/>
        <v>4.4422199323303282E-2</v>
      </c>
      <c r="N92">
        <f t="shared" si="93"/>
        <v>3.348759694505707</v>
      </c>
      <c r="O92">
        <f t="shared" si="94"/>
        <v>4.4097409787817725E-2</v>
      </c>
      <c r="P92">
        <f t="shared" si="95"/>
        <v>2.7589864051162198E-2</v>
      </c>
      <c r="Q92">
        <f t="shared" si="96"/>
        <v>0</v>
      </c>
      <c r="R92">
        <f t="shared" si="97"/>
        <v>28.038678015147227</v>
      </c>
      <c r="S92">
        <f t="shared" si="98"/>
        <v>27.96632</v>
      </c>
      <c r="T92">
        <f t="shared" si="99"/>
        <v>3.7873951623697582</v>
      </c>
      <c r="U92">
        <f t="shared" si="100"/>
        <v>40.109946741111315</v>
      </c>
      <c r="V92">
        <f t="shared" si="101"/>
        <v>1.5474198658124023</v>
      </c>
      <c r="W92">
        <f t="shared" si="102"/>
        <v>3.8579454512871498</v>
      </c>
      <c r="X92">
        <f t="shared" si="103"/>
        <v>2.2399752965573558</v>
      </c>
      <c r="Y92">
        <f t="shared" si="104"/>
        <v>-47.028511039802574</v>
      </c>
      <c r="Z92">
        <f t="shared" si="105"/>
        <v>57.21019043908322</v>
      </c>
      <c r="AA92">
        <f t="shared" si="106"/>
        <v>3.7285515561252129</v>
      </c>
      <c r="AB92">
        <f t="shared" si="107"/>
        <v>13.910230955405858</v>
      </c>
      <c r="AC92">
        <v>-3.9418792205728699E-2</v>
      </c>
      <c r="AD92">
        <v>4.4251047526791203E-2</v>
      </c>
      <c r="AE92">
        <v>3.33714715962078</v>
      </c>
      <c r="AF92">
        <v>3</v>
      </c>
      <c r="AG92">
        <v>1</v>
      </c>
      <c r="AH92">
        <f t="shared" si="108"/>
        <v>1</v>
      </c>
      <c r="AI92">
        <f t="shared" si="109"/>
        <v>0</v>
      </c>
      <c r="AJ92">
        <f t="shared" si="110"/>
        <v>50051.844616833274</v>
      </c>
      <c r="AK92" t="s">
        <v>482</v>
      </c>
      <c r="AL92">
        <v>2.3196576923076901</v>
      </c>
      <c r="AM92">
        <v>1.5347999999999999</v>
      </c>
      <c r="AN92">
        <f t="shared" si="111"/>
        <v>-0.7848576923076902</v>
      </c>
      <c r="AO92">
        <f t="shared" si="112"/>
        <v>-0.51137457148012133</v>
      </c>
      <c r="AP92">
        <v>-0.47205753064147599</v>
      </c>
      <c r="AQ92" t="s">
        <v>253</v>
      </c>
      <c r="AR92">
        <v>0</v>
      </c>
      <c r="AS92">
        <v>0</v>
      </c>
      <c r="AT92" t="e">
        <f t="shared" si="113"/>
        <v>#DIV/0!</v>
      </c>
      <c r="AU92">
        <v>0.5</v>
      </c>
      <c r="AV92">
        <f t="shared" si="114"/>
        <v>0</v>
      </c>
      <c r="AW92">
        <f t="shared" si="115"/>
        <v>-1.3404608279991859</v>
      </c>
      <c r="AX92" t="e">
        <f t="shared" si="116"/>
        <v>#DIV/0!</v>
      </c>
      <c r="AY92" t="e">
        <f t="shared" si="117"/>
        <v>#DIV/0!</v>
      </c>
      <c r="AZ92" t="e">
        <f t="shared" si="118"/>
        <v>#DIV/0!</v>
      </c>
      <c r="BA92" t="e">
        <f t="shared" si="119"/>
        <v>#DIV/0!</v>
      </c>
      <c r="BB92" t="s">
        <v>253</v>
      </c>
      <c r="BC92">
        <v>0</v>
      </c>
      <c r="BD92">
        <f t="shared" si="120"/>
        <v>0</v>
      </c>
      <c r="BE92" t="e">
        <f t="shared" si="121"/>
        <v>#DIV/0!</v>
      </c>
      <c r="BF92">
        <f t="shared" si="122"/>
        <v>1</v>
      </c>
      <c r="BG92">
        <f t="shared" si="123"/>
        <v>0</v>
      </c>
      <c r="BH92">
        <f t="shared" si="124"/>
        <v>-1.9555137384043215</v>
      </c>
      <c r="BI92">
        <f t="shared" si="125"/>
        <v>0</v>
      </c>
      <c r="BJ92">
        <f t="shared" si="126"/>
        <v>0</v>
      </c>
      <c r="BK92">
        <f t="shared" si="127"/>
        <v>0</v>
      </c>
      <c r="BL92">
        <f t="shared" si="128"/>
        <v>0</v>
      </c>
      <c r="BM92">
        <v>0.70432126143548801</v>
      </c>
      <c r="BN92">
        <v>0.5</v>
      </c>
      <c r="BO92" t="s">
        <v>254</v>
      </c>
      <c r="BP92">
        <v>1684754324.75</v>
      </c>
      <c r="BQ92">
        <v>400.00053333333301</v>
      </c>
      <c r="BR92">
        <v>399.87180000000001</v>
      </c>
      <c r="BS92">
        <v>16.23845</v>
      </c>
      <c r="BT92">
        <v>16.090673333333299</v>
      </c>
      <c r="BU92">
        <v>500.00853333333299</v>
      </c>
      <c r="BV92">
        <v>95.093616666666705</v>
      </c>
      <c r="BW92">
        <v>0.19995296666666701</v>
      </c>
      <c r="BX92">
        <v>28.2832066666667</v>
      </c>
      <c r="BY92">
        <v>27.96632</v>
      </c>
      <c r="BZ92">
        <v>999.9</v>
      </c>
      <c r="CA92">
        <v>9996.5</v>
      </c>
      <c r="CB92">
        <v>0</v>
      </c>
      <c r="CC92">
        <v>69.027933333333294</v>
      </c>
      <c r="CD92">
        <v>0</v>
      </c>
      <c r="CE92">
        <v>0</v>
      </c>
      <c r="CF92">
        <v>0</v>
      </c>
      <c r="CG92">
        <v>0</v>
      </c>
      <c r="CH92">
        <v>2.3075600000000001</v>
      </c>
      <c r="CI92">
        <v>0</v>
      </c>
      <c r="CJ92">
        <v>-19.718676666666699</v>
      </c>
      <c r="CK92">
        <v>-2.3117100000000002</v>
      </c>
      <c r="CL92">
        <v>36.295466666666698</v>
      </c>
      <c r="CM92">
        <v>40.936999999999998</v>
      </c>
      <c r="CN92">
        <v>38.491599999999998</v>
      </c>
      <c r="CO92">
        <v>39.625</v>
      </c>
      <c r="CP92">
        <v>37.087200000000003</v>
      </c>
      <c r="CQ92">
        <v>0</v>
      </c>
      <c r="CR92">
        <v>0</v>
      </c>
      <c r="CS92">
        <v>0</v>
      </c>
      <c r="CT92">
        <v>59.100000143051098</v>
      </c>
      <c r="CU92">
        <v>2.3196576923076901</v>
      </c>
      <c r="CV92">
        <v>0.8727965967222</v>
      </c>
      <c r="CW92">
        <v>-3.3452718061290501</v>
      </c>
      <c r="CX92">
        <v>-19.711353846153798</v>
      </c>
      <c r="CY92">
        <v>15</v>
      </c>
      <c r="CZ92">
        <v>1684749687.5</v>
      </c>
      <c r="DA92" t="s">
        <v>255</v>
      </c>
      <c r="DB92">
        <v>2</v>
      </c>
      <c r="DC92">
        <v>-3.8319999999999999</v>
      </c>
      <c r="DD92">
        <v>0.35</v>
      </c>
      <c r="DE92">
        <v>403</v>
      </c>
      <c r="DF92">
        <v>15</v>
      </c>
      <c r="DG92">
        <v>1.66</v>
      </c>
      <c r="DH92">
        <v>0.16</v>
      </c>
      <c r="DI92">
        <v>0.1199993582</v>
      </c>
      <c r="DJ92">
        <v>1.51948232413078E-2</v>
      </c>
      <c r="DK92">
        <v>0.103702100941179</v>
      </c>
      <c r="DL92">
        <v>1</v>
      </c>
      <c r="DM92">
        <v>2.3123222222222202</v>
      </c>
      <c r="DN92">
        <v>0.23735032354403701</v>
      </c>
      <c r="DO92">
        <v>0.194688440721624</v>
      </c>
      <c r="DP92">
        <v>1</v>
      </c>
      <c r="DQ92">
        <v>0.1458245</v>
      </c>
      <c r="DR92">
        <v>1.6530041776712402E-2</v>
      </c>
      <c r="DS92">
        <v>8.2141860101899392E-3</v>
      </c>
      <c r="DT92">
        <v>1</v>
      </c>
      <c r="DU92">
        <v>3</v>
      </c>
      <c r="DV92">
        <v>3</v>
      </c>
      <c r="DW92" t="s">
        <v>256</v>
      </c>
      <c r="DX92">
        <v>100</v>
      </c>
      <c r="DY92">
        <v>100</v>
      </c>
      <c r="DZ92">
        <v>-3.8319999999999999</v>
      </c>
      <c r="EA92">
        <v>0.35</v>
      </c>
      <c r="EB92">
        <v>2</v>
      </c>
      <c r="EC92">
        <v>514.90899999999999</v>
      </c>
      <c r="ED92">
        <v>413.834</v>
      </c>
      <c r="EE92">
        <v>28.1661</v>
      </c>
      <c r="EF92">
        <v>30.173200000000001</v>
      </c>
      <c r="EG92">
        <v>30.0001</v>
      </c>
      <c r="EH92">
        <v>30.3262</v>
      </c>
      <c r="EI92">
        <v>30.358799999999999</v>
      </c>
      <c r="EJ92">
        <v>20.087800000000001</v>
      </c>
      <c r="EK92">
        <v>25.557600000000001</v>
      </c>
      <c r="EL92">
        <v>0</v>
      </c>
      <c r="EM92">
        <v>28.164899999999999</v>
      </c>
      <c r="EN92">
        <v>399.892</v>
      </c>
      <c r="EO92">
        <v>16.060600000000001</v>
      </c>
      <c r="EP92">
        <v>100.407</v>
      </c>
      <c r="EQ92">
        <v>90.273799999999994</v>
      </c>
    </row>
    <row r="93" spans="1:147" x14ac:dyDescent="0.3">
      <c r="A93">
        <v>77</v>
      </c>
      <c r="B93">
        <v>1684754392.5999999</v>
      </c>
      <c r="C93">
        <v>4621.0999999046298</v>
      </c>
      <c r="D93" t="s">
        <v>483</v>
      </c>
      <c r="E93" t="s">
        <v>484</v>
      </c>
      <c r="F93">
        <v>1684754385.1300001</v>
      </c>
      <c r="G93">
        <f t="shared" si="86"/>
        <v>8.7956347325616525E-4</v>
      </c>
      <c r="H93">
        <f t="shared" si="87"/>
        <v>-1.3842717557854651</v>
      </c>
      <c r="I93">
        <f t="shared" si="88"/>
        <v>399.99380000000002</v>
      </c>
      <c r="J93">
        <f t="shared" si="89"/>
        <v>444.62107125526762</v>
      </c>
      <c r="K93">
        <f t="shared" si="90"/>
        <v>42.370000875633323</v>
      </c>
      <c r="L93">
        <f t="shared" si="91"/>
        <v>38.117261533288421</v>
      </c>
      <c r="M93">
        <f t="shared" si="92"/>
        <v>3.6500518309470459E-2</v>
      </c>
      <c r="N93">
        <f t="shared" si="93"/>
        <v>3.3492332147837125</v>
      </c>
      <c r="O93">
        <f t="shared" si="94"/>
        <v>3.6280959680408467E-2</v>
      </c>
      <c r="P93">
        <f t="shared" si="95"/>
        <v>2.2695216006588567E-2</v>
      </c>
      <c r="Q93">
        <f t="shared" si="96"/>
        <v>0</v>
      </c>
      <c r="R93">
        <f t="shared" si="97"/>
        <v>28.092376108010846</v>
      </c>
      <c r="S93">
        <f t="shared" si="98"/>
        <v>27.986650000000001</v>
      </c>
      <c r="T93">
        <f t="shared" si="99"/>
        <v>3.7918873132830857</v>
      </c>
      <c r="U93">
        <f t="shared" si="100"/>
        <v>40.057146502744658</v>
      </c>
      <c r="V93">
        <f t="shared" si="101"/>
        <v>1.5463564580236988</v>
      </c>
      <c r="W93">
        <f t="shared" si="102"/>
        <v>3.8603759704095366</v>
      </c>
      <c r="X93">
        <f t="shared" si="103"/>
        <v>2.2455308552593869</v>
      </c>
      <c r="Y93">
        <f t="shared" si="104"/>
        <v>-38.788749170596887</v>
      </c>
      <c r="Z93">
        <f t="shared" si="105"/>
        <v>55.502321496893074</v>
      </c>
      <c r="AA93">
        <f t="shared" si="106"/>
        <v>3.6172947377416116</v>
      </c>
      <c r="AB93">
        <f t="shared" si="107"/>
        <v>20.330867064037797</v>
      </c>
      <c r="AC93">
        <v>-3.9425788573830702E-2</v>
      </c>
      <c r="AD93">
        <v>4.4258901562901097E-2</v>
      </c>
      <c r="AE93">
        <v>3.33761861881157</v>
      </c>
      <c r="AF93">
        <v>3</v>
      </c>
      <c r="AG93">
        <v>1</v>
      </c>
      <c r="AH93">
        <f t="shared" si="108"/>
        <v>1</v>
      </c>
      <c r="AI93">
        <f t="shared" si="109"/>
        <v>0</v>
      </c>
      <c r="AJ93">
        <f t="shared" si="110"/>
        <v>50058.588787632434</v>
      </c>
      <c r="AK93" t="s">
        <v>485</v>
      </c>
      <c r="AL93">
        <v>2.3227192307692301</v>
      </c>
      <c r="AM93">
        <v>2.6750500000000001</v>
      </c>
      <c r="AN93">
        <f t="shared" si="111"/>
        <v>0.35233076923077</v>
      </c>
      <c r="AO93">
        <f t="shared" si="112"/>
        <v>0.13170997522691913</v>
      </c>
      <c r="AP93">
        <v>-0.487486014602595</v>
      </c>
      <c r="AQ93" t="s">
        <v>253</v>
      </c>
      <c r="AR93">
        <v>0</v>
      </c>
      <c r="AS93">
        <v>0</v>
      </c>
      <c r="AT93" t="e">
        <f t="shared" si="113"/>
        <v>#DIV/0!</v>
      </c>
      <c r="AU93">
        <v>0.5</v>
      </c>
      <c r="AV93">
        <f t="shared" si="114"/>
        <v>0</v>
      </c>
      <c r="AW93">
        <f t="shared" si="115"/>
        <v>-1.3842717557854651</v>
      </c>
      <c r="AX93" t="e">
        <f t="shared" si="116"/>
        <v>#DIV/0!</v>
      </c>
      <c r="AY93" t="e">
        <f t="shared" si="117"/>
        <v>#DIV/0!</v>
      </c>
      <c r="AZ93" t="e">
        <f t="shared" si="118"/>
        <v>#DIV/0!</v>
      </c>
      <c r="BA93" t="e">
        <f t="shared" si="119"/>
        <v>#DIV/0!</v>
      </c>
      <c r="BB93" t="s">
        <v>253</v>
      </c>
      <c r="BC93">
        <v>0</v>
      </c>
      <c r="BD93">
        <f t="shared" si="120"/>
        <v>0</v>
      </c>
      <c r="BE93" t="e">
        <f t="shared" si="121"/>
        <v>#DIV/0!</v>
      </c>
      <c r="BF93">
        <f t="shared" si="122"/>
        <v>1</v>
      </c>
      <c r="BG93">
        <f t="shared" si="123"/>
        <v>0</v>
      </c>
      <c r="BH93">
        <f t="shared" si="124"/>
        <v>7.5924393598672415</v>
      </c>
      <c r="BI93">
        <f t="shared" si="125"/>
        <v>0</v>
      </c>
      <c r="BJ93">
        <f t="shared" si="126"/>
        <v>0</v>
      </c>
      <c r="BK93">
        <f t="shared" si="127"/>
        <v>0</v>
      </c>
      <c r="BL93">
        <f t="shared" si="128"/>
        <v>0</v>
      </c>
      <c r="BM93">
        <v>0.70432126143548801</v>
      </c>
      <c r="BN93">
        <v>0.5</v>
      </c>
      <c r="BO93" t="s">
        <v>254</v>
      </c>
      <c r="BP93">
        <v>1684754385.1300001</v>
      </c>
      <c r="BQ93">
        <v>399.99380000000002</v>
      </c>
      <c r="BR93">
        <v>399.848366666667</v>
      </c>
      <c r="BS93">
        <v>16.22711</v>
      </c>
      <c r="BT93">
        <v>16.105223333333299</v>
      </c>
      <c r="BU93">
        <v>500.00763333333299</v>
      </c>
      <c r="BV93">
        <v>95.094639999999998</v>
      </c>
      <c r="BW93">
        <v>0.1999909</v>
      </c>
      <c r="BX93">
        <v>28.294033333333299</v>
      </c>
      <c r="BY93">
        <v>27.986650000000001</v>
      </c>
      <c r="BZ93">
        <v>999.9</v>
      </c>
      <c r="CA93">
        <v>9998.1666666666697</v>
      </c>
      <c r="CB93">
        <v>0</v>
      </c>
      <c r="CC93">
        <v>69.031499999999994</v>
      </c>
      <c r="CD93">
        <v>0</v>
      </c>
      <c r="CE93">
        <v>0</v>
      </c>
      <c r="CF93">
        <v>0</v>
      </c>
      <c r="CG93">
        <v>0</v>
      </c>
      <c r="CH93">
        <v>2.3136566666666698</v>
      </c>
      <c r="CI93">
        <v>0</v>
      </c>
      <c r="CJ93">
        <v>-19.940443333333299</v>
      </c>
      <c r="CK93">
        <v>-2.3402400000000001</v>
      </c>
      <c r="CL93">
        <v>36.197499999999998</v>
      </c>
      <c r="CM93">
        <v>40.860300000000002</v>
      </c>
      <c r="CN93">
        <v>38.393599999999999</v>
      </c>
      <c r="CO93">
        <v>39.561999999999998</v>
      </c>
      <c r="CP93">
        <v>37.014466666666699</v>
      </c>
      <c r="CQ93">
        <v>0</v>
      </c>
      <c r="CR93">
        <v>0</v>
      </c>
      <c r="CS93">
        <v>0</v>
      </c>
      <c r="CT93">
        <v>59.600000143051098</v>
      </c>
      <c r="CU93">
        <v>2.3227192307692301</v>
      </c>
      <c r="CV93">
        <v>-0.45183930918719001</v>
      </c>
      <c r="CW93">
        <v>-0.48525127788907402</v>
      </c>
      <c r="CX93">
        <v>-19.9619230769231</v>
      </c>
      <c r="CY93">
        <v>15</v>
      </c>
      <c r="CZ93">
        <v>1684749687.5</v>
      </c>
      <c r="DA93" t="s">
        <v>255</v>
      </c>
      <c r="DB93">
        <v>2</v>
      </c>
      <c r="DC93">
        <v>-3.8319999999999999</v>
      </c>
      <c r="DD93">
        <v>0.35</v>
      </c>
      <c r="DE93">
        <v>403</v>
      </c>
      <c r="DF93">
        <v>15</v>
      </c>
      <c r="DG93">
        <v>1.66</v>
      </c>
      <c r="DH93">
        <v>0.16</v>
      </c>
      <c r="DI93">
        <v>0.1437518002</v>
      </c>
      <c r="DJ93">
        <v>-4.4863632658270099E-2</v>
      </c>
      <c r="DK93">
        <v>0.10641874375752899</v>
      </c>
      <c r="DL93">
        <v>1</v>
      </c>
      <c r="DM93">
        <v>2.3326527777777799</v>
      </c>
      <c r="DN93">
        <v>-0.37510546926074101</v>
      </c>
      <c r="DO93">
        <v>0.17798878629801199</v>
      </c>
      <c r="DP93">
        <v>1</v>
      </c>
      <c r="DQ93">
        <v>0.12347974</v>
      </c>
      <c r="DR93">
        <v>-1.69066372436204E-2</v>
      </c>
      <c r="DS93">
        <v>3.1661188279027098E-3</v>
      </c>
      <c r="DT93">
        <v>1</v>
      </c>
      <c r="DU93">
        <v>3</v>
      </c>
      <c r="DV93">
        <v>3</v>
      </c>
      <c r="DW93" t="s">
        <v>256</v>
      </c>
      <c r="DX93">
        <v>100</v>
      </c>
      <c r="DY93">
        <v>100</v>
      </c>
      <c r="DZ93">
        <v>-3.8319999999999999</v>
      </c>
      <c r="EA93">
        <v>0.35</v>
      </c>
      <c r="EB93">
        <v>2</v>
      </c>
      <c r="EC93">
        <v>515.18399999999997</v>
      </c>
      <c r="ED93">
        <v>413.976</v>
      </c>
      <c r="EE93">
        <v>28.1799</v>
      </c>
      <c r="EF93">
        <v>30.173200000000001</v>
      </c>
      <c r="EG93">
        <v>30</v>
      </c>
      <c r="EH93">
        <v>30.328800000000001</v>
      </c>
      <c r="EI93">
        <v>30.3614</v>
      </c>
      <c r="EJ93">
        <v>20.087199999999999</v>
      </c>
      <c r="EK93">
        <v>25.557600000000001</v>
      </c>
      <c r="EL93">
        <v>0</v>
      </c>
      <c r="EM93">
        <v>28.178999999999998</v>
      </c>
      <c r="EN93">
        <v>399.834</v>
      </c>
      <c r="EO93">
        <v>16.098600000000001</v>
      </c>
      <c r="EP93">
        <v>100.407</v>
      </c>
      <c r="EQ93">
        <v>90.274600000000007</v>
      </c>
    </row>
    <row r="94" spans="1:147" x14ac:dyDescent="0.3">
      <c r="A94">
        <v>78</v>
      </c>
      <c r="B94">
        <v>1684754452.5999999</v>
      </c>
      <c r="C94">
        <v>4681.0999999046298</v>
      </c>
      <c r="D94" t="s">
        <v>486</v>
      </c>
      <c r="E94" t="s">
        <v>487</v>
      </c>
      <c r="F94">
        <v>1684754444.8499999</v>
      </c>
      <c r="G94">
        <f t="shared" si="86"/>
        <v>7.8917574839155091E-4</v>
      </c>
      <c r="H94">
        <f t="shared" si="87"/>
        <v>-1.2220036091350717</v>
      </c>
      <c r="I94">
        <f t="shared" si="88"/>
        <v>400.006233333333</v>
      </c>
      <c r="J94">
        <f t="shared" si="89"/>
        <v>443.66062847709208</v>
      </c>
      <c r="K94">
        <f t="shared" si="90"/>
        <v>42.278190709689298</v>
      </c>
      <c r="L94">
        <f t="shared" si="91"/>
        <v>38.118189292526637</v>
      </c>
      <c r="M94">
        <f t="shared" si="92"/>
        <v>3.2738445740171263E-2</v>
      </c>
      <c r="N94">
        <f t="shared" si="93"/>
        <v>3.3491695612177979</v>
      </c>
      <c r="O94">
        <f t="shared" si="94"/>
        <v>3.2561692459309073E-2</v>
      </c>
      <c r="P94">
        <f t="shared" si="95"/>
        <v>2.03668586559487E-2</v>
      </c>
      <c r="Q94">
        <f t="shared" si="96"/>
        <v>0</v>
      </c>
      <c r="R94">
        <f t="shared" si="97"/>
        <v>28.114012811444695</v>
      </c>
      <c r="S94">
        <f t="shared" si="98"/>
        <v>27.9856433333333</v>
      </c>
      <c r="T94">
        <f t="shared" si="99"/>
        <v>3.7916647691879772</v>
      </c>
      <c r="U94">
        <f t="shared" si="100"/>
        <v>40.066004573494062</v>
      </c>
      <c r="V94">
        <f t="shared" si="101"/>
        <v>1.5467808876339746</v>
      </c>
      <c r="W94">
        <f t="shared" si="102"/>
        <v>3.8605818176770685</v>
      </c>
      <c r="X94">
        <f t="shared" si="103"/>
        <v>2.2448838815540029</v>
      </c>
      <c r="Y94">
        <f t="shared" si="104"/>
        <v>-34.802650504067394</v>
      </c>
      <c r="Z94">
        <f t="shared" si="105"/>
        <v>55.848544544788751</v>
      </c>
      <c r="AA94">
        <f t="shared" si="106"/>
        <v>3.6399269525445903</v>
      </c>
      <c r="AB94">
        <f t="shared" si="107"/>
        <v>24.685820993265949</v>
      </c>
      <c r="AC94">
        <v>-3.9424848054814998E-2</v>
      </c>
      <c r="AD94">
        <v>4.4257845747912E-2</v>
      </c>
      <c r="AE94">
        <v>3.3375552423168</v>
      </c>
      <c r="AF94">
        <v>3</v>
      </c>
      <c r="AG94">
        <v>1</v>
      </c>
      <c r="AH94">
        <f t="shared" si="108"/>
        <v>1</v>
      </c>
      <c r="AI94">
        <f t="shared" si="109"/>
        <v>0</v>
      </c>
      <c r="AJ94">
        <f t="shared" si="110"/>
        <v>50057.276390491301</v>
      </c>
      <c r="AK94" t="s">
        <v>488</v>
      </c>
      <c r="AL94">
        <v>2.4277653846153799</v>
      </c>
      <c r="AM94">
        <v>1.3652</v>
      </c>
      <c r="AN94">
        <f t="shared" si="111"/>
        <v>-1.06256538461538</v>
      </c>
      <c r="AO94">
        <f t="shared" si="112"/>
        <v>-0.77832213933151184</v>
      </c>
      <c r="AP94">
        <v>-0.430341561734356</v>
      </c>
      <c r="AQ94" t="s">
        <v>253</v>
      </c>
      <c r="AR94">
        <v>0</v>
      </c>
      <c r="AS94">
        <v>0</v>
      </c>
      <c r="AT94" t="e">
        <f t="shared" si="113"/>
        <v>#DIV/0!</v>
      </c>
      <c r="AU94">
        <v>0.5</v>
      </c>
      <c r="AV94">
        <f t="shared" si="114"/>
        <v>0</v>
      </c>
      <c r="AW94">
        <f t="shared" si="115"/>
        <v>-1.2220036091350717</v>
      </c>
      <c r="AX94" t="e">
        <f t="shared" si="116"/>
        <v>#DIV/0!</v>
      </c>
      <c r="AY94" t="e">
        <f t="shared" si="117"/>
        <v>#DIV/0!</v>
      </c>
      <c r="AZ94" t="e">
        <f t="shared" si="118"/>
        <v>#DIV/0!</v>
      </c>
      <c r="BA94" t="e">
        <f t="shared" si="119"/>
        <v>#DIV/0!</v>
      </c>
      <c r="BB94" t="s">
        <v>253</v>
      </c>
      <c r="BC94">
        <v>0</v>
      </c>
      <c r="BD94">
        <f t="shared" si="120"/>
        <v>0</v>
      </c>
      <c r="BE94" t="e">
        <f t="shared" si="121"/>
        <v>#DIV/0!</v>
      </c>
      <c r="BF94">
        <f t="shared" si="122"/>
        <v>1</v>
      </c>
      <c r="BG94">
        <f t="shared" si="123"/>
        <v>0</v>
      </c>
      <c r="BH94">
        <f t="shared" si="124"/>
        <v>-1.2848150521053965</v>
      </c>
      <c r="BI94">
        <f t="shared" si="125"/>
        <v>0</v>
      </c>
      <c r="BJ94">
        <f t="shared" si="126"/>
        <v>0</v>
      </c>
      <c r="BK94">
        <f t="shared" si="127"/>
        <v>0</v>
      </c>
      <c r="BL94">
        <f t="shared" si="128"/>
        <v>0</v>
      </c>
      <c r="BM94">
        <v>0.70432126143548801</v>
      </c>
      <c r="BN94">
        <v>0.5</v>
      </c>
      <c r="BO94" t="s">
        <v>254</v>
      </c>
      <c r="BP94">
        <v>1684754444.8499999</v>
      </c>
      <c r="BQ94">
        <v>400.006233333333</v>
      </c>
      <c r="BR94">
        <v>399.87856666666698</v>
      </c>
      <c r="BS94">
        <v>16.231673333333301</v>
      </c>
      <c r="BT94">
        <v>16.122313333333299</v>
      </c>
      <c r="BU94">
        <v>500.0102</v>
      </c>
      <c r="BV94">
        <v>95.093956666666699</v>
      </c>
      <c r="BW94">
        <v>0.20003156666666699</v>
      </c>
      <c r="BX94">
        <v>28.29495</v>
      </c>
      <c r="BY94">
        <v>27.9856433333333</v>
      </c>
      <c r="BZ94">
        <v>999.9</v>
      </c>
      <c r="CA94">
        <v>9998</v>
      </c>
      <c r="CB94">
        <v>0</v>
      </c>
      <c r="CC94">
        <v>69.031499999999994</v>
      </c>
      <c r="CD94">
        <v>0</v>
      </c>
      <c r="CE94">
        <v>0</v>
      </c>
      <c r="CF94">
        <v>0</v>
      </c>
      <c r="CG94">
        <v>0</v>
      </c>
      <c r="CH94">
        <v>2.4083566666666698</v>
      </c>
      <c r="CI94">
        <v>0</v>
      </c>
      <c r="CJ94">
        <v>-20.4421133333333</v>
      </c>
      <c r="CK94">
        <v>-2.3814466666666698</v>
      </c>
      <c r="CL94">
        <v>36.125</v>
      </c>
      <c r="CM94">
        <v>40.778933333333299</v>
      </c>
      <c r="CN94">
        <v>38.311999999999998</v>
      </c>
      <c r="CO94">
        <v>39.5</v>
      </c>
      <c r="CP94">
        <v>36.936999999999998</v>
      </c>
      <c r="CQ94">
        <v>0</v>
      </c>
      <c r="CR94">
        <v>0</v>
      </c>
      <c r="CS94">
        <v>0</v>
      </c>
      <c r="CT94">
        <v>59.400000095367403</v>
      </c>
      <c r="CU94">
        <v>2.4277653846153799</v>
      </c>
      <c r="CV94">
        <v>0.26067349948670998</v>
      </c>
      <c r="CW94">
        <v>-0.84816409564820605</v>
      </c>
      <c r="CX94">
        <v>-20.4682307692308</v>
      </c>
      <c r="CY94">
        <v>15</v>
      </c>
      <c r="CZ94">
        <v>1684749687.5</v>
      </c>
      <c r="DA94" t="s">
        <v>255</v>
      </c>
      <c r="DB94">
        <v>2</v>
      </c>
      <c r="DC94">
        <v>-3.8319999999999999</v>
      </c>
      <c r="DD94">
        <v>0.35</v>
      </c>
      <c r="DE94">
        <v>403</v>
      </c>
      <c r="DF94">
        <v>15</v>
      </c>
      <c r="DG94">
        <v>1.66</v>
      </c>
      <c r="DH94">
        <v>0.16</v>
      </c>
      <c r="DI94">
        <v>0.12985718299999999</v>
      </c>
      <c r="DJ94">
        <v>9.2356388990195604E-2</v>
      </c>
      <c r="DK94">
        <v>8.5739968685999896E-2</v>
      </c>
      <c r="DL94">
        <v>1</v>
      </c>
      <c r="DM94">
        <v>2.4198027777777802</v>
      </c>
      <c r="DN94">
        <v>3.8023615381305602E-2</v>
      </c>
      <c r="DO94">
        <v>0.14415636280347899</v>
      </c>
      <c r="DP94">
        <v>1</v>
      </c>
      <c r="DQ94">
        <v>0.10969982</v>
      </c>
      <c r="DR94">
        <v>-5.30786524807976E-3</v>
      </c>
      <c r="DS94">
        <v>2.7613841651606499E-3</v>
      </c>
      <c r="DT94">
        <v>1</v>
      </c>
      <c r="DU94">
        <v>3</v>
      </c>
      <c r="DV94">
        <v>3</v>
      </c>
      <c r="DW94" t="s">
        <v>256</v>
      </c>
      <c r="DX94">
        <v>100</v>
      </c>
      <c r="DY94">
        <v>100</v>
      </c>
      <c r="DZ94">
        <v>-3.8319999999999999</v>
      </c>
      <c r="EA94">
        <v>0.35</v>
      </c>
      <c r="EB94">
        <v>2</v>
      </c>
      <c r="EC94">
        <v>515.56500000000005</v>
      </c>
      <c r="ED94">
        <v>413.73</v>
      </c>
      <c r="EE94">
        <v>28.1599</v>
      </c>
      <c r="EF94">
        <v>30.173200000000001</v>
      </c>
      <c r="EG94">
        <v>30.0001</v>
      </c>
      <c r="EH94">
        <v>30.328800000000001</v>
      </c>
      <c r="EI94">
        <v>30.3614</v>
      </c>
      <c r="EJ94">
        <v>20.086400000000001</v>
      </c>
      <c r="EK94">
        <v>25.557600000000001</v>
      </c>
      <c r="EL94">
        <v>0</v>
      </c>
      <c r="EM94">
        <v>28.158100000000001</v>
      </c>
      <c r="EN94">
        <v>399.88</v>
      </c>
      <c r="EO94">
        <v>16.098600000000001</v>
      </c>
      <c r="EP94">
        <v>100.408</v>
      </c>
      <c r="EQ94">
        <v>90.274799999999999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Lea Berg</cp:lastModifiedBy>
  <dcterms:created xsi:type="dcterms:W3CDTF">2023-05-22T13:23:05Z</dcterms:created>
  <dcterms:modified xsi:type="dcterms:W3CDTF">2023-05-25T15:13:30Z</dcterms:modified>
</cp:coreProperties>
</file>