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B4D35B8F73EDFCEB218CF5130806E817" xr6:coauthVersionLast="47" xr6:coauthVersionMax="47" xr10:uidLastSave="{BC31D9BF-AAB4-4313-8F20-76C9B574E62F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5" i="1" l="1"/>
  <c r="Q95" i="1" s="1"/>
  <c r="BK95" i="1"/>
  <c r="BI95" i="1"/>
  <c r="BJ95" i="1" s="1"/>
  <c r="AV95" i="1" s="1"/>
  <c r="BH95" i="1"/>
  <c r="BG95" i="1"/>
  <c r="BF95" i="1"/>
  <c r="BE95" i="1"/>
  <c r="BD95" i="1"/>
  <c r="AY95" i="1" s="1"/>
  <c r="BA95" i="1"/>
  <c r="AT95" i="1"/>
  <c r="AO95" i="1"/>
  <c r="AN95" i="1"/>
  <c r="AJ95" i="1"/>
  <c r="AH95" i="1" s="1"/>
  <c r="W95" i="1"/>
  <c r="V95" i="1"/>
  <c r="U95" i="1" s="1"/>
  <c r="N95" i="1"/>
  <c r="BL94" i="1"/>
  <c r="BK94" i="1"/>
  <c r="BI94" i="1"/>
  <c r="BJ94" i="1" s="1"/>
  <c r="BH94" i="1"/>
  <c r="BG94" i="1"/>
  <c r="BF94" i="1"/>
  <c r="BE94" i="1"/>
  <c r="BD94" i="1"/>
  <c r="BA94" i="1"/>
  <c r="AY94" i="1"/>
  <c r="AT94" i="1"/>
  <c r="AN94" i="1"/>
  <c r="AO94" i="1" s="1"/>
  <c r="AJ94" i="1"/>
  <c r="AH94" i="1"/>
  <c r="W94" i="1"/>
  <c r="V94" i="1"/>
  <c r="U94" i="1"/>
  <c r="N94" i="1"/>
  <c r="L94" i="1"/>
  <c r="BL93" i="1"/>
  <c r="BK93" i="1"/>
  <c r="BJ93" i="1" s="1"/>
  <c r="AV93" i="1" s="1"/>
  <c r="AX93" i="1" s="1"/>
  <c r="BI93" i="1"/>
  <c r="BH93" i="1"/>
  <c r="BG93" i="1"/>
  <c r="BF93" i="1"/>
  <c r="BE93" i="1"/>
  <c r="BD93" i="1"/>
  <c r="AY93" i="1" s="1"/>
  <c r="BA93" i="1"/>
  <c r="AT93" i="1"/>
  <c r="AO93" i="1"/>
  <c r="AN93" i="1"/>
  <c r="AJ93" i="1"/>
  <c r="AH93" i="1" s="1"/>
  <c r="W93" i="1"/>
  <c r="V93" i="1"/>
  <c r="Q93" i="1"/>
  <c r="N93" i="1"/>
  <c r="I93" i="1"/>
  <c r="H93" i="1"/>
  <c r="AW93" i="1" s="1"/>
  <c r="AZ93" i="1" s="1"/>
  <c r="G93" i="1"/>
  <c r="BL92" i="1"/>
  <c r="BK92" i="1"/>
  <c r="BI92" i="1"/>
  <c r="BJ92" i="1" s="1"/>
  <c r="BH92" i="1"/>
  <c r="BG92" i="1"/>
  <c r="BF92" i="1"/>
  <c r="BE92" i="1"/>
  <c r="BD92" i="1"/>
  <c r="AY92" i="1" s="1"/>
  <c r="BA92" i="1"/>
  <c r="AT92" i="1"/>
  <c r="AO92" i="1"/>
  <c r="AN92" i="1"/>
  <c r="AJ92" i="1"/>
  <c r="AH92" i="1" s="1"/>
  <c r="L92" i="1" s="1"/>
  <c r="W92" i="1"/>
  <c r="V92" i="1"/>
  <c r="U92" i="1" s="1"/>
  <c r="N92" i="1"/>
  <c r="BL91" i="1"/>
  <c r="BK91" i="1"/>
  <c r="BI91" i="1"/>
  <c r="BJ91" i="1" s="1"/>
  <c r="BH91" i="1"/>
  <c r="BG91" i="1"/>
  <c r="BF91" i="1"/>
  <c r="BE91" i="1"/>
  <c r="BD91" i="1"/>
  <c r="BA91" i="1"/>
  <c r="AY91" i="1"/>
  <c r="AT91" i="1"/>
  <c r="AO91" i="1"/>
  <c r="AN91" i="1"/>
  <c r="AJ91" i="1"/>
  <c r="AH91" i="1" s="1"/>
  <c r="W91" i="1"/>
  <c r="V91" i="1"/>
  <c r="U91" i="1" s="1"/>
  <c r="N91" i="1"/>
  <c r="BL90" i="1"/>
  <c r="BK90" i="1"/>
  <c r="BJ90" i="1" s="1"/>
  <c r="AV90" i="1" s="1"/>
  <c r="BI90" i="1"/>
  <c r="BH90" i="1"/>
  <c r="BG90" i="1"/>
  <c r="BF90" i="1"/>
  <c r="BE90" i="1"/>
  <c r="BD90" i="1"/>
  <c r="AY90" i="1" s="1"/>
  <c r="BA90" i="1"/>
  <c r="AT90" i="1"/>
  <c r="AX90" i="1" s="1"/>
  <c r="AO90" i="1"/>
  <c r="AN90" i="1"/>
  <c r="AJ90" i="1"/>
  <c r="AH90" i="1" s="1"/>
  <c r="W90" i="1"/>
  <c r="V90" i="1"/>
  <c r="U90" i="1" s="1"/>
  <c r="N90" i="1"/>
  <c r="BL89" i="1"/>
  <c r="BK89" i="1"/>
  <c r="BJ89" i="1"/>
  <c r="Q89" i="1" s="1"/>
  <c r="BI89" i="1"/>
  <c r="BH89" i="1"/>
  <c r="BG89" i="1"/>
  <c r="BF89" i="1"/>
  <c r="BE89" i="1"/>
  <c r="BD89" i="1"/>
  <c r="AY89" i="1" s="1"/>
  <c r="BA89" i="1"/>
  <c r="AV89" i="1"/>
  <c r="AX89" i="1" s="1"/>
  <c r="AT89" i="1"/>
  <c r="AN89" i="1"/>
  <c r="AO89" i="1" s="1"/>
  <c r="AJ89" i="1"/>
  <c r="AH89" i="1"/>
  <c r="W89" i="1"/>
  <c r="V89" i="1"/>
  <c r="U89" i="1"/>
  <c r="N89" i="1"/>
  <c r="L89" i="1"/>
  <c r="BL88" i="1"/>
  <c r="BK88" i="1"/>
  <c r="BJ88" i="1"/>
  <c r="BI88" i="1"/>
  <c r="BH88" i="1"/>
  <c r="BG88" i="1"/>
  <c r="BF88" i="1"/>
  <c r="BE88" i="1"/>
  <c r="BD88" i="1"/>
  <c r="BA88" i="1"/>
  <c r="AY88" i="1"/>
  <c r="AT88" i="1"/>
  <c r="AN88" i="1"/>
  <c r="AO88" i="1" s="1"/>
  <c r="AJ88" i="1"/>
  <c r="AH88" i="1"/>
  <c r="G88" i="1" s="1"/>
  <c r="W88" i="1"/>
  <c r="V88" i="1"/>
  <c r="U88" i="1" s="1"/>
  <c r="N88" i="1"/>
  <c r="H88" i="1"/>
  <c r="AW88" i="1" s="1"/>
  <c r="BL87" i="1"/>
  <c r="BK87" i="1"/>
  <c r="BI87" i="1"/>
  <c r="BH87" i="1"/>
  <c r="BG87" i="1"/>
  <c r="BF87" i="1"/>
  <c r="BE87" i="1"/>
  <c r="BD87" i="1"/>
  <c r="AY87" i="1" s="1"/>
  <c r="BA87" i="1"/>
  <c r="AT87" i="1"/>
  <c r="AN87" i="1"/>
  <c r="AO87" i="1" s="1"/>
  <c r="AJ87" i="1"/>
  <c r="AH87" i="1"/>
  <c r="G87" i="1" s="1"/>
  <c r="Y87" i="1" s="1"/>
  <c r="W87" i="1"/>
  <c r="V87" i="1"/>
  <c r="U87" i="1"/>
  <c r="N87" i="1"/>
  <c r="I87" i="1"/>
  <c r="H87" i="1"/>
  <c r="AW87" i="1" s="1"/>
  <c r="BL86" i="1"/>
  <c r="BK86" i="1"/>
  <c r="BI86" i="1"/>
  <c r="BJ86" i="1" s="1"/>
  <c r="BH86" i="1"/>
  <c r="BG86" i="1"/>
  <c r="BF86" i="1"/>
  <c r="BE86" i="1"/>
  <c r="BD86" i="1"/>
  <c r="BA86" i="1"/>
  <c r="AY86" i="1"/>
  <c r="AT86" i="1"/>
  <c r="AN86" i="1"/>
  <c r="AO86" i="1" s="1"/>
  <c r="AJ86" i="1"/>
  <c r="AH86" i="1"/>
  <c r="W86" i="1"/>
  <c r="V86" i="1"/>
  <c r="U86" i="1"/>
  <c r="N86" i="1"/>
  <c r="BL85" i="1"/>
  <c r="BK85" i="1"/>
  <c r="BJ85" i="1"/>
  <c r="BI85" i="1"/>
  <c r="BH85" i="1"/>
  <c r="BG85" i="1"/>
  <c r="BF85" i="1"/>
  <c r="BE85" i="1"/>
  <c r="BD85" i="1"/>
  <c r="AY85" i="1" s="1"/>
  <c r="BA85" i="1"/>
  <c r="AT85" i="1"/>
  <c r="AO85" i="1"/>
  <c r="AN85" i="1"/>
  <c r="AJ85" i="1"/>
  <c r="AH85" i="1" s="1"/>
  <c r="L85" i="1" s="1"/>
  <c r="AI85" i="1"/>
  <c r="W85" i="1"/>
  <c r="V85" i="1"/>
  <c r="U85" i="1" s="1"/>
  <c r="N85" i="1"/>
  <c r="I85" i="1"/>
  <c r="H85" i="1"/>
  <c r="AW85" i="1" s="1"/>
  <c r="G85" i="1"/>
  <c r="Y85" i="1" s="1"/>
  <c r="BL84" i="1"/>
  <c r="BK84" i="1"/>
  <c r="BI84" i="1"/>
  <c r="BJ84" i="1" s="1"/>
  <c r="BH84" i="1"/>
  <c r="BG84" i="1"/>
  <c r="BF84" i="1"/>
  <c r="BE84" i="1"/>
  <c r="BD84" i="1"/>
  <c r="AY84" i="1" s="1"/>
  <c r="BA84" i="1"/>
  <c r="AV84" i="1"/>
  <c r="AT84" i="1"/>
  <c r="AO84" i="1"/>
  <c r="AN84" i="1"/>
  <c r="AJ84" i="1"/>
  <c r="AH84" i="1" s="1"/>
  <c r="W84" i="1"/>
  <c r="V84" i="1"/>
  <c r="U84" i="1" s="1"/>
  <c r="Q84" i="1"/>
  <c r="N84" i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O83" i="1"/>
  <c r="AN83" i="1"/>
  <c r="AJ83" i="1"/>
  <c r="AH83" i="1"/>
  <c r="W83" i="1"/>
  <c r="V83" i="1"/>
  <c r="U83" i="1"/>
  <c r="N83" i="1"/>
  <c r="BL82" i="1"/>
  <c r="BK82" i="1"/>
  <c r="BJ82" i="1"/>
  <c r="AV82" i="1" s="1"/>
  <c r="BI82" i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 s="1"/>
  <c r="H82" i="1" s="1"/>
  <c r="AW82" i="1" s="1"/>
  <c r="AZ82" i="1" s="1"/>
  <c r="W82" i="1"/>
  <c r="V82" i="1"/>
  <c r="R82" i="1"/>
  <c r="S82" i="1" s="1"/>
  <c r="Q82" i="1"/>
  <c r="N82" i="1"/>
  <c r="I82" i="1"/>
  <c r="G82" i="1"/>
  <c r="BL81" i="1"/>
  <c r="BK81" i="1"/>
  <c r="BJ81" i="1"/>
  <c r="Q81" i="1" s="1"/>
  <c r="BI81" i="1"/>
  <c r="BH81" i="1"/>
  <c r="BG81" i="1"/>
  <c r="BF81" i="1"/>
  <c r="BE81" i="1"/>
  <c r="BD81" i="1"/>
  <c r="AY81" i="1" s="1"/>
  <c r="BA81" i="1"/>
  <c r="AV81" i="1"/>
  <c r="AT81" i="1"/>
  <c r="AX81" i="1" s="1"/>
  <c r="AN81" i="1"/>
  <c r="AO81" i="1" s="1"/>
  <c r="AJ81" i="1"/>
  <c r="AH81" i="1"/>
  <c r="W81" i="1"/>
  <c r="U81" i="1" s="1"/>
  <c r="V81" i="1"/>
  <c r="N81" i="1"/>
  <c r="L81" i="1"/>
  <c r="G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N80" i="1"/>
  <c r="AO80" i="1" s="1"/>
  <c r="AJ80" i="1"/>
  <c r="AH80" i="1" s="1"/>
  <c r="W80" i="1"/>
  <c r="U80" i="1" s="1"/>
  <c r="V80" i="1"/>
  <c r="N80" i="1"/>
  <c r="G80" i="1"/>
  <c r="BL79" i="1"/>
  <c r="Q79" i="1" s="1"/>
  <c r="BK79" i="1"/>
  <c r="BJ79" i="1" s="1"/>
  <c r="AV79" i="1" s="1"/>
  <c r="AX79" i="1" s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H79" i="1"/>
  <c r="W79" i="1"/>
  <c r="V79" i="1"/>
  <c r="U79" i="1"/>
  <c r="N79" i="1"/>
  <c r="BL78" i="1"/>
  <c r="BK78" i="1"/>
  <c r="BI78" i="1"/>
  <c r="BH78" i="1"/>
  <c r="BG78" i="1"/>
  <c r="BF78" i="1"/>
  <c r="BE78" i="1"/>
  <c r="BD78" i="1"/>
  <c r="BA78" i="1"/>
  <c r="AY78" i="1"/>
  <c r="AT78" i="1"/>
  <c r="AN78" i="1"/>
  <c r="AO78" i="1" s="1"/>
  <c r="AJ78" i="1"/>
  <c r="AI78" i="1"/>
  <c r="AH78" i="1"/>
  <c r="L78" i="1" s="1"/>
  <c r="W78" i="1"/>
  <c r="V78" i="1"/>
  <c r="U78" i="1" s="1"/>
  <c r="N78" i="1"/>
  <c r="H78" i="1"/>
  <c r="AW78" i="1" s="1"/>
  <c r="BL77" i="1"/>
  <c r="BK77" i="1"/>
  <c r="BI77" i="1"/>
  <c r="BJ77" i="1" s="1"/>
  <c r="Q77" i="1" s="1"/>
  <c r="BH77" i="1"/>
  <c r="BG77" i="1"/>
  <c r="BF77" i="1"/>
  <c r="BE77" i="1"/>
  <c r="BD77" i="1"/>
  <c r="BA77" i="1"/>
  <c r="AY77" i="1"/>
  <c r="AV77" i="1"/>
  <c r="AX77" i="1" s="1"/>
  <c r="AT77" i="1"/>
  <c r="AN77" i="1"/>
  <c r="AO77" i="1" s="1"/>
  <c r="AJ77" i="1"/>
  <c r="AH77" i="1" s="1"/>
  <c r="L77" i="1" s="1"/>
  <c r="W77" i="1"/>
  <c r="V77" i="1"/>
  <c r="U77" i="1" s="1"/>
  <c r="N77" i="1"/>
  <c r="H77" i="1"/>
  <c r="AW77" i="1" s="1"/>
  <c r="G77" i="1"/>
  <c r="BL76" i="1"/>
  <c r="Q76" i="1" s="1"/>
  <c r="BK76" i="1"/>
  <c r="BI76" i="1"/>
  <c r="BJ76" i="1" s="1"/>
  <c r="BH76" i="1"/>
  <c r="BG76" i="1"/>
  <c r="BF76" i="1"/>
  <c r="BE76" i="1"/>
  <c r="BD76" i="1"/>
  <c r="AY76" i="1" s="1"/>
  <c r="BA76" i="1"/>
  <c r="AV76" i="1"/>
  <c r="AT76" i="1"/>
  <c r="AX76" i="1" s="1"/>
  <c r="AO76" i="1"/>
  <c r="AN76" i="1"/>
  <c r="AJ76" i="1"/>
  <c r="AH76" i="1" s="1"/>
  <c r="W76" i="1"/>
  <c r="V76" i="1"/>
  <c r="U76" i="1" s="1"/>
  <c r="N76" i="1"/>
  <c r="L76" i="1"/>
  <c r="I76" i="1"/>
  <c r="BL75" i="1"/>
  <c r="BK75" i="1"/>
  <c r="BI75" i="1"/>
  <c r="BJ75" i="1" s="1"/>
  <c r="BH75" i="1"/>
  <c r="BG75" i="1"/>
  <c r="BF75" i="1"/>
  <c r="BE75" i="1"/>
  <c r="BD75" i="1"/>
  <c r="AY75" i="1" s="1"/>
  <c r="BA75" i="1"/>
  <c r="AT75" i="1"/>
  <c r="AO75" i="1"/>
  <c r="AN75" i="1"/>
  <c r="AJ75" i="1"/>
  <c r="AH75" i="1"/>
  <c r="H75" i="1" s="1"/>
  <c r="AW75" i="1" s="1"/>
  <c r="W75" i="1"/>
  <c r="V75" i="1"/>
  <c r="N75" i="1"/>
  <c r="L75" i="1"/>
  <c r="I75" i="1"/>
  <c r="BL74" i="1"/>
  <c r="BK74" i="1"/>
  <c r="BJ74" i="1"/>
  <c r="AV74" i="1" s="1"/>
  <c r="BI74" i="1"/>
  <c r="BH74" i="1"/>
  <c r="BG74" i="1"/>
  <c r="BF74" i="1"/>
  <c r="BE74" i="1"/>
  <c r="BD74" i="1"/>
  <c r="AY74" i="1" s="1"/>
  <c r="BA74" i="1"/>
  <c r="AT74" i="1"/>
  <c r="AN74" i="1"/>
  <c r="AO74" i="1" s="1"/>
  <c r="AJ74" i="1"/>
  <c r="AH74" i="1" s="1"/>
  <c r="AI74" i="1" s="1"/>
  <c r="W74" i="1"/>
  <c r="V74" i="1"/>
  <c r="U74" i="1" s="1"/>
  <c r="N74" i="1"/>
  <c r="I74" i="1"/>
  <c r="H74" i="1"/>
  <c r="AW74" i="1" s="1"/>
  <c r="AZ74" i="1" s="1"/>
  <c r="BL73" i="1"/>
  <c r="BK73" i="1"/>
  <c r="BJ73" i="1"/>
  <c r="Q73" i="1" s="1"/>
  <c r="BI73" i="1"/>
  <c r="BH73" i="1"/>
  <c r="BG73" i="1"/>
  <c r="BF73" i="1"/>
  <c r="BE73" i="1"/>
  <c r="BD73" i="1"/>
  <c r="AY73" i="1" s="1"/>
  <c r="BA73" i="1"/>
  <c r="AV73" i="1"/>
  <c r="AT73" i="1"/>
  <c r="AN73" i="1"/>
  <c r="AO73" i="1" s="1"/>
  <c r="AJ73" i="1"/>
  <c r="AH73" i="1"/>
  <c r="W73" i="1"/>
  <c r="U73" i="1" s="1"/>
  <c r="V73" i="1"/>
  <c r="N73" i="1"/>
  <c r="L73" i="1"/>
  <c r="G73" i="1"/>
  <c r="Y73" i="1" s="1"/>
  <c r="BL72" i="1"/>
  <c r="BK72" i="1"/>
  <c r="BJ72" i="1"/>
  <c r="BI72" i="1"/>
  <c r="BH72" i="1"/>
  <c r="BG72" i="1"/>
  <c r="BF72" i="1"/>
  <c r="BE72" i="1"/>
  <c r="BD72" i="1"/>
  <c r="BA72" i="1"/>
  <c r="AY72" i="1"/>
  <c r="AT72" i="1"/>
  <c r="AN72" i="1"/>
  <c r="AO72" i="1" s="1"/>
  <c r="AJ72" i="1"/>
  <c r="AH72" i="1" s="1"/>
  <c r="AI72" i="1"/>
  <c r="W72" i="1"/>
  <c r="V72" i="1"/>
  <c r="U72" i="1" s="1"/>
  <c r="N72" i="1"/>
  <c r="BL71" i="1"/>
  <c r="BK71" i="1"/>
  <c r="BI71" i="1"/>
  <c r="BH71" i="1"/>
  <c r="BG71" i="1"/>
  <c r="BF71" i="1"/>
  <c r="BE71" i="1"/>
  <c r="BD71" i="1"/>
  <c r="AY71" i="1" s="1"/>
  <c r="BA71" i="1"/>
  <c r="AT71" i="1"/>
  <c r="AO71" i="1"/>
  <c r="AN71" i="1"/>
  <c r="AJ71" i="1"/>
  <c r="AH71" i="1"/>
  <c r="W71" i="1"/>
  <c r="V71" i="1"/>
  <c r="U71" i="1"/>
  <c r="N71" i="1"/>
  <c r="BL70" i="1"/>
  <c r="BK70" i="1"/>
  <c r="BI70" i="1"/>
  <c r="BJ70" i="1" s="1"/>
  <c r="BH70" i="1"/>
  <c r="BG70" i="1"/>
  <c r="BF70" i="1"/>
  <c r="BE70" i="1"/>
  <c r="BD70" i="1"/>
  <c r="BA70" i="1"/>
  <c r="AY70" i="1"/>
  <c r="AT70" i="1"/>
  <c r="AN70" i="1"/>
  <c r="AO70" i="1" s="1"/>
  <c r="AJ70" i="1"/>
  <c r="AH70" i="1"/>
  <c r="W70" i="1"/>
  <c r="V70" i="1"/>
  <c r="U70" i="1"/>
  <c r="N70" i="1"/>
  <c r="H70" i="1"/>
  <c r="AW70" i="1" s="1"/>
  <c r="BL69" i="1"/>
  <c r="Q69" i="1" s="1"/>
  <c r="BK69" i="1"/>
  <c r="BJ69" i="1" s="1"/>
  <c r="BI69" i="1"/>
  <c r="BH69" i="1"/>
  <c r="BG69" i="1"/>
  <c r="BF69" i="1"/>
  <c r="BE69" i="1"/>
  <c r="BD69" i="1"/>
  <c r="AY69" i="1" s="1"/>
  <c r="BA69" i="1"/>
  <c r="AV69" i="1"/>
  <c r="AT69" i="1"/>
  <c r="AX69" i="1" s="1"/>
  <c r="AO69" i="1"/>
  <c r="AN69" i="1"/>
  <c r="AJ69" i="1"/>
  <c r="AH69" i="1" s="1"/>
  <c r="W69" i="1"/>
  <c r="V69" i="1"/>
  <c r="U69" i="1" s="1"/>
  <c r="N69" i="1"/>
  <c r="BL68" i="1"/>
  <c r="BK68" i="1"/>
  <c r="BI68" i="1"/>
  <c r="BJ68" i="1" s="1"/>
  <c r="Q68" i="1" s="1"/>
  <c r="BH68" i="1"/>
  <c r="BG68" i="1"/>
  <c r="BF68" i="1"/>
  <c r="BE68" i="1"/>
  <c r="BD68" i="1"/>
  <c r="BA68" i="1"/>
  <c r="AY68" i="1"/>
  <c r="AV68" i="1"/>
  <c r="AT68" i="1"/>
  <c r="AO68" i="1"/>
  <c r="AN68" i="1"/>
  <c r="AJ68" i="1"/>
  <c r="AH68" i="1" s="1"/>
  <c r="AI68" i="1"/>
  <c r="W68" i="1"/>
  <c r="V68" i="1"/>
  <c r="U68" i="1" s="1"/>
  <c r="N68" i="1"/>
  <c r="L68" i="1"/>
  <c r="BL67" i="1"/>
  <c r="BK67" i="1"/>
  <c r="BI67" i="1"/>
  <c r="BJ67" i="1" s="1"/>
  <c r="AV67" i="1" s="1"/>
  <c r="BH67" i="1"/>
  <c r="BG67" i="1"/>
  <c r="BF67" i="1"/>
  <c r="BE67" i="1"/>
  <c r="BD67" i="1"/>
  <c r="BA67" i="1"/>
  <c r="AY67" i="1"/>
  <c r="AT67" i="1"/>
  <c r="AX67" i="1" s="1"/>
  <c r="AO67" i="1"/>
  <c r="AN67" i="1"/>
  <c r="AJ67" i="1"/>
  <c r="AH67" i="1" s="1"/>
  <c r="W67" i="1"/>
  <c r="V67" i="1"/>
  <c r="U67" i="1" s="1"/>
  <c r="Q67" i="1"/>
  <c r="N67" i="1"/>
  <c r="I67" i="1"/>
  <c r="BL66" i="1"/>
  <c r="BK66" i="1"/>
  <c r="BI66" i="1"/>
  <c r="BJ66" i="1" s="1"/>
  <c r="AV66" i="1" s="1"/>
  <c r="BH66" i="1"/>
  <c r="BG66" i="1"/>
  <c r="BF66" i="1"/>
  <c r="BE66" i="1"/>
  <c r="BD66" i="1"/>
  <c r="AY66" i="1" s="1"/>
  <c r="BA66" i="1"/>
  <c r="AT66" i="1"/>
  <c r="AX66" i="1" s="1"/>
  <c r="AO66" i="1"/>
  <c r="AN66" i="1"/>
  <c r="AJ66" i="1"/>
  <c r="AH66" i="1"/>
  <c r="H66" i="1" s="1"/>
  <c r="AW66" i="1" s="1"/>
  <c r="AZ66" i="1" s="1"/>
  <c r="W66" i="1"/>
  <c r="V66" i="1"/>
  <c r="U66" i="1"/>
  <c r="N66" i="1"/>
  <c r="L66" i="1"/>
  <c r="I66" i="1"/>
  <c r="BL65" i="1"/>
  <c r="BK65" i="1"/>
  <c r="BJ65" i="1"/>
  <c r="BI65" i="1"/>
  <c r="BH65" i="1"/>
  <c r="BG65" i="1"/>
  <c r="BF65" i="1"/>
  <c r="BE65" i="1"/>
  <c r="BD65" i="1"/>
  <c r="AY65" i="1" s="1"/>
  <c r="BA65" i="1"/>
  <c r="AT65" i="1"/>
  <c r="AN65" i="1"/>
  <c r="AO65" i="1" s="1"/>
  <c r="AJ65" i="1"/>
  <c r="AH65" i="1" s="1"/>
  <c r="W65" i="1"/>
  <c r="U65" i="1" s="1"/>
  <c r="V65" i="1"/>
  <c r="N65" i="1"/>
  <c r="BL64" i="1"/>
  <c r="BK64" i="1"/>
  <c r="BJ64" i="1" s="1"/>
  <c r="BI64" i="1"/>
  <c r="BH64" i="1"/>
  <c r="BG64" i="1"/>
  <c r="BF64" i="1"/>
  <c r="BE64" i="1"/>
  <c r="BD64" i="1"/>
  <c r="AY64" i="1" s="1"/>
  <c r="BA64" i="1"/>
  <c r="AT64" i="1"/>
  <c r="AN64" i="1"/>
  <c r="AO64" i="1" s="1"/>
  <c r="AJ64" i="1"/>
  <c r="AH64" i="1" s="1"/>
  <c r="W64" i="1"/>
  <c r="V64" i="1"/>
  <c r="U64" i="1" s="1"/>
  <c r="N64" i="1"/>
  <c r="H64" i="1"/>
  <c r="AW64" i="1" s="1"/>
  <c r="G64" i="1"/>
  <c r="Y64" i="1" s="1"/>
  <c r="BL63" i="1"/>
  <c r="BK63" i="1"/>
  <c r="BI63" i="1"/>
  <c r="BJ63" i="1" s="1"/>
  <c r="Q63" i="1" s="1"/>
  <c r="BH63" i="1"/>
  <c r="BG63" i="1"/>
  <c r="BF63" i="1"/>
  <c r="BE63" i="1"/>
  <c r="BD63" i="1"/>
  <c r="BA63" i="1"/>
  <c r="AY63" i="1"/>
  <c r="AV63" i="1"/>
  <c r="AX63" i="1" s="1"/>
  <c r="AT63" i="1"/>
  <c r="AO63" i="1"/>
  <c r="AN63" i="1"/>
  <c r="AJ63" i="1"/>
  <c r="AH63" i="1"/>
  <c r="W63" i="1"/>
  <c r="V63" i="1"/>
  <c r="U63" i="1"/>
  <c r="N63" i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 s="1"/>
  <c r="N62" i="1"/>
  <c r="H62" i="1"/>
  <c r="AW62" i="1" s="1"/>
  <c r="BL61" i="1"/>
  <c r="BK61" i="1"/>
  <c r="BI61" i="1"/>
  <c r="BH61" i="1"/>
  <c r="BG61" i="1"/>
  <c r="BF61" i="1"/>
  <c r="BE61" i="1"/>
  <c r="BD61" i="1"/>
  <c r="AY61" i="1" s="1"/>
  <c r="BA61" i="1"/>
  <c r="AT61" i="1"/>
  <c r="AN61" i="1"/>
  <c r="AO61" i="1" s="1"/>
  <c r="AJ61" i="1"/>
  <c r="AH61" i="1" s="1"/>
  <c r="W61" i="1"/>
  <c r="V61" i="1"/>
  <c r="U61" i="1" s="1"/>
  <c r="N61" i="1"/>
  <c r="I61" i="1"/>
  <c r="H61" i="1"/>
  <c r="AW61" i="1" s="1"/>
  <c r="BL60" i="1"/>
  <c r="BK60" i="1"/>
  <c r="BI60" i="1"/>
  <c r="BJ60" i="1" s="1"/>
  <c r="BH60" i="1"/>
  <c r="BG60" i="1"/>
  <c r="BF60" i="1"/>
  <c r="BE60" i="1"/>
  <c r="BD60" i="1"/>
  <c r="BA60" i="1"/>
  <c r="AY60" i="1"/>
  <c r="AT60" i="1"/>
  <c r="AN60" i="1"/>
  <c r="AO60" i="1" s="1"/>
  <c r="AJ60" i="1"/>
  <c r="AH60" i="1" s="1"/>
  <c r="AI60" i="1"/>
  <c r="W60" i="1"/>
  <c r="V60" i="1"/>
  <c r="N60" i="1"/>
  <c r="L60" i="1"/>
  <c r="G60" i="1"/>
  <c r="BL59" i="1"/>
  <c r="BK59" i="1"/>
  <c r="BJ59" i="1"/>
  <c r="BI59" i="1"/>
  <c r="BH59" i="1"/>
  <c r="BG59" i="1"/>
  <c r="BF59" i="1"/>
  <c r="BE59" i="1"/>
  <c r="BD59" i="1"/>
  <c r="BA59" i="1"/>
  <c r="AY59" i="1"/>
  <c r="AT59" i="1"/>
  <c r="AN59" i="1"/>
  <c r="AO59" i="1" s="1"/>
  <c r="AJ59" i="1"/>
  <c r="AH59" i="1"/>
  <c r="W59" i="1"/>
  <c r="V59" i="1"/>
  <c r="U59" i="1"/>
  <c r="N59" i="1"/>
  <c r="BL58" i="1"/>
  <c r="BK58" i="1"/>
  <c r="BJ58" i="1"/>
  <c r="BI58" i="1"/>
  <c r="BH58" i="1"/>
  <c r="BG58" i="1"/>
  <c r="BF58" i="1"/>
  <c r="BE58" i="1"/>
  <c r="BD58" i="1"/>
  <c r="BA58" i="1"/>
  <c r="AY58" i="1"/>
  <c r="AT58" i="1"/>
  <c r="AN58" i="1"/>
  <c r="AO58" i="1" s="1"/>
  <c r="AJ58" i="1"/>
  <c r="AH58" i="1" s="1"/>
  <c r="W58" i="1"/>
  <c r="V58" i="1"/>
  <c r="U58" i="1"/>
  <c r="N58" i="1"/>
  <c r="BL57" i="1"/>
  <c r="BK57" i="1"/>
  <c r="BI57" i="1"/>
  <c r="BH57" i="1"/>
  <c r="BG57" i="1"/>
  <c r="BF57" i="1"/>
  <c r="BE57" i="1"/>
  <c r="BD57" i="1"/>
  <c r="BA57" i="1"/>
  <c r="AY57" i="1"/>
  <c r="AT57" i="1"/>
  <c r="AN57" i="1"/>
  <c r="AO57" i="1" s="1"/>
  <c r="AJ57" i="1"/>
  <c r="AH57" i="1"/>
  <c r="W57" i="1"/>
  <c r="V57" i="1"/>
  <c r="U57" i="1"/>
  <c r="N57" i="1"/>
  <c r="BL56" i="1"/>
  <c r="BK56" i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H56" i="1"/>
  <c r="W56" i="1"/>
  <c r="V56" i="1"/>
  <c r="U56" i="1" s="1"/>
  <c r="N56" i="1"/>
  <c r="I56" i="1"/>
  <c r="BL55" i="1"/>
  <c r="BK55" i="1"/>
  <c r="BI55" i="1"/>
  <c r="BH55" i="1"/>
  <c r="BG55" i="1"/>
  <c r="BF55" i="1"/>
  <c r="BE55" i="1"/>
  <c r="BD55" i="1"/>
  <c r="BA55" i="1"/>
  <c r="AY55" i="1"/>
  <c r="AT55" i="1"/>
  <c r="AN55" i="1"/>
  <c r="AO55" i="1" s="1"/>
  <c r="AJ55" i="1"/>
  <c r="AH55" i="1" s="1"/>
  <c r="G55" i="1" s="1"/>
  <c r="AI55" i="1"/>
  <c r="Y55" i="1"/>
  <c r="W55" i="1"/>
  <c r="V55" i="1"/>
  <c r="U55" i="1" s="1"/>
  <c r="N55" i="1"/>
  <c r="L55" i="1"/>
  <c r="I55" i="1"/>
  <c r="H55" i="1"/>
  <c r="AW55" i="1" s="1"/>
  <c r="BL54" i="1"/>
  <c r="BK54" i="1"/>
  <c r="BI54" i="1"/>
  <c r="BJ54" i="1" s="1"/>
  <c r="BH54" i="1"/>
  <c r="BG54" i="1"/>
  <c r="BF54" i="1"/>
  <c r="BE54" i="1"/>
  <c r="BD54" i="1"/>
  <c r="BA54" i="1"/>
  <c r="AY54" i="1"/>
  <c r="AT54" i="1"/>
  <c r="AO54" i="1"/>
  <c r="AN54" i="1"/>
  <c r="AJ54" i="1"/>
  <c r="AH54" i="1" s="1"/>
  <c r="H54" i="1" s="1"/>
  <c r="AW54" i="1" s="1"/>
  <c r="W54" i="1"/>
  <c r="V54" i="1"/>
  <c r="N54" i="1"/>
  <c r="L54" i="1"/>
  <c r="BL53" i="1"/>
  <c r="BK53" i="1"/>
  <c r="BJ53" i="1"/>
  <c r="BI53" i="1"/>
  <c r="BH53" i="1"/>
  <c r="BG53" i="1"/>
  <c r="BF53" i="1"/>
  <c r="BE53" i="1"/>
  <c r="BD53" i="1"/>
  <c r="AY53" i="1" s="1"/>
  <c r="BA53" i="1"/>
  <c r="AT53" i="1"/>
  <c r="AO53" i="1"/>
  <c r="AN53" i="1"/>
  <c r="AJ53" i="1"/>
  <c r="AH53" i="1" s="1"/>
  <c r="H53" i="1" s="1"/>
  <c r="AW53" i="1" s="1"/>
  <c r="W53" i="1"/>
  <c r="V53" i="1"/>
  <c r="N53" i="1"/>
  <c r="L53" i="1"/>
  <c r="BL52" i="1"/>
  <c r="BK52" i="1"/>
  <c r="BJ52" i="1"/>
  <c r="AV52" i="1" s="1"/>
  <c r="BI52" i="1"/>
  <c r="BH52" i="1"/>
  <c r="BG52" i="1"/>
  <c r="BF52" i="1"/>
  <c r="BE52" i="1"/>
  <c r="BD52" i="1"/>
  <c r="AY52" i="1" s="1"/>
  <c r="BA52" i="1"/>
  <c r="AT52" i="1"/>
  <c r="AX52" i="1" s="1"/>
  <c r="AO52" i="1"/>
  <c r="AN52" i="1"/>
  <c r="AJ52" i="1"/>
  <c r="AH52" i="1" s="1"/>
  <c r="W52" i="1"/>
  <c r="U52" i="1" s="1"/>
  <c r="V52" i="1"/>
  <c r="Q52" i="1"/>
  <c r="N52" i="1"/>
  <c r="BL51" i="1"/>
  <c r="BK51" i="1"/>
  <c r="BJ51" i="1"/>
  <c r="BI51" i="1"/>
  <c r="BH51" i="1"/>
  <c r="BG51" i="1"/>
  <c r="BF51" i="1"/>
  <c r="BE51" i="1"/>
  <c r="BD51" i="1"/>
  <c r="AY51" i="1" s="1"/>
  <c r="BA51" i="1"/>
  <c r="AT51" i="1"/>
  <c r="AN51" i="1"/>
  <c r="AO51" i="1" s="1"/>
  <c r="AJ51" i="1"/>
  <c r="AH51" i="1"/>
  <c r="W51" i="1"/>
  <c r="V51" i="1"/>
  <c r="U51" i="1"/>
  <c r="N51" i="1"/>
  <c r="BL50" i="1"/>
  <c r="BK50" i="1"/>
  <c r="BJ50" i="1"/>
  <c r="BI50" i="1"/>
  <c r="BH50" i="1"/>
  <c r="BG50" i="1"/>
  <c r="BF50" i="1"/>
  <c r="BE50" i="1"/>
  <c r="BD50" i="1"/>
  <c r="BA50" i="1"/>
  <c r="AY50" i="1"/>
  <c r="AT50" i="1"/>
  <c r="AN50" i="1"/>
  <c r="AO50" i="1" s="1"/>
  <c r="AJ50" i="1"/>
  <c r="AH50" i="1"/>
  <c r="W50" i="1"/>
  <c r="V50" i="1"/>
  <c r="U50" i="1"/>
  <c r="N50" i="1"/>
  <c r="G50" i="1"/>
  <c r="Y50" i="1" s="1"/>
  <c r="BL49" i="1"/>
  <c r="BK49" i="1"/>
  <c r="BI49" i="1"/>
  <c r="BJ49" i="1" s="1"/>
  <c r="Q49" i="1" s="1"/>
  <c r="BH49" i="1"/>
  <c r="BG49" i="1"/>
  <c r="BF49" i="1"/>
  <c r="BE49" i="1"/>
  <c r="BD49" i="1"/>
  <c r="BA49" i="1"/>
  <c r="AY49" i="1"/>
  <c r="AV49" i="1"/>
  <c r="AX49" i="1" s="1"/>
  <c r="AT49" i="1"/>
  <c r="AN49" i="1"/>
  <c r="AO49" i="1" s="1"/>
  <c r="AJ49" i="1"/>
  <c r="AH49" i="1"/>
  <c r="W49" i="1"/>
  <c r="V49" i="1"/>
  <c r="U49" i="1" s="1"/>
  <c r="N49" i="1"/>
  <c r="BL48" i="1"/>
  <c r="BK48" i="1"/>
  <c r="BI48" i="1"/>
  <c r="BH48" i="1"/>
  <c r="BG48" i="1"/>
  <c r="BF48" i="1"/>
  <c r="BE48" i="1"/>
  <c r="BD48" i="1"/>
  <c r="BA48" i="1"/>
  <c r="AY48" i="1"/>
  <c r="AT48" i="1"/>
  <c r="AN48" i="1"/>
  <c r="AO48" i="1" s="1"/>
  <c r="AJ48" i="1"/>
  <c r="AH48" i="1"/>
  <c r="W48" i="1"/>
  <c r="V48" i="1"/>
  <c r="U48" i="1" s="1"/>
  <c r="N48" i="1"/>
  <c r="BL47" i="1"/>
  <c r="BK47" i="1"/>
  <c r="BI47" i="1"/>
  <c r="BH47" i="1"/>
  <c r="BG47" i="1"/>
  <c r="BF47" i="1"/>
  <c r="BE47" i="1"/>
  <c r="BD47" i="1"/>
  <c r="BA47" i="1"/>
  <c r="AY47" i="1"/>
  <c r="AT47" i="1"/>
  <c r="AN47" i="1"/>
  <c r="AO47" i="1" s="1"/>
  <c r="AJ47" i="1"/>
  <c r="AH47" i="1" s="1"/>
  <c r="G47" i="1" s="1"/>
  <c r="AI47" i="1"/>
  <c r="W47" i="1"/>
  <c r="V47" i="1"/>
  <c r="U47" i="1" s="1"/>
  <c r="N47" i="1"/>
  <c r="L47" i="1"/>
  <c r="I47" i="1"/>
  <c r="H47" i="1"/>
  <c r="AW47" i="1" s="1"/>
  <c r="BL46" i="1"/>
  <c r="BK46" i="1"/>
  <c r="BI46" i="1"/>
  <c r="BJ46" i="1" s="1"/>
  <c r="BH46" i="1"/>
  <c r="BG46" i="1"/>
  <c r="BF46" i="1"/>
  <c r="BE46" i="1"/>
  <c r="BD46" i="1"/>
  <c r="AY46" i="1" s="1"/>
  <c r="BA46" i="1"/>
  <c r="AT46" i="1"/>
  <c r="AO46" i="1"/>
  <c r="AN46" i="1"/>
  <c r="AJ46" i="1"/>
  <c r="AH46" i="1" s="1"/>
  <c r="W46" i="1"/>
  <c r="V46" i="1"/>
  <c r="N46" i="1"/>
  <c r="BL45" i="1"/>
  <c r="BK45" i="1"/>
  <c r="BI45" i="1"/>
  <c r="BJ45" i="1" s="1"/>
  <c r="BH45" i="1"/>
  <c r="BG45" i="1"/>
  <c r="BF45" i="1"/>
  <c r="BE45" i="1"/>
  <c r="BD45" i="1"/>
  <c r="AY45" i="1" s="1"/>
  <c r="BA45" i="1"/>
  <c r="AT45" i="1"/>
  <c r="AO45" i="1"/>
  <c r="AN45" i="1"/>
  <c r="AJ45" i="1"/>
  <c r="AH45" i="1" s="1"/>
  <c r="W45" i="1"/>
  <c r="V45" i="1"/>
  <c r="N45" i="1"/>
  <c r="BL44" i="1"/>
  <c r="Q44" i="1" s="1"/>
  <c r="BK44" i="1"/>
  <c r="BJ44" i="1"/>
  <c r="AV44" i="1" s="1"/>
  <c r="BI44" i="1"/>
  <c r="BH44" i="1"/>
  <c r="BG44" i="1"/>
  <c r="BF44" i="1"/>
  <c r="BE44" i="1"/>
  <c r="BD44" i="1"/>
  <c r="AY44" i="1" s="1"/>
  <c r="BA44" i="1"/>
  <c r="AT44" i="1"/>
  <c r="AX44" i="1" s="1"/>
  <c r="AO44" i="1"/>
  <c r="AN44" i="1"/>
  <c r="AJ44" i="1"/>
  <c r="AH44" i="1" s="1"/>
  <c r="W44" i="1"/>
  <c r="U44" i="1" s="1"/>
  <c r="V44" i="1"/>
  <c r="N44" i="1"/>
  <c r="BL43" i="1"/>
  <c r="BK43" i="1"/>
  <c r="BJ43" i="1"/>
  <c r="Q43" i="1" s="1"/>
  <c r="BI43" i="1"/>
  <c r="BH43" i="1"/>
  <c r="BG43" i="1"/>
  <c r="BF43" i="1"/>
  <c r="BE43" i="1"/>
  <c r="BD43" i="1"/>
  <c r="AY43" i="1" s="1"/>
  <c r="BA43" i="1"/>
  <c r="AV43" i="1"/>
  <c r="AX43" i="1" s="1"/>
  <c r="AT43" i="1"/>
  <c r="AN43" i="1"/>
  <c r="AO43" i="1" s="1"/>
  <c r="AJ43" i="1"/>
  <c r="AH43" i="1"/>
  <c r="W43" i="1"/>
  <c r="V43" i="1"/>
  <c r="U43" i="1"/>
  <c r="N43" i="1"/>
  <c r="BL42" i="1"/>
  <c r="BK42" i="1"/>
  <c r="BI42" i="1"/>
  <c r="BJ42" i="1" s="1"/>
  <c r="BH42" i="1"/>
  <c r="BG42" i="1"/>
  <c r="BF42" i="1"/>
  <c r="BE42" i="1"/>
  <c r="BD42" i="1"/>
  <c r="BA42" i="1"/>
  <c r="AY42" i="1"/>
  <c r="AT42" i="1"/>
  <c r="AN42" i="1"/>
  <c r="AO42" i="1" s="1"/>
  <c r="AJ42" i="1"/>
  <c r="AH42" i="1"/>
  <c r="W42" i="1"/>
  <c r="V42" i="1"/>
  <c r="U42" i="1"/>
  <c r="N42" i="1"/>
  <c r="BL41" i="1"/>
  <c r="BK41" i="1"/>
  <c r="BI41" i="1"/>
  <c r="BH41" i="1"/>
  <c r="BG41" i="1"/>
  <c r="BF41" i="1"/>
  <c r="BE41" i="1"/>
  <c r="BD41" i="1"/>
  <c r="AY41" i="1" s="1"/>
  <c r="BA41" i="1"/>
  <c r="AT41" i="1"/>
  <c r="AN41" i="1"/>
  <c r="AO41" i="1" s="1"/>
  <c r="AJ41" i="1"/>
  <c r="AH41" i="1"/>
  <c r="G41" i="1" s="1"/>
  <c r="W41" i="1"/>
  <c r="V41" i="1"/>
  <c r="U41" i="1"/>
  <c r="N41" i="1"/>
  <c r="I41" i="1"/>
  <c r="H41" i="1"/>
  <c r="AW41" i="1" s="1"/>
  <c r="BL40" i="1"/>
  <c r="BK40" i="1"/>
  <c r="BI40" i="1"/>
  <c r="BJ40" i="1" s="1"/>
  <c r="Q40" i="1" s="1"/>
  <c r="BH40" i="1"/>
  <c r="BG40" i="1"/>
  <c r="BF40" i="1"/>
  <c r="BE40" i="1"/>
  <c r="BD40" i="1"/>
  <c r="BA40" i="1"/>
  <c r="AY40" i="1"/>
  <c r="AT40" i="1"/>
  <c r="AN40" i="1"/>
  <c r="AO40" i="1" s="1"/>
  <c r="AJ40" i="1"/>
  <c r="AI40" i="1"/>
  <c r="AH40" i="1"/>
  <c r="I40" i="1" s="1"/>
  <c r="W40" i="1"/>
  <c r="V40" i="1"/>
  <c r="U40" i="1" s="1"/>
  <c r="N40" i="1"/>
  <c r="L40" i="1"/>
  <c r="H40" i="1"/>
  <c r="AW40" i="1" s="1"/>
  <c r="BL39" i="1"/>
  <c r="BK39" i="1"/>
  <c r="BI39" i="1"/>
  <c r="BJ39" i="1" s="1"/>
  <c r="AV39" i="1" s="1"/>
  <c r="AX39" i="1" s="1"/>
  <c r="BH39" i="1"/>
  <c r="BG39" i="1"/>
  <c r="BF39" i="1"/>
  <c r="BE39" i="1"/>
  <c r="BD39" i="1"/>
  <c r="BA39" i="1"/>
  <c r="AY39" i="1"/>
  <c r="AT39" i="1"/>
  <c r="AO39" i="1"/>
  <c r="AN39" i="1"/>
  <c r="AJ39" i="1"/>
  <c r="AH39" i="1" s="1"/>
  <c r="I39" i="1" s="1"/>
  <c r="W39" i="1"/>
  <c r="V39" i="1"/>
  <c r="U39" i="1" s="1"/>
  <c r="Q39" i="1"/>
  <c r="N39" i="1"/>
  <c r="BL38" i="1"/>
  <c r="BK38" i="1"/>
  <c r="BI38" i="1"/>
  <c r="BJ38" i="1" s="1"/>
  <c r="AV38" i="1" s="1"/>
  <c r="BH38" i="1"/>
  <c r="BG38" i="1"/>
  <c r="BF38" i="1"/>
  <c r="BE38" i="1"/>
  <c r="BD38" i="1"/>
  <c r="AY38" i="1" s="1"/>
  <c r="BA38" i="1"/>
  <c r="AT38" i="1"/>
  <c r="AX38" i="1" s="1"/>
  <c r="AO38" i="1"/>
  <c r="AN38" i="1"/>
  <c r="AJ38" i="1"/>
  <c r="AH38" i="1" s="1"/>
  <c r="I38" i="1" s="1"/>
  <c r="W38" i="1"/>
  <c r="V38" i="1"/>
  <c r="U38" i="1" s="1"/>
  <c r="N38" i="1"/>
  <c r="L38" i="1"/>
  <c r="BL37" i="1"/>
  <c r="BK37" i="1"/>
  <c r="BJ37" i="1"/>
  <c r="BI37" i="1"/>
  <c r="BH37" i="1"/>
  <c r="BG37" i="1"/>
  <c r="BF37" i="1"/>
  <c r="BE37" i="1"/>
  <c r="BD37" i="1"/>
  <c r="AY37" i="1" s="1"/>
  <c r="BA37" i="1"/>
  <c r="AT37" i="1"/>
  <c r="AO37" i="1"/>
  <c r="AN37" i="1"/>
  <c r="AJ37" i="1"/>
  <c r="AH37" i="1" s="1"/>
  <c r="W37" i="1"/>
  <c r="U37" i="1" s="1"/>
  <c r="V37" i="1"/>
  <c r="N37" i="1"/>
  <c r="L37" i="1"/>
  <c r="G37" i="1"/>
  <c r="Y37" i="1" s="1"/>
  <c r="BL36" i="1"/>
  <c r="BK36" i="1"/>
  <c r="BJ36" i="1"/>
  <c r="BI36" i="1"/>
  <c r="BH36" i="1"/>
  <c r="BG36" i="1"/>
  <c r="BF36" i="1"/>
  <c r="BE36" i="1"/>
  <c r="BD36" i="1"/>
  <c r="AY36" i="1" s="1"/>
  <c r="BA36" i="1"/>
  <c r="AT36" i="1"/>
  <c r="AN36" i="1"/>
  <c r="AO36" i="1" s="1"/>
  <c r="AJ36" i="1"/>
  <c r="AH36" i="1" s="1"/>
  <c r="W36" i="1"/>
  <c r="U36" i="1" s="1"/>
  <c r="V36" i="1"/>
  <c r="N36" i="1"/>
  <c r="G36" i="1"/>
  <c r="Y36" i="1" s="1"/>
  <c r="BL35" i="1"/>
  <c r="BK35" i="1"/>
  <c r="BJ35" i="1"/>
  <c r="Q35" i="1" s="1"/>
  <c r="BI35" i="1"/>
  <c r="BH35" i="1"/>
  <c r="BG35" i="1"/>
  <c r="BF35" i="1"/>
  <c r="BE35" i="1"/>
  <c r="BD35" i="1"/>
  <c r="AY35" i="1" s="1"/>
  <c r="BA35" i="1"/>
  <c r="AX35" i="1"/>
  <c r="AV35" i="1"/>
  <c r="AT35" i="1"/>
  <c r="AN35" i="1"/>
  <c r="AO35" i="1" s="1"/>
  <c r="AJ35" i="1"/>
  <c r="AH35" i="1"/>
  <c r="W35" i="1"/>
  <c r="V35" i="1"/>
  <c r="U35" i="1"/>
  <c r="N35" i="1"/>
  <c r="BL34" i="1"/>
  <c r="BK34" i="1"/>
  <c r="BI34" i="1"/>
  <c r="BJ34" i="1" s="1"/>
  <c r="BH34" i="1"/>
  <c r="BG34" i="1"/>
  <c r="BF34" i="1"/>
  <c r="BE34" i="1"/>
  <c r="BD34" i="1"/>
  <c r="BA34" i="1"/>
  <c r="AY34" i="1"/>
  <c r="AT34" i="1"/>
  <c r="AN34" i="1"/>
  <c r="AO34" i="1" s="1"/>
  <c r="AJ34" i="1"/>
  <c r="AH34" i="1"/>
  <c r="W34" i="1"/>
  <c r="V34" i="1"/>
  <c r="U34" i="1"/>
  <c r="N34" i="1"/>
  <c r="H34" i="1"/>
  <c r="AW34" i="1" s="1"/>
  <c r="BL33" i="1"/>
  <c r="BK33" i="1"/>
  <c r="BI33" i="1"/>
  <c r="BH33" i="1"/>
  <c r="BG33" i="1"/>
  <c r="BF33" i="1"/>
  <c r="BE33" i="1"/>
  <c r="BD33" i="1"/>
  <c r="AY33" i="1" s="1"/>
  <c r="BA33" i="1"/>
  <c r="AT33" i="1"/>
  <c r="AN33" i="1"/>
  <c r="AO33" i="1" s="1"/>
  <c r="AJ33" i="1"/>
  <c r="AH33" i="1"/>
  <c r="G33" i="1" s="1"/>
  <c r="W33" i="1"/>
  <c r="V33" i="1"/>
  <c r="U33" i="1"/>
  <c r="N33" i="1"/>
  <c r="I33" i="1"/>
  <c r="H33" i="1"/>
  <c r="AW33" i="1" s="1"/>
  <c r="BL32" i="1"/>
  <c r="BK32" i="1"/>
  <c r="BI32" i="1"/>
  <c r="BJ32" i="1" s="1"/>
  <c r="Q32" i="1" s="1"/>
  <c r="BH32" i="1"/>
  <c r="BG32" i="1"/>
  <c r="BF32" i="1"/>
  <c r="BE32" i="1"/>
  <c r="BD32" i="1"/>
  <c r="BA32" i="1"/>
  <c r="AY32" i="1"/>
  <c r="AV32" i="1"/>
  <c r="AX32" i="1" s="1"/>
  <c r="AT32" i="1"/>
  <c r="AN32" i="1"/>
  <c r="AO32" i="1" s="1"/>
  <c r="AJ32" i="1"/>
  <c r="AI32" i="1"/>
  <c r="AH32" i="1"/>
  <c r="I32" i="1" s="1"/>
  <c r="W32" i="1"/>
  <c r="V32" i="1"/>
  <c r="U32" i="1" s="1"/>
  <c r="N32" i="1"/>
  <c r="L32" i="1"/>
  <c r="H32" i="1"/>
  <c r="AW32" i="1" s="1"/>
  <c r="BL31" i="1"/>
  <c r="BK31" i="1"/>
  <c r="BI31" i="1"/>
  <c r="BJ31" i="1" s="1"/>
  <c r="AV31" i="1" s="1"/>
  <c r="AX31" i="1" s="1"/>
  <c r="BH31" i="1"/>
  <c r="BG31" i="1"/>
  <c r="BF31" i="1"/>
  <c r="BE31" i="1"/>
  <c r="BD31" i="1"/>
  <c r="BA31" i="1"/>
  <c r="AY31" i="1"/>
  <c r="AT31" i="1"/>
  <c r="AO31" i="1"/>
  <c r="AN31" i="1"/>
  <c r="AJ31" i="1"/>
  <c r="AH31" i="1" s="1"/>
  <c r="AI31" i="1"/>
  <c r="W31" i="1"/>
  <c r="V31" i="1"/>
  <c r="U31" i="1" s="1"/>
  <c r="N31" i="1"/>
  <c r="I31" i="1"/>
  <c r="BL30" i="1"/>
  <c r="BK30" i="1"/>
  <c r="BI30" i="1"/>
  <c r="BJ30" i="1" s="1"/>
  <c r="AV30" i="1" s="1"/>
  <c r="BH30" i="1"/>
  <c r="BG30" i="1"/>
  <c r="BF30" i="1"/>
  <c r="BE30" i="1"/>
  <c r="BD30" i="1"/>
  <c r="AY30" i="1" s="1"/>
  <c r="BA30" i="1"/>
  <c r="AT30" i="1"/>
  <c r="AX30" i="1" s="1"/>
  <c r="AO30" i="1"/>
  <c r="AN30" i="1"/>
  <c r="AJ30" i="1"/>
  <c r="AH30" i="1" s="1"/>
  <c r="W30" i="1"/>
  <c r="V30" i="1"/>
  <c r="U30" i="1" s="1"/>
  <c r="N30" i="1"/>
  <c r="BL29" i="1"/>
  <c r="BK29" i="1"/>
  <c r="BJ29" i="1"/>
  <c r="BI29" i="1"/>
  <c r="BH29" i="1"/>
  <c r="BG29" i="1"/>
  <c r="BF29" i="1"/>
  <c r="BE29" i="1"/>
  <c r="BD29" i="1"/>
  <c r="AY29" i="1" s="1"/>
  <c r="BA29" i="1"/>
  <c r="AT29" i="1"/>
  <c r="AO29" i="1"/>
  <c r="AN29" i="1"/>
  <c r="AJ29" i="1"/>
  <c r="AH29" i="1" s="1"/>
  <c r="W29" i="1"/>
  <c r="U29" i="1" s="1"/>
  <c r="V29" i="1"/>
  <c r="N29" i="1"/>
  <c r="L29" i="1"/>
  <c r="G29" i="1"/>
  <c r="Y29" i="1" s="1"/>
  <c r="BL28" i="1"/>
  <c r="BK28" i="1"/>
  <c r="BJ28" i="1"/>
  <c r="BI28" i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 s="1"/>
  <c r="G28" i="1" s="1"/>
  <c r="W28" i="1"/>
  <c r="U28" i="1" s="1"/>
  <c r="V28" i="1"/>
  <c r="N28" i="1"/>
  <c r="BL27" i="1"/>
  <c r="BK27" i="1"/>
  <c r="BJ27" i="1"/>
  <c r="Q27" i="1" s="1"/>
  <c r="BI27" i="1"/>
  <c r="BH27" i="1"/>
  <c r="BG27" i="1"/>
  <c r="BF27" i="1"/>
  <c r="BE27" i="1"/>
  <c r="BD27" i="1"/>
  <c r="AY27" i="1" s="1"/>
  <c r="BA27" i="1"/>
  <c r="AV27" i="1"/>
  <c r="AT27" i="1"/>
  <c r="AX27" i="1" s="1"/>
  <c r="AN27" i="1"/>
  <c r="AO27" i="1" s="1"/>
  <c r="AJ27" i="1"/>
  <c r="AH27" i="1"/>
  <c r="W27" i="1"/>
  <c r="V27" i="1"/>
  <c r="U27" i="1"/>
  <c r="N27" i="1"/>
  <c r="BL26" i="1"/>
  <c r="BK26" i="1"/>
  <c r="BI26" i="1"/>
  <c r="BH26" i="1"/>
  <c r="BG26" i="1"/>
  <c r="BF26" i="1"/>
  <c r="BE26" i="1"/>
  <c r="BD26" i="1"/>
  <c r="BA26" i="1"/>
  <c r="AY26" i="1"/>
  <c r="AT26" i="1"/>
  <c r="AN26" i="1"/>
  <c r="AO26" i="1" s="1"/>
  <c r="AJ26" i="1"/>
  <c r="AH26" i="1"/>
  <c r="W26" i="1"/>
  <c r="V26" i="1"/>
  <c r="U26" i="1" s="1"/>
  <c r="N26" i="1"/>
  <c r="H26" i="1"/>
  <c r="AW26" i="1" s="1"/>
  <c r="BL25" i="1"/>
  <c r="BK25" i="1"/>
  <c r="BI25" i="1"/>
  <c r="BH25" i="1"/>
  <c r="BG25" i="1"/>
  <c r="BF25" i="1"/>
  <c r="BE25" i="1"/>
  <c r="BD25" i="1"/>
  <c r="AY25" i="1" s="1"/>
  <c r="BA25" i="1"/>
  <c r="AT25" i="1"/>
  <c r="AN25" i="1"/>
  <c r="AO25" i="1" s="1"/>
  <c r="AJ25" i="1"/>
  <c r="AH25" i="1"/>
  <c r="G25" i="1" s="1"/>
  <c r="Y25" i="1" s="1"/>
  <c r="W25" i="1"/>
  <c r="V25" i="1"/>
  <c r="U25" i="1"/>
  <c r="N25" i="1"/>
  <c r="I25" i="1"/>
  <c r="H25" i="1"/>
  <c r="AW25" i="1" s="1"/>
  <c r="BL24" i="1"/>
  <c r="BK24" i="1"/>
  <c r="BI24" i="1"/>
  <c r="BJ24" i="1" s="1"/>
  <c r="Q24" i="1" s="1"/>
  <c r="BH24" i="1"/>
  <c r="BG24" i="1"/>
  <c r="BF24" i="1"/>
  <c r="BE24" i="1"/>
  <c r="BD24" i="1"/>
  <c r="BA24" i="1"/>
  <c r="AY24" i="1"/>
  <c r="AW24" i="1"/>
  <c r="AZ24" i="1" s="1"/>
  <c r="AV24" i="1"/>
  <c r="AX24" i="1" s="1"/>
  <c r="AT24" i="1"/>
  <c r="AN24" i="1"/>
  <c r="AO24" i="1" s="1"/>
  <c r="AJ24" i="1"/>
  <c r="AI24" i="1"/>
  <c r="AH24" i="1"/>
  <c r="I24" i="1" s="1"/>
  <c r="W24" i="1"/>
  <c r="V24" i="1"/>
  <c r="U24" i="1" s="1"/>
  <c r="N24" i="1"/>
  <c r="L24" i="1"/>
  <c r="H24" i="1"/>
  <c r="BL23" i="1"/>
  <c r="BK23" i="1"/>
  <c r="BJ23" i="1"/>
  <c r="AV23" i="1" s="1"/>
  <c r="AX23" i="1" s="1"/>
  <c r="BI23" i="1"/>
  <c r="BH23" i="1"/>
  <c r="BG23" i="1"/>
  <c r="BF23" i="1"/>
  <c r="BE23" i="1"/>
  <c r="BD23" i="1"/>
  <c r="BA23" i="1"/>
  <c r="AY23" i="1"/>
  <c r="AT23" i="1"/>
  <c r="AO23" i="1"/>
  <c r="AN23" i="1"/>
  <c r="AJ23" i="1"/>
  <c r="AH23" i="1" s="1"/>
  <c r="AI23" i="1"/>
  <c r="W23" i="1"/>
  <c r="V23" i="1"/>
  <c r="N23" i="1"/>
  <c r="I23" i="1"/>
  <c r="G23" i="1"/>
  <c r="Y23" i="1" s="1"/>
  <c r="BL22" i="1"/>
  <c r="BK22" i="1"/>
  <c r="BI22" i="1"/>
  <c r="BJ22" i="1" s="1"/>
  <c r="AV22" i="1" s="1"/>
  <c r="BH22" i="1"/>
  <c r="BG22" i="1"/>
  <c r="BF22" i="1"/>
  <c r="BE22" i="1"/>
  <c r="BD22" i="1"/>
  <c r="AY22" i="1" s="1"/>
  <c r="BA22" i="1"/>
  <c r="AT22" i="1"/>
  <c r="AX22" i="1" s="1"/>
  <c r="AO22" i="1"/>
  <c r="AN22" i="1"/>
  <c r="AJ22" i="1"/>
  <c r="AH22" i="1" s="1"/>
  <c r="W22" i="1"/>
  <c r="V22" i="1"/>
  <c r="U22" i="1" s="1"/>
  <c r="Q22" i="1"/>
  <c r="N22" i="1"/>
  <c r="BL21" i="1"/>
  <c r="BK21" i="1"/>
  <c r="BJ21" i="1"/>
  <c r="BI21" i="1"/>
  <c r="BH21" i="1"/>
  <c r="BG21" i="1"/>
  <c r="BF21" i="1"/>
  <c r="BE21" i="1"/>
  <c r="BD21" i="1"/>
  <c r="AY21" i="1" s="1"/>
  <c r="BA21" i="1"/>
  <c r="AT21" i="1"/>
  <c r="AO21" i="1"/>
  <c r="AN21" i="1"/>
  <c r="AJ21" i="1"/>
  <c r="AH21" i="1" s="1"/>
  <c r="W21" i="1"/>
  <c r="U21" i="1" s="1"/>
  <c r="V21" i="1"/>
  <c r="N21" i="1"/>
  <c r="BL20" i="1"/>
  <c r="BK20" i="1"/>
  <c r="BJ20" i="1" s="1"/>
  <c r="BI20" i="1"/>
  <c r="BH20" i="1"/>
  <c r="BG20" i="1"/>
  <c r="BF20" i="1"/>
  <c r="BE20" i="1"/>
  <c r="BD20" i="1"/>
  <c r="AY20" i="1" s="1"/>
  <c r="BA20" i="1"/>
  <c r="AT20" i="1"/>
  <c r="AN20" i="1"/>
  <c r="AO20" i="1" s="1"/>
  <c r="AJ20" i="1"/>
  <c r="AH20" i="1" s="1"/>
  <c r="W20" i="1"/>
  <c r="U20" i="1" s="1"/>
  <c r="V20" i="1"/>
  <c r="N20" i="1"/>
  <c r="H20" i="1"/>
  <c r="AW20" i="1" s="1"/>
  <c r="BL19" i="1"/>
  <c r="BK19" i="1"/>
  <c r="BJ19" i="1"/>
  <c r="Q19" i="1" s="1"/>
  <c r="BI19" i="1"/>
  <c r="BH19" i="1"/>
  <c r="BG19" i="1"/>
  <c r="BF19" i="1"/>
  <c r="BE19" i="1"/>
  <c r="BD19" i="1"/>
  <c r="AY19" i="1" s="1"/>
  <c r="BA19" i="1"/>
  <c r="AX19" i="1"/>
  <c r="AV19" i="1"/>
  <c r="AT19" i="1"/>
  <c r="AN19" i="1"/>
  <c r="AO19" i="1" s="1"/>
  <c r="AJ19" i="1"/>
  <c r="AH19" i="1"/>
  <c r="W19" i="1"/>
  <c r="U19" i="1" s="1"/>
  <c r="V19" i="1"/>
  <c r="R19" i="1"/>
  <c r="S19" i="1" s="1"/>
  <c r="N19" i="1"/>
  <c r="G19" i="1"/>
  <c r="Y19" i="1" s="1"/>
  <c r="BL18" i="1"/>
  <c r="BK18" i="1"/>
  <c r="BI18" i="1"/>
  <c r="BH18" i="1"/>
  <c r="BG18" i="1"/>
  <c r="BF18" i="1"/>
  <c r="BE18" i="1"/>
  <c r="BD18" i="1"/>
  <c r="BA18" i="1"/>
  <c r="AY18" i="1"/>
  <c r="AT18" i="1"/>
  <c r="AN18" i="1"/>
  <c r="AO18" i="1" s="1"/>
  <c r="AJ18" i="1"/>
  <c r="AI18" i="1"/>
  <c r="AH18" i="1"/>
  <c r="W18" i="1"/>
  <c r="V18" i="1"/>
  <c r="U18" i="1" s="1"/>
  <c r="N18" i="1"/>
  <c r="BL17" i="1"/>
  <c r="BK17" i="1"/>
  <c r="BI17" i="1"/>
  <c r="BJ17" i="1" s="1"/>
  <c r="Q17" i="1" s="1"/>
  <c r="BH17" i="1"/>
  <c r="BG17" i="1"/>
  <c r="BF17" i="1"/>
  <c r="BE17" i="1"/>
  <c r="BD17" i="1"/>
  <c r="AY17" i="1" s="1"/>
  <c r="BA17" i="1"/>
  <c r="AV17" i="1"/>
  <c r="AX17" i="1" s="1"/>
  <c r="AT17" i="1"/>
  <c r="AN17" i="1"/>
  <c r="AO17" i="1" s="1"/>
  <c r="AJ17" i="1"/>
  <c r="AH17" i="1"/>
  <c r="W17" i="1"/>
  <c r="V17" i="1"/>
  <c r="U17" i="1"/>
  <c r="N17" i="1"/>
  <c r="I17" i="1"/>
  <c r="H17" i="1"/>
  <c r="AW17" i="1" s="1"/>
  <c r="AZ17" i="1" s="1"/>
  <c r="R73" i="1" l="1"/>
  <c r="S73" i="1" s="1"/>
  <c r="T19" i="1"/>
  <c r="X19" i="1" s="1"/>
  <c r="AA19" i="1"/>
  <c r="Z19" i="1"/>
  <c r="AV20" i="1"/>
  <c r="Q20" i="1"/>
  <c r="AZ20" i="1"/>
  <c r="Y28" i="1"/>
  <c r="I21" i="1"/>
  <c r="H21" i="1"/>
  <c r="AW21" i="1" s="1"/>
  <c r="AI21" i="1"/>
  <c r="G21" i="1"/>
  <c r="L21" i="1"/>
  <c r="H30" i="1"/>
  <c r="AW30" i="1" s="1"/>
  <c r="AZ30" i="1" s="1"/>
  <c r="G30" i="1"/>
  <c r="AI30" i="1"/>
  <c r="Q54" i="1"/>
  <c r="AV54" i="1"/>
  <c r="AZ54" i="1" s="1"/>
  <c r="Q50" i="1"/>
  <c r="AV50" i="1"/>
  <c r="AX50" i="1" s="1"/>
  <c r="L18" i="1"/>
  <c r="I18" i="1"/>
  <c r="G18" i="1"/>
  <c r="AI20" i="1"/>
  <c r="L20" i="1"/>
  <c r="I20" i="1"/>
  <c r="Q23" i="1"/>
  <c r="Q30" i="1"/>
  <c r="BJ33" i="1"/>
  <c r="I37" i="1"/>
  <c r="H37" i="1"/>
  <c r="AW37" i="1" s="1"/>
  <c r="AI37" i="1"/>
  <c r="Y41" i="1"/>
  <c r="AV45" i="1"/>
  <c r="Q45" i="1"/>
  <c r="H46" i="1"/>
  <c r="AW46" i="1" s="1"/>
  <c r="AZ46" i="1" s="1"/>
  <c r="AI46" i="1"/>
  <c r="L46" i="1"/>
  <c r="I46" i="1"/>
  <c r="G46" i="1"/>
  <c r="L48" i="1"/>
  <c r="G48" i="1"/>
  <c r="H48" i="1"/>
  <c r="AW48" i="1" s="1"/>
  <c r="AI48" i="1"/>
  <c r="AV70" i="1"/>
  <c r="AX70" i="1" s="1"/>
  <c r="Q70" i="1"/>
  <c r="G79" i="1"/>
  <c r="AI79" i="1"/>
  <c r="L79" i="1"/>
  <c r="I79" i="1"/>
  <c r="H79" i="1"/>
  <c r="AW79" i="1" s="1"/>
  <c r="AZ79" i="1" s="1"/>
  <c r="H22" i="1"/>
  <c r="AW22" i="1" s="1"/>
  <c r="AZ22" i="1" s="1"/>
  <c r="G22" i="1"/>
  <c r="R22" i="1" s="1"/>
  <c r="S22" i="1" s="1"/>
  <c r="AI22" i="1"/>
  <c r="Q31" i="1"/>
  <c r="L42" i="1"/>
  <c r="I42" i="1"/>
  <c r="G42" i="1"/>
  <c r="AI42" i="1"/>
  <c r="H52" i="1"/>
  <c r="AW52" i="1" s="1"/>
  <c r="AZ52" i="1" s="1"/>
  <c r="AI52" i="1"/>
  <c r="L52" i="1"/>
  <c r="I52" i="1"/>
  <c r="G52" i="1"/>
  <c r="U23" i="1"/>
  <c r="BJ25" i="1"/>
  <c r="BJ26" i="1"/>
  <c r="AX28" i="1"/>
  <c r="H38" i="1"/>
  <c r="AW38" i="1" s="1"/>
  <c r="AZ38" i="1" s="1"/>
  <c r="G38" i="1"/>
  <c r="AI38" i="1"/>
  <c r="AV40" i="1"/>
  <c r="AX40" i="1" s="1"/>
  <c r="AX45" i="1"/>
  <c r="I51" i="1"/>
  <c r="AI51" i="1"/>
  <c r="L51" i="1"/>
  <c r="H51" i="1"/>
  <c r="AW51" i="1" s="1"/>
  <c r="AZ51" i="1" s="1"/>
  <c r="AV53" i="1"/>
  <c r="AZ53" i="1" s="1"/>
  <c r="Q53" i="1"/>
  <c r="G69" i="1"/>
  <c r="AI69" i="1"/>
  <c r="L69" i="1"/>
  <c r="H69" i="1"/>
  <c r="AW69" i="1" s="1"/>
  <c r="AZ69" i="1" s="1"/>
  <c r="I69" i="1"/>
  <c r="T73" i="1"/>
  <c r="X73" i="1" s="1"/>
  <c r="AA73" i="1"/>
  <c r="Z73" i="1"/>
  <c r="AX54" i="1"/>
  <c r="AB19" i="1"/>
  <c r="AX20" i="1"/>
  <c r="I22" i="1"/>
  <c r="AV28" i="1"/>
  <c r="Q28" i="1"/>
  <c r="AV29" i="1"/>
  <c r="AX29" i="1" s="1"/>
  <c r="Q29" i="1"/>
  <c r="I35" i="1"/>
  <c r="H35" i="1"/>
  <c r="AW35" i="1" s="1"/>
  <c r="AZ35" i="1" s="1"/>
  <c r="G35" i="1"/>
  <c r="AI35" i="1"/>
  <c r="L35" i="1"/>
  <c r="AI36" i="1"/>
  <c r="L36" i="1"/>
  <c r="I36" i="1"/>
  <c r="H36" i="1"/>
  <c r="AW36" i="1" s="1"/>
  <c r="AZ40" i="1"/>
  <c r="AV42" i="1"/>
  <c r="AX42" i="1" s="1"/>
  <c r="Q42" i="1"/>
  <c r="Q46" i="1"/>
  <c r="AV46" i="1"/>
  <c r="G51" i="1"/>
  <c r="AV58" i="1"/>
  <c r="AX58" i="1" s="1"/>
  <c r="Q58" i="1"/>
  <c r="L30" i="1"/>
  <c r="H45" i="1"/>
  <c r="AW45" i="1" s="1"/>
  <c r="AZ45" i="1" s="1"/>
  <c r="AI45" i="1"/>
  <c r="L45" i="1"/>
  <c r="I45" i="1"/>
  <c r="G45" i="1"/>
  <c r="AI58" i="1"/>
  <c r="L58" i="1"/>
  <c r="I58" i="1"/>
  <c r="H58" i="1"/>
  <c r="AW58" i="1" s="1"/>
  <c r="AZ58" i="1" s="1"/>
  <c r="G58" i="1"/>
  <c r="AI28" i="1"/>
  <c r="L28" i="1"/>
  <c r="I28" i="1"/>
  <c r="H28" i="1"/>
  <c r="AW28" i="1" s="1"/>
  <c r="AZ28" i="1" s="1"/>
  <c r="Y88" i="1"/>
  <c r="L31" i="1"/>
  <c r="H31" i="1"/>
  <c r="AW31" i="1" s="1"/>
  <c r="AZ31" i="1" s="1"/>
  <c r="G31" i="1"/>
  <c r="L34" i="1"/>
  <c r="I34" i="1"/>
  <c r="G34" i="1"/>
  <c r="AI34" i="1"/>
  <c r="Q38" i="1"/>
  <c r="BJ41" i="1"/>
  <c r="AI44" i="1"/>
  <c r="H44" i="1"/>
  <c r="AW44" i="1" s="1"/>
  <c r="AZ44" i="1" s="1"/>
  <c r="G44" i="1"/>
  <c r="L44" i="1"/>
  <c r="AX46" i="1"/>
  <c r="I48" i="1"/>
  <c r="I49" i="1"/>
  <c r="G49" i="1"/>
  <c r="L49" i="1"/>
  <c r="H49" i="1"/>
  <c r="AW49" i="1" s="1"/>
  <c r="AZ49" i="1" s="1"/>
  <c r="AI49" i="1"/>
  <c r="I59" i="1"/>
  <c r="H59" i="1"/>
  <c r="AW59" i="1" s="1"/>
  <c r="AI59" i="1"/>
  <c r="L59" i="1"/>
  <c r="AV91" i="1"/>
  <c r="AX91" i="1" s="1"/>
  <c r="Q91" i="1"/>
  <c r="R93" i="1"/>
  <c r="S93" i="1" s="1"/>
  <c r="L39" i="1"/>
  <c r="H39" i="1"/>
  <c r="AW39" i="1" s="1"/>
  <c r="AZ39" i="1" s="1"/>
  <c r="G39" i="1"/>
  <c r="H42" i="1"/>
  <c r="AW42" i="1" s="1"/>
  <c r="AZ42" i="1" s="1"/>
  <c r="I27" i="1"/>
  <c r="H27" i="1"/>
  <c r="AW27" i="1" s="1"/>
  <c r="AZ27" i="1" s="1"/>
  <c r="G27" i="1"/>
  <c r="AI27" i="1"/>
  <c r="L27" i="1"/>
  <c r="AV34" i="1"/>
  <c r="AX34" i="1" s="1"/>
  <c r="Q34" i="1"/>
  <c r="AX53" i="1"/>
  <c r="L22" i="1"/>
  <c r="L26" i="1"/>
  <c r="I26" i="1"/>
  <c r="G26" i="1"/>
  <c r="I65" i="1"/>
  <c r="H65" i="1"/>
  <c r="AW65" i="1" s="1"/>
  <c r="AI65" i="1"/>
  <c r="L65" i="1"/>
  <c r="G65" i="1"/>
  <c r="Q92" i="1"/>
  <c r="AV92" i="1"/>
  <c r="R69" i="1"/>
  <c r="S69" i="1" s="1"/>
  <c r="AV21" i="1"/>
  <c r="AX21" i="1" s="1"/>
  <c r="Q21" i="1"/>
  <c r="AZ32" i="1"/>
  <c r="G17" i="1"/>
  <c r="AI17" i="1"/>
  <c r="L17" i="1"/>
  <c r="H18" i="1"/>
  <c r="AW18" i="1" s="1"/>
  <c r="BJ18" i="1"/>
  <c r="O19" i="1"/>
  <c r="M19" i="1" s="1"/>
  <c r="P19" i="1" s="1"/>
  <c r="I19" i="1"/>
  <c r="H19" i="1"/>
  <c r="AW19" i="1" s="1"/>
  <c r="AZ19" i="1" s="1"/>
  <c r="AI19" i="1"/>
  <c r="L19" i="1"/>
  <c r="G20" i="1"/>
  <c r="L23" i="1"/>
  <c r="H23" i="1"/>
  <c r="AW23" i="1" s="1"/>
  <c r="AZ23" i="1" s="1"/>
  <c r="AI26" i="1"/>
  <c r="I29" i="1"/>
  <c r="H29" i="1"/>
  <c r="AW29" i="1" s="1"/>
  <c r="AZ29" i="1" s="1"/>
  <c r="AI29" i="1"/>
  <c r="I30" i="1"/>
  <c r="Y33" i="1"/>
  <c r="R35" i="1"/>
  <c r="S35" i="1" s="1"/>
  <c r="AV36" i="1"/>
  <c r="AX36" i="1" s="1"/>
  <c r="Q36" i="1"/>
  <c r="AV37" i="1"/>
  <c r="AX37" i="1" s="1"/>
  <c r="Q37" i="1"/>
  <c r="AI39" i="1"/>
  <c r="AI43" i="1"/>
  <c r="I43" i="1"/>
  <c r="H43" i="1"/>
  <c r="AW43" i="1" s="1"/>
  <c r="AZ43" i="1" s="1"/>
  <c r="G43" i="1"/>
  <c r="R43" i="1" s="1"/>
  <c r="S43" i="1" s="1"/>
  <c r="L43" i="1"/>
  <c r="I44" i="1"/>
  <c r="G59" i="1"/>
  <c r="R77" i="1"/>
  <c r="S77" i="1" s="1"/>
  <c r="Y80" i="1"/>
  <c r="AI50" i="1"/>
  <c r="L50" i="1"/>
  <c r="I50" i="1"/>
  <c r="AV51" i="1"/>
  <c r="AX51" i="1" s="1"/>
  <c r="Q51" i="1"/>
  <c r="AV75" i="1"/>
  <c r="AX75" i="1" s="1"/>
  <c r="Q75" i="1"/>
  <c r="I83" i="1"/>
  <c r="H83" i="1"/>
  <c r="AW83" i="1" s="1"/>
  <c r="L83" i="1"/>
  <c r="G83" i="1"/>
  <c r="AV85" i="1"/>
  <c r="AZ85" i="1" s="1"/>
  <c r="Q85" i="1"/>
  <c r="U45" i="1"/>
  <c r="U46" i="1"/>
  <c r="H50" i="1"/>
  <c r="AW50" i="1" s="1"/>
  <c r="AZ50" i="1" s="1"/>
  <c r="BJ57" i="1"/>
  <c r="Y60" i="1"/>
  <c r="BJ61" i="1"/>
  <c r="L62" i="1"/>
  <c r="I62" i="1"/>
  <c r="G62" i="1"/>
  <c r="AI62" i="1"/>
  <c r="AV64" i="1"/>
  <c r="AZ64" i="1" s="1"/>
  <c r="Q64" i="1"/>
  <c r="AZ77" i="1"/>
  <c r="AI83" i="1"/>
  <c r="R84" i="1"/>
  <c r="S84" i="1" s="1"/>
  <c r="I86" i="1"/>
  <c r="H86" i="1"/>
  <c r="AW86" i="1" s="1"/>
  <c r="G86" i="1"/>
  <c r="L86" i="1"/>
  <c r="AI86" i="1"/>
  <c r="G24" i="1"/>
  <c r="L25" i="1"/>
  <c r="G32" i="1"/>
  <c r="L33" i="1"/>
  <c r="G40" i="1"/>
  <c r="R40" i="1" s="1"/>
  <c r="S40" i="1" s="1"/>
  <c r="L41" i="1"/>
  <c r="AI53" i="1"/>
  <c r="AI54" i="1"/>
  <c r="BJ55" i="1"/>
  <c r="BJ56" i="1"/>
  <c r="G90" i="1"/>
  <c r="AI90" i="1"/>
  <c r="L90" i="1"/>
  <c r="I90" i="1"/>
  <c r="H90" i="1"/>
  <c r="AW90" i="1" s="1"/>
  <c r="AZ90" i="1" s="1"/>
  <c r="L56" i="1"/>
  <c r="G56" i="1"/>
  <c r="I57" i="1"/>
  <c r="G57" i="1"/>
  <c r="AI57" i="1"/>
  <c r="L57" i="1"/>
  <c r="Q60" i="1"/>
  <c r="AV60" i="1"/>
  <c r="AZ62" i="1"/>
  <c r="AV72" i="1"/>
  <c r="AX72" i="1" s="1"/>
  <c r="Q72" i="1"/>
  <c r="T82" i="1"/>
  <c r="X82" i="1" s="1"/>
  <c r="AA82" i="1"/>
  <c r="Z82" i="1"/>
  <c r="AI25" i="1"/>
  <c r="AI33" i="1"/>
  <c r="AI41" i="1"/>
  <c r="Y47" i="1"/>
  <c r="G53" i="1"/>
  <c r="G54" i="1"/>
  <c r="AI56" i="1"/>
  <c r="AV62" i="1"/>
  <c r="AX62" i="1" s="1"/>
  <c r="Q62" i="1"/>
  <c r="AV83" i="1"/>
  <c r="AX83" i="1" s="1"/>
  <c r="Q83" i="1"/>
  <c r="H84" i="1"/>
  <c r="AW84" i="1" s="1"/>
  <c r="AZ84" i="1" s="1"/>
  <c r="G84" i="1"/>
  <c r="AI84" i="1"/>
  <c r="L84" i="1"/>
  <c r="I84" i="1"/>
  <c r="BJ47" i="1"/>
  <c r="BJ48" i="1"/>
  <c r="I53" i="1"/>
  <c r="U53" i="1"/>
  <c r="I54" i="1"/>
  <c r="U54" i="1"/>
  <c r="H56" i="1"/>
  <c r="AW56" i="1" s="1"/>
  <c r="H57" i="1"/>
  <c r="AW57" i="1" s="1"/>
  <c r="AV59" i="1"/>
  <c r="AX59" i="1" s="1"/>
  <c r="Q59" i="1"/>
  <c r="I63" i="1"/>
  <c r="H63" i="1"/>
  <c r="AW63" i="1" s="1"/>
  <c r="AZ63" i="1" s="1"/>
  <c r="G63" i="1"/>
  <c r="R63" i="1" s="1"/>
  <c r="S63" i="1" s="1"/>
  <c r="AI63" i="1"/>
  <c r="L63" i="1"/>
  <c r="AV65" i="1"/>
  <c r="AX65" i="1" s="1"/>
  <c r="Q65" i="1"/>
  <c r="L67" i="1"/>
  <c r="H67" i="1"/>
  <c r="AW67" i="1" s="1"/>
  <c r="AZ67" i="1" s="1"/>
  <c r="AI67" i="1"/>
  <c r="G67" i="1"/>
  <c r="R79" i="1"/>
  <c r="S79" i="1" s="1"/>
  <c r="I60" i="1"/>
  <c r="H60" i="1"/>
  <c r="AW60" i="1" s="1"/>
  <c r="AI64" i="1"/>
  <c r="L64" i="1"/>
  <c r="I64" i="1"/>
  <c r="I68" i="1"/>
  <c r="H68" i="1"/>
  <c r="AW68" i="1" s="1"/>
  <c r="AZ68" i="1" s="1"/>
  <c r="G68" i="1"/>
  <c r="R68" i="1" s="1"/>
  <c r="S68" i="1" s="1"/>
  <c r="AX73" i="1"/>
  <c r="U75" i="1"/>
  <c r="Y77" i="1"/>
  <c r="AV80" i="1"/>
  <c r="AX80" i="1" s="1"/>
  <c r="Q80" i="1"/>
  <c r="AX60" i="1"/>
  <c r="AZ70" i="1"/>
  <c r="L70" i="1"/>
  <c r="I70" i="1"/>
  <c r="G70" i="1"/>
  <c r="H76" i="1"/>
  <c r="AW76" i="1" s="1"/>
  <c r="AZ76" i="1" s="1"/>
  <c r="G76" i="1"/>
  <c r="R76" i="1" s="1"/>
  <c r="S76" i="1" s="1"/>
  <c r="AI76" i="1"/>
  <c r="O82" i="1"/>
  <c r="M82" i="1" s="1"/>
  <c r="P82" i="1" s="1"/>
  <c r="J82" i="1" s="1"/>
  <c r="K82" i="1" s="1"/>
  <c r="Y82" i="1"/>
  <c r="AB82" i="1" s="1"/>
  <c r="Q86" i="1"/>
  <c r="AV86" i="1"/>
  <c r="AX86" i="1" s="1"/>
  <c r="AV88" i="1"/>
  <c r="AX88" i="1" s="1"/>
  <c r="Q88" i="1"/>
  <c r="O93" i="1"/>
  <c r="M93" i="1" s="1"/>
  <c r="P93" i="1" s="1"/>
  <c r="J93" i="1" s="1"/>
  <c r="K93" i="1" s="1"/>
  <c r="Y93" i="1"/>
  <c r="U60" i="1"/>
  <c r="G61" i="1"/>
  <c r="AI61" i="1"/>
  <c r="L61" i="1"/>
  <c r="AX68" i="1"/>
  <c r="Z69" i="1"/>
  <c r="AI70" i="1"/>
  <c r="Y81" i="1"/>
  <c r="R81" i="1"/>
  <c r="S81" i="1" s="1"/>
  <c r="O81" i="1" s="1"/>
  <c r="M81" i="1" s="1"/>
  <c r="P81" i="1" s="1"/>
  <c r="I81" i="1"/>
  <c r="H81" i="1"/>
  <c r="AW81" i="1" s="1"/>
  <c r="AZ81" i="1" s="1"/>
  <c r="AI81" i="1"/>
  <c r="AX85" i="1"/>
  <c r="Q66" i="1"/>
  <c r="I71" i="1"/>
  <c r="H71" i="1"/>
  <c r="AW71" i="1" s="1"/>
  <c r="G71" i="1"/>
  <c r="AI71" i="1"/>
  <c r="L71" i="1"/>
  <c r="L72" i="1"/>
  <c r="I72" i="1"/>
  <c r="H72" i="1"/>
  <c r="AW72" i="1" s="1"/>
  <c r="AZ72" i="1" s="1"/>
  <c r="G72" i="1"/>
  <c r="L80" i="1"/>
  <c r="I80" i="1"/>
  <c r="AI80" i="1"/>
  <c r="H80" i="1"/>
  <c r="AW80" i="1" s="1"/>
  <c r="AZ80" i="1" s="1"/>
  <c r="L91" i="1"/>
  <c r="I91" i="1"/>
  <c r="H91" i="1"/>
  <c r="AW91" i="1" s="1"/>
  <c r="AZ91" i="1" s="1"/>
  <c r="AI91" i="1"/>
  <c r="G91" i="1"/>
  <c r="BJ71" i="1"/>
  <c r="O73" i="1"/>
  <c r="M73" i="1" s="1"/>
  <c r="P73" i="1" s="1"/>
  <c r="L74" i="1"/>
  <c r="AX74" i="1"/>
  <c r="I77" i="1"/>
  <c r="U82" i="1"/>
  <c r="AX82" i="1"/>
  <c r="Q90" i="1"/>
  <c r="U93" i="1"/>
  <c r="H95" i="1"/>
  <c r="AW95" i="1" s="1"/>
  <c r="AZ95" i="1" s="1"/>
  <c r="G95" i="1"/>
  <c r="R95" i="1" s="1"/>
  <c r="S95" i="1" s="1"/>
  <c r="AI95" i="1"/>
  <c r="L95" i="1"/>
  <c r="AV94" i="1"/>
  <c r="AX94" i="1" s="1"/>
  <c r="Q94" i="1"/>
  <c r="I73" i="1"/>
  <c r="H73" i="1"/>
  <c r="AW73" i="1" s="1"/>
  <c r="AZ73" i="1" s="1"/>
  <c r="AI73" i="1"/>
  <c r="Z77" i="1"/>
  <c r="L88" i="1"/>
  <c r="I88" i="1"/>
  <c r="I89" i="1"/>
  <c r="H89" i="1"/>
  <c r="AW89" i="1" s="1"/>
  <c r="AZ89" i="1" s="1"/>
  <c r="G89" i="1"/>
  <c r="AI89" i="1"/>
  <c r="I92" i="1"/>
  <c r="H92" i="1"/>
  <c r="AW92" i="1" s="1"/>
  <c r="G92" i="1"/>
  <c r="AI92" i="1"/>
  <c r="AI66" i="1"/>
  <c r="AI75" i="1"/>
  <c r="BJ78" i="1"/>
  <c r="AI88" i="1"/>
  <c r="I94" i="1"/>
  <c r="H94" i="1"/>
  <c r="AW94" i="1" s="1"/>
  <c r="AZ94" i="1" s="1"/>
  <c r="G94" i="1"/>
  <c r="AX95" i="1"/>
  <c r="G66" i="1"/>
  <c r="G74" i="1"/>
  <c r="Q74" i="1"/>
  <c r="AI77" i="1"/>
  <c r="I78" i="1"/>
  <c r="G78" i="1"/>
  <c r="AX84" i="1"/>
  <c r="Z93" i="1"/>
  <c r="AI93" i="1"/>
  <c r="L93" i="1"/>
  <c r="AI94" i="1"/>
  <c r="I95" i="1"/>
  <c r="G75" i="1"/>
  <c r="AI82" i="1"/>
  <c r="L82" i="1"/>
  <c r="BJ87" i="1"/>
  <c r="AX92" i="1"/>
  <c r="L87" i="1"/>
  <c r="AI87" i="1"/>
  <c r="J81" i="1" l="1"/>
  <c r="K81" i="1" s="1"/>
  <c r="J73" i="1"/>
  <c r="K73" i="1" s="1"/>
  <c r="T40" i="1"/>
  <c r="X40" i="1" s="1"/>
  <c r="AA40" i="1"/>
  <c r="Z40" i="1"/>
  <c r="T95" i="1"/>
  <c r="X95" i="1" s="1"/>
  <c r="AA95" i="1"/>
  <c r="Z95" i="1"/>
  <c r="T43" i="1"/>
  <c r="X43" i="1" s="1"/>
  <c r="AA43" i="1"/>
  <c r="Z43" i="1"/>
  <c r="AA76" i="1"/>
  <c r="T76" i="1"/>
  <c r="X76" i="1" s="1"/>
  <c r="Z76" i="1"/>
  <c r="R74" i="1"/>
  <c r="S74" i="1" s="1"/>
  <c r="O74" i="1" s="1"/>
  <c r="M74" i="1" s="1"/>
  <c r="P74" i="1" s="1"/>
  <c r="J74" i="1" s="1"/>
  <c r="K74" i="1" s="1"/>
  <c r="R88" i="1"/>
  <c r="S88" i="1" s="1"/>
  <c r="R59" i="1"/>
  <c r="S59" i="1" s="1"/>
  <c r="T77" i="1"/>
  <c r="X77" i="1" s="1"/>
  <c r="AA77" i="1"/>
  <c r="AB77" i="1" s="1"/>
  <c r="Y74" i="1"/>
  <c r="AZ60" i="1"/>
  <c r="Y53" i="1"/>
  <c r="R60" i="1"/>
  <c r="S60" i="1" s="1"/>
  <c r="R85" i="1"/>
  <c r="S85" i="1" s="1"/>
  <c r="Y52" i="1"/>
  <c r="T84" i="1"/>
  <c r="X84" i="1" s="1"/>
  <c r="Z84" i="1"/>
  <c r="AA84" i="1"/>
  <c r="Y20" i="1"/>
  <c r="Y44" i="1"/>
  <c r="AA22" i="1"/>
  <c r="Z22" i="1"/>
  <c r="T22" i="1"/>
  <c r="X22" i="1" s="1"/>
  <c r="Y70" i="1"/>
  <c r="R65" i="1"/>
  <c r="S65" i="1" s="1"/>
  <c r="R83" i="1"/>
  <c r="S83" i="1" s="1"/>
  <c r="Q56" i="1"/>
  <c r="AV56" i="1"/>
  <c r="AX56" i="1" s="1"/>
  <c r="Q57" i="1"/>
  <c r="AV57" i="1"/>
  <c r="AX57" i="1" s="1"/>
  <c r="R51" i="1"/>
  <c r="S51" i="1" s="1"/>
  <c r="Y26" i="1"/>
  <c r="R34" i="1"/>
  <c r="S34" i="1" s="1"/>
  <c r="R91" i="1"/>
  <c r="S91" i="1" s="1"/>
  <c r="O91" i="1" s="1"/>
  <c r="M91" i="1" s="1"/>
  <c r="P91" i="1" s="1"/>
  <c r="J91" i="1" s="1"/>
  <c r="K91" i="1" s="1"/>
  <c r="Y38" i="1"/>
  <c r="AZ48" i="1"/>
  <c r="R45" i="1"/>
  <c r="S45" i="1" s="1"/>
  <c r="AV87" i="1"/>
  <c r="Q87" i="1"/>
  <c r="Y66" i="1"/>
  <c r="Q78" i="1"/>
  <c r="AV78" i="1"/>
  <c r="Y89" i="1"/>
  <c r="R89" i="1"/>
  <c r="S89" i="1" s="1"/>
  <c r="Q71" i="1"/>
  <c r="AV71" i="1"/>
  <c r="AX71" i="1" s="1"/>
  <c r="Y72" i="1"/>
  <c r="Y68" i="1"/>
  <c r="O68" i="1"/>
  <c r="M68" i="1" s="1"/>
  <c r="P68" i="1" s="1"/>
  <c r="J68" i="1" s="1"/>
  <c r="K68" i="1" s="1"/>
  <c r="AV48" i="1"/>
  <c r="AX48" i="1" s="1"/>
  <c r="Q48" i="1"/>
  <c r="Q55" i="1"/>
  <c r="AV55" i="1"/>
  <c r="Y24" i="1"/>
  <c r="Y62" i="1"/>
  <c r="Y59" i="1"/>
  <c r="O59" i="1"/>
  <c r="M59" i="1" s="1"/>
  <c r="P59" i="1" s="1"/>
  <c r="J59" i="1" s="1"/>
  <c r="K59" i="1" s="1"/>
  <c r="T35" i="1"/>
  <c r="X35" i="1" s="1"/>
  <c r="AA35" i="1"/>
  <c r="Z35" i="1"/>
  <c r="Y17" i="1"/>
  <c r="AZ65" i="1"/>
  <c r="AZ34" i="1"/>
  <c r="R58" i="1"/>
  <c r="S58" i="1" s="1"/>
  <c r="R42" i="1"/>
  <c r="S42" i="1" s="1"/>
  <c r="R29" i="1"/>
  <c r="S29" i="1" s="1"/>
  <c r="R31" i="1"/>
  <c r="S31" i="1" s="1"/>
  <c r="O79" i="1"/>
  <c r="M79" i="1" s="1"/>
  <c r="P79" i="1" s="1"/>
  <c r="J79" i="1" s="1"/>
  <c r="K79" i="1" s="1"/>
  <c r="Y79" i="1"/>
  <c r="Y48" i="1"/>
  <c r="AZ37" i="1"/>
  <c r="R54" i="1"/>
  <c r="S54" i="1" s="1"/>
  <c r="Y21" i="1"/>
  <c r="Y54" i="1"/>
  <c r="Y32" i="1"/>
  <c r="AZ36" i="1"/>
  <c r="AA81" i="1"/>
  <c r="Z81" i="1"/>
  <c r="T81" i="1"/>
  <c r="X81" i="1" s="1"/>
  <c r="R86" i="1"/>
  <c r="S86" i="1" s="1"/>
  <c r="R80" i="1"/>
  <c r="S80" i="1" s="1"/>
  <c r="AZ88" i="1"/>
  <c r="AV47" i="1"/>
  <c r="Q47" i="1"/>
  <c r="O31" i="1"/>
  <c r="M31" i="1" s="1"/>
  <c r="P31" i="1" s="1"/>
  <c r="J31" i="1" s="1"/>
  <c r="K31" i="1" s="1"/>
  <c r="Y31" i="1"/>
  <c r="R70" i="1"/>
  <c r="S70" i="1" s="1"/>
  <c r="R20" i="1"/>
  <c r="S20" i="1" s="1"/>
  <c r="O20" i="1" s="1"/>
  <c r="M20" i="1" s="1"/>
  <c r="P20" i="1" s="1"/>
  <c r="J20" i="1" s="1"/>
  <c r="K20" i="1" s="1"/>
  <c r="Y94" i="1"/>
  <c r="R94" i="1"/>
  <c r="S94" i="1" s="1"/>
  <c r="R66" i="1"/>
  <c r="S66" i="1" s="1"/>
  <c r="Y61" i="1"/>
  <c r="T79" i="1"/>
  <c r="X79" i="1" s="1"/>
  <c r="Z79" i="1"/>
  <c r="AA79" i="1"/>
  <c r="AB79" i="1" s="1"/>
  <c r="Y57" i="1"/>
  <c r="R92" i="1"/>
  <c r="S92" i="1" s="1"/>
  <c r="R32" i="1"/>
  <c r="S32" i="1" s="1"/>
  <c r="O32" i="1" s="1"/>
  <c r="M32" i="1" s="1"/>
  <c r="P32" i="1" s="1"/>
  <c r="J32" i="1" s="1"/>
  <c r="K32" i="1" s="1"/>
  <c r="Y39" i="1"/>
  <c r="R38" i="1"/>
  <c r="S38" i="1" s="1"/>
  <c r="O38" i="1" s="1"/>
  <c r="M38" i="1" s="1"/>
  <c r="P38" i="1" s="1"/>
  <c r="J38" i="1" s="1"/>
  <c r="K38" i="1" s="1"/>
  <c r="O45" i="1"/>
  <c r="M45" i="1" s="1"/>
  <c r="P45" i="1" s="1"/>
  <c r="J45" i="1" s="1"/>
  <c r="K45" i="1" s="1"/>
  <c r="Y45" i="1"/>
  <c r="R52" i="1"/>
  <c r="S52" i="1" s="1"/>
  <c r="R28" i="1"/>
  <c r="S28" i="1" s="1"/>
  <c r="O69" i="1"/>
  <c r="M69" i="1" s="1"/>
  <c r="P69" i="1" s="1"/>
  <c r="J69" i="1" s="1"/>
  <c r="K69" i="1" s="1"/>
  <c r="Y69" i="1"/>
  <c r="AV26" i="1"/>
  <c r="Q26" i="1"/>
  <c r="O22" i="1"/>
  <c r="M22" i="1" s="1"/>
  <c r="P22" i="1" s="1"/>
  <c r="J22" i="1" s="1"/>
  <c r="K22" i="1" s="1"/>
  <c r="Y22" i="1"/>
  <c r="Y46" i="1"/>
  <c r="R44" i="1"/>
  <c r="S44" i="1" s="1"/>
  <c r="O44" i="1" s="1"/>
  <c r="M44" i="1" s="1"/>
  <c r="P44" i="1" s="1"/>
  <c r="J44" i="1" s="1"/>
  <c r="K44" i="1" s="1"/>
  <c r="Q33" i="1"/>
  <c r="AV33" i="1"/>
  <c r="Y18" i="1"/>
  <c r="Y30" i="1"/>
  <c r="AZ21" i="1"/>
  <c r="R23" i="1"/>
  <c r="S23" i="1" s="1"/>
  <c r="AA68" i="1"/>
  <c r="T68" i="1"/>
  <c r="X68" i="1" s="1"/>
  <c r="Y78" i="1"/>
  <c r="Y91" i="1"/>
  <c r="T63" i="1"/>
  <c r="X63" i="1" s="1"/>
  <c r="AA63" i="1"/>
  <c r="Z63" i="1"/>
  <c r="AZ75" i="1"/>
  <c r="AX64" i="1"/>
  <c r="Z68" i="1"/>
  <c r="Y67" i="1"/>
  <c r="Y63" i="1"/>
  <c r="O63" i="1"/>
  <c r="M63" i="1" s="1"/>
  <c r="P63" i="1" s="1"/>
  <c r="J63" i="1" s="1"/>
  <c r="K63" i="1" s="1"/>
  <c r="R62" i="1"/>
  <c r="S62" i="1" s="1"/>
  <c r="R72" i="1"/>
  <c r="S72" i="1" s="1"/>
  <c r="O72" i="1" s="1"/>
  <c r="M72" i="1" s="1"/>
  <c r="P72" i="1" s="1"/>
  <c r="J72" i="1" s="1"/>
  <c r="K72" i="1" s="1"/>
  <c r="Y86" i="1"/>
  <c r="O86" i="1"/>
  <c r="M86" i="1" s="1"/>
  <c r="P86" i="1" s="1"/>
  <c r="J86" i="1" s="1"/>
  <c r="K86" i="1" s="1"/>
  <c r="Q61" i="1"/>
  <c r="AV61" i="1"/>
  <c r="AZ83" i="1"/>
  <c r="R37" i="1"/>
  <c r="S37" i="1" s="1"/>
  <c r="R24" i="1"/>
  <c r="S24" i="1" s="1"/>
  <c r="O24" i="1" s="1"/>
  <c r="M24" i="1" s="1"/>
  <c r="P24" i="1" s="1"/>
  <c r="J24" i="1" s="1"/>
  <c r="K24" i="1" s="1"/>
  <c r="J19" i="1"/>
  <c r="K19" i="1" s="1"/>
  <c r="R21" i="1"/>
  <c r="S21" i="1" s="1"/>
  <c r="O21" i="1" s="1"/>
  <c r="M21" i="1" s="1"/>
  <c r="P21" i="1" s="1"/>
  <c r="J21" i="1" s="1"/>
  <c r="K21" i="1" s="1"/>
  <c r="AZ59" i="1"/>
  <c r="Y51" i="1"/>
  <c r="O51" i="1"/>
  <c r="M51" i="1" s="1"/>
  <c r="P51" i="1" s="1"/>
  <c r="J51" i="1" s="1"/>
  <c r="K51" i="1" s="1"/>
  <c r="Q25" i="1"/>
  <c r="AV25" i="1"/>
  <c r="R30" i="1"/>
  <c r="S30" i="1" s="1"/>
  <c r="O30" i="1" s="1"/>
  <c r="M30" i="1" s="1"/>
  <c r="P30" i="1" s="1"/>
  <c r="J30" i="1" s="1"/>
  <c r="K30" i="1" s="1"/>
  <c r="O95" i="1"/>
  <c r="M95" i="1" s="1"/>
  <c r="P95" i="1" s="1"/>
  <c r="J95" i="1" s="1"/>
  <c r="K95" i="1" s="1"/>
  <c r="Y95" i="1"/>
  <c r="Y71" i="1"/>
  <c r="R90" i="1"/>
  <c r="S90" i="1" s="1"/>
  <c r="Y83" i="1"/>
  <c r="Q41" i="1"/>
  <c r="AV41" i="1"/>
  <c r="Y75" i="1"/>
  <c r="Y92" i="1"/>
  <c r="O92" i="1"/>
  <c r="M92" i="1" s="1"/>
  <c r="P92" i="1" s="1"/>
  <c r="J92" i="1" s="1"/>
  <c r="K92" i="1" s="1"/>
  <c r="Y56" i="1"/>
  <c r="Y90" i="1"/>
  <c r="Y40" i="1"/>
  <c r="O40" i="1"/>
  <c r="M40" i="1" s="1"/>
  <c r="P40" i="1" s="1"/>
  <c r="J40" i="1" s="1"/>
  <c r="K40" i="1" s="1"/>
  <c r="AZ86" i="1"/>
  <c r="AV18" i="1"/>
  <c r="AX18" i="1" s="1"/>
  <c r="Q18" i="1"/>
  <c r="R67" i="1"/>
  <c r="S67" i="1" s="1"/>
  <c r="O67" i="1" s="1"/>
  <c r="M67" i="1" s="1"/>
  <c r="P67" i="1" s="1"/>
  <c r="J67" i="1" s="1"/>
  <c r="K67" i="1" s="1"/>
  <c r="Y35" i="1"/>
  <c r="O35" i="1"/>
  <c r="M35" i="1" s="1"/>
  <c r="P35" i="1" s="1"/>
  <c r="J35" i="1" s="1"/>
  <c r="K35" i="1" s="1"/>
  <c r="AB73" i="1"/>
  <c r="R53" i="1"/>
  <c r="S53" i="1" s="1"/>
  <c r="R39" i="1"/>
  <c r="S39" i="1" s="1"/>
  <c r="R50" i="1"/>
  <c r="S50" i="1" s="1"/>
  <c r="AZ56" i="1"/>
  <c r="Y49" i="1"/>
  <c r="R49" i="1"/>
  <c r="S49" i="1" s="1"/>
  <c r="AZ92" i="1"/>
  <c r="O76" i="1"/>
  <c r="M76" i="1" s="1"/>
  <c r="P76" i="1" s="1"/>
  <c r="J76" i="1" s="1"/>
  <c r="K76" i="1" s="1"/>
  <c r="Y76" i="1"/>
  <c r="O77" i="1"/>
  <c r="M77" i="1" s="1"/>
  <c r="P77" i="1" s="1"/>
  <c r="J77" i="1" s="1"/>
  <c r="K77" i="1" s="1"/>
  <c r="O84" i="1"/>
  <c r="M84" i="1" s="1"/>
  <c r="P84" i="1" s="1"/>
  <c r="J84" i="1" s="1"/>
  <c r="K84" i="1" s="1"/>
  <c r="Y84" i="1"/>
  <c r="R64" i="1"/>
  <c r="S64" i="1" s="1"/>
  <c r="R75" i="1"/>
  <c r="S75" i="1" s="1"/>
  <c r="Y43" i="1"/>
  <c r="O43" i="1"/>
  <c r="M43" i="1" s="1"/>
  <c r="P43" i="1" s="1"/>
  <c r="J43" i="1" s="1"/>
  <c r="K43" i="1" s="1"/>
  <c r="R36" i="1"/>
  <c r="S36" i="1" s="1"/>
  <c r="T69" i="1"/>
  <c r="X69" i="1" s="1"/>
  <c r="AA69" i="1"/>
  <c r="Y65" i="1"/>
  <c r="O65" i="1"/>
  <c r="M65" i="1" s="1"/>
  <c r="P65" i="1" s="1"/>
  <c r="J65" i="1" s="1"/>
  <c r="K65" i="1" s="1"/>
  <c r="Y27" i="1"/>
  <c r="R27" i="1"/>
  <c r="S27" i="1" s="1"/>
  <c r="T93" i="1"/>
  <c r="X93" i="1" s="1"/>
  <c r="AA93" i="1"/>
  <c r="AB93" i="1" s="1"/>
  <c r="Y34" i="1"/>
  <c r="O34" i="1"/>
  <c r="M34" i="1" s="1"/>
  <c r="P34" i="1" s="1"/>
  <c r="J34" i="1" s="1"/>
  <c r="K34" i="1" s="1"/>
  <c r="Y58" i="1"/>
  <c r="O58" i="1"/>
  <c r="M58" i="1" s="1"/>
  <c r="P58" i="1" s="1"/>
  <c r="J58" i="1" s="1"/>
  <c r="K58" i="1" s="1"/>
  <c r="R46" i="1"/>
  <c r="S46" i="1" s="1"/>
  <c r="O46" i="1" s="1"/>
  <c r="M46" i="1" s="1"/>
  <c r="P46" i="1" s="1"/>
  <c r="J46" i="1" s="1"/>
  <c r="K46" i="1" s="1"/>
  <c r="Y42" i="1"/>
  <c r="O42" i="1"/>
  <c r="M42" i="1" s="1"/>
  <c r="P42" i="1" s="1"/>
  <c r="J42" i="1" s="1"/>
  <c r="K42" i="1" s="1"/>
  <c r="R17" i="1"/>
  <c r="S17" i="1" s="1"/>
  <c r="O17" i="1" s="1"/>
  <c r="M17" i="1" s="1"/>
  <c r="P17" i="1" s="1"/>
  <c r="J17" i="1" s="1"/>
  <c r="K17" i="1" s="1"/>
  <c r="AB69" i="1" l="1"/>
  <c r="AB63" i="1"/>
  <c r="AA52" i="1"/>
  <c r="T52" i="1"/>
  <c r="X52" i="1" s="1"/>
  <c r="Z52" i="1"/>
  <c r="AX78" i="1"/>
  <c r="AZ78" i="1"/>
  <c r="AA83" i="1"/>
  <c r="T83" i="1"/>
  <c r="X83" i="1" s="1"/>
  <c r="Z83" i="1"/>
  <c r="AB22" i="1"/>
  <c r="T17" i="1"/>
  <c r="X17" i="1" s="1"/>
  <c r="Z17" i="1"/>
  <c r="AA17" i="1"/>
  <c r="AA75" i="1"/>
  <c r="T75" i="1"/>
  <c r="X75" i="1" s="1"/>
  <c r="Z75" i="1"/>
  <c r="R25" i="1"/>
  <c r="S25" i="1" s="1"/>
  <c r="T92" i="1"/>
  <c r="X92" i="1" s="1"/>
  <c r="AA92" i="1"/>
  <c r="Z92" i="1"/>
  <c r="AA66" i="1"/>
  <c r="AB66" i="1" s="1"/>
  <c r="T66" i="1"/>
  <c r="X66" i="1" s="1"/>
  <c r="Z66" i="1"/>
  <c r="T70" i="1"/>
  <c r="X70" i="1" s="1"/>
  <c r="AA70" i="1"/>
  <c r="Z70" i="1"/>
  <c r="T42" i="1"/>
  <c r="X42" i="1" s="1"/>
  <c r="AA42" i="1"/>
  <c r="Z42" i="1"/>
  <c r="R78" i="1"/>
  <c r="S78" i="1" s="1"/>
  <c r="AA51" i="1"/>
  <c r="AB51" i="1" s="1"/>
  <c r="T51" i="1"/>
  <c r="X51" i="1" s="1"/>
  <c r="Z51" i="1"/>
  <c r="O52" i="1"/>
  <c r="M52" i="1" s="1"/>
  <c r="P52" i="1" s="1"/>
  <c r="J52" i="1" s="1"/>
  <c r="K52" i="1" s="1"/>
  <c r="T54" i="1"/>
  <c r="X54" i="1" s="1"/>
  <c r="AA54" i="1"/>
  <c r="Z54" i="1"/>
  <c r="AB43" i="1"/>
  <c r="AA24" i="1"/>
  <c r="AB24" i="1" s="1"/>
  <c r="T24" i="1"/>
  <c r="X24" i="1" s="1"/>
  <c r="Z24" i="1"/>
  <c r="AA29" i="1"/>
  <c r="AB29" i="1" s="1"/>
  <c r="T29" i="1"/>
  <c r="X29" i="1" s="1"/>
  <c r="O29" i="1"/>
  <c r="M29" i="1" s="1"/>
  <c r="P29" i="1" s="1"/>
  <c r="J29" i="1" s="1"/>
  <c r="K29" i="1" s="1"/>
  <c r="Z29" i="1"/>
  <c r="T64" i="1"/>
  <c r="X64" i="1" s="1"/>
  <c r="AA64" i="1"/>
  <c r="Z64" i="1"/>
  <c r="O64" i="1"/>
  <c r="M64" i="1" s="1"/>
  <c r="P64" i="1" s="1"/>
  <c r="J64" i="1" s="1"/>
  <c r="K64" i="1" s="1"/>
  <c r="T49" i="1"/>
  <c r="X49" i="1" s="1"/>
  <c r="AA49" i="1"/>
  <c r="Z49" i="1"/>
  <c r="AA53" i="1"/>
  <c r="T53" i="1"/>
  <c r="X53" i="1" s="1"/>
  <c r="Z53" i="1"/>
  <c r="AA37" i="1"/>
  <c r="T37" i="1"/>
  <c r="X37" i="1" s="1"/>
  <c r="Z37" i="1"/>
  <c r="O37" i="1"/>
  <c r="M37" i="1" s="1"/>
  <c r="P37" i="1" s="1"/>
  <c r="J37" i="1" s="1"/>
  <c r="K37" i="1" s="1"/>
  <c r="T62" i="1"/>
  <c r="X62" i="1" s="1"/>
  <c r="AA62" i="1"/>
  <c r="Z62" i="1"/>
  <c r="R26" i="1"/>
  <c r="S26" i="1" s="1"/>
  <c r="O54" i="1"/>
  <c r="M54" i="1" s="1"/>
  <c r="P54" i="1" s="1"/>
  <c r="J54" i="1" s="1"/>
  <c r="K54" i="1" s="1"/>
  <c r="AB35" i="1"/>
  <c r="AZ55" i="1"/>
  <c r="AX55" i="1"/>
  <c r="AA65" i="1"/>
  <c r="T65" i="1"/>
  <c r="X65" i="1" s="1"/>
  <c r="Z65" i="1"/>
  <c r="T85" i="1"/>
  <c r="X85" i="1" s="1"/>
  <c r="AA85" i="1"/>
  <c r="O85" i="1"/>
  <c r="M85" i="1" s="1"/>
  <c r="P85" i="1" s="1"/>
  <c r="J85" i="1" s="1"/>
  <c r="K85" i="1" s="1"/>
  <c r="Z85" i="1"/>
  <c r="AA74" i="1"/>
  <c r="AB74" i="1" s="1"/>
  <c r="Z74" i="1"/>
  <c r="T74" i="1"/>
  <c r="X74" i="1" s="1"/>
  <c r="AB95" i="1"/>
  <c r="AZ18" i="1"/>
  <c r="O49" i="1"/>
  <c r="M49" i="1" s="1"/>
  <c r="P49" i="1" s="1"/>
  <c r="J49" i="1" s="1"/>
  <c r="K49" i="1" s="1"/>
  <c r="O75" i="1"/>
  <c r="M75" i="1" s="1"/>
  <c r="P75" i="1" s="1"/>
  <c r="J75" i="1" s="1"/>
  <c r="K75" i="1" s="1"/>
  <c r="AB68" i="1"/>
  <c r="AX33" i="1"/>
  <c r="AZ33" i="1"/>
  <c r="AX26" i="1"/>
  <c r="AZ26" i="1"/>
  <c r="AA86" i="1"/>
  <c r="T86" i="1"/>
  <c r="X86" i="1" s="1"/>
  <c r="Z86" i="1"/>
  <c r="T58" i="1"/>
  <c r="X58" i="1" s="1"/>
  <c r="AA58" i="1"/>
  <c r="AB58" i="1" s="1"/>
  <c r="Z58" i="1"/>
  <c r="R55" i="1"/>
  <c r="S55" i="1" s="1"/>
  <c r="O66" i="1"/>
  <c r="M66" i="1" s="1"/>
  <c r="P66" i="1" s="1"/>
  <c r="J66" i="1" s="1"/>
  <c r="K66" i="1" s="1"/>
  <c r="T91" i="1"/>
  <c r="X91" i="1" s="1"/>
  <c r="AA91" i="1"/>
  <c r="AB91" i="1" s="1"/>
  <c r="Z91" i="1"/>
  <c r="O70" i="1"/>
  <c r="M70" i="1" s="1"/>
  <c r="P70" i="1" s="1"/>
  <c r="J70" i="1" s="1"/>
  <c r="K70" i="1" s="1"/>
  <c r="R18" i="1"/>
  <c r="S18" i="1" s="1"/>
  <c r="T20" i="1"/>
  <c r="X20" i="1" s="1"/>
  <c r="AA20" i="1"/>
  <c r="Z20" i="1"/>
  <c r="T90" i="1"/>
  <c r="X90" i="1" s="1"/>
  <c r="AA90" i="1"/>
  <c r="Z90" i="1"/>
  <c r="AX25" i="1"/>
  <c r="AZ25" i="1"/>
  <c r="T80" i="1"/>
  <c r="X80" i="1" s="1"/>
  <c r="AA80" i="1"/>
  <c r="O80" i="1"/>
  <c r="M80" i="1" s="1"/>
  <c r="P80" i="1" s="1"/>
  <c r="J80" i="1" s="1"/>
  <c r="K80" i="1" s="1"/>
  <c r="Z80" i="1"/>
  <c r="T27" i="1"/>
  <c r="X27" i="1" s="1"/>
  <c r="Z27" i="1"/>
  <c r="AA27" i="1"/>
  <c r="T36" i="1"/>
  <c r="X36" i="1" s="1"/>
  <c r="AA36" i="1"/>
  <c r="Z36" i="1"/>
  <c r="O36" i="1"/>
  <c r="M36" i="1" s="1"/>
  <c r="P36" i="1" s="1"/>
  <c r="J36" i="1" s="1"/>
  <c r="K36" i="1" s="1"/>
  <c r="AX41" i="1"/>
  <c r="AZ41" i="1"/>
  <c r="AX61" i="1"/>
  <c r="AZ61" i="1"/>
  <c r="T23" i="1"/>
  <c r="X23" i="1" s="1"/>
  <c r="AA23" i="1"/>
  <c r="O23" i="1"/>
  <c r="M23" i="1" s="1"/>
  <c r="P23" i="1" s="1"/>
  <c r="J23" i="1" s="1"/>
  <c r="K23" i="1" s="1"/>
  <c r="Z23" i="1"/>
  <c r="R33" i="1"/>
  <c r="S33" i="1" s="1"/>
  <c r="AA38" i="1"/>
  <c r="AB38" i="1" s="1"/>
  <c r="Z38" i="1"/>
  <c r="T38" i="1"/>
  <c r="X38" i="1" s="1"/>
  <c r="AA94" i="1"/>
  <c r="AB94" i="1" s="1"/>
  <c r="T94" i="1"/>
  <c r="X94" i="1" s="1"/>
  <c r="Z94" i="1"/>
  <c r="R48" i="1"/>
  <c r="S48" i="1" s="1"/>
  <c r="R71" i="1"/>
  <c r="S71" i="1" s="1"/>
  <c r="R87" i="1"/>
  <c r="S87" i="1" s="1"/>
  <c r="R57" i="1"/>
  <c r="S57" i="1" s="1"/>
  <c r="T88" i="1"/>
  <c r="X88" i="1" s="1"/>
  <c r="AA88" i="1"/>
  <c r="AB88" i="1" s="1"/>
  <c r="O88" i="1"/>
  <c r="M88" i="1" s="1"/>
  <c r="P88" i="1" s="1"/>
  <c r="J88" i="1" s="1"/>
  <c r="K88" i="1" s="1"/>
  <c r="Z88" i="1"/>
  <c r="T39" i="1"/>
  <c r="X39" i="1" s="1"/>
  <c r="AA39" i="1"/>
  <c r="Z39" i="1"/>
  <c r="T72" i="1"/>
  <c r="X72" i="1" s="1"/>
  <c r="AA72" i="1"/>
  <c r="Z72" i="1"/>
  <c r="AA46" i="1"/>
  <c r="T46" i="1"/>
  <c r="X46" i="1" s="1"/>
  <c r="Z46" i="1"/>
  <c r="O27" i="1"/>
  <c r="M27" i="1" s="1"/>
  <c r="P27" i="1" s="1"/>
  <c r="J27" i="1" s="1"/>
  <c r="K27" i="1" s="1"/>
  <c r="O90" i="1"/>
  <c r="M90" i="1" s="1"/>
  <c r="P90" i="1" s="1"/>
  <c r="J90" i="1" s="1"/>
  <c r="K90" i="1" s="1"/>
  <c r="R41" i="1"/>
  <c r="S41" i="1" s="1"/>
  <c r="R61" i="1"/>
  <c r="S61" i="1" s="1"/>
  <c r="AA44" i="1"/>
  <c r="Z44" i="1"/>
  <c r="T44" i="1"/>
  <c r="X44" i="1" s="1"/>
  <c r="O94" i="1"/>
  <c r="M94" i="1" s="1"/>
  <c r="P94" i="1" s="1"/>
  <c r="J94" i="1" s="1"/>
  <c r="K94" i="1" s="1"/>
  <c r="R47" i="1"/>
  <c r="S47" i="1" s="1"/>
  <c r="T31" i="1"/>
  <c r="X31" i="1" s="1"/>
  <c r="AA31" i="1"/>
  <c r="Z31" i="1"/>
  <c r="T89" i="1"/>
  <c r="X89" i="1" s="1"/>
  <c r="AA89" i="1"/>
  <c r="Z89" i="1"/>
  <c r="AX87" i="1"/>
  <c r="AZ87" i="1"/>
  <c r="T34" i="1"/>
  <c r="X34" i="1" s="1"/>
  <c r="AA34" i="1"/>
  <c r="Z34" i="1"/>
  <c r="AZ71" i="1"/>
  <c r="AB84" i="1"/>
  <c r="AA60" i="1"/>
  <c r="T60" i="1"/>
  <c r="X60" i="1" s="1"/>
  <c r="O60" i="1"/>
  <c r="M60" i="1" s="1"/>
  <c r="P60" i="1" s="1"/>
  <c r="J60" i="1" s="1"/>
  <c r="K60" i="1" s="1"/>
  <c r="Z60" i="1"/>
  <c r="AA59" i="1"/>
  <c r="Z59" i="1"/>
  <c r="T59" i="1"/>
  <c r="X59" i="1" s="1"/>
  <c r="AB76" i="1"/>
  <c r="AB40" i="1"/>
  <c r="AA30" i="1"/>
  <c r="AB30" i="1" s="1"/>
  <c r="Z30" i="1"/>
  <c r="T30" i="1"/>
  <c r="X30" i="1" s="1"/>
  <c r="T32" i="1"/>
  <c r="X32" i="1" s="1"/>
  <c r="AA32" i="1"/>
  <c r="Z32" i="1"/>
  <c r="T50" i="1"/>
  <c r="X50" i="1" s="1"/>
  <c r="Z50" i="1"/>
  <c r="AA50" i="1"/>
  <c r="AB50" i="1" s="1"/>
  <c r="O50" i="1"/>
  <c r="M50" i="1" s="1"/>
  <c r="P50" i="1" s="1"/>
  <c r="J50" i="1" s="1"/>
  <c r="K50" i="1" s="1"/>
  <c r="T67" i="1"/>
  <c r="X67" i="1" s="1"/>
  <c r="AA67" i="1"/>
  <c r="Z67" i="1"/>
  <c r="O83" i="1"/>
  <c r="M83" i="1" s="1"/>
  <c r="P83" i="1" s="1"/>
  <c r="J83" i="1" s="1"/>
  <c r="K83" i="1" s="1"/>
  <c r="AA21" i="1"/>
  <c r="T21" i="1"/>
  <c r="X21" i="1" s="1"/>
  <c r="Z21" i="1"/>
  <c r="T28" i="1"/>
  <c r="X28" i="1" s="1"/>
  <c r="AA28" i="1"/>
  <c r="Z28" i="1"/>
  <c r="O28" i="1"/>
  <c r="M28" i="1" s="1"/>
  <c r="P28" i="1" s="1"/>
  <c r="J28" i="1" s="1"/>
  <c r="K28" i="1" s="1"/>
  <c r="O39" i="1"/>
  <c r="M39" i="1" s="1"/>
  <c r="P39" i="1" s="1"/>
  <c r="J39" i="1" s="1"/>
  <c r="K39" i="1" s="1"/>
  <c r="AX47" i="1"/>
  <c r="AZ47" i="1"/>
  <c r="AB81" i="1"/>
  <c r="O62" i="1"/>
  <c r="M62" i="1" s="1"/>
  <c r="P62" i="1" s="1"/>
  <c r="J62" i="1" s="1"/>
  <c r="K62" i="1" s="1"/>
  <c r="AZ57" i="1"/>
  <c r="O89" i="1"/>
  <c r="M89" i="1" s="1"/>
  <c r="P89" i="1" s="1"/>
  <c r="J89" i="1" s="1"/>
  <c r="K89" i="1" s="1"/>
  <c r="AA45" i="1"/>
  <c r="T45" i="1"/>
  <c r="X45" i="1" s="1"/>
  <c r="Z45" i="1"/>
  <c r="R56" i="1"/>
  <c r="S56" i="1" s="1"/>
  <c r="O53" i="1"/>
  <c r="M53" i="1" s="1"/>
  <c r="P53" i="1" s="1"/>
  <c r="J53" i="1" s="1"/>
  <c r="K53" i="1" s="1"/>
  <c r="AB21" i="1" l="1"/>
  <c r="AB89" i="1"/>
  <c r="AB46" i="1"/>
  <c r="AB23" i="1"/>
  <c r="AB36" i="1"/>
  <c r="AB54" i="1"/>
  <c r="AB67" i="1"/>
  <c r="AB59" i="1"/>
  <c r="AB34" i="1"/>
  <c r="AB31" i="1"/>
  <c r="AB85" i="1"/>
  <c r="AB72" i="1"/>
  <c r="AB39" i="1"/>
  <c r="AB64" i="1"/>
  <c r="AB75" i="1"/>
  <c r="AB60" i="1"/>
  <c r="AB17" i="1"/>
  <c r="T18" i="1"/>
  <c r="X18" i="1" s="1"/>
  <c r="AA18" i="1"/>
  <c r="Z18" i="1"/>
  <c r="O18" i="1"/>
  <c r="M18" i="1" s="1"/>
  <c r="P18" i="1" s="1"/>
  <c r="J18" i="1" s="1"/>
  <c r="K18" i="1" s="1"/>
  <c r="T55" i="1"/>
  <c r="X55" i="1" s="1"/>
  <c r="AA55" i="1"/>
  <c r="Z55" i="1"/>
  <c r="O55" i="1"/>
  <c r="M55" i="1" s="1"/>
  <c r="P55" i="1" s="1"/>
  <c r="J55" i="1" s="1"/>
  <c r="K55" i="1" s="1"/>
  <c r="AB45" i="1"/>
  <c r="AB32" i="1"/>
  <c r="AB44" i="1"/>
  <c r="T71" i="1"/>
  <c r="X71" i="1" s="1"/>
  <c r="Z71" i="1"/>
  <c r="AA71" i="1"/>
  <c r="O71" i="1"/>
  <c r="M71" i="1" s="1"/>
  <c r="P71" i="1" s="1"/>
  <c r="J71" i="1" s="1"/>
  <c r="K71" i="1" s="1"/>
  <c r="AB27" i="1"/>
  <c r="AB65" i="1"/>
  <c r="AB62" i="1"/>
  <c r="AB53" i="1"/>
  <c r="T78" i="1"/>
  <c r="X78" i="1" s="1"/>
  <c r="AA78" i="1"/>
  <c r="Z78" i="1"/>
  <c r="O78" i="1"/>
  <c r="M78" i="1" s="1"/>
  <c r="P78" i="1" s="1"/>
  <c r="J78" i="1" s="1"/>
  <c r="K78" i="1" s="1"/>
  <c r="AB83" i="1"/>
  <c r="AB28" i="1"/>
  <c r="T48" i="1"/>
  <c r="X48" i="1" s="1"/>
  <c r="AA48" i="1"/>
  <c r="Z48" i="1"/>
  <c r="O48" i="1"/>
  <c r="M48" i="1" s="1"/>
  <c r="P48" i="1" s="1"/>
  <c r="J48" i="1" s="1"/>
  <c r="K48" i="1" s="1"/>
  <c r="T33" i="1"/>
  <c r="X33" i="1" s="1"/>
  <c r="Z33" i="1"/>
  <c r="AA33" i="1"/>
  <c r="AB33" i="1" s="1"/>
  <c r="O33" i="1"/>
  <c r="M33" i="1" s="1"/>
  <c r="P33" i="1" s="1"/>
  <c r="J33" i="1" s="1"/>
  <c r="K33" i="1" s="1"/>
  <c r="AB90" i="1"/>
  <c r="AB49" i="1"/>
  <c r="AB42" i="1"/>
  <c r="T41" i="1"/>
  <c r="X41" i="1" s="1"/>
  <c r="Z41" i="1"/>
  <c r="AA41" i="1"/>
  <c r="AB41" i="1" s="1"/>
  <c r="O41" i="1"/>
  <c r="M41" i="1" s="1"/>
  <c r="P41" i="1" s="1"/>
  <c r="J41" i="1" s="1"/>
  <c r="K41" i="1" s="1"/>
  <c r="AB92" i="1"/>
  <c r="T87" i="1"/>
  <c r="X87" i="1" s="1"/>
  <c r="AA87" i="1"/>
  <c r="Z87" i="1"/>
  <c r="O87" i="1"/>
  <c r="M87" i="1" s="1"/>
  <c r="P87" i="1" s="1"/>
  <c r="J87" i="1" s="1"/>
  <c r="K87" i="1" s="1"/>
  <c r="T61" i="1"/>
  <c r="X61" i="1" s="1"/>
  <c r="AA61" i="1"/>
  <c r="Z61" i="1"/>
  <c r="O61" i="1"/>
  <c r="M61" i="1" s="1"/>
  <c r="P61" i="1" s="1"/>
  <c r="J61" i="1" s="1"/>
  <c r="K61" i="1" s="1"/>
  <c r="T56" i="1"/>
  <c r="X56" i="1" s="1"/>
  <c r="AA56" i="1"/>
  <c r="Z56" i="1"/>
  <c r="O56" i="1"/>
  <c r="M56" i="1" s="1"/>
  <c r="P56" i="1" s="1"/>
  <c r="J56" i="1" s="1"/>
  <c r="K56" i="1" s="1"/>
  <c r="AA47" i="1"/>
  <c r="T47" i="1"/>
  <c r="X47" i="1" s="1"/>
  <c r="O47" i="1"/>
  <c r="M47" i="1" s="1"/>
  <c r="P47" i="1" s="1"/>
  <c r="J47" i="1" s="1"/>
  <c r="K47" i="1" s="1"/>
  <c r="Z47" i="1"/>
  <c r="T57" i="1"/>
  <c r="X57" i="1" s="1"/>
  <c r="AA57" i="1"/>
  <c r="Z57" i="1"/>
  <c r="O57" i="1"/>
  <c r="M57" i="1" s="1"/>
  <c r="P57" i="1" s="1"/>
  <c r="J57" i="1" s="1"/>
  <c r="K57" i="1" s="1"/>
  <c r="AB80" i="1"/>
  <c r="AB20" i="1"/>
  <c r="AB86" i="1"/>
  <c r="T26" i="1"/>
  <c r="X26" i="1" s="1"/>
  <c r="AA26" i="1"/>
  <c r="Z26" i="1"/>
  <c r="O26" i="1"/>
  <c r="M26" i="1" s="1"/>
  <c r="P26" i="1" s="1"/>
  <c r="J26" i="1" s="1"/>
  <c r="K26" i="1" s="1"/>
  <c r="AB37" i="1"/>
  <c r="AB70" i="1"/>
  <c r="T25" i="1"/>
  <c r="X25" i="1" s="1"/>
  <c r="Z25" i="1"/>
  <c r="AA25" i="1"/>
  <c r="O25" i="1"/>
  <c r="M25" i="1" s="1"/>
  <c r="P25" i="1" s="1"/>
  <c r="J25" i="1" s="1"/>
  <c r="K25" i="1" s="1"/>
  <c r="AB52" i="1"/>
  <c r="AB78" i="1" l="1"/>
  <c r="AB61" i="1"/>
  <c r="AB47" i="1"/>
  <c r="AB71" i="1"/>
  <c r="AB55" i="1"/>
  <c r="AB57" i="1"/>
  <c r="AB56" i="1"/>
  <c r="AB87" i="1"/>
  <c r="AB48" i="1"/>
  <c r="AB26" i="1"/>
  <c r="AB18" i="1"/>
  <c r="AB25" i="1"/>
</calcChain>
</file>

<file path=xl/sharedStrings.xml><?xml version="1.0" encoding="utf-8"?>
<sst xmlns="http://schemas.openxmlformats.org/spreadsheetml/2006/main" count="1043" uniqueCount="491">
  <si>
    <t>File opened</t>
  </si>
  <si>
    <t>2023-05-23 09:56:35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</si>
  <si>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</si>
  <si>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</si>
  <si>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</si>
  <si>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</si>
  <si>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</si>
  <si>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</si>
  <si>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</si>
  <si>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</si>
  <si>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</si>
  <si>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</si>
  <si>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</si>
  <si>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{"h2oaspan1": "1.00238", "flowbzero": "0.28845", "chamberpressurezero": "2.51199", "h2obspan2a": "0.0692186", "co2aspan2": "-0.0280352", "co2bspan1": "0.999307", "h2obspan2": "0", "co2bzero": "0.956083", "h2oaspan2a": "0.0688822", "ssa_ref": "34202.9", "tazero": "0.200024", "h2oaspanconc2": "0", "h2obspanconc1": "12.27", "flowmeterzero": "0.987779", "co2azero": "0.956047", "co2bspan2": "-0.0282607", "h2obzero": "1.10204", "flowazero": "0.31195", "co2bspanconc1": "2500", "tbzero": "0.305447", "co2aspan2b": "0.285496", "h2obspanconc2": "0", "co2aspan1": "0.999297", "h2obspan1": "0.998622", "co2aspanconc1": "2500", "co2bspan2a": "0.289677", "h2obspan2b": "0.0691233", "h2oaspanconc1": "12.27", "h2oaspan2": "0", "h2oaspan2b": "0.0690461", "co2aspan2a": "0.288024", "ssb_ref": "34260.8", "h2oazero": "1.09778", "oxygen": "21", "co2bspan2b": "0.287104", "co2bspanconc2": "301.5", "co2aspanconc2": "301.5"}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</si>
  <si>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</si>
  <si>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</si>
  <si>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</si>
  <si>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</si>
  <si>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</si>
  <si>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</si>
  <si>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</si>
  <si>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</si>
  <si>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</si>
  <si>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</si>
  <si>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09:56:36</t>
  </si>
  <si>
    <t>Stability Definition:	F (FlrLS): Slp&lt;1	ΔH2O (Meas2): Slp&lt;0.1	ΔCO2 (Meas2): Slp&lt;0.5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</si>
  <si>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</si>
  <si>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</si>
  <si>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</si>
  <si>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</si>
  <si>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</si>
  <si>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</si>
  <si>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</si>
  <si>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</si>
  <si>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</si>
  <si>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</si>
  <si>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</si>
  <si>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</si>
  <si>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</si>
  <si>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</si>
  <si>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</si>
  <si>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</si>
  <si>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</si>
  <si>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</si>
  <si>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</si>
  <si>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</si>
  <si>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</si>
  <si>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</si>
  <si>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</si>
  <si>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</si>
  <si>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</si>
  <si>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</si>
  <si>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</si>
  <si>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</si>
  <si>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</si>
  <si>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</si>
  <si>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</si>
  <si>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</si>
  <si>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</si>
  <si>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</si>
  <si>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</si>
  <si>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</si>
  <si>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</si>
  <si>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</si>
  <si>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</si>
  <si>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</si>
  <si>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</si>
  <si>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</si>
  <si>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</si>
  <si>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</si>
  <si>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</si>
  <si>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</si>
  <si>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</si>
  <si>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</si>
  <si>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</si>
  <si>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</si>
  <si>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</si>
  <si>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</si>
  <si>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</si>
  <si>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</si>
  <si>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</si>
  <si>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</si>
  <si>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</si>
  <si>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</si>
  <si>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</si>
  <si>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</si>
  <si>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</si>
  <si>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</si>
  <si>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</si>
  <si>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</si>
  <si>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</si>
  <si>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</si>
  <si>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</si>
  <si>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</si>
  <si>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</si>
  <si>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</si>
  <si>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</si>
  <si>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</si>
  <si>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</si>
  <si>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</si>
  <si>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</si>
  <si>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</si>
  <si>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</si>
  <si>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</si>
  <si>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</si>
  <si>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</si>
  <si>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</si>
  <si>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</si>
  <si>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</si>
  <si>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</si>
  <si>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</si>
  <si>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</si>
  <si>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</si>
  <si>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</si>
  <si>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</si>
  <si>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</si>
  <si>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</si>
  <si>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</si>
  <si>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</si>
  <si>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</si>
  <si>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</si>
  <si>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</si>
  <si>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</si>
  <si>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</si>
  <si>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</si>
  <si>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</si>
  <si>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</si>
  <si>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</si>
  <si>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</si>
  <si>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</si>
  <si>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</si>
  <si>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</si>
  <si>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</si>
  <si>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</si>
  <si>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</si>
  <si>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</si>
  <si>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</si>
  <si>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</si>
  <si>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</si>
  <si>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</si>
  <si>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</si>
  <si>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</si>
  <si>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</si>
  <si>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</si>
  <si>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</si>
  <si>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</si>
  <si>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</si>
  <si>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</si>
  <si>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</si>
  <si>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</si>
  <si>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</si>
  <si>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</si>
  <si>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</si>
  <si>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</si>
  <si>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</si>
  <si>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</si>
  <si>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</si>
  <si>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</si>
  <si>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</si>
  <si>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</si>
  <si>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</si>
  <si>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</si>
  <si>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</si>
  <si>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</si>
  <si>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</si>
  <si>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</si>
  <si>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</si>
  <si>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</si>
  <si>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</si>
  <si>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</si>
  <si>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</si>
  <si>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</si>
  <si>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</si>
  <si>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</si>
  <si>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</si>
  <si>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</si>
  <si>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</si>
  <si>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</si>
  <si>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</si>
  <si>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</si>
  <si>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</si>
  <si>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</si>
  <si>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</si>
  <si>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</si>
  <si>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</si>
  <si>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</si>
  <si>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</si>
  <si>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</si>
  <si>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</si>
  <si>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</si>
  <si>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</si>
  <si>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</si>
  <si>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</si>
  <si>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</si>
  <si>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</si>
  <si>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</si>
  <si>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</si>
  <si>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</si>
  <si>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</si>
  <si>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</si>
  <si>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</si>
  <si>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</si>
  <si>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</si>
  <si>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</si>
  <si>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</si>
  <si>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</si>
  <si>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</si>
  <si>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</si>
  <si>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</si>
  <si>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</si>
  <si>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</si>
  <si>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</si>
  <si>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</si>
  <si>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</si>
  <si>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</si>
  <si>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</si>
  <si>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</si>
  <si>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</si>
  <si>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</si>
  <si>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</si>
  <si>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</si>
  <si>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</si>
  <si>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</si>
  <si>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</si>
  <si>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</si>
  <si>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</si>
  <si>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</si>
  <si>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</si>
  <si>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</si>
  <si>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</si>
  <si>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</si>
  <si>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</si>
  <si>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</si>
  <si>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</si>
  <si>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</si>
  <si>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</si>
  <si>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</si>
  <si>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</si>
  <si>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</si>
  <si>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</si>
  <si>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</si>
  <si>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</si>
  <si>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</si>
  <si>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</si>
  <si>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</si>
  <si>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</si>
  <si>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</si>
  <si>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</si>
  <si>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</si>
  <si>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20230523 09:59:02</t>
  </si>
  <si>
    <t>09:59:02</t>
  </si>
  <si>
    <t>MPF-11829-20230523-09_59_04</t>
  </si>
  <si>
    <t>-</t>
  </si>
  <si>
    <t>0: Broadleaf</t>
  </si>
  <si>
    <t>09:57:11</t>
  </si>
  <si>
    <t>3/3</t>
  </si>
  <si>
    <t>20230523 10:00:02</t>
  </si>
  <si>
    <t>10:00:02</t>
  </si>
  <si>
    <t>MPF-11830-20230523-10_00_04</t>
  </si>
  <si>
    <t>20230523 10:01:02</t>
  </si>
  <si>
    <t>10:01:02</t>
  </si>
  <si>
    <t>MPF-11831-20230523-10_01_04</t>
  </si>
  <si>
    <t>2/3</t>
  </si>
  <si>
    <t>20230523 10:02:02</t>
  </si>
  <si>
    <t>10:02:02</t>
  </si>
  <si>
    <t>MPF-11832-20230523-10_02_04</t>
  </si>
  <si>
    <t>20230523 10:03:02</t>
  </si>
  <si>
    <t>10:03:02</t>
  </si>
  <si>
    <t>MPF-11833-20230523-10_03_04</t>
  </si>
  <si>
    <t>20230523 10:04:02</t>
  </si>
  <si>
    <t>10:04:02</t>
  </si>
  <si>
    <t>MPF-11834-20230523-10_04_04</t>
  </si>
  <si>
    <t>20230523 10:05:02</t>
  </si>
  <si>
    <t>10:05:02</t>
  </si>
  <si>
    <t>MPF-11835-20230523-10_05_04</t>
  </si>
  <si>
    <t>20230523 10:06:02</t>
  </si>
  <si>
    <t>10:06:02</t>
  </si>
  <si>
    <t>MPF-11836-20230523-10_06_04</t>
  </si>
  <si>
    <t>20230523 10:07:02</t>
  </si>
  <si>
    <t>10:07:02</t>
  </si>
  <si>
    <t>MPF-11837-20230523-10_07_04</t>
  </si>
  <si>
    <t>20230523 10:08:02</t>
  </si>
  <si>
    <t>10:08:02</t>
  </si>
  <si>
    <t>MPF-11838-20230523-10_08_04</t>
  </si>
  <si>
    <t>20230523 10:09:02</t>
  </si>
  <si>
    <t>10:09:02</t>
  </si>
  <si>
    <t>MPF-11839-20230523-10_09_04</t>
  </si>
  <si>
    <t>20230523 10:10:02</t>
  </si>
  <si>
    <t>10:10:02</t>
  </si>
  <si>
    <t>MPF-11840-20230523-10_10_04</t>
  </si>
  <si>
    <t>20230523 10:11:02</t>
  </si>
  <si>
    <t>10:11:02</t>
  </si>
  <si>
    <t>MPF-11841-20230523-10_11_04</t>
  </si>
  <si>
    <t>20230523 10:12:02</t>
  </si>
  <si>
    <t>10:12:02</t>
  </si>
  <si>
    <t>MPF-11842-20230523-10_12_04</t>
  </si>
  <si>
    <t>20230523 10:13:02</t>
  </si>
  <si>
    <t>10:13:02</t>
  </si>
  <si>
    <t>MPF-11843-20230523-10_13_04</t>
  </si>
  <si>
    <t>20230523 10:14:02</t>
  </si>
  <si>
    <t>10:14:02</t>
  </si>
  <si>
    <t>MPF-11844-20230523-10_14_04</t>
  </si>
  <si>
    <t>20230523 10:15:02</t>
  </si>
  <si>
    <t>10:15:02</t>
  </si>
  <si>
    <t>MPF-11845-20230523-10_15_04</t>
  </si>
  <si>
    <t>20230523 10:16:02</t>
  </si>
  <si>
    <t>10:16:02</t>
  </si>
  <si>
    <t>MPF-11846-20230523-10_16_04</t>
  </si>
  <si>
    <t>20230523 10:17:02</t>
  </si>
  <si>
    <t>10:17:02</t>
  </si>
  <si>
    <t>MPF-11847-20230523-10_17_04</t>
  </si>
  <si>
    <t>20230523 10:18:02</t>
  </si>
  <si>
    <t>10:18:02</t>
  </si>
  <si>
    <t>MPF-11848-20230523-10_18_04</t>
  </si>
  <si>
    <t>20230523 10:19:02</t>
  </si>
  <si>
    <t>10:19:02</t>
  </si>
  <si>
    <t>MPF-11849-20230523-10_19_04</t>
  </si>
  <si>
    <t>20230523 10:20:02</t>
  </si>
  <si>
    <t>10:20:02</t>
  </si>
  <si>
    <t>MPF-11850-20230523-10_20_04</t>
  </si>
  <si>
    <t>20230523 10:21:02</t>
  </si>
  <si>
    <t>10:21:02</t>
  </si>
  <si>
    <t>MPF-11851-20230523-10_21_04</t>
  </si>
  <si>
    <t>20230523 10:22:02</t>
  </si>
  <si>
    <t>10:22:02</t>
  </si>
  <si>
    <t>MPF-11852-20230523-10_22_04</t>
  </si>
  <si>
    <t>20230523 10:23:02</t>
  </si>
  <si>
    <t>10:23:02</t>
  </si>
  <si>
    <t>MPF-11853-20230523-10_23_04</t>
  </si>
  <si>
    <t>20230523 10:24:02</t>
  </si>
  <si>
    <t>10:24:02</t>
  </si>
  <si>
    <t>MPF-11854-20230523-10_24_04</t>
  </si>
  <si>
    <t>20230523 10:25:02</t>
  </si>
  <si>
    <t>10:25:02</t>
  </si>
  <si>
    <t>MPF-11855-20230523-10_25_04</t>
  </si>
  <si>
    <t>20230523 10:26:02</t>
  </si>
  <si>
    <t>10:26:02</t>
  </si>
  <si>
    <t>MPF-11856-20230523-10_26_04</t>
  </si>
  <si>
    <t>20230523 10:27:02</t>
  </si>
  <si>
    <t>10:27:02</t>
  </si>
  <si>
    <t>MPF-11857-20230523-10_27_04</t>
  </si>
  <si>
    <t>20230523 10:28:02</t>
  </si>
  <si>
    <t>10:28:02</t>
  </si>
  <si>
    <t>MPF-11858-20230523-10_28_04</t>
  </si>
  <si>
    <t>20230523 10:29:02</t>
  </si>
  <si>
    <t>10:29:02</t>
  </si>
  <si>
    <t>MPF-11859-20230523-10_29_04</t>
  </si>
  <si>
    <t>20230523 10:30:02</t>
  </si>
  <si>
    <t>10:30:02</t>
  </si>
  <si>
    <t>MPF-11860-20230523-10_30_04</t>
  </si>
  <si>
    <t>20230523 10:31:02</t>
  </si>
  <si>
    <t>10:31:02</t>
  </si>
  <si>
    <t>MPF-11861-20230523-10_31_04</t>
  </si>
  <si>
    <t>20230523 10:32:02</t>
  </si>
  <si>
    <t>10:32:02</t>
  </si>
  <si>
    <t>MPF-11862-20230523-10_32_04</t>
  </si>
  <si>
    <t>20230523 10:33:02</t>
  </si>
  <si>
    <t>10:33:02</t>
  </si>
  <si>
    <t>MPF-11863-20230523-10_33_04</t>
  </si>
  <si>
    <t>20230523 10:34:02</t>
  </si>
  <si>
    <t>10:34:02</t>
  </si>
  <si>
    <t>MPF-11864-20230523-10_34_04</t>
  </si>
  <si>
    <t>20230523 10:35:02</t>
  </si>
  <si>
    <t>10:35:02</t>
  </si>
  <si>
    <t>MPF-11865-20230523-10_35_04</t>
  </si>
  <si>
    <t>20230523 10:36:02</t>
  </si>
  <si>
    <t>10:36:02</t>
  </si>
  <si>
    <t>MPF-11866-20230523-10_36_04</t>
  </si>
  <si>
    <t>20230523 10:37:02</t>
  </si>
  <si>
    <t>10:37:02</t>
  </si>
  <si>
    <t>MPF-11867-20230523-10_37_04</t>
  </si>
  <si>
    <t>20230523 10:38:02</t>
  </si>
  <si>
    <t>10:38:02</t>
  </si>
  <si>
    <t>MPF-11868-20230523-10_38_04</t>
  </si>
  <si>
    <t>20230523 10:39:02</t>
  </si>
  <si>
    <t>10:39:02</t>
  </si>
  <si>
    <t>MPF-11869-20230523-10_39_04</t>
  </si>
  <si>
    <t>20230523 10:40:02</t>
  </si>
  <si>
    <t>10:40:02</t>
  </si>
  <si>
    <t>MPF-11870-20230523-10_40_04</t>
  </si>
  <si>
    <t>20230523 10:41:02</t>
  </si>
  <si>
    <t>10:41:02</t>
  </si>
  <si>
    <t>MPF-11871-20230523-10_41_04</t>
  </si>
  <si>
    <t>20230523 10:42:02</t>
  </si>
  <si>
    <t>10:42:02</t>
  </si>
  <si>
    <t>MPF-11872-20230523-10_42_04</t>
  </si>
  <si>
    <t>20230523 10:43:02</t>
  </si>
  <si>
    <t>10:43:02</t>
  </si>
  <si>
    <t>MPF-11873-20230523-10_43_04</t>
  </si>
  <si>
    <t>20230523 10:44:02</t>
  </si>
  <si>
    <t>10:44:02</t>
  </si>
  <si>
    <t>MPF-11874-20230523-10_44_04</t>
  </si>
  <si>
    <t>20230523 10:45:02</t>
  </si>
  <si>
    <t>10:45:02</t>
  </si>
  <si>
    <t>MPF-11875-20230523-10_45_04</t>
  </si>
  <si>
    <t>20230523 10:46:03</t>
  </si>
  <si>
    <t>10:46:03</t>
  </si>
  <si>
    <t>MPF-11876-20230523-10_46_04</t>
  </si>
  <si>
    <t>20230523 10:47:03</t>
  </si>
  <si>
    <t>10:47:03</t>
  </si>
  <si>
    <t>MPF-11877-20230523-10_47_04</t>
  </si>
  <si>
    <t>20230523 10:48:03</t>
  </si>
  <si>
    <t>10:48:03</t>
  </si>
  <si>
    <t>MPF-11878-20230523-10_48_04</t>
  </si>
  <si>
    <t>20230523 10:49:03</t>
  </si>
  <si>
    <t>10:49:03</t>
  </si>
  <si>
    <t>MPF-11879-20230523-10_49_04</t>
  </si>
  <si>
    <t>20230523 10:50:03</t>
  </si>
  <si>
    <t>10:50:03</t>
  </si>
  <si>
    <t>MPF-11880-20230523-10_50_04</t>
  </si>
  <si>
    <t>20230523 10:51:03</t>
  </si>
  <si>
    <t>10:51:03</t>
  </si>
  <si>
    <t>MPF-11881-20230523-10_51_04</t>
  </si>
  <si>
    <t>20230523 10:52:03</t>
  </si>
  <si>
    <t>10:52:03</t>
  </si>
  <si>
    <t>MPF-11882-20230523-10_52_04</t>
  </si>
  <si>
    <t>20230523 10:53:03</t>
  </si>
  <si>
    <t>10:53:03</t>
  </si>
  <si>
    <t>MPF-11883-20230523-10_53_04</t>
  </si>
  <si>
    <t>20230523 10:54:03</t>
  </si>
  <si>
    <t>10:54:03</t>
  </si>
  <si>
    <t>MPF-11884-20230523-10_54_04</t>
  </si>
  <si>
    <t>20230523 10:55:03</t>
  </si>
  <si>
    <t>10:55:03</t>
  </si>
  <si>
    <t>MPF-11885-20230523-10_55_04</t>
  </si>
  <si>
    <t>20230523 10:56:03</t>
  </si>
  <si>
    <t>10:56:03</t>
  </si>
  <si>
    <t>MPF-11886-20230523-10_56_04</t>
  </si>
  <si>
    <t>20230523 10:57:03</t>
  </si>
  <si>
    <t>10:57:03</t>
  </si>
  <si>
    <t>MPF-11887-20230523-10_57_04</t>
  </si>
  <si>
    <t>20230523 10:58:03</t>
  </si>
  <si>
    <t>10:58:03</t>
  </si>
  <si>
    <t>MPF-11888-20230523-10_58_04</t>
  </si>
  <si>
    <t>20230523 10:59:03</t>
  </si>
  <si>
    <t>10:59:03</t>
  </si>
  <si>
    <t>MPF-11889-20230523-10_59_04</t>
  </si>
  <si>
    <t>20230523 11:00:03</t>
  </si>
  <si>
    <t>11:00:03</t>
  </si>
  <si>
    <t>MPF-11890-20230523-11_00_04</t>
  </si>
  <si>
    <t>20230523 11:01:03</t>
  </si>
  <si>
    <t>11:01:03</t>
  </si>
  <si>
    <t>MPF-11891-20230523-11_01_04</t>
  </si>
  <si>
    <t>20230523 11:02:03</t>
  </si>
  <si>
    <t>11:02:03</t>
  </si>
  <si>
    <t>MPF-11892-20230523-11_02_04</t>
  </si>
  <si>
    <t>20230523 11:03:03</t>
  </si>
  <si>
    <t>11:03:03</t>
  </si>
  <si>
    <t>MPF-11893-20230523-11_03_05</t>
  </si>
  <si>
    <t>20230523 11:04:03</t>
  </si>
  <si>
    <t>11:04:03</t>
  </si>
  <si>
    <t>MPF-11894-20230523-11_04_05</t>
  </si>
  <si>
    <t>20230523 11:05:03</t>
  </si>
  <si>
    <t>11:05:03</t>
  </si>
  <si>
    <t>MPF-11895-20230523-11_05_05</t>
  </si>
  <si>
    <t>20230523 11:06:03</t>
  </si>
  <si>
    <t>11:06:03</t>
  </si>
  <si>
    <t>MPF-11896-20230523-11_06_05</t>
  </si>
  <si>
    <t>20230523 11:07:03</t>
  </si>
  <si>
    <t>11:07:03</t>
  </si>
  <si>
    <t>MPF-11897-20230523-11_07_05</t>
  </si>
  <si>
    <t>20230523 11:08:03</t>
  </si>
  <si>
    <t>11:08:03</t>
  </si>
  <si>
    <t>MPF-11898-20230523-11_08_05</t>
  </si>
  <si>
    <t>20230523 11:09:03</t>
  </si>
  <si>
    <t>11:09:03</t>
  </si>
  <si>
    <t>MPF-11899-20230523-11_09_05</t>
  </si>
  <si>
    <t>20230523 11:10:03</t>
  </si>
  <si>
    <t>11:10:03</t>
  </si>
  <si>
    <t>MPF-11900-20230523-11_10_05</t>
  </si>
  <si>
    <t>20230523 11:11:03</t>
  </si>
  <si>
    <t>11:11:03</t>
  </si>
  <si>
    <t>MPF-11901-20230523-11_11_05</t>
  </si>
  <si>
    <t>20230523 11:12:03</t>
  </si>
  <si>
    <t>11:12:03</t>
  </si>
  <si>
    <t>MPF-11902-20230523-11_12_05</t>
  </si>
  <si>
    <t>20230523 11:13:03</t>
  </si>
  <si>
    <t>11:13:03</t>
  </si>
  <si>
    <t>MPF-11903-20230523-11_13_05</t>
  </si>
  <si>
    <t>20230523 11:14:03</t>
  </si>
  <si>
    <t>11:14:03</t>
  </si>
  <si>
    <t>MPF-11904-20230523-11_14_05</t>
  </si>
  <si>
    <t>20230523 11:15:03</t>
  </si>
  <si>
    <t>11:15:03</t>
  </si>
  <si>
    <t>MPF-11905-20230523-11_15_05</t>
  </si>
  <si>
    <t>20230523 11:16:03</t>
  </si>
  <si>
    <t>11:16:03</t>
  </si>
  <si>
    <t>MPF-11906-20230523-11_16_05</t>
  </si>
  <si>
    <t>20230523 11:17:03</t>
  </si>
  <si>
    <t>11:17:03</t>
  </si>
  <si>
    <t>MPF-11907-20230523-11_17_05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</si>
</sst>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5"/>
  <sheetViews>
    <sheetView tabSelected="1" topLeftCell="BD69" workbookViewId="0">
      <selection activeCell="BM17" sqref="BM17:BM95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1684828742.5999999</v>
      </c>
      <c r="C17">
        <v>0</v>
      </c>
      <c r="D17" t="s">
        <v>249</v>
      </c>
      <c r="E17" t="s">
        <v>250</v>
      </c>
      <c r="F17">
        <v>1684828734.5999999</v>
      </c>
      <c r="G17">
        <f t="shared" ref="G17:G48" si="0">BU17*AH17*(BS17-BT17)/(100*BM17*(1000-AH17*BS17))</f>
        <v>3.4474366753483279E-3</v>
      </c>
      <c r="H17">
        <f t="shared" ref="H17:H48" si="1">BU17*AH17*(BR17-BQ17*(1000-AH17*BT17)/(1000-AH17*BS17))/(100*BM17)</f>
        <v>15.07839584916381</v>
      </c>
      <c r="I17">
        <f t="shared" ref="I17:I48" si="2">BQ17 - IF(AH17&gt;1, H17*BM17*100/(AJ17*CA17), 0)</f>
        <v>399.99106451612897</v>
      </c>
      <c r="J17">
        <f t="shared" ref="J17:J48" si="3">((P17-G17/2)*I17-H17)/(P17+G17/2)</f>
        <v>217.41937296777056</v>
      </c>
      <c r="K17">
        <f t="shared" ref="K17:K48" si="4">J17*(BV17+BW17)/1000</f>
        <v>20.776554504147427</v>
      </c>
      <c r="L17">
        <f t="shared" ref="L17:L48" si="5">(BQ17 - IF(AH17&gt;1, H17*BM17*100/(AJ17*CA17), 0))*(BV17+BW17)/1000</f>
        <v>38.223071107482276</v>
      </c>
      <c r="M17">
        <f t="shared" ref="M17:M48" si="6">2/((1/O17-1/N17)+SIGN(O17)*SQRT((1/O17-1/N17)*(1/O17-1/N17) + 4*BN17/((BN17+1)*(BN17+1))*(2*1/O17*1/N17-1/N17*1/N17)))</f>
        <v>0.1443579268980226</v>
      </c>
      <c r="N17">
        <f t="shared" ref="N17:N48" si="7">AE17+AD17*BM17+AC17*BM17*BM17</f>
        <v>3.3572325779439409</v>
      </c>
      <c r="O17">
        <f t="shared" ref="O17:O48" si="8">G17*(1000-(1000*0.61365*EXP(17.502*S17/(240.97+S17))/(BV17+BW17)+BS17)/2)/(1000*0.61365*EXP(17.502*S17/(240.97+S17))/(BV17+BW17)-BS17)</f>
        <v>0.14099607514752929</v>
      </c>
      <c r="P17">
        <f t="shared" ref="P17:P48" si="9">1/((BN17+1)/(M17/1.6)+1/(N17/1.37)) + BN17/((BN17+1)/(M17/1.6) + BN17/(N17/1.37))</f>
        <v>8.8418075142007863E-2</v>
      </c>
      <c r="Q17">
        <f t="shared" ref="Q17:Q48" si="10">(BJ17*BL17)</f>
        <v>161.84523496728644</v>
      </c>
      <c r="R17">
        <f t="shared" ref="R17:R48" si="11">(BX17+(Q17+2*0.95*0.0000000567*(((BX17+$B$7)+273)^4-(BX17+273)^4)-44100*G17)/(1.84*29.3*N17+8*0.95*0.0000000567*(BX17+273)^3))</f>
        <v>27.946477338303406</v>
      </c>
      <c r="S17">
        <f t="shared" ref="S17:S48" si="12">($C$7*BY17+$D$7*BZ17+$E$7*R17)</f>
        <v>27.932864516129001</v>
      </c>
      <c r="T17">
        <f t="shared" ref="T17:T48" si="13">0.61365*EXP(17.502*S17/(240.97+S17))</f>
        <v>3.7800128893035438</v>
      </c>
      <c r="U17">
        <f t="shared" ref="U17:U48" si="14">(V17/W17*100)</f>
        <v>39.985431038410574</v>
      </c>
      <c r="V17">
        <f t="shared" ref="V17:V48" si="15">BS17*(BV17+BW17)/1000</f>
        <v>1.5081690409280679</v>
      </c>
      <c r="W17">
        <f t="shared" ref="W17:W48" si="16">0.61365*EXP(17.502*BX17/(240.97+BX17))</f>
        <v>3.7717963812352036</v>
      </c>
      <c r="X17">
        <f t="shared" ref="X17:X48" si="17">(T17-BS17*(BV17+BW17)/1000)</f>
        <v>2.2718438483754761</v>
      </c>
      <c r="Y17">
        <f t="shared" ref="Y17:Y48" si="18">(-G17*44100)</f>
        <v>-152.03195738286126</v>
      </c>
      <c r="Z17">
        <f t="shared" ref="Z17:Z48" si="19">2*29.3*N17*0.92*(BX17-S17)</f>
        <v>-6.7517019335062933</v>
      </c>
      <c r="AA17">
        <f t="shared" ref="AA17:AA48" si="20">2*0.95*0.0000000567*(((BX17+$B$7)+273)^4-(S17+273)^4)</f>
        <v>-0.43799700920800955</v>
      </c>
      <c r="AB17">
        <f t="shared" ref="AB17:AB48" si="21">Q17+AA17+Y17+Z17</f>
        <v>2.623578641710882</v>
      </c>
      <c r="AC17">
        <v>-3.95429829034721E-2</v>
      </c>
      <c r="AD17">
        <v>4.4390462464710803E-2</v>
      </c>
      <c r="AE17">
        <v>3.3455118731781099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50273.501870707863</v>
      </c>
      <c r="AK17">
        <v>0</v>
      </c>
      <c r="AL17">
        <v>0</v>
      </c>
      <c r="AM17">
        <v>0</v>
      </c>
      <c r="AN17">
        <f t="shared" ref="AN17:AN48" si="25">AM17-AL17</f>
        <v>0</v>
      </c>
      <c r="AO17" t="e">
        <f t="shared" ref="AO17:AO48" si="26">AN17/AM17</f>
        <v>#DIV/0!</v>
      </c>
      <c r="AP17">
        <v>-1</v>
      </c>
      <c r="AQ17" t="s">
        <v>251</v>
      </c>
      <c r="AR17">
        <v>2.2152807692307701</v>
      </c>
      <c r="AS17">
        <v>1.5768</v>
      </c>
      <c r="AT17">
        <f t="shared" ref="AT17:AT48" si="27">1-AR17/AS17</f>
        <v>-0.40492184755883454</v>
      </c>
      <c r="AU17">
        <v>0.5</v>
      </c>
      <c r="AV17">
        <f t="shared" ref="AV17:AV48" si="28">BJ17</f>
        <v>841.1940089034141</v>
      </c>
      <c r="AW17">
        <f t="shared" ref="AW17:AW48" si="29">H17</f>
        <v>15.07839584916381</v>
      </c>
      <c r="AX17">
        <f t="shared" ref="AX17:AX48" si="30">AT17*AU17*AV17</f>
        <v>-170.30891612029657</v>
      </c>
      <c r="AY17">
        <f t="shared" ref="AY17:AY48" si="31">BD17/AS17</f>
        <v>1</v>
      </c>
      <c r="AZ17">
        <f t="shared" ref="AZ17:AZ48" si="32">(AW17-AP17)/AV17</f>
        <v>1.9113778366210324E-2</v>
      </c>
      <c r="BA17">
        <f t="shared" ref="BA17:BA48" si="33">(AM17-AS17)/AS17</f>
        <v>-1</v>
      </c>
      <c r="BB17" t="s">
        <v>252</v>
      </c>
      <c r="BC17">
        <v>0</v>
      </c>
      <c r="BD17">
        <f t="shared" ref="BD17:BD48" si="34">AS17-BC17</f>
        <v>1.5768</v>
      </c>
      <c r="BE17">
        <f t="shared" ref="BE17:BE48" si="35">(AS17-AR17)/(AS17-BC17)</f>
        <v>-0.40492184755883442</v>
      </c>
      <c r="BF17" t="e">
        <f t="shared" ref="BF17:BF48" si="36">(AM17-AS17)/(AM17-BC17)</f>
        <v>#DIV/0!</v>
      </c>
      <c r="BG17">
        <f t="shared" ref="BG17:BG48" si="37">(AS17-AR17)/(AS17-AL17)</f>
        <v>-0.40492184755883442</v>
      </c>
      <c r="BH17" t="e">
        <f t="shared" ref="BH17:BH48" si="38">(AM17-AS17)/(AM17-AL17)</f>
        <v>#DIV/0!</v>
      </c>
      <c r="BI17">
        <f t="shared" ref="BI17:BI48" si="39">$B$11*CB17+$C$11*CC17+$F$11*CD17</f>
        <v>999.99322580645105</v>
      </c>
      <c r="BJ17">
        <f t="shared" ref="BJ17:BJ48" si="40">BI17*BK17</f>
        <v>841.1940089034141</v>
      </c>
      <c r="BK17">
        <f t="shared" ref="BK17:BK48" si="41">($B$11*$D$9+$C$11*$D$9+$F$11*((CQ17+CI17)/MAX(CQ17+CI17+CR17, 0.1)*$I$9+CR17/MAX(CQ17+CI17+CR17, 0.1)*$J$9))/($B$11+$C$11+$F$11)</f>
        <v>0.84119970735304506</v>
      </c>
      <c r="BL17">
        <f t="shared" ref="BL17:BL48" si="42">($B$11*$K$9+$C$11*$K$9+$F$11*((CQ17+CI17)/MAX(CQ17+CI17+CR17, 0.1)*$P$9+CR17/MAX(CQ17+CI17+CR17, 0.1)*$Q$9))/($B$11+$C$11+$F$11)</f>
        <v>0.19239941470609012</v>
      </c>
      <c r="BM17">
        <v>0.69784624368543535</v>
      </c>
      <c r="BN17">
        <v>0.5</v>
      </c>
      <c r="BO17" t="s">
        <v>253</v>
      </c>
      <c r="BP17">
        <v>1684828734.5999999</v>
      </c>
      <c r="BQ17">
        <v>399.99106451612897</v>
      </c>
      <c r="BR17">
        <v>402.28793548387102</v>
      </c>
      <c r="BS17">
        <v>15.782461290322599</v>
      </c>
      <c r="BT17">
        <v>15.308912903225799</v>
      </c>
      <c r="BU17">
        <v>500.01470967741898</v>
      </c>
      <c r="BV17">
        <v>95.359825806451596</v>
      </c>
      <c r="BW17">
        <v>0.19998664516129</v>
      </c>
      <c r="BX17">
        <v>27.8955612903226</v>
      </c>
      <c r="BY17">
        <v>27.932864516129001</v>
      </c>
      <c r="BZ17">
        <v>999.9</v>
      </c>
      <c r="CA17">
        <v>10000</v>
      </c>
      <c r="CB17">
        <v>0</v>
      </c>
      <c r="CC17">
        <v>72.880948387096794</v>
      </c>
      <c r="CD17">
        <v>999.99322580645105</v>
      </c>
      <c r="CE17">
        <v>0.96000929032258098</v>
      </c>
      <c r="CF17">
        <v>3.9991058064516097E-2</v>
      </c>
      <c r="CG17">
        <v>0</v>
      </c>
      <c r="CH17">
        <v>2.2107032258064501</v>
      </c>
      <c r="CI17">
        <v>0</v>
      </c>
      <c r="CJ17">
        <v>1232.9774193548401</v>
      </c>
      <c r="CK17">
        <v>9334.2861290322599</v>
      </c>
      <c r="CL17">
        <v>36.856548387096801</v>
      </c>
      <c r="CM17">
        <v>40.497806451612902</v>
      </c>
      <c r="CN17">
        <v>38.0723548387097</v>
      </c>
      <c r="CO17">
        <v>39.630935483870999</v>
      </c>
      <c r="CP17">
        <v>37.199290322580602</v>
      </c>
      <c r="CQ17">
        <v>960.00387096774205</v>
      </c>
      <c r="CR17">
        <v>39.99</v>
      </c>
      <c r="CS17">
        <v>0</v>
      </c>
      <c r="CT17">
        <v>1528317939.9000001</v>
      </c>
      <c r="CU17">
        <v>2.2152807692307701</v>
      </c>
      <c r="CV17">
        <v>-0.99800000401283495</v>
      </c>
      <c r="CW17">
        <v>-88.875897429624501</v>
      </c>
      <c r="CX17">
        <v>1231.8476923076901</v>
      </c>
      <c r="CY17">
        <v>15</v>
      </c>
      <c r="CZ17">
        <v>1684828631.0999999</v>
      </c>
      <c r="DA17" t="s">
        <v>254</v>
      </c>
      <c r="DB17">
        <v>1</v>
      </c>
      <c r="DC17">
        <v>-3.3639999999999999</v>
      </c>
      <c r="DD17">
        <v>0.39100000000000001</v>
      </c>
      <c r="DE17">
        <v>399</v>
      </c>
      <c r="DF17">
        <v>15</v>
      </c>
      <c r="DG17">
        <v>2.08</v>
      </c>
      <c r="DH17">
        <v>0.28000000000000003</v>
      </c>
      <c r="DI17">
        <v>-2.31717423076923</v>
      </c>
      <c r="DJ17">
        <v>0.13356564500981799</v>
      </c>
      <c r="DK17">
        <v>0.112641656957365</v>
      </c>
      <c r="DL17">
        <v>1</v>
      </c>
      <c r="DM17">
        <v>2.2344795454545499</v>
      </c>
      <c r="DN17">
        <v>-0.31071485492714201</v>
      </c>
      <c r="DO17">
        <v>0.17076209604372999</v>
      </c>
      <c r="DP17">
        <v>1</v>
      </c>
      <c r="DQ17">
        <v>0.47553303846153799</v>
      </c>
      <c r="DR17">
        <v>-2.2104260223682899E-2</v>
      </c>
      <c r="DS17">
        <v>7.2386022316294901E-3</v>
      </c>
      <c r="DT17">
        <v>1</v>
      </c>
      <c r="DU17">
        <v>3</v>
      </c>
      <c r="DV17">
        <v>3</v>
      </c>
      <c r="DW17" t="s">
        <v>255</v>
      </c>
      <c r="DX17">
        <v>100</v>
      </c>
      <c r="DY17">
        <v>100</v>
      </c>
      <c r="DZ17">
        <v>-3.3639999999999999</v>
      </c>
      <c r="EA17">
        <v>0.39100000000000001</v>
      </c>
      <c r="EB17">
        <v>2</v>
      </c>
      <c r="EC17">
        <v>512.97199999999998</v>
      </c>
      <c r="ED17">
        <v>439.26799999999997</v>
      </c>
      <c r="EE17">
        <v>26.2378</v>
      </c>
      <c r="EF17">
        <v>29.226199999999999</v>
      </c>
      <c r="EG17">
        <v>30.000399999999999</v>
      </c>
      <c r="EH17">
        <v>29.1965</v>
      </c>
      <c r="EI17">
        <v>29.180399999999999</v>
      </c>
      <c r="EJ17">
        <v>19.672599999999999</v>
      </c>
      <c r="EK17">
        <v>34.532800000000002</v>
      </c>
      <c r="EL17">
        <v>46.4587</v>
      </c>
      <c r="EM17">
        <v>26.261900000000001</v>
      </c>
      <c r="EN17">
        <v>402.62900000000002</v>
      </c>
      <c r="EO17">
        <v>15.3843</v>
      </c>
      <c r="EP17">
        <v>100.264</v>
      </c>
      <c r="EQ17">
        <v>89.915999999999997</v>
      </c>
    </row>
    <row r="18" spans="1:147" x14ac:dyDescent="0.3">
      <c r="A18">
        <v>2</v>
      </c>
      <c r="B18">
        <v>1684828802.5999999</v>
      </c>
      <c r="C18">
        <v>60</v>
      </c>
      <c r="D18" t="s">
        <v>256</v>
      </c>
      <c r="E18" t="s">
        <v>257</v>
      </c>
      <c r="F18">
        <v>1684828794.5999999</v>
      </c>
      <c r="G18">
        <f t="shared" si="0"/>
        <v>3.5506768114851035E-3</v>
      </c>
      <c r="H18">
        <f t="shared" si="1"/>
        <v>15.494193894727365</v>
      </c>
      <c r="I18">
        <f t="shared" si="2"/>
        <v>399.99406451612901</v>
      </c>
      <c r="J18">
        <f t="shared" si="3"/>
        <v>218.14494265321187</v>
      </c>
      <c r="K18">
        <f t="shared" si="4"/>
        <v>20.846789845094424</v>
      </c>
      <c r="L18">
        <f t="shared" si="5"/>
        <v>38.225008110817683</v>
      </c>
      <c r="M18">
        <f t="shared" si="6"/>
        <v>0.14905848806409311</v>
      </c>
      <c r="N18">
        <f t="shared" si="7"/>
        <v>3.3581248496361766</v>
      </c>
      <c r="O18">
        <f t="shared" si="8"/>
        <v>0.14547798828364505</v>
      </c>
      <c r="P18">
        <f t="shared" si="9"/>
        <v>9.1238272938979986E-2</v>
      </c>
      <c r="Q18">
        <f t="shared" si="10"/>
        <v>161.84725305249117</v>
      </c>
      <c r="R18">
        <f t="shared" si="11"/>
        <v>27.947222504853009</v>
      </c>
      <c r="S18">
        <f t="shared" si="12"/>
        <v>27.940112903225799</v>
      </c>
      <c r="T18">
        <f t="shared" si="13"/>
        <v>3.7816112491333724</v>
      </c>
      <c r="U18">
        <f t="shared" si="14"/>
        <v>40.077921213745618</v>
      </c>
      <c r="V18">
        <f t="shared" si="15"/>
        <v>1.513807692826487</v>
      </c>
      <c r="W18">
        <f t="shared" si="16"/>
        <v>3.7771612074213388</v>
      </c>
      <c r="X18">
        <f t="shared" si="17"/>
        <v>2.2678035563068857</v>
      </c>
      <c r="Y18">
        <f t="shared" si="18"/>
        <v>-156.58484738649307</v>
      </c>
      <c r="Z18">
        <f t="shared" si="19"/>
        <v>-3.6547371416138072</v>
      </c>
      <c r="AA18">
        <f t="shared" si="20"/>
        <v>-0.23706479030641683</v>
      </c>
      <c r="AB18">
        <f t="shared" si="21"/>
        <v>1.3706037340778754</v>
      </c>
      <c r="AC18">
        <v>-3.95561798266887E-2</v>
      </c>
      <c r="AD18">
        <v>4.4405277167135403E-2</v>
      </c>
      <c r="AE18">
        <v>3.3464002332473601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50285.610984447143</v>
      </c>
      <c r="AK18">
        <v>0</v>
      </c>
      <c r="AL18">
        <v>0</v>
      </c>
      <c r="AM18">
        <v>0</v>
      </c>
      <c r="AN18">
        <f t="shared" si="25"/>
        <v>0</v>
      </c>
      <c r="AO18" t="e">
        <f t="shared" si="26"/>
        <v>#DIV/0!</v>
      </c>
      <c r="AP18">
        <v>-1</v>
      </c>
      <c r="AQ18" t="s">
        <v>258</v>
      </c>
      <c r="AR18">
        <v>2.2691423076923098</v>
      </c>
      <c r="AS18">
        <v>1.8184</v>
      </c>
      <c r="AT18">
        <f t="shared" si="27"/>
        <v>-0.24787852380791353</v>
      </c>
      <c r="AU18">
        <v>0.5</v>
      </c>
      <c r="AV18">
        <f t="shared" si="28"/>
        <v>841.20246359991677</v>
      </c>
      <c r="AW18">
        <f t="shared" si="29"/>
        <v>15.494193894727365</v>
      </c>
      <c r="AX18">
        <f t="shared" si="30"/>
        <v>-104.25801245036374</v>
      </c>
      <c r="AY18">
        <f t="shared" si="31"/>
        <v>1</v>
      </c>
      <c r="AZ18">
        <f t="shared" si="32"/>
        <v>1.9607876353738486E-2</v>
      </c>
      <c r="BA18">
        <f t="shared" si="33"/>
        <v>-1</v>
      </c>
      <c r="BB18" t="s">
        <v>252</v>
      </c>
      <c r="BC18">
        <v>0</v>
      </c>
      <c r="BD18">
        <f t="shared" si="34"/>
        <v>1.8184</v>
      </c>
      <c r="BE18">
        <f t="shared" si="35"/>
        <v>-0.24787852380791345</v>
      </c>
      <c r="BF18" t="e">
        <f t="shared" si="36"/>
        <v>#DIV/0!</v>
      </c>
      <c r="BG18">
        <f t="shared" si="37"/>
        <v>-0.24787852380791345</v>
      </c>
      <c r="BH18" t="e">
        <f t="shared" si="38"/>
        <v>#DIV/0!</v>
      </c>
      <c r="BI18">
        <f t="shared" si="39"/>
        <v>1000.003</v>
      </c>
      <c r="BJ18">
        <f t="shared" si="40"/>
        <v>841.20246359991677</v>
      </c>
      <c r="BK18">
        <f t="shared" si="41"/>
        <v>0.84119994000009668</v>
      </c>
      <c r="BL18">
        <f t="shared" si="42"/>
        <v>0.19239988000019353</v>
      </c>
      <c r="BM18">
        <v>0.69784624368543535</v>
      </c>
      <c r="BN18">
        <v>0.5</v>
      </c>
      <c r="BO18" t="s">
        <v>253</v>
      </c>
      <c r="BP18">
        <v>1684828794.5999999</v>
      </c>
      <c r="BQ18">
        <v>399.99406451612901</v>
      </c>
      <c r="BR18">
        <v>402.354774193548</v>
      </c>
      <c r="BS18">
        <v>15.8407838709677</v>
      </c>
      <c r="BT18">
        <v>15.3530741935484</v>
      </c>
      <c r="BU18">
        <v>500.00561290322599</v>
      </c>
      <c r="BV18">
        <v>95.363964516129002</v>
      </c>
      <c r="BW18">
        <v>0.199973806451613</v>
      </c>
      <c r="BX18">
        <v>27.919925806451602</v>
      </c>
      <c r="BY18">
        <v>27.940112903225799</v>
      </c>
      <c r="BZ18">
        <v>999.9</v>
      </c>
      <c r="CA18">
        <v>10002.9032258065</v>
      </c>
      <c r="CB18">
        <v>0</v>
      </c>
      <c r="CC18">
        <v>72.891303225806396</v>
      </c>
      <c r="CD18">
        <v>1000.003</v>
      </c>
      <c r="CE18">
        <v>0.96000119354838698</v>
      </c>
      <c r="CF18">
        <v>3.9999070967741898E-2</v>
      </c>
      <c r="CG18">
        <v>0</v>
      </c>
      <c r="CH18">
        <v>2.2791193548387101</v>
      </c>
      <c r="CI18">
        <v>0</v>
      </c>
      <c r="CJ18">
        <v>1174.6964516129001</v>
      </c>
      <c r="CK18">
        <v>9334.3548387096798</v>
      </c>
      <c r="CL18">
        <v>37.5017741935484</v>
      </c>
      <c r="CM18">
        <v>40.860709677419401</v>
      </c>
      <c r="CN18">
        <v>38.650967741935503</v>
      </c>
      <c r="CO18">
        <v>39.985709677419401</v>
      </c>
      <c r="CP18">
        <v>37.783967741935498</v>
      </c>
      <c r="CQ18">
        <v>960.003548387097</v>
      </c>
      <c r="CR18">
        <v>39.998064516128998</v>
      </c>
      <c r="CS18">
        <v>0</v>
      </c>
      <c r="CT18">
        <v>59.399999856948902</v>
      </c>
      <c r="CU18">
        <v>2.2691423076923098</v>
      </c>
      <c r="CV18">
        <v>-0.654663240705044</v>
      </c>
      <c r="CW18">
        <v>-21.710427356660599</v>
      </c>
      <c r="CX18">
        <v>1174.46653846154</v>
      </c>
      <c r="CY18">
        <v>15</v>
      </c>
      <c r="CZ18">
        <v>1684828631.0999999</v>
      </c>
      <c r="DA18" t="s">
        <v>254</v>
      </c>
      <c r="DB18">
        <v>1</v>
      </c>
      <c r="DC18">
        <v>-3.3639999999999999</v>
      </c>
      <c r="DD18">
        <v>0.39100000000000001</v>
      </c>
      <c r="DE18">
        <v>399</v>
      </c>
      <c r="DF18">
        <v>15</v>
      </c>
      <c r="DG18">
        <v>2.08</v>
      </c>
      <c r="DH18">
        <v>0.28000000000000003</v>
      </c>
      <c r="DI18">
        <v>-2.3739005769230799</v>
      </c>
      <c r="DJ18">
        <v>4.00680440536164E-2</v>
      </c>
      <c r="DK18">
        <v>0.126247711226983</v>
      </c>
      <c r="DL18">
        <v>1</v>
      </c>
      <c r="DM18">
        <v>2.2670090909090899</v>
      </c>
      <c r="DN18">
        <v>0.20879724371410299</v>
      </c>
      <c r="DO18">
        <v>0.18765547471385599</v>
      </c>
      <c r="DP18">
        <v>1</v>
      </c>
      <c r="DQ18">
        <v>0.48812405769230799</v>
      </c>
      <c r="DR18">
        <v>-1.6636233245112401E-3</v>
      </c>
      <c r="DS18">
        <v>3.0494352592763401E-3</v>
      </c>
      <c r="DT18">
        <v>1</v>
      </c>
      <c r="DU18">
        <v>3</v>
      </c>
      <c r="DV18">
        <v>3</v>
      </c>
      <c r="DW18" t="s">
        <v>255</v>
      </c>
      <c r="DX18">
        <v>100</v>
      </c>
      <c r="DY18">
        <v>100</v>
      </c>
      <c r="DZ18">
        <v>-3.3639999999999999</v>
      </c>
      <c r="EA18">
        <v>0.39100000000000001</v>
      </c>
      <c r="EB18">
        <v>2</v>
      </c>
      <c r="EC18">
        <v>513.78800000000001</v>
      </c>
      <c r="ED18">
        <v>438.56700000000001</v>
      </c>
      <c r="EE18">
        <v>26.519200000000001</v>
      </c>
      <c r="EF18">
        <v>29.294</v>
      </c>
      <c r="EG18">
        <v>30</v>
      </c>
      <c r="EH18">
        <v>29.281099999999999</v>
      </c>
      <c r="EI18">
        <v>29.272099999999998</v>
      </c>
      <c r="EJ18">
        <v>19.769200000000001</v>
      </c>
      <c r="EK18">
        <v>34.532800000000002</v>
      </c>
      <c r="EL18">
        <v>45.338799999999999</v>
      </c>
      <c r="EM18">
        <v>26.515799999999999</v>
      </c>
      <c r="EN18">
        <v>402.46300000000002</v>
      </c>
      <c r="EO18">
        <v>15.3726</v>
      </c>
      <c r="EP18">
        <v>100.259</v>
      </c>
      <c r="EQ18">
        <v>89.912899999999993</v>
      </c>
    </row>
    <row r="19" spans="1:147" x14ac:dyDescent="0.3">
      <c r="A19">
        <v>3</v>
      </c>
      <c r="B19">
        <v>1684828862.5999999</v>
      </c>
      <c r="C19">
        <v>120</v>
      </c>
      <c r="D19" t="s">
        <v>259</v>
      </c>
      <c r="E19" t="s">
        <v>260</v>
      </c>
      <c r="F19">
        <v>1684828854.5999999</v>
      </c>
      <c r="G19">
        <f t="shared" si="0"/>
        <v>3.6962453332763114E-3</v>
      </c>
      <c r="H19">
        <f t="shared" si="1"/>
        <v>15.860971813095155</v>
      </c>
      <c r="I19">
        <f t="shared" si="2"/>
        <v>400.016903225806</v>
      </c>
      <c r="J19">
        <f t="shared" si="3"/>
        <v>220.67148645607219</v>
      </c>
      <c r="K19">
        <f t="shared" si="4"/>
        <v>21.088241218723585</v>
      </c>
      <c r="L19">
        <f t="shared" si="5"/>
        <v>38.227199545655139</v>
      </c>
      <c r="M19">
        <f t="shared" si="6"/>
        <v>0.15506304198632581</v>
      </c>
      <c r="N19">
        <f t="shared" si="7"/>
        <v>3.3569609293121947</v>
      </c>
      <c r="O19">
        <f t="shared" si="8"/>
        <v>0.15119099254093518</v>
      </c>
      <c r="P19">
        <f t="shared" si="9"/>
        <v>9.483420541949214E-2</v>
      </c>
      <c r="Q19">
        <f t="shared" si="10"/>
        <v>161.84866051709506</v>
      </c>
      <c r="R19">
        <f t="shared" si="11"/>
        <v>27.987906491289092</v>
      </c>
      <c r="S19">
        <f t="shared" si="12"/>
        <v>27.991303225806501</v>
      </c>
      <c r="T19">
        <f t="shared" si="13"/>
        <v>3.792916151366247</v>
      </c>
      <c r="U19">
        <f t="shared" si="14"/>
        <v>40.110205528440233</v>
      </c>
      <c r="V19">
        <f t="shared" si="15"/>
        <v>1.5215770861088169</v>
      </c>
      <c r="W19">
        <f t="shared" si="16"/>
        <v>3.7934911229261572</v>
      </c>
      <c r="X19">
        <f t="shared" si="17"/>
        <v>2.2713390652574299</v>
      </c>
      <c r="Y19">
        <f t="shared" si="18"/>
        <v>-163.00441919748533</v>
      </c>
      <c r="Z19">
        <f t="shared" si="19"/>
        <v>0.47054924179634861</v>
      </c>
      <c r="AA19">
        <f t="shared" si="20"/>
        <v>3.0551846857926546E-2</v>
      </c>
      <c r="AB19">
        <f t="shared" si="21"/>
        <v>-0.65465759173601135</v>
      </c>
      <c r="AC19">
        <v>-3.9538965435320997E-2</v>
      </c>
      <c r="AD19">
        <v>4.43859525047616E-2</v>
      </c>
      <c r="AE19">
        <v>3.34524141534065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50252.268364094351</v>
      </c>
      <c r="AK19">
        <v>0</v>
      </c>
      <c r="AL19">
        <v>0</v>
      </c>
      <c r="AM19">
        <v>0</v>
      </c>
      <c r="AN19">
        <f t="shared" si="25"/>
        <v>0</v>
      </c>
      <c r="AO19" t="e">
        <f t="shared" si="26"/>
        <v>#DIV/0!</v>
      </c>
      <c r="AP19">
        <v>-1</v>
      </c>
      <c r="AQ19" t="s">
        <v>261</v>
      </c>
      <c r="AR19">
        <v>2.2897307692307698</v>
      </c>
      <c r="AS19">
        <v>1.6028</v>
      </c>
      <c r="AT19">
        <f t="shared" si="27"/>
        <v>-0.42858171277188029</v>
      </c>
      <c r="AU19">
        <v>0.5</v>
      </c>
      <c r="AV19">
        <f t="shared" si="28"/>
        <v>841.20652602619543</v>
      </c>
      <c r="AW19">
        <f t="shared" si="29"/>
        <v>15.860971813095155</v>
      </c>
      <c r="AX19">
        <f t="shared" si="30"/>
        <v>-180.26286685959508</v>
      </c>
      <c r="AY19">
        <f t="shared" si="31"/>
        <v>1</v>
      </c>
      <c r="AZ19">
        <f t="shared" si="32"/>
        <v>2.0043795775985335E-2</v>
      </c>
      <c r="BA19">
        <f t="shared" si="33"/>
        <v>-1</v>
      </c>
      <c r="BB19" t="s">
        <v>252</v>
      </c>
      <c r="BC19">
        <v>0</v>
      </c>
      <c r="BD19">
        <f t="shared" si="34"/>
        <v>1.6028</v>
      </c>
      <c r="BE19">
        <f t="shared" si="35"/>
        <v>-0.42858171277188034</v>
      </c>
      <c r="BF19" t="e">
        <f t="shared" si="36"/>
        <v>#DIV/0!</v>
      </c>
      <c r="BG19">
        <f t="shared" si="37"/>
        <v>-0.42858171277188034</v>
      </c>
      <c r="BH19" t="e">
        <f t="shared" si="38"/>
        <v>#DIV/0!</v>
      </c>
      <c r="BI19">
        <f t="shared" si="39"/>
        <v>1000.00738709677</v>
      </c>
      <c r="BJ19">
        <f t="shared" si="40"/>
        <v>841.20652602619543</v>
      </c>
      <c r="BK19">
        <f t="shared" si="41"/>
        <v>0.84120031199808776</v>
      </c>
      <c r="BL19">
        <f t="shared" si="42"/>
        <v>0.1924006239961755</v>
      </c>
      <c r="BM19">
        <v>0.69784624368543502</v>
      </c>
      <c r="BN19">
        <v>0.5</v>
      </c>
      <c r="BO19" t="s">
        <v>253</v>
      </c>
      <c r="BP19">
        <v>1684828854.5999999</v>
      </c>
      <c r="BQ19">
        <v>400.016903225806</v>
      </c>
      <c r="BR19">
        <v>402.43693548387103</v>
      </c>
      <c r="BS19">
        <v>15.9220806451613</v>
      </c>
      <c r="BT19">
        <v>15.414419354838699</v>
      </c>
      <c r="BU19">
        <v>500.00687096774197</v>
      </c>
      <c r="BV19">
        <v>95.363980645161305</v>
      </c>
      <c r="BW19">
        <v>0.199979870967742</v>
      </c>
      <c r="BX19">
        <v>27.993903225806399</v>
      </c>
      <c r="BY19">
        <v>27.991303225806501</v>
      </c>
      <c r="BZ19">
        <v>999.9</v>
      </c>
      <c r="CA19">
        <v>9998.5483870967691</v>
      </c>
      <c r="CB19">
        <v>0</v>
      </c>
      <c r="CC19">
        <v>72.891303225806396</v>
      </c>
      <c r="CD19">
        <v>1000.00738709677</v>
      </c>
      <c r="CE19">
        <v>0.95998796774193595</v>
      </c>
      <c r="CF19">
        <v>4.0012312903225801E-2</v>
      </c>
      <c r="CG19">
        <v>0</v>
      </c>
      <c r="CH19">
        <v>2.3108064516128999</v>
      </c>
      <c r="CI19">
        <v>0</v>
      </c>
      <c r="CJ19">
        <v>1152.6590322580601</v>
      </c>
      <c r="CK19">
        <v>9334.3551612903193</v>
      </c>
      <c r="CL19">
        <v>38.102516129032203</v>
      </c>
      <c r="CM19">
        <v>41.277999999999999</v>
      </c>
      <c r="CN19">
        <v>39.193322580645201</v>
      </c>
      <c r="CO19">
        <v>40.344516129032201</v>
      </c>
      <c r="CP19">
        <v>38.283967741935498</v>
      </c>
      <c r="CQ19">
        <v>959.99548387096797</v>
      </c>
      <c r="CR19">
        <v>40.010645161290299</v>
      </c>
      <c r="CS19">
        <v>0</v>
      </c>
      <c r="CT19">
        <v>59.399999856948902</v>
      </c>
      <c r="CU19">
        <v>2.2897307692307698</v>
      </c>
      <c r="CV19">
        <v>0.240601726463847</v>
      </c>
      <c r="CW19">
        <v>-5.6109401954306799</v>
      </c>
      <c r="CX19">
        <v>1152.65153846154</v>
      </c>
      <c r="CY19">
        <v>15</v>
      </c>
      <c r="CZ19">
        <v>1684828631.0999999</v>
      </c>
      <c r="DA19" t="s">
        <v>254</v>
      </c>
      <c r="DB19">
        <v>1</v>
      </c>
      <c r="DC19">
        <v>-3.3639999999999999</v>
      </c>
      <c r="DD19">
        <v>0.39100000000000001</v>
      </c>
      <c r="DE19">
        <v>399</v>
      </c>
      <c r="DF19">
        <v>15</v>
      </c>
      <c r="DG19">
        <v>2.08</v>
      </c>
      <c r="DH19">
        <v>0.28000000000000003</v>
      </c>
      <c r="DI19">
        <v>-2.4168536538461498</v>
      </c>
      <c r="DJ19">
        <v>-0.20071498335186</v>
      </c>
      <c r="DK19">
        <v>0.124889036364114</v>
      </c>
      <c r="DL19">
        <v>1</v>
      </c>
      <c r="DM19">
        <v>2.2305568181818201</v>
      </c>
      <c r="DN19">
        <v>0.235697660114984</v>
      </c>
      <c r="DO19">
        <v>0.175440000618869</v>
      </c>
      <c r="DP19">
        <v>1</v>
      </c>
      <c r="DQ19">
        <v>0.49523382692307699</v>
      </c>
      <c r="DR19">
        <v>0.124879936822336</v>
      </c>
      <c r="DS19">
        <v>1.7514630625588799E-2</v>
      </c>
      <c r="DT19">
        <v>0</v>
      </c>
      <c r="DU19">
        <v>2</v>
      </c>
      <c r="DV19">
        <v>3</v>
      </c>
      <c r="DW19" t="s">
        <v>262</v>
      </c>
      <c r="DX19">
        <v>100</v>
      </c>
      <c r="DY19">
        <v>100</v>
      </c>
      <c r="DZ19">
        <v>-3.3639999999999999</v>
      </c>
      <c r="EA19">
        <v>0.39100000000000001</v>
      </c>
      <c r="EB19">
        <v>2</v>
      </c>
      <c r="EC19">
        <v>513.41200000000003</v>
      </c>
      <c r="ED19">
        <v>438.43</v>
      </c>
      <c r="EE19">
        <v>26.5824</v>
      </c>
      <c r="EF19">
        <v>29.352</v>
      </c>
      <c r="EG19">
        <v>30.000299999999999</v>
      </c>
      <c r="EH19">
        <v>29.358599999999999</v>
      </c>
      <c r="EI19">
        <v>29.354199999999999</v>
      </c>
      <c r="EJ19">
        <v>19.842199999999998</v>
      </c>
      <c r="EK19">
        <v>34.822200000000002</v>
      </c>
      <c r="EL19">
        <v>44.210900000000002</v>
      </c>
      <c r="EM19">
        <v>26.582100000000001</v>
      </c>
      <c r="EN19">
        <v>402.57499999999999</v>
      </c>
      <c r="EO19">
        <v>15.3428</v>
      </c>
      <c r="EP19">
        <v>100.256</v>
      </c>
      <c r="EQ19">
        <v>89.915000000000006</v>
      </c>
    </row>
    <row r="20" spans="1:147" x14ac:dyDescent="0.3">
      <c r="A20">
        <v>4</v>
      </c>
      <c r="B20">
        <v>1684828922.5999999</v>
      </c>
      <c r="C20">
        <v>180</v>
      </c>
      <c r="D20" t="s">
        <v>263</v>
      </c>
      <c r="E20" t="s">
        <v>264</v>
      </c>
      <c r="F20">
        <v>1684828914.5999999</v>
      </c>
      <c r="G20">
        <f t="shared" si="0"/>
        <v>3.4926767485837658E-3</v>
      </c>
      <c r="H20">
        <f t="shared" si="1"/>
        <v>16.463246860119952</v>
      </c>
      <c r="I20">
        <f t="shared" si="2"/>
        <v>399.99122580645201</v>
      </c>
      <c r="J20">
        <f t="shared" si="3"/>
        <v>204.61183639296976</v>
      </c>
      <c r="K20">
        <f t="shared" si="4"/>
        <v>19.553867036813092</v>
      </c>
      <c r="L20">
        <f t="shared" si="5"/>
        <v>38.225429101226602</v>
      </c>
      <c r="M20">
        <f t="shared" si="6"/>
        <v>0.14643849397938327</v>
      </c>
      <c r="N20">
        <f t="shared" si="7"/>
        <v>3.3580449643343031</v>
      </c>
      <c r="O20">
        <f t="shared" si="8"/>
        <v>0.1429811039154224</v>
      </c>
      <c r="P20">
        <f t="shared" si="9"/>
        <v>8.9667023944769678E-2</v>
      </c>
      <c r="Q20">
        <f t="shared" si="10"/>
        <v>161.8474962403676</v>
      </c>
      <c r="R20">
        <f t="shared" si="11"/>
        <v>28.072737908468998</v>
      </c>
      <c r="S20">
        <f t="shared" si="12"/>
        <v>27.9930548387097</v>
      </c>
      <c r="T20">
        <f t="shared" si="13"/>
        <v>3.7933034997790678</v>
      </c>
      <c r="U20">
        <f t="shared" si="14"/>
        <v>40.079588576024946</v>
      </c>
      <c r="V20">
        <f t="shared" si="15"/>
        <v>1.5238112396423493</v>
      </c>
      <c r="W20">
        <f t="shared" si="16"/>
        <v>3.8019632780209531</v>
      </c>
      <c r="X20">
        <f t="shared" si="17"/>
        <v>2.2694922601367185</v>
      </c>
      <c r="Y20">
        <f t="shared" si="18"/>
        <v>-154.02704461254407</v>
      </c>
      <c r="Z20">
        <f t="shared" si="19"/>
        <v>7.0821257556794759</v>
      </c>
      <c r="AA20">
        <f t="shared" si="20"/>
        <v>0.45977189964615989</v>
      </c>
      <c r="AB20">
        <f t="shared" si="21"/>
        <v>15.362349283149177</v>
      </c>
      <c r="AC20">
        <v>-3.9554998244725401E-2</v>
      </c>
      <c r="AD20">
        <v>4.4403950737869402E-2</v>
      </c>
      <c r="AE20">
        <v>3.3463206981712998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50265.45858700166</v>
      </c>
      <c r="AK20">
        <v>0</v>
      </c>
      <c r="AL20">
        <v>0</v>
      </c>
      <c r="AM20">
        <v>0</v>
      </c>
      <c r="AN20">
        <f t="shared" si="25"/>
        <v>0</v>
      </c>
      <c r="AO20" t="e">
        <f t="shared" si="26"/>
        <v>#DIV/0!</v>
      </c>
      <c r="AP20">
        <v>-1</v>
      </c>
      <c r="AQ20" t="s">
        <v>265</v>
      </c>
      <c r="AR20">
        <v>2.3001153846153799</v>
      </c>
      <c r="AS20">
        <v>1.8520000000000001</v>
      </c>
      <c r="AT20">
        <f t="shared" si="27"/>
        <v>-0.24196295065625262</v>
      </c>
      <c r="AU20">
        <v>0.5</v>
      </c>
      <c r="AV20">
        <f t="shared" si="28"/>
        <v>841.20059655446391</v>
      </c>
      <c r="AW20">
        <f t="shared" si="29"/>
        <v>16.463246860119952</v>
      </c>
      <c r="AX20">
        <f t="shared" si="30"/>
        <v>-101.76968921805901</v>
      </c>
      <c r="AY20">
        <f t="shared" si="31"/>
        <v>1</v>
      </c>
      <c r="AZ20">
        <f t="shared" si="32"/>
        <v>2.0759907840827697E-2</v>
      </c>
      <c r="BA20">
        <f t="shared" si="33"/>
        <v>-1</v>
      </c>
      <c r="BB20" t="s">
        <v>252</v>
      </c>
      <c r="BC20">
        <v>0</v>
      </c>
      <c r="BD20">
        <f t="shared" si="34"/>
        <v>1.8520000000000001</v>
      </c>
      <c r="BE20">
        <f t="shared" si="35"/>
        <v>-0.24196295065625259</v>
      </c>
      <c r="BF20" t="e">
        <f t="shared" si="36"/>
        <v>#DIV/0!</v>
      </c>
      <c r="BG20">
        <f t="shared" si="37"/>
        <v>-0.24196295065625259</v>
      </c>
      <c r="BH20" t="e">
        <f t="shared" si="38"/>
        <v>#DIV/0!</v>
      </c>
      <c r="BI20">
        <f t="shared" si="39"/>
        <v>1000.00035483871</v>
      </c>
      <c r="BJ20">
        <f t="shared" si="40"/>
        <v>841.20059655446391</v>
      </c>
      <c r="BK20">
        <f t="shared" si="41"/>
        <v>0.84120029806403529</v>
      </c>
      <c r="BL20">
        <f t="shared" si="42"/>
        <v>0.19240059612807076</v>
      </c>
      <c r="BM20">
        <v>0.69784624368543502</v>
      </c>
      <c r="BN20">
        <v>0.5</v>
      </c>
      <c r="BO20" t="s">
        <v>253</v>
      </c>
      <c r="BP20">
        <v>1684828914.5999999</v>
      </c>
      <c r="BQ20">
        <v>399.99122580645201</v>
      </c>
      <c r="BR20">
        <v>402.48393548387099</v>
      </c>
      <c r="BS20">
        <v>15.9451741935484</v>
      </c>
      <c r="BT20">
        <v>15.4654838709677</v>
      </c>
      <c r="BU20">
        <v>500.00745161290303</v>
      </c>
      <c r="BV20">
        <v>95.365729032258102</v>
      </c>
      <c r="BW20">
        <v>0.19994000000000001</v>
      </c>
      <c r="BX20">
        <v>28.0321741935484</v>
      </c>
      <c r="BY20">
        <v>27.9930548387097</v>
      </c>
      <c r="BZ20">
        <v>999.9</v>
      </c>
      <c r="CA20">
        <v>10002.419354838699</v>
      </c>
      <c r="CB20">
        <v>0</v>
      </c>
      <c r="CC20">
        <v>72.884399999999999</v>
      </c>
      <c r="CD20">
        <v>1000.00035483871</v>
      </c>
      <c r="CE20">
        <v>0.95999441935483898</v>
      </c>
      <c r="CF20">
        <v>4.0005732258064503E-2</v>
      </c>
      <c r="CG20">
        <v>0</v>
      </c>
      <c r="CH20">
        <v>2.3106612903225798</v>
      </c>
      <c r="CI20">
        <v>0</v>
      </c>
      <c r="CJ20">
        <v>1146.9632258064501</v>
      </c>
      <c r="CK20">
        <v>9334.3122580645195</v>
      </c>
      <c r="CL20">
        <v>38.644935483871002</v>
      </c>
      <c r="CM20">
        <v>41.649000000000001</v>
      </c>
      <c r="CN20">
        <v>39.7135161290323</v>
      </c>
      <c r="CO20">
        <v>40.689129032258002</v>
      </c>
      <c r="CP20">
        <v>38.755774193548397</v>
      </c>
      <c r="CQ20">
        <v>959.99161290322604</v>
      </c>
      <c r="CR20">
        <v>40.01</v>
      </c>
      <c r="CS20">
        <v>0</v>
      </c>
      <c r="CT20">
        <v>59.399999856948902</v>
      </c>
      <c r="CU20">
        <v>2.3001153846153799</v>
      </c>
      <c r="CV20">
        <v>-5.4194866366638901E-2</v>
      </c>
      <c r="CW20">
        <v>5.40376069733294</v>
      </c>
      <c r="CX20">
        <v>1146.98384615385</v>
      </c>
      <c r="CY20">
        <v>15</v>
      </c>
      <c r="CZ20">
        <v>1684828631.0999999</v>
      </c>
      <c r="DA20" t="s">
        <v>254</v>
      </c>
      <c r="DB20">
        <v>1</v>
      </c>
      <c r="DC20">
        <v>-3.3639999999999999</v>
      </c>
      <c r="DD20">
        <v>0.39100000000000001</v>
      </c>
      <c r="DE20">
        <v>399</v>
      </c>
      <c r="DF20">
        <v>15</v>
      </c>
      <c r="DG20">
        <v>2.08</v>
      </c>
      <c r="DH20">
        <v>0.28000000000000003</v>
      </c>
      <c r="DI20">
        <v>-2.4567807692307699</v>
      </c>
      <c r="DJ20">
        <v>-0.191000904977363</v>
      </c>
      <c r="DK20">
        <v>0.123291584650219</v>
      </c>
      <c r="DL20">
        <v>1</v>
      </c>
      <c r="DM20">
        <v>2.297625</v>
      </c>
      <c r="DN20">
        <v>-7.0455889824825896E-2</v>
      </c>
      <c r="DO20">
        <v>0.185202222553177</v>
      </c>
      <c r="DP20">
        <v>1</v>
      </c>
      <c r="DQ20">
        <v>0.47286699999999998</v>
      </c>
      <c r="DR20">
        <v>5.8685050798258198E-2</v>
      </c>
      <c r="DS20">
        <v>1.5425534259542101E-2</v>
      </c>
      <c r="DT20">
        <v>1</v>
      </c>
      <c r="DU20">
        <v>3</v>
      </c>
      <c r="DV20">
        <v>3</v>
      </c>
      <c r="DW20" t="s">
        <v>255</v>
      </c>
      <c r="DX20">
        <v>100</v>
      </c>
      <c r="DY20">
        <v>100</v>
      </c>
      <c r="DZ20">
        <v>-3.3639999999999999</v>
      </c>
      <c r="EA20">
        <v>0.39100000000000001</v>
      </c>
      <c r="EB20">
        <v>2</v>
      </c>
      <c r="EC20">
        <v>513.58399999999995</v>
      </c>
      <c r="ED20">
        <v>438.07</v>
      </c>
      <c r="EE20">
        <v>26.537600000000001</v>
      </c>
      <c r="EF20">
        <v>29.397400000000001</v>
      </c>
      <c r="EG20">
        <v>30.000299999999999</v>
      </c>
      <c r="EH20">
        <v>29.426200000000001</v>
      </c>
      <c r="EI20">
        <v>29.423999999999999</v>
      </c>
      <c r="EJ20">
        <v>19.8996</v>
      </c>
      <c r="EK20">
        <v>34.265000000000001</v>
      </c>
      <c r="EL20">
        <v>43.459800000000001</v>
      </c>
      <c r="EM20">
        <v>26.529800000000002</v>
      </c>
      <c r="EN20">
        <v>402.48899999999998</v>
      </c>
      <c r="EO20">
        <v>15.4697</v>
      </c>
      <c r="EP20">
        <v>100.256</v>
      </c>
      <c r="EQ20">
        <v>89.917000000000002</v>
      </c>
    </row>
    <row r="21" spans="1:147" x14ac:dyDescent="0.3">
      <c r="A21">
        <v>5</v>
      </c>
      <c r="B21">
        <v>1684828982.5999999</v>
      </c>
      <c r="C21">
        <v>240</v>
      </c>
      <c r="D21" t="s">
        <v>266</v>
      </c>
      <c r="E21" t="s">
        <v>267</v>
      </c>
      <c r="F21">
        <v>1684828974.5999999</v>
      </c>
      <c r="G21">
        <f t="shared" si="0"/>
        <v>3.7633813671462107E-3</v>
      </c>
      <c r="H21">
        <f t="shared" si="1"/>
        <v>16.547747867443558</v>
      </c>
      <c r="I21">
        <f t="shared" si="2"/>
        <v>400.00422580645198</v>
      </c>
      <c r="J21">
        <f t="shared" si="3"/>
        <v>217.15126787601426</v>
      </c>
      <c r="K21">
        <f t="shared" si="4"/>
        <v>20.752148678707925</v>
      </c>
      <c r="L21">
        <f t="shared" si="5"/>
        <v>38.226565505417632</v>
      </c>
      <c r="M21">
        <f t="shared" si="6"/>
        <v>0.15843101407292487</v>
      </c>
      <c r="N21">
        <f t="shared" si="7"/>
        <v>3.3563521422444493</v>
      </c>
      <c r="O21">
        <f t="shared" si="8"/>
        <v>0.154390583292115</v>
      </c>
      <c r="P21">
        <f t="shared" si="9"/>
        <v>9.6848548750077215E-2</v>
      </c>
      <c r="Q21">
        <f t="shared" si="10"/>
        <v>161.85268604841602</v>
      </c>
      <c r="R21">
        <f t="shared" si="11"/>
        <v>28.046040322649002</v>
      </c>
      <c r="S21">
        <f t="shared" si="12"/>
        <v>27.991970967741899</v>
      </c>
      <c r="T21">
        <f t="shared" si="13"/>
        <v>3.7930638105030061</v>
      </c>
      <c r="U21">
        <f t="shared" si="14"/>
        <v>40.119104570608819</v>
      </c>
      <c r="V21">
        <f t="shared" si="15"/>
        <v>1.5284462541874122</v>
      </c>
      <c r="W21">
        <f t="shared" si="16"/>
        <v>3.8097716051896855</v>
      </c>
      <c r="X21">
        <f t="shared" si="17"/>
        <v>2.2646175563155939</v>
      </c>
      <c r="Y21">
        <f t="shared" si="18"/>
        <v>-165.96511829114789</v>
      </c>
      <c r="Z21">
        <f t="shared" si="19"/>
        <v>13.645204420991737</v>
      </c>
      <c r="AA21">
        <f t="shared" si="20"/>
        <v>0.88644475290821168</v>
      </c>
      <c r="AB21">
        <f t="shared" si="21"/>
        <v>10.419216931168071</v>
      </c>
      <c r="AC21">
        <v>-3.9529962437305499E-2</v>
      </c>
      <c r="AD21">
        <v>4.4375845850783399E-2</v>
      </c>
      <c r="AE21">
        <v>3.3446352967989998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50229.06040263972</v>
      </c>
      <c r="AK21">
        <v>0</v>
      </c>
      <c r="AL21">
        <v>0</v>
      </c>
      <c r="AM21">
        <v>0</v>
      </c>
      <c r="AN21">
        <f t="shared" si="25"/>
        <v>0</v>
      </c>
      <c r="AO21" t="e">
        <f t="shared" si="26"/>
        <v>#DIV/0!</v>
      </c>
      <c r="AP21">
        <v>-1</v>
      </c>
      <c r="AQ21" t="s">
        <v>268</v>
      </c>
      <c r="AR21">
        <v>2.2094846153846199</v>
      </c>
      <c r="AS21">
        <v>1.8228</v>
      </c>
      <c r="AT21">
        <f t="shared" si="27"/>
        <v>-0.21213770868148996</v>
      </c>
      <c r="AU21">
        <v>0.5</v>
      </c>
      <c r="AV21">
        <f t="shared" si="28"/>
        <v>841.23012619354779</v>
      </c>
      <c r="AW21">
        <f t="shared" si="29"/>
        <v>16.547747867443558</v>
      </c>
      <c r="AX21">
        <f t="shared" si="30"/>
        <v>-89.22831572226994</v>
      </c>
      <c r="AY21">
        <f t="shared" si="31"/>
        <v>1</v>
      </c>
      <c r="AZ21">
        <f t="shared" si="32"/>
        <v>2.0859628442985913E-2</v>
      </c>
      <c r="BA21">
        <f t="shared" si="33"/>
        <v>-1</v>
      </c>
      <c r="BB21" t="s">
        <v>252</v>
      </c>
      <c r="BC21">
        <v>0</v>
      </c>
      <c r="BD21">
        <f t="shared" si="34"/>
        <v>1.8228</v>
      </c>
      <c r="BE21">
        <f t="shared" si="35"/>
        <v>-0.21213770868148998</v>
      </c>
      <c r="BF21" t="e">
        <f t="shared" si="36"/>
        <v>#DIV/0!</v>
      </c>
      <c r="BG21">
        <f t="shared" si="37"/>
        <v>-0.21213770868148998</v>
      </c>
      <c r="BH21" t="e">
        <f t="shared" si="38"/>
        <v>#DIV/0!</v>
      </c>
      <c r="BI21">
        <f t="shared" si="39"/>
        <v>1000.03580645161</v>
      </c>
      <c r="BJ21">
        <f t="shared" si="40"/>
        <v>841.23012619354779</v>
      </c>
      <c r="BK21">
        <f t="shared" si="41"/>
        <v>0.84120000580624554</v>
      </c>
      <c r="BL21">
        <f t="shared" si="42"/>
        <v>0.19240001161249118</v>
      </c>
      <c r="BM21">
        <v>0.69784624368543502</v>
      </c>
      <c r="BN21">
        <v>0.5</v>
      </c>
      <c r="BO21" t="s">
        <v>253</v>
      </c>
      <c r="BP21">
        <v>1684828974.5999999</v>
      </c>
      <c r="BQ21">
        <v>400.00422580645198</v>
      </c>
      <c r="BR21">
        <v>402.52383870967702</v>
      </c>
      <c r="BS21">
        <v>15.993719354838699</v>
      </c>
      <c r="BT21">
        <v>15.4768774193548</v>
      </c>
      <c r="BU21">
        <v>500.00932258064501</v>
      </c>
      <c r="BV21">
        <v>95.365341935483897</v>
      </c>
      <c r="BW21">
        <v>0.200062225806452</v>
      </c>
      <c r="BX21">
        <v>28.0673806451613</v>
      </c>
      <c r="BY21">
        <v>27.991970967741899</v>
      </c>
      <c r="BZ21">
        <v>999.9</v>
      </c>
      <c r="CA21">
        <v>9996.1290322580608</v>
      </c>
      <c r="CB21">
        <v>0</v>
      </c>
      <c r="CC21">
        <v>72.877496774193503</v>
      </c>
      <c r="CD21">
        <v>1000.03580645161</v>
      </c>
      <c r="CE21">
        <v>0.959999580645162</v>
      </c>
      <c r="CF21">
        <v>4.0000467741935497E-2</v>
      </c>
      <c r="CG21">
        <v>0</v>
      </c>
      <c r="CH21">
        <v>2.2102516129032299</v>
      </c>
      <c r="CI21">
        <v>0</v>
      </c>
      <c r="CJ21">
        <v>1148.5958064516101</v>
      </c>
      <c r="CK21">
        <v>9334.65</v>
      </c>
      <c r="CL21">
        <v>39.130903225806399</v>
      </c>
      <c r="CM21">
        <v>42.02</v>
      </c>
      <c r="CN21">
        <v>40.197258064516099</v>
      </c>
      <c r="CO21">
        <v>41.024000000000001</v>
      </c>
      <c r="CP21">
        <v>39.183</v>
      </c>
      <c r="CQ21">
        <v>960.03387096774202</v>
      </c>
      <c r="CR21">
        <v>40.001612903225798</v>
      </c>
      <c r="CS21">
        <v>0</v>
      </c>
      <c r="CT21">
        <v>59.200000047683702</v>
      </c>
      <c r="CU21">
        <v>2.2094846153846199</v>
      </c>
      <c r="CV21">
        <v>-0.39770940513699998</v>
      </c>
      <c r="CW21">
        <v>8.3152136706118096</v>
      </c>
      <c r="CX21">
        <v>1148.62846153846</v>
      </c>
      <c r="CY21">
        <v>15</v>
      </c>
      <c r="CZ21">
        <v>1684828631.0999999</v>
      </c>
      <c r="DA21" t="s">
        <v>254</v>
      </c>
      <c r="DB21">
        <v>1</v>
      </c>
      <c r="DC21">
        <v>-3.3639999999999999</v>
      </c>
      <c r="DD21">
        <v>0.39100000000000001</v>
      </c>
      <c r="DE21">
        <v>399</v>
      </c>
      <c r="DF21">
        <v>15</v>
      </c>
      <c r="DG21">
        <v>2.08</v>
      </c>
      <c r="DH21">
        <v>0.28000000000000003</v>
      </c>
      <c r="DI21">
        <v>-2.5418046153846201</v>
      </c>
      <c r="DJ21">
        <v>4.0245744045058998E-2</v>
      </c>
      <c r="DK21">
        <v>0.12975588662297199</v>
      </c>
      <c r="DL21">
        <v>1</v>
      </c>
      <c r="DM21">
        <v>2.2188522727272701</v>
      </c>
      <c r="DN21">
        <v>-0.23753446251219401</v>
      </c>
      <c r="DO21">
        <v>0.209405941663377</v>
      </c>
      <c r="DP21">
        <v>1</v>
      </c>
      <c r="DQ21">
        <v>0.51566036538461502</v>
      </c>
      <c r="DR21">
        <v>1.1683638692052E-2</v>
      </c>
      <c r="DS21">
        <v>2.9467539248157798E-3</v>
      </c>
      <c r="DT21">
        <v>1</v>
      </c>
      <c r="DU21">
        <v>3</v>
      </c>
      <c r="DV21">
        <v>3</v>
      </c>
      <c r="DW21" t="s">
        <v>255</v>
      </c>
      <c r="DX21">
        <v>100</v>
      </c>
      <c r="DY21">
        <v>100</v>
      </c>
      <c r="DZ21">
        <v>-3.3639999999999999</v>
      </c>
      <c r="EA21">
        <v>0.39100000000000001</v>
      </c>
      <c r="EB21">
        <v>2</v>
      </c>
      <c r="EC21">
        <v>514.05499999999995</v>
      </c>
      <c r="ED21">
        <v>436.77800000000002</v>
      </c>
      <c r="EE21">
        <v>26.485499999999998</v>
      </c>
      <c r="EF21">
        <v>29.437899999999999</v>
      </c>
      <c r="EG21">
        <v>30.000399999999999</v>
      </c>
      <c r="EH21">
        <v>29.484000000000002</v>
      </c>
      <c r="EI21">
        <v>29.489000000000001</v>
      </c>
      <c r="EJ21">
        <v>19.941800000000001</v>
      </c>
      <c r="EK21">
        <v>34.265000000000001</v>
      </c>
      <c r="EL21">
        <v>42.328099999999999</v>
      </c>
      <c r="EM21">
        <v>26.4773</v>
      </c>
      <c r="EN21">
        <v>402.56</v>
      </c>
      <c r="EO21">
        <v>15.463100000000001</v>
      </c>
      <c r="EP21">
        <v>100.254</v>
      </c>
      <c r="EQ21">
        <v>89.918800000000005</v>
      </c>
    </row>
    <row r="22" spans="1:147" x14ac:dyDescent="0.3">
      <c r="A22">
        <v>6</v>
      </c>
      <c r="B22">
        <v>1684829042.5999999</v>
      </c>
      <c r="C22">
        <v>300</v>
      </c>
      <c r="D22" t="s">
        <v>269</v>
      </c>
      <c r="E22" t="s">
        <v>270</v>
      </c>
      <c r="F22">
        <v>1684829034.60323</v>
      </c>
      <c r="G22">
        <f t="shared" si="0"/>
        <v>4.0025632038459642E-3</v>
      </c>
      <c r="H22">
        <f t="shared" si="1"/>
        <v>17.596959638377303</v>
      </c>
      <c r="I22">
        <f t="shared" si="2"/>
        <v>399.98599999999999</v>
      </c>
      <c r="J22">
        <f t="shared" si="3"/>
        <v>217.64479729824089</v>
      </c>
      <c r="K22">
        <f t="shared" si="4"/>
        <v>20.798905495077562</v>
      </c>
      <c r="L22">
        <f t="shared" si="5"/>
        <v>38.224074807329806</v>
      </c>
      <c r="M22">
        <f t="shared" si="6"/>
        <v>0.1692084759151132</v>
      </c>
      <c r="N22">
        <f t="shared" si="7"/>
        <v>3.3583295095452437</v>
      </c>
      <c r="O22">
        <f t="shared" si="8"/>
        <v>0.16461086172504341</v>
      </c>
      <c r="P22">
        <f t="shared" si="9"/>
        <v>0.10328446072934455</v>
      </c>
      <c r="Q22">
        <f t="shared" si="10"/>
        <v>161.84601321721632</v>
      </c>
      <c r="R22">
        <f t="shared" si="11"/>
        <v>28.024504143389553</v>
      </c>
      <c r="S22">
        <f t="shared" si="12"/>
        <v>27.980270967741902</v>
      </c>
      <c r="T22">
        <f t="shared" si="13"/>
        <v>3.7904772914223712</v>
      </c>
      <c r="U22">
        <f t="shared" si="14"/>
        <v>40.12223101683621</v>
      </c>
      <c r="V22">
        <f t="shared" si="15"/>
        <v>1.5315239716360916</v>
      </c>
      <c r="W22">
        <f t="shared" si="16"/>
        <v>3.8171455894200625</v>
      </c>
      <c r="X22">
        <f t="shared" si="17"/>
        <v>2.2589533197862797</v>
      </c>
      <c r="Y22">
        <f t="shared" si="18"/>
        <v>-176.51303728960701</v>
      </c>
      <c r="Z22">
        <f t="shared" si="19"/>
        <v>21.780827540387374</v>
      </c>
      <c r="AA22">
        <f t="shared" si="20"/>
        <v>1.4142843437056771</v>
      </c>
      <c r="AB22">
        <f t="shared" si="21"/>
        <v>8.5280878117023597</v>
      </c>
      <c r="AC22">
        <v>-3.9559206999711397E-2</v>
      </c>
      <c r="AD22">
        <v>4.4408675434048403E-2</v>
      </c>
      <c r="AE22">
        <v>3.34660399588974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50259.122192689778</v>
      </c>
      <c r="AK22">
        <v>0</v>
      </c>
      <c r="AL22">
        <v>0</v>
      </c>
      <c r="AM22">
        <v>0</v>
      </c>
      <c r="AN22">
        <f t="shared" si="25"/>
        <v>0</v>
      </c>
      <c r="AO22" t="e">
        <f t="shared" si="26"/>
        <v>#DIV/0!</v>
      </c>
      <c r="AP22">
        <v>-1</v>
      </c>
      <c r="AQ22" t="s">
        <v>271</v>
      </c>
      <c r="AR22">
        <v>2.1936769230769202</v>
      </c>
      <c r="AS22">
        <v>1.7327999999999999</v>
      </c>
      <c r="AT22">
        <f t="shared" si="27"/>
        <v>-0.26597237019674536</v>
      </c>
      <c r="AU22">
        <v>0.5</v>
      </c>
      <c r="AV22">
        <f t="shared" si="28"/>
        <v>841.19534934193962</v>
      </c>
      <c r="AW22">
        <f t="shared" si="29"/>
        <v>17.596959638377303</v>
      </c>
      <c r="AX22">
        <f t="shared" si="30"/>
        <v>-111.86736043147745</v>
      </c>
      <c r="AY22">
        <f t="shared" si="31"/>
        <v>1</v>
      </c>
      <c r="AZ22">
        <f t="shared" si="32"/>
        <v>2.2107777525072571E-2</v>
      </c>
      <c r="BA22">
        <f t="shared" si="33"/>
        <v>-1</v>
      </c>
      <c r="BB22" t="s">
        <v>252</v>
      </c>
      <c r="BC22">
        <v>0</v>
      </c>
      <c r="BD22">
        <f t="shared" si="34"/>
        <v>1.7327999999999999</v>
      </c>
      <c r="BE22">
        <f t="shared" si="35"/>
        <v>-0.26597237019674536</v>
      </c>
      <c r="BF22" t="e">
        <f t="shared" si="36"/>
        <v>#DIV/0!</v>
      </c>
      <c r="BG22">
        <f t="shared" si="37"/>
        <v>-0.26597237019674536</v>
      </c>
      <c r="BH22" t="e">
        <f t="shared" si="38"/>
        <v>#DIV/0!</v>
      </c>
      <c r="BI22">
        <f t="shared" si="39"/>
        <v>999.99445161290305</v>
      </c>
      <c r="BJ22">
        <f t="shared" si="40"/>
        <v>841.19534934193962</v>
      </c>
      <c r="BK22">
        <f t="shared" si="41"/>
        <v>0.8412000166452579</v>
      </c>
      <c r="BL22">
        <f t="shared" si="42"/>
        <v>0.19240003329051589</v>
      </c>
      <c r="BM22">
        <v>0.69784624368543502</v>
      </c>
      <c r="BN22">
        <v>0.5</v>
      </c>
      <c r="BO22" t="s">
        <v>253</v>
      </c>
      <c r="BP22">
        <v>1684829034.60323</v>
      </c>
      <c r="BQ22">
        <v>399.98599999999999</v>
      </c>
      <c r="BR22">
        <v>402.665387096774</v>
      </c>
      <c r="BS22">
        <v>16.026238709677401</v>
      </c>
      <c r="BT22">
        <v>15.476567741935501</v>
      </c>
      <c r="BU22">
        <v>500.00996774193499</v>
      </c>
      <c r="BV22">
        <v>95.363574193548402</v>
      </c>
      <c r="BW22">
        <v>0.19995754838709701</v>
      </c>
      <c r="BX22">
        <v>28.100570967741898</v>
      </c>
      <c r="BY22">
        <v>27.980270967741902</v>
      </c>
      <c r="BZ22">
        <v>999.9</v>
      </c>
      <c r="CA22">
        <v>10003.7096774194</v>
      </c>
      <c r="CB22">
        <v>0</v>
      </c>
      <c r="CC22">
        <v>72.863</v>
      </c>
      <c r="CD22">
        <v>999.99445161290305</v>
      </c>
      <c r="CE22">
        <v>0.95999570967741998</v>
      </c>
      <c r="CF22">
        <v>4.00044161290323E-2</v>
      </c>
      <c r="CG22">
        <v>0</v>
      </c>
      <c r="CH22">
        <v>2.2094</v>
      </c>
      <c r="CI22">
        <v>0</v>
      </c>
      <c r="CJ22">
        <v>1152.55774193548</v>
      </c>
      <c r="CK22">
        <v>9334.2558064516106</v>
      </c>
      <c r="CL22">
        <v>39.308</v>
      </c>
      <c r="CM22">
        <v>42</v>
      </c>
      <c r="CN22">
        <v>40.375</v>
      </c>
      <c r="CO22">
        <v>40.842483870967698</v>
      </c>
      <c r="CP22">
        <v>39.311999999999998</v>
      </c>
      <c r="CQ22">
        <v>959.99387096774205</v>
      </c>
      <c r="CR22">
        <v>40.000322580645197</v>
      </c>
      <c r="CS22">
        <v>0</v>
      </c>
      <c r="CT22">
        <v>59.599999904632597</v>
      </c>
      <c r="CU22">
        <v>2.1936769230769202</v>
      </c>
      <c r="CV22">
        <v>-0.23720341201366599</v>
      </c>
      <c r="CW22">
        <v>8.4300854757314898</v>
      </c>
      <c r="CX22">
        <v>1152.68153846154</v>
      </c>
      <c r="CY22">
        <v>15</v>
      </c>
      <c r="CZ22">
        <v>1684828631.0999999</v>
      </c>
      <c r="DA22" t="s">
        <v>254</v>
      </c>
      <c r="DB22">
        <v>1</v>
      </c>
      <c r="DC22">
        <v>-3.3639999999999999</v>
      </c>
      <c r="DD22">
        <v>0.39100000000000001</v>
      </c>
      <c r="DE22">
        <v>399</v>
      </c>
      <c r="DF22">
        <v>15</v>
      </c>
      <c r="DG22">
        <v>2.08</v>
      </c>
      <c r="DH22">
        <v>0.28000000000000003</v>
      </c>
      <c r="DI22">
        <v>-2.6717184615384602</v>
      </c>
      <c r="DJ22">
        <v>-2.12901914587506E-2</v>
      </c>
      <c r="DK22">
        <v>0.128880089668722</v>
      </c>
      <c r="DL22">
        <v>1</v>
      </c>
      <c r="DM22">
        <v>2.1953</v>
      </c>
      <c r="DN22">
        <v>0.125386439407943</v>
      </c>
      <c r="DO22">
        <v>0.18674560114084199</v>
      </c>
      <c r="DP22">
        <v>1</v>
      </c>
      <c r="DQ22">
        <v>0.54658259615384597</v>
      </c>
      <c r="DR22">
        <v>2.6933358793906102E-2</v>
      </c>
      <c r="DS22">
        <v>4.9367855364662204E-3</v>
      </c>
      <c r="DT22">
        <v>1</v>
      </c>
      <c r="DU22">
        <v>3</v>
      </c>
      <c r="DV22">
        <v>3</v>
      </c>
      <c r="DW22" t="s">
        <v>255</v>
      </c>
      <c r="DX22">
        <v>100</v>
      </c>
      <c r="DY22">
        <v>100</v>
      </c>
      <c r="DZ22">
        <v>-3.3639999999999999</v>
      </c>
      <c r="EA22">
        <v>0.39100000000000001</v>
      </c>
      <c r="EB22">
        <v>2</v>
      </c>
      <c r="EC22">
        <v>513.98</v>
      </c>
      <c r="ED22">
        <v>436.81599999999997</v>
      </c>
      <c r="EE22">
        <v>26.510999999999999</v>
      </c>
      <c r="EF22">
        <v>29.475899999999999</v>
      </c>
      <c r="EG22">
        <v>30.0002</v>
      </c>
      <c r="EH22">
        <v>29.536899999999999</v>
      </c>
      <c r="EI22">
        <v>29.5442</v>
      </c>
      <c r="EJ22">
        <v>19.975999999999999</v>
      </c>
      <c r="EK22">
        <v>34.265000000000001</v>
      </c>
      <c r="EL22">
        <v>41.5824</v>
      </c>
      <c r="EM22">
        <v>26.513300000000001</v>
      </c>
      <c r="EN22">
        <v>402.74099999999999</v>
      </c>
      <c r="EO22">
        <v>15.464700000000001</v>
      </c>
      <c r="EP22">
        <v>100.254</v>
      </c>
      <c r="EQ22">
        <v>89.923400000000001</v>
      </c>
    </row>
    <row r="23" spans="1:147" x14ac:dyDescent="0.3">
      <c r="A23">
        <v>7</v>
      </c>
      <c r="B23">
        <v>1684829102.5999999</v>
      </c>
      <c r="C23">
        <v>360</v>
      </c>
      <c r="D23" t="s">
        <v>272</v>
      </c>
      <c r="E23" t="s">
        <v>273</v>
      </c>
      <c r="F23">
        <v>1684829094.6161301</v>
      </c>
      <c r="G23">
        <f t="shared" si="0"/>
        <v>4.2637366992056489E-3</v>
      </c>
      <c r="H23">
        <f t="shared" si="1"/>
        <v>17.892985388107917</v>
      </c>
      <c r="I23">
        <f t="shared" si="2"/>
        <v>399.97596774193499</v>
      </c>
      <c r="J23">
        <f t="shared" si="3"/>
        <v>225.74704814180066</v>
      </c>
      <c r="K23">
        <f t="shared" si="4"/>
        <v>21.573343842664737</v>
      </c>
      <c r="L23">
        <f t="shared" si="5"/>
        <v>38.223397169203473</v>
      </c>
      <c r="M23">
        <f t="shared" si="6"/>
        <v>0.18108646399879658</v>
      </c>
      <c r="N23">
        <f t="shared" si="7"/>
        <v>3.3587804285011149</v>
      </c>
      <c r="O23">
        <f t="shared" si="8"/>
        <v>0.17583218945636742</v>
      </c>
      <c r="P23">
        <f t="shared" si="9"/>
        <v>0.11035449525495222</v>
      </c>
      <c r="Q23">
        <f t="shared" si="10"/>
        <v>161.84618840882783</v>
      </c>
      <c r="R23">
        <f t="shared" si="11"/>
        <v>27.996132779381544</v>
      </c>
      <c r="S23">
        <f t="shared" si="12"/>
        <v>27.9664161290323</v>
      </c>
      <c r="T23">
        <f t="shared" si="13"/>
        <v>3.787416392271977</v>
      </c>
      <c r="U23">
        <f t="shared" si="14"/>
        <v>40.129903267708066</v>
      </c>
      <c r="V23">
        <f t="shared" si="15"/>
        <v>1.5346157932854494</v>
      </c>
      <c r="W23">
        <f t="shared" si="16"/>
        <v>3.8241203400067296</v>
      </c>
      <c r="X23">
        <f t="shared" si="17"/>
        <v>2.2528005989865276</v>
      </c>
      <c r="Y23">
        <f t="shared" si="18"/>
        <v>-188.03078843496911</v>
      </c>
      <c r="Z23">
        <f t="shared" si="19"/>
        <v>29.967919286924101</v>
      </c>
      <c r="AA23">
        <f t="shared" si="20"/>
        <v>1.9458013298769596</v>
      </c>
      <c r="AB23">
        <f t="shared" si="21"/>
        <v>5.7291205906597753</v>
      </c>
      <c r="AC23">
        <v>-3.9565876913650697E-2</v>
      </c>
      <c r="AD23">
        <v>4.44161629967618E-2</v>
      </c>
      <c r="AE23">
        <v>3.34705293785535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50262.03222403027</v>
      </c>
      <c r="AK23">
        <v>0</v>
      </c>
      <c r="AL23">
        <v>0</v>
      </c>
      <c r="AM23">
        <v>0</v>
      </c>
      <c r="AN23">
        <f t="shared" si="25"/>
        <v>0</v>
      </c>
      <c r="AO23" t="e">
        <f t="shared" si="26"/>
        <v>#DIV/0!</v>
      </c>
      <c r="AP23">
        <v>-1</v>
      </c>
      <c r="AQ23" t="s">
        <v>274</v>
      </c>
      <c r="AR23">
        <v>2.32637692307692</v>
      </c>
      <c r="AS23">
        <v>1.7676000000000001</v>
      </c>
      <c r="AT23">
        <f t="shared" si="27"/>
        <v>-0.31612181663097982</v>
      </c>
      <c r="AU23">
        <v>0.5</v>
      </c>
      <c r="AV23">
        <f t="shared" si="28"/>
        <v>841.19624636133767</v>
      </c>
      <c r="AW23">
        <f t="shared" si="29"/>
        <v>17.892985388107917</v>
      </c>
      <c r="AX23">
        <f t="shared" si="30"/>
        <v>-132.96024277145366</v>
      </c>
      <c r="AY23">
        <f t="shared" si="31"/>
        <v>1</v>
      </c>
      <c r="AZ23">
        <f t="shared" si="32"/>
        <v>2.245966440034778E-2</v>
      </c>
      <c r="BA23">
        <f t="shared" si="33"/>
        <v>-1</v>
      </c>
      <c r="BB23" t="s">
        <v>252</v>
      </c>
      <c r="BC23">
        <v>0</v>
      </c>
      <c r="BD23">
        <f t="shared" si="34"/>
        <v>1.7676000000000001</v>
      </c>
      <c r="BE23">
        <f t="shared" si="35"/>
        <v>-0.31612181663097982</v>
      </c>
      <c r="BF23" t="e">
        <f t="shared" si="36"/>
        <v>#DIV/0!</v>
      </c>
      <c r="BG23">
        <f t="shared" si="37"/>
        <v>-0.31612181663097982</v>
      </c>
      <c r="BH23" t="e">
        <f t="shared" si="38"/>
        <v>#DIV/0!</v>
      </c>
      <c r="BI23">
        <f t="shared" si="39"/>
        <v>999.99551612903201</v>
      </c>
      <c r="BJ23">
        <f t="shared" si="40"/>
        <v>841.19624636133767</v>
      </c>
      <c r="BK23">
        <f t="shared" si="41"/>
        <v>0.84120001819367751</v>
      </c>
      <c r="BL23">
        <f t="shared" si="42"/>
        <v>0.19240003638735503</v>
      </c>
      <c r="BM23">
        <v>0.69784624368543502</v>
      </c>
      <c r="BN23">
        <v>0.5</v>
      </c>
      <c r="BO23" t="s">
        <v>253</v>
      </c>
      <c r="BP23">
        <v>1684829094.6161301</v>
      </c>
      <c r="BQ23">
        <v>399.97596774193499</v>
      </c>
      <c r="BR23">
        <v>402.711322580645</v>
      </c>
      <c r="BS23">
        <v>16.058474193548399</v>
      </c>
      <c r="BT23">
        <v>15.4729387096774</v>
      </c>
      <c r="BU23">
        <v>499.995612903226</v>
      </c>
      <c r="BV23">
        <v>95.364277419354806</v>
      </c>
      <c r="BW23">
        <v>0.19995706451612899</v>
      </c>
      <c r="BX23">
        <v>28.1319129032258</v>
      </c>
      <c r="BY23">
        <v>27.9664161290323</v>
      </c>
      <c r="BZ23">
        <v>999.9</v>
      </c>
      <c r="CA23">
        <v>10005.322580645199</v>
      </c>
      <c r="CB23">
        <v>0</v>
      </c>
      <c r="CC23">
        <v>72.852645161290297</v>
      </c>
      <c r="CD23">
        <v>999.99551612903201</v>
      </c>
      <c r="CE23">
        <v>0.95999764516129105</v>
      </c>
      <c r="CF23">
        <v>4.0002441935483898E-2</v>
      </c>
      <c r="CG23">
        <v>0</v>
      </c>
      <c r="CH23">
        <v>2.3007516129032299</v>
      </c>
      <c r="CI23">
        <v>0</v>
      </c>
      <c r="CJ23">
        <v>1156.6409677419399</v>
      </c>
      <c r="CK23">
        <v>9334.2735483871002</v>
      </c>
      <c r="CL23">
        <v>39.436999999999998</v>
      </c>
      <c r="CM23">
        <v>42.064032258064501</v>
      </c>
      <c r="CN23">
        <v>40.542000000000002</v>
      </c>
      <c r="CO23">
        <v>40.762</v>
      </c>
      <c r="CP23">
        <v>39.436999999999998</v>
      </c>
      <c r="CQ23">
        <v>959.99258064516096</v>
      </c>
      <c r="CR23">
        <v>40.000322580645197</v>
      </c>
      <c r="CS23">
        <v>0</v>
      </c>
      <c r="CT23">
        <v>59.399999856948902</v>
      </c>
      <c r="CU23">
        <v>2.32637692307692</v>
      </c>
      <c r="CV23">
        <v>0.27580854701805002</v>
      </c>
      <c r="CW23">
        <v>8.0112820471066506</v>
      </c>
      <c r="CX23">
        <v>1156.7057692307701</v>
      </c>
      <c r="CY23">
        <v>15</v>
      </c>
      <c r="CZ23">
        <v>1684828631.0999999</v>
      </c>
      <c r="DA23" t="s">
        <v>254</v>
      </c>
      <c r="DB23">
        <v>1</v>
      </c>
      <c r="DC23">
        <v>-3.3639999999999999</v>
      </c>
      <c r="DD23">
        <v>0.39100000000000001</v>
      </c>
      <c r="DE23">
        <v>399</v>
      </c>
      <c r="DF23">
        <v>15</v>
      </c>
      <c r="DG23">
        <v>2.08</v>
      </c>
      <c r="DH23">
        <v>0.28000000000000003</v>
      </c>
      <c r="DI23">
        <v>-2.71511923076923</v>
      </c>
      <c r="DJ23">
        <v>-0.35955432882342298</v>
      </c>
      <c r="DK23">
        <v>0.14822927643254499</v>
      </c>
      <c r="DL23">
        <v>1</v>
      </c>
      <c r="DM23">
        <v>2.29573181818182</v>
      </c>
      <c r="DN23">
        <v>-9.0215359751789695E-3</v>
      </c>
      <c r="DO23">
        <v>0.17249914726103799</v>
      </c>
      <c r="DP23">
        <v>1</v>
      </c>
      <c r="DQ23">
        <v>0.58214917307692304</v>
      </c>
      <c r="DR23">
        <v>3.67871118738783E-2</v>
      </c>
      <c r="DS23">
        <v>5.5937875352282699E-3</v>
      </c>
      <c r="DT23">
        <v>1</v>
      </c>
      <c r="DU23">
        <v>3</v>
      </c>
      <c r="DV23">
        <v>3</v>
      </c>
      <c r="DW23" t="s">
        <v>255</v>
      </c>
      <c r="DX23">
        <v>100</v>
      </c>
      <c r="DY23">
        <v>100</v>
      </c>
      <c r="DZ23">
        <v>-3.3639999999999999</v>
      </c>
      <c r="EA23">
        <v>0.39100000000000001</v>
      </c>
      <c r="EB23">
        <v>2</v>
      </c>
      <c r="EC23">
        <v>514.37</v>
      </c>
      <c r="ED23">
        <v>435.92200000000003</v>
      </c>
      <c r="EE23">
        <v>26.621300000000002</v>
      </c>
      <c r="EF23">
        <v>29.508900000000001</v>
      </c>
      <c r="EG23">
        <v>30</v>
      </c>
      <c r="EH23">
        <v>29.584900000000001</v>
      </c>
      <c r="EI23">
        <v>29.5945</v>
      </c>
      <c r="EJ23">
        <v>20.002600000000001</v>
      </c>
      <c r="EK23">
        <v>34.265000000000001</v>
      </c>
      <c r="EL23">
        <v>40.459800000000001</v>
      </c>
      <c r="EM23">
        <v>26.626300000000001</v>
      </c>
      <c r="EN23">
        <v>402.67099999999999</v>
      </c>
      <c r="EO23">
        <v>15.464700000000001</v>
      </c>
      <c r="EP23">
        <v>100.256</v>
      </c>
      <c r="EQ23">
        <v>89.928600000000003</v>
      </c>
    </row>
    <row r="24" spans="1:147" x14ac:dyDescent="0.3">
      <c r="A24">
        <v>8</v>
      </c>
      <c r="B24">
        <v>1684829162.5999999</v>
      </c>
      <c r="C24">
        <v>420</v>
      </c>
      <c r="D24" t="s">
        <v>275</v>
      </c>
      <c r="E24" t="s">
        <v>276</v>
      </c>
      <c r="F24">
        <v>1684829154.64516</v>
      </c>
      <c r="G24">
        <f t="shared" si="0"/>
        <v>4.5393616029913708E-3</v>
      </c>
      <c r="H24">
        <f t="shared" si="1"/>
        <v>18.301652513814822</v>
      </c>
      <c r="I24">
        <f t="shared" si="2"/>
        <v>399.99109677419301</v>
      </c>
      <c r="J24">
        <f t="shared" si="3"/>
        <v>232.02296312179053</v>
      </c>
      <c r="K24">
        <f t="shared" si="4"/>
        <v>22.172860728882984</v>
      </c>
      <c r="L24">
        <f t="shared" si="5"/>
        <v>38.224435901682554</v>
      </c>
      <c r="M24">
        <f t="shared" si="6"/>
        <v>0.19313574014557022</v>
      </c>
      <c r="N24">
        <f t="shared" si="7"/>
        <v>3.3550846144920121</v>
      </c>
      <c r="O24">
        <f t="shared" si="8"/>
        <v>0.18716502160411858</v>
      </c>
      <c r="P24">
        <f t="shared" si="9"/>
        <v>0.11749920810978653</v>
      </c>
      <c r="Q24">
        <f t="shared" si="10"/>
        <v>161.84722171811023</v>
      </c>
      <c r="R24">
        <f t="shared" si="11"/>
        <v>27.988176956228163</v>
      </c>
      <c r="S24">
        <f t="shared" si="12"/>
        <v>27.9814516129032</v>
      </c>
      <c r="T24">
        <f t="shared" si="13"/>
        <v>3.7907382268313787</v>
      </c>
      <c r="U24">
        <f t="shared" si="14"/>
        <v>40.079641892809512</v>
      </c>
      <c r="V24">
        <f t="shared" si="15"/>
        <v>1.5376340454751423</v>
      </c>
      <c r="W24">
        <f t="shared" si="16"/>
        <v>3.8364465670313326</v>
      </c>
      <c r="X24">
        <f t="shared" si="17"/>
        <v>2.2531041813562362</v>
      </c>
      <c r="Y24">
        <f t="shared" si="18"/>
        <v>-200.18584669191947</v>
      </c>
      <c r="Z24">
        <f t="shared" si="19"/>
        <v>37.212127816349977</v>
      </c>
      <c r="AA24">
        <f t="shared" si="20"/>
        <v>2.4196730337293748</v>
      </c>
      <c r="AB24">
        <f t="shared" si="21"/>
        <v>1.2931758762701122</v>
      </c>
      <c r="AC24">
        <v>-3.9511219838336498E-2</v>
      </c>
      <c r="AD24">
        <v>4.4354805641498699E-2</v>
      </c>
      <c r="AE24">
        <v>3.3433733244309298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50186.19894861467</v>
      </c>
      <c r="AK24">
        <v>0</v>
      </c>
      <c r="AL24">
        <v>0</v>
      </c>
      <c r="AM24">
        <v>0</v>
      </c>
      <c r="AN24">
        <f t="shared" si="25"/>
        <v>0</v>
      </c>
      <c r="AO24" t="e">
        <f t="shared" si="26"/>
        <v>#DIV/0!</v>
      </c>
      <c r="AP24">
        <v>-1</v>
      </c>
      <c r="AQ24" t="s">
        <v>277</v>
      </c>
      <c r="AR24">
        <v>2.24679230769231</v>
      </c>
      <c r="AS24">
        <v>1.1499999999999999</v>
      </c>
      <c r="AT24">
        <f t="shared" si="27"/>
        <v>-0.95373244147157399</v>
      </c>
      <c r="AU24">
        <v>0.5</v>
      </c>
      <c r="AV24">
        <f t="shared" si="28"/>
        <v>841.20154590966297</v>
      </c>
      <c r="AW24">
        <f t="shared" si="29"/>
        <v>18.301652513814822</v>
      </c>
      <c r="AX24">
        <f t="shared" si="30"/>
        <v>-401.14060207504258</v>
      </c>
      <c r="AY24">
        <f t="shared" si="31"/>
        <v>1</v>
      </c>
      <c r="AZ24">
        <f t="shared" si="32"/>
        <v>2.2945336474557116E-2</v>
      </c>
      <c r="BA24">
        <f t="shared" si="33"/>
        <v>-1</v>
      </c>
      <c r="BB24" t="s">
        <v>252</v>
      </c>
      <c r="BC24">
        <v>0</v>
      </c>
      <c r="BD24">
        <f t="shared" si="34"/>
        <v>1.1499999999999999</v>
      </c>
      <c r="BE24">
        <f t="shared" si="35"/>
        <v>-0.95373244147157399</v>
      </c>
      <c r="BF24" t="e">
        <f t="shared" si="36"/>
        <v>#DIV/0!</v>
      </c>
      <c r="BG24">
        <f t="shared" si="37"/>
        <v>-0.95373244147157399</v>
      </c>
      <c r="BH24" t="e">
        <f t="shared" si="38"/>
        <v>#DIV/0!</v>
      </c>
      <c r="BI24">
        <f t="shared" si="39"/>
        <v>1000.00180645161</v>
      </c>
      <c r="BJ24">
        <f t="shared" si="40"/>
        <v>841.20154590966297</v>
      </c>
      <c r="BK24">
        <f t="shared" si="41"/>
        <v>0.84120002632252111</v>
      </c>
      <c r="BL24">
        <f t="shared" si="42"/>
        <v>0.19240005264504242</v>
      </c>
      <c r="BM24">
        <v>0.69784624368543502</v>
      </c>
      <c r="BN24">
        <v>0.5</v>
      </c>
      <c r="BO24" t="s">
        <v>253</v>
      </c>
      <c r="BP24">
        <v>1684829154.64516</v>
      </c>
      <c r="BQ24">
        <v>399.99109677419301</v>
      </c>
      <c r="BR24">
        <v>402.79877419354801</v>
      </c>
      <c r="BS24">
        <v>16.090229032258101</v>
      </c>
      <c r="BT24">
        <v>15.466887096774199</v>
      </c>
      <c r="BU24">
        <v>500.01548387096801</v>
      </c>
      <c r="BV24">
        <v>95.363209677419306</v>
      </c>
      <c r="BW24">
        <v>0.20000712903225801</v>
      </c>
      <c r="BX24">
        <v>28.187180645161298</v>
      </c>
      <c r="BY24">
        <v>27.9814516129032</v>
      </c>
      <c r="BZ24">
        <v>999.9</v>
      </c>
      <c r="CA24">
        <v>9991.6129032258104</v>
      </c>
      <c r="CB24">
        <v>0</v>
      </c>
      <c r="CC24">
        <v>72.884399999999999</v>
      </c>
      <c r="CD24">
        <v>1000.00180645161</v>
      </c>
      <c r="CE24">
        <v>0.95999893548387105</v>
      </c>
      <c r="CF24">
        <v>4.0001125806451598E-2</v>
      </c>
      <c r="CG24">
        <v>0</v>
      </c>
      <c r="CH24">
        <v>2.24386451612903</v>
      </c>
      <c r="CI24">
        <v>0</v>
      </c>
      <c r="CJ24">
        <v>1158.3464516129</v>
      </c>
      <c r="CK24">
        <v>9334.3425806451596</v>
      </c>
      <c r="CL24">
        <v>39.561999999999998</v>
      </c>
      <c r="CM24">
        <v>42.167000000000002</v>
      </c>
      <c r="CN24">
        <v>40.683</v>
      </c>
      <c r="CO24">
        <v>40.811999999999998</v>
      </c>
      <c r="CP24">
        <v>39.558</v>
      </c>
      <c r="CQ24">
        <v>960.00129032258099</v>
      </c>
      <c r="CR24">
        <v>40.000967741935497</v>
      </c>
      <c r="CS24">
        <v>0</v>
      </c>
      <c r="CT24">
        <v>59.200000047683702</v>
      </c>
      <c r="CU24">
        <v>2.24679230769231</v>
      </c>
      <c r="CV24">
        <v>0.60810257860939099</v>
      </c>
      <c r="CW24">
        <v>5.3760683758591297</v>
      </c>
      <c r="CX24">
        <v>1158.40423076923</v>
      </c>
      <c r="CY24">
        <v>15</v>
      </c>
      <c r="CZ24">
        <v>1684828631.0999999</v>
      </c>
      <c r="DA24" t="s">
        <v>254</v>
      </c>
      <c r="DB24">
        <v>1</v>
      </c>
      <c r="DC24">
        <v>-3.3639999999999999</v>
      </c>
      <c r="DD24">
        <v>0.39100000000000001</v>
      </c>
      <c r="DE24">
        <v>399</v>
      </c>
      <c r="DF24">
        <v>15</v>
      </c>
      <c r="DG24">
        <v>2.08</v>
      </c>
      <c r="DH24">
        <v>0.28000000000000003</v>
      </c>
      <c r="DI24">
        <v>-2.8122853846153801</v>
      </c>
      <c r="DJ24">
        <v>3.60039646500998E-2</v>
      </c>
      <c r="DK24">
        <v>0.120490130675656</v>
      </c>
      <c r="DL24">
        <v>1</v>
      </c>
      <c r="DM24">
        <v>2.2513000000000001</v>
      </c>
      <c r="DN24">
        <v>0.10761364753356301</v>
      </c>
      <c r="DO24">
        <v>0.20492582804517301</v>
      </c>
      <c r="DP24">
        <v>1</v>
      </c>
      <c r="DQ24">
        <v>0.62073598076923098</v>
      </c>
      <c r="DR24">
        <v>3.2937461458194102E-2</v>
      </c>
      <c r="DS24">
        <v>5.8205866129507101E-3</v>
      </c>
      <c r="DT24">
        <v>1</v>
      </c>
      <c r="DU24">
        <v>3</v>
      </c>
      <c r="DV24">
        <v>3</v>
      </c>
      <c r="DW24" t="s">
        <v>255</v>
      </c>
      <c r="DX24">
        <v>100</v>
      </c>
      <c r="DY24">
        <v>100</v>
      </c>
      <c r="DZ24">
        <v>-3.3639999999999999</v>
      </c>
      <c r="EA24">
        <v>0.39100000000000001</v>
      </c>
      <c r="EB24">
        <v>2</v>
      </c>
      <c r="EC24">
        <v>514.06600000000003</v>
      </c>
      <c r="ED24">
        <v>435.60899999999998</v>
      </c>
      <c r="EE24">
        <v>26.6891</v>
      </c>
      <c r="EF24">
        <v>29.539400000000001</v>
      </c>
      <c r="EG24">
        <v>30.0002</v>
      </c>
      <c r="EH24">
        <v>29.625299999999999</v>
      </c>
      <c r="EI24">
        <v>29.6373</v>
      </c>
      <c r="EJ24">
        <v>20.019300000000001</v>
      </c>
      <c r="EK24">
        <v>34.265000000000001</v>
      </c>
      <c r="EL24">
        <v>39.337699999999998</v>
      </c>
      <c r="EM24">
        <v>26.689399999999999</v>
      </c>
      <c r="EN24">
        <v>402.75099999999998</v>
      </c>
      <c r="EO24">
        <v>15.4512</v>
      </c>
      <c r="EP24">
        <v>100.255</v>
      </c>
      <c r="EQ24">
        <v>89.930899999999994</v>
      </c>
    </row>
    <row r="25" spans="1:147" x14ac:dyDescent="0.3">
      <c r="A25">
        <v>9</v>
      </c>
      <c r="B25">
        <v>1684829222.8</v>
      </c>
      <c r="C25">
        <v>480.200000047684</v>
      </c>
      <c r="D25" t="s">
        <v>278</v>
      </c>
      <c r="E25" t="s">
        <v>279</v>
      </c>
      <c r="F25">
        <v>1684829214.9935501</v>
      </c>
      <c r="G25">
        <f t="shared" si="0"/>
        <v>4.7875654841385744E-3</v>
      </c>
      <c r="H25">
        <f t="shared" si="1"/>
        <v>18.410136164138965</v>
      </c>
      <c r="I25">
        <f t="shared" si="2"/>
        <v>400.004387096774</v>
      </c>
      <c r="J25">
        <f t="shared" si="3"/>
        <v>239.08033062159819</v>
      </c>
      <c r="K25">
        <f t="shared" si="4"/>
        <v>22.846678822291636</v>
      </c>
      <c r="L25">
        <f t="shared" si="5"/>
        <v>38.224690988786961</v>
      </c>
      <c r="M25">
        <f t="shared" si="6"/>
        <v>0.20396891888256558</v>
      </c>
      <c r="N25">
        <f t="shared" si="7"/>
        <v>3.3587237487800268</v>
      </c>
      <c r="O25">
        <f t="shared" si="8"/>
        <v>0.19732896337761541</v>
      </c>
      <c r="P25">
        <f t="shared" si="9"/>
        <v>0.12390916913786211</v>
      </c>
      <c r="Q25">
        <f t="shared" si="10"/>
        <v>161.84360730765931</v>
      </c>
      <c r="R25">
        <f t="shared" si="11"/>
        <v>27.984697674828972</v>
      </c>
      <c r="S25">
        <f t="shared" si="12"/>
        <v>27.997606451612899</v>
      </c>
      <c r="T25">
        <f t="shared" si="13"/>
        <v>3.7943101963370141</v>
      </c>
      <c r="U25">
        <f t="shared" si="14"/>
        <v>40.031717021302256</v>
      </c>
      <c r="V25">
        <f t="shared" si="15"/>
        <v>1.5405482006314206</v>
      </c>
      <c r="W25">
        <f t="shared" si="16"/>
        <v>3.8483190711296289</v>
      </c>
      <c r="X25">
        <f t="shared" si="17"/>
        <v>2.2537619957055934</v>
      </c>
      <c r="Y25">
        <f t="shared" si="18"/>
        <v>-211.13163785051114</v>
      </c>
      <c r="Z25">
        <f t="shared" si="19"/>
        <v>43.940018053663827</v>
      </c>
      <c r="AA25">
        <f t="shared" si="20"/>
        <v>2.8550349597960425</v>
      </c>
      <c r="AB25">
        <f t="shared" si="21"/>
        <v>-2.4929775293919718</v>
      </c>
      <c r="AC25">
        <v>-3.9565038497128599E-2</v>
      </c>
      <c r="AD25">
        <v>4.4415221800766298E-2</v>
      </c>
      <c r="AE25">
        <v>3.3469965066444098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50242.855286946113</v>
      </c>
      <c r="AK25">
        <v>0</v>
      </c>
      <c r="AL25">
        <v>0</v>
      </c>
      <c r="AM25">
        <v>0</v>
      </c>
      <c r="AN25">
        <f t="shared" si="25"/>
        <v>0</v>
      </c>
      <c r="AO25" t="e">
        <f t="shared" si="26"/>
        <v>#DIV/0!</v>
      </c>
      <c r="AP25">
        <v>-1</v>
      </c>
      <c r="AQ25" t="s">
        <v>280</v>
      </c>
      <c r="AR25">
        <v>2.2492999999999999</v>
      </c>
      <c r="AS25">
        <v>1.7632000000000001</v>
      </c>
      <c r="AT25">
        <f t="shared" si="27"/>
        <v>-0.27569192377495444</v>
      </c>
      <c r="AU25">
        <v>0.5</v>
      </c>
      <c r="AV25">
        <f t="shared" si="28"/>
        <v>841.18262121283271</v>
      </c>
      <c r="AW25">
        <f t="shared" si="29"/>
        <v>18.410136164138965</v>
      </c>
      <c r="AX25">
        <f t="shared" si="30"/>
        <v>-115.95362754411232</v>
      </c>
      <c r="AY25">
        <f t="shared" si="31"/>
        <v>1</v>
      </c>
      <c r="AZ25">
        <f t="shared" si="32"/>
        <v>2.3074818326789811E-2</v>
      </c>
      <c r="BA25">
        <f t="shared" si="33"/>
        <v>-1</v>
      </c>
      <c r="BB25" t="s">
        <v>252</v>
      </c>
      <c r="BC25">
        <v>0</v>
      </c>
      <c r="BD25">
        <f t="shared" si="34"/>
        <v>1.7632000000000001</v>
      </c>
      <c r="BE25">
        <f t="shared" si="35"/>
        <v>-0.27569192377495449</v>
      </c>
      <c r="BF25" t="e">
        <f t="shared" si="36"/>
        <v>#DIV/0!</v>
      </c>
      <c r="BG25">
        <f t="shared" si="37"/>
        <v>-0.27569192377495449</v>
      </c>
      <c r="BH25" t="e">
        <f t="shared" si="38"/>
        <v>#DIV/0!</v>
      </c>
      <c r="BI25">
        <f t="shared" si="39"/>
        <v>999.97929032258105</v>
      </c>
      <c r="BJ25">
        <f t="shared" si="40"/>
        <v>841.18262121283271</v>
      </c>
      <c r="BK25">
        <f t="shared" si="41"/>
        <v>0.84120004219435141</v>
      </c>
      <c r="BL25">
        <f t="shared" si="42"/>
        <v>0.19240008438870287</v>
      </c>
      <c r="BM25">
        <v>0.69784624368543502</v>
      </c>
      <c r="BN25">
        <v>0.5</v>
      </c>
      <c r="BO25" t="s">
        <v>253</v>
      </c>
      <c r="BP25">
        <v>1684829214.9935501</v>
      </c>
      <c r="BQ25">
        <v>400.004387096774</v>
      </c>
      <c r="BR25">
        <v>402.84106451612899</v>
      </c>
      <c r="BS25">
        <v>16.121151612903201</v>
      </c>
      <c r="BT25">
        <v>15.4637483870968</v>
      </c>
      <c r="BU25">
        <v>500.016419354839</v>
      </c>
      <c r="BV25">
        <v>95.360719354838693</v>
      </c>
      <c r="BW25">
        <v>0.199960032258065</v>
      </c>
      <c r="BX25">
        <v>28.240267741935501</v>
      </c>
      <c r="BY25">
        <v>27.997606451612899</v>
      </c>
      <c r="BZ25">
        <v>999.9</v>
      </c>
      <c r="CA25">
        <v>10005.483870967701</v>
      </c>
      <c r="CB25">
        <v>0</v>
      </c>
      <c r="CC25">
        <v>72.8416</v>
      </c>
      <c r="CD25">
        <v>999.97929032258105</v>
      </c>
      <c r="CE25">
        <v>0.95999990322580697</v>
      </c>
      <c r="CF25">
        <v>4.0000138709677398E-2</v>
      </c>
      <c r="CG25">
        <v>0</v>
      </c>
      <c r="CH25">
        <v>2.2487516129032299</v>
      </c>
      <c r="CI25">
        <v>0</v>
      </c>
      <c r="CJ25">
        <v>1158.3070967741901</v>
      </c>
      <c r="CK25">
        <v>9334.1245161290299</v>
      </c>
      <c r="CL25">
        <v>39.686999999999998</v>
      </c>
      <c r="CM25">
        <v>42.281999999999996</v>
      </c>
      <c r="CN25">
        <v>40.811999999999998</v>
      </c>
      <c r="CO25">
        <v>40.875</v>
      </c>
      <c r="CP25">
        <v>39.651000000000003</v>
      </c>
      <c r="CQ25">
        <v>959.98032258064495</v>
      </c>
      <c r="CR25">
        <v>40.000645161290301</v>
      </c>
      <c r="CS25">
        <v>0</v>
      </c>
      <c r="CT25">
        <v>59.599999904632597</v>
      </c>
      <c r="CU25">
        <v>2.2492999999999999</v>
      </c>
      <c r="CV25">
        <v>0.36835555337480702</v>
      </c>
      <c r="CW25">
        <v>2.6933333302661802</v>
      </c>
      <c r="CX25">
        <v>1158.29230769231</v>
      </c>
      <c r="CY25">
        <v>15</v>
      </c>
      <c r="CZ25">
        <v>1684828631.0999999</v>
      </c>
      <c r="DA25" t="s">
        <v>254</v>
      </c>
      <c r="DB25">
        <v>1</v>
      </c>
      <c r="DC25">
        <v>-3.3639999999999999</v>
      </c>
      <c r="DD25">
        <v>0.39100000000000001</v>
      </c>
      <c r="DE25">
        <v>399</v>
      </c>
      <c r="DF25">
        <v>15</v>
      </c>
      <c r="DG25">
        <v>2.08</v>
      </c>
      <c r="DH25">
        <v>0.28000000000000003</v>
      </c>
      <c r="DI25">
        <v>-2.8246928846153798</v>
      </c>
      <c r="DJ25">
        <v>1.00469452051431E-2</v>
      </c>
      <c r="DK25">
        <v>0.115284002465092</v>
      </c>
      <c r="DL25">
        <v>1</v>
      </c>
      <c r="DM25">
        <v>2.3030727272727298</v>
      </c>
      <c r="DN25">
        <v>-0.145788847385033</v>
      </c>
      <c r="DO25">
        <v>0.15724644578095801</v>
      </c>
      <c r="DP25">
        <v>1</v>
      </c>
      <c r="DQ25">
        <v>0.65525357692307695</v>
      </c>
      <c r="DR25">
        <v>2.8189167694084499E-2</v>
      </c>
      <c r="DS25">
        <v>4.62933714455201E-3</v>
      </c>
      <c r="DT25">
        <v>1</v>
      </c>
      <c r="DU25">
        <v>3</v>
      </c>
      <c r="DV25">
        <v>3</v>
      </c>
      <c r="DW25" t="s">
        <v>255</v>
      </c>
      <c r="DX25">
        <v>100</v>
      </c>
      <c r="DY25">
        <v>100</v>
      </c>
      <c r="DZ25">
        <v>-3.3639999999999999</v>
      </c>
      <c r="EA25">
        <v>0.39100000000000001</v>
      </c>
      <c r="EB25">
        <v>2</v>
      </c>
      <c r="EC25">
        <v>514.75400000000002</v>
      </c>
      <c r="ED25">
        <v>435.53300000000002</v>
      </c>
      <c r="EE25">
        <v>26.662299999999998</v>
      </c>
      <c r="EF25">
        <v>29.567399999999999</v>
      </c>
      <c r="EG25">
        <v>30.000399999999999</v>
      </c>
      <c r="EH25">
        <v>29.6633</v>
      </c>
      <c r="EI25">
        <v>29.677600000000002</v>
      </c>
      <c r="EJ25">
        <v>20.038900000000002</v>
      </c>
      <c r="EK25">
        <v>34.265000000000001</v>
      </c>
      <c r="EL25">
        <v>38.209600000000002</v>
      </c>
      <c r="EM25">
        <v>26.660399999999999</v>
      </c>
      <c r="EN25">
        <v>402.85399999999998</v>
      </c>
      <c r="EO25">
        <v>15.4542</v>
      </c>
      <c r="EP25">
        <v>100.25700000000001</v>
      </c>
      <c r="EQ25">
        <v>89.935299999999998</v>
      </c>
    </row>
    <row r="26" spans="1:147" x14ac:dyDescent="0.3">
      <c r="A26">
        <v>10</v>
      </c>
      <c r="B26">
        <v>1684829282.7</v>
      </c>
      <c r="C26">
        <v>540.10000014305103</v>
      </c>
      <c r="D26" t="s">
        <v>281</v>
      </c>
      <c r="E26" t="s">
        <v>282</v>
      </c>
      <c r="F26">
        <v>1684829274.7387099</v>
      </c>
      <c r="G26">
        <f t="shared" si="0"/>
        <v>4.9989307336105356E-3</v>
      </c>
      <c r="H26">
        <f t="shared" si="1"/>
        <v>18.994357564467684</v>
      </c>
      <c r="I26">
        <f t="shared" si="2"/>
        <v>399.99416129032301</v>
      </c>
      <c r="J26">
        <f t="shared" si="3"/>
        <v>240.95645139740668</v>
      </c>
      <c r="K26">
        <f t="shared" si="4"/>
        <v>23.02553439949266</v>
      </c>
      <c r="L26">
        <f t="shared" si="5"/>
        <v>38.223003646399455</v>
      </c>
      <c r="M26">
        <f t="shared" si="6"/>
        <v>0.21345862723957024</v>
      </c>
      <c r="N26">
        <f t="shared" si="7"/>
        <v>3.3593199864282677</v>
      </c>
      <c r="O26">
        <f t="shared" si="8"/>
        <v>0.20619952281819859</v>
      </c>
      <c r="P26">
        <f t="shared" si="9"/>
        <v>0.12950633806649561</v>
      </c>
      <c r="Q26">
        <f t="shared" si="10"/>
        <v>161.84601848181458</v>
      </c>
      <c r="R26">
        <f t="shared" si="11"/>
        <v>27.965720669287208</v>
      </c>
      <c r="S26">
        <f t="shared" si="12"/>
        <v>27.997699999999998</v>
      </c>
      <c r="T26">
        <f t="shared" si="13"/>
        <v>3.7943308892137599</v>
      </c>
      <c r="U26">
        <f t="shared" si="14"/>
        <v>40.010793179776421</v>
      </c>
      <c r="V26">
        <f t="shared" si="15"/>
        <v>1.5423691060003961</v>
      </c>
      <c r="W26">
        <f t="shared" si="16"/>
        <v>3.854882603976947</v>
      </c>
      <c r="X26">
        <f t="shared" si="17"/>
        <v>2.251961783213364</v>
      </c>
      <c r="Y26">
        <f t="shared" si="18"/>
        <v>-220.45284535222461</v>
      </c>
      <c r="Z26">
        <f t="shared" si="19"/>
        <v>49.234993455983904</v>
      </c>
      <c r="AA26">
        <f t="shared" si="20"/>
        <v>3.1989803612399621</v>
      </c>
      <c r="AB26">
        <f t="shared" si="21"/>
        <v>-6.1728530531861665</v>
      </c>
      <c r="AC26">
        <v>-3.95738584392323E-2</v>
      </c>
      <c r="AD26">
        <v>4.4425122958447201E-2</v>
      </c>
      <c r="AE26">
        <v>3.3475901300250901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50248.671730916365</v>
      </c>
      <c r="AK26">
        <v>0</v>
      </c>
      <c r="AL26">
        <v>0</v>
      </c>
      <c r="AM26">
        <v>0</v>
      </c>
      <c r="AN26">
        <f t="shared" si="25"/>
        <v>0</v>
      </c>
      <c r="AO26" t="e">
        <f t="shared" si="26"/>
        <v>#DIV/0!</v>
      </c>
      <c r="AP26">
        <v>-1</v>
      </c>
      <c r="AQ26" t="s">
        <v>283</v>
      </c>
      <c r="AR26">
        <v>2.1951769230769198</v>
      </c>
      <c r="AS26">
        <v>1.4576</v>
      </c>
      <c r="AT26">
        <f t="shared" si="27"/>
        <v>-0.50602148948745862</v>
      </c>
      <c r="AU26">
        <v>0.5</v>
      </c>
      <c r="AV26">
        <f t="shared" si="28"/>
        <v>841.19513299350331</v>
      </c>
      <c r="AW26">
        <f t="shared" si="29"/>
        <v>18.994357564467684</v>
      </c>
      <c r="AX26">
        <f t="shared" si="30"/>
        <v>-212.8314070734867</v>
      </c>
      <c r="AY26">
        <f t="shared" si="31"/>
        <v>1</v>
      </c>
      <c r="AZ26">
        <f t="shared" si="32"/>
        <v>2.3768988645137708E-2</v>
      </c>
      <c r="BA26">
        <f t="shared" si="33"/>
        <v>-1</v>
      </c>
      <c r="BB26" t="s">
        <v>252</v>
      </c>
      <c r="BC26">
        <v>0</v>
      </c>
      <c r="BD26">
        <f t="shared" si="34"/>
        <v>1.4576</v>
      </c>
      <c r="BE26">
        <f t="shared" si="35"/>
        <v>-0.50602148948745873</v>
      </c>
      <c r="BF26" t="e">
        <f t="shared" si="36"/>
        <v>#DIV/0!</v>
      </c>
      <c r="BG26">
        <f t="shared" si="37"/>
        <v>-0.50602148948745873</v>
      </c>
      <c r="BH26" t="e">
        <f t="shared" si="38"/>
        <v>#DIV/0!</v>
      </c>
      <c r="BI26">
        <f t="shared" si="39"/>
        <v>999.99416129032204</v>
      </c>
      <c r="BJ26">
        <f t="shared" si="40"/>
        <v>841.19513299350331</v>
      </c>
      <c r="BK26">
        <f t="shared" si="41"/>
        <v>0.84120004451634434</v>
      </c>
      <c r="BL26">
        <f t="shared" si="42"/>
        <v>0.19240008903268885</v>
      </c>
      <c r="BM26">
        <v>0.69784624368543502</v>
      </c>
      <c r="BN26">
        <v>0.5</v>
      </c>
      <c r="BO26" t="s">
        <v>253</v>
      </c>
      <c r="BP26">
        <v>1684829274.7387099</v>
      </c>
      <c r="BQ26">
        <v>399.99416129032301</v>
      </c>
      <c r="BR26">
        <v>402.92429032258099</v>
      </c>
      <c r="BS26">
        <v>16.1405064516129</v>
      </c>
      <c r="BT26">
        <v>15.454064516129</v>
      </c>
      <c r="BU26">
        <v>499.99554838709702</v>
      </c>
      <c r="BV26">
        <v>95.358919354838704</v>
      </c>
      <c r="BW26">
        <v>0.199984612903226</v>
      </c>
      <c r="BX26">
        <v>28.269554838709698</v>
      </c>
      <c r="BY26">
        <v>27.997699999999998</v>
      </c>
      <c r="BZ26">
        <v>999.9</v>
      </c>
      <c r="CA26">
        <v>10007.9032258065</v>
      </c>
      <c r="CB26">
        <v>0</v>
      </c>
      <c r="CC26">
        <v>72.866796774193503</v>
      </c>
      <c r="CD26">
        <v>999.99416129032204</v>
      </c>
      <c r="CE26">
        <v>0.96000151612903295</v>
      </c>
      <c r="CF26">
        <v>3.9998493548387103E-2</v>
      </c>
      <c r="CG26">
        <v>0</v>
      </c>
      <c r="CH26">
        <v>2.2141548387096801</v>
      </c>
      <c r="CI26">
        <v>0</v>
      </c>
      <c r="CJ26">
        <v>1156.4706451612899</v>
      </c>
      <c r="CK26">
        <v>9334.2764516128991</v>
      </c>
      <c r="CL26">
        <v>39.811999999999998</v>
      </c>
      <c r="CM26">
        <v>42.389000000000003</v>
      </c>
      <c r="CN26">
        <v>40.936999999999998</v>
      </c>
      <c r="CO26">
        <v>40.951225806451603</v>
      </c>
      <c r="CP26">
        <v>39.75</v>
      </c>
      <c r="CQ26">
        <v>959.99387096774205</v>
      </c>
      <c r="CR26">
        <v>40.001290322580601</v>
      </c>
      <c r="CS26">
        <v>0</v>
      </c>
      <c r="CT26">
        <v>59.400000095367403</v>
      </c>
      <c r="CU26">
        <v>2.1951769230769198</v>
      </c>
      <c r="CV26">
        <v>0.17258803303529999</v>
      </c>
      <c r="CW26">
        <v>2.2724786257070502</v>
      </c>
      <c r="CX26">
        <v>1156.5342307692299</v>
      </c>
      <c r="CY26">
        <v>15</v>
      </c>
      <c r="CZ26">
        <v>1684828631.0999999</v>
      </c>
      <c r="DA26" t="s">
        <v>254</v>
      </c>
      <c r="DB26">
        <v>1</v>
      </c>
      <c r="DC26">
        <v>-3.3639999999999999</v>
      </c>
      <c r="DD26">
        <v>0.39100000000000001</v>
      </c>
      <c r="DE26">
        <v>399</v>
      </c>
      <c r="DF26">
        <v>15</v>
      </c>
      <c r="DG26">
        <v>2.08</v>
      </c>
      <c r="DH26">
        <v>0.28000000000000003</v>
      </c>
      <c r="DI26">
        <v>-2.9343415384615401</v>
      </c>
      <c r="DJ26">
        <v>0.15609165378058701</v>
      </c>
      <c r="DK26">
        <v>0.118609829019103</v>
      </c>
      <c r="DL26">
        <v>1</v>
      </c>
      <c r="DM26">
        <v>2.2488772727272699</v>
      </c>
      <c r="DN26">
        <v>-0.44841161747684599</v>
      </c>
      <c r="DO26">
        <v>0.17685759276840399</v>
      </c>
      <c r="DP26">
        <v>1</v>
      </c>
      <c r="DQ26">
        <v>0.68489967307692301</v>
      </c>
      <c r="DR26">
        <v>2.24849799258031E-2</v>
      </c>
      <c r="DS26">
        <v>4.2945619626236203E-3</v>
      </c>
      <c r="DT26">
        <v>1</v>
      </c>
      <c r="DU26">
        <v>3</v>
      </c>
      <c r="DV26">
        <v>3</v>
      </c>
      <c r="DW26" t="s">
        <v>255</v>
      </c>
      <c r="DX26">
        <v>100</v>
      </c>
      <c r="DY26">
        <v>100</v>
      </c>
      <c r="DZ26">
        <v>-3.3639999999999999</v>
      </c>
      <c r="EA26">
        <v>0.39100000000000001</v>
      </c>
      <c r="EB26">
        <v>2</v>
      </c>
      <c r="EC26">
        <v>514.64099999999996</v>
      </c>
      <c r="ED26">
        <v>434.41699999999997</v>
      </c>
      <c r="EE26">
        <v>26.625599999999999</v>
      </c>
      <c r="EF26">
        <v>29.5928</v>
      </c>
      <c r="EG26">
        <v>30.0002</v>
      </c>
      <c r="EH26">
        <v>29.6967</v>
      </c>
      <c r="EI26">
        <v>29.715499999999999</v>
      </c>
      <c r="EJ26">
        <v>20.054300000000001</v>
      </c>
      <c r="EK26">
        <v>34.265000000000001</v>
      </c>
      <c r="EL26">
        <v>37.082999999999998</v>
      </c>
      <c r="EM26">
        <v>26.617899999999999</v>
      </c>
      <c r="EN26">
        <v>402.95600000000002</v>
      </c>
      <c r="EO26">
        <v>15.4542</v>
      </c>
      <c r="EP26">
        <v>100.258</v>
      </c>
      <c r="EQ26">
        <v>89.938100000000006</v>
      </c>
    </row>
    <row r="27" spans="1:147" x14ac:dyDescent="0.3">
      <c r="A27">
        <v>11</v>
      </c>
      <c r="B27">
        <v>1684829342.7</v>
      </c>
      <c r="C27">
        <v>600.10000014305103</v>
      </c>
      <c r="D27" t="s">
        <v>284</v>
      </c>
      <c r="E27" t="s">
        <v>285</v>
      </c>
      <c r="F27">
        <v>1684829334.7612901</v>
      </c>
      <c r="G27">
        <f t="shared" si="0"/>
        <v>4.9115357869075867E-3</v>
      </c>
      <c r="H27">
        <f t="shared" si="1"/>
        <v>19.533455390880235</v>
      </c>
      <c r="I27">
        <f t="shared" si="2"/>
        <v>399.98022580645198</v>
      </c>
      <c r="J27">
        <f t="shared" si="3"/>
        <v>234.99043634729259</v>
      </c>
      <c r="K27">
        <f t="shared" si="4"/>
        <v>22.454562608071093</v>
      </c>
      <c r="L27">
        <f t="shared" si="5"/>
        <v>38.220198072604958</v>
      </c>
      <c r="M27">
        <f t="shared" si="6"/>
        <v>0.21063791328432771</v>
      </c>
      <c r="N27">
        <f t="shared" si="7"/>
        <v>3.3581362320075208</v>
      </c>
      <c r="O27">
        <f t="shared" si="8"/>
        <v>0.20356356711922691</v>
      </c>
      <c r="P27">
        <f t="shared" si="9"/>
        <v>0.12784303819906187</v>
      </c>
      <c r="Q27">
        <f t="shared" si="10"/>
        <v>161.85043061193011</v>
      </c>
      <c r="R27">
        <f t="shared" si="11"/>
        <v>28.00319797695381</v>
      </c>
      <c r="S27">
        <f t="shared" si="12"/>
        <v>27.980554838709701</v>
      </c>
      <c r="T27">
        <f t="shared" si="13"/>
        <v>3.7905400285596844</v>
      </c>
      <c r="U27">
        <f t="shared" si="14"/>
        <v>40.152807140608928</v>
      </c>
      <c r="V27">
        <f t="shared" si="15"/>
        <v>1.5494260266291486</v>
      </c>
      <c r="W27">
        <f t="shared" si="16"/>
        <v>3.8588236712897759</v>
      </c>
      <c r="X27">
        <f t="shared" si="17"/>
        <v>2.2411140019305358</v>
      </c>
      <c r="Y27">
        <f t="shared" si="18"/>
        <v>-216.59872820262459</v>
      </c>
      <c r="Z27">
        <f t="shared" si="19"/>
        <v>55.501617373277824</v>
      </c>
      <c r="AA27">
        <f t="shared" si="20"/>
        <v>3.6074251024525563</v>
      </c>
      <c r="AB27">
        <f t="shared" si="21"/>
        <v>4.3607448850359134</v>
      </c>
      <c r="AC27">
        <v>-3.9556348184056303E-2</v>
      </c>
      <c r="AD27">
        <v>4.44054661630294E-2</v>
      </c>
      <c r="AE27">
        <v>3.3464115657168798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50224.340192283533</v>
      </c>
      <c r="AK27">
        <v>0</v>
      </c>
      <c r="AL27">
        <v>0</v>
      </c>
      <c r="AM27">
        <v>0</v>
      </c>
      <c r="AN27">
        <f t="shared" si="25"/>
        <v>0</v>
      </c>
      <c r="AO27" t="e">
        <f t="shared" si="26"/>
        <v>#DIV/0!</v>
      </c>
      <c r="AP27">
        <v>-1</v>
      </c>
      <c r="AQ27" t="s">
        <v>286</v>
      </c>
      <c r="AR27">
        <v>2.1828076923076898</v>
      </c>
      <c r="AS27">
        <v>1.9703999999999999</v>
      </c>
      <c r="AT27">
        <f t="shared" si="27"/>
        <v>-0.10779927543021217</v>
      </c>
      <c r="AU27">
        <v>0.5</v>
      </c>
      <c r="AV27">
        <f t="shared" si="28"/>
        <v>841.21852540645489</v>
      </c>
      <c r="AW27">
        <f t="shared" si="29"/>
        <v>19.533455390880235</v>
      </c>
      <c r="AX27">
        <f t="shared" si="30"/>
        <v>-45.341373758643684</v>
      </c>
      <c r="AY27">
        <f t="shared" si="31"/>
        <v>1</v>
      </c>
      <c r="AZ27">
        <f t="shared" si="32"/>
        <v>2.4409181170801018E-2</v>
      </c>
      <c r="BA27">
        <f t="shared" si="33"/>
        <v>-1</v>
      </c>
      <c r="BB27" t="s">
        <v>252</v>
      </c>
      <c r="BC27">
        <v>0</v>
      </c>
      <c r="BD27">
        <f t="shared" si="34"/>
        <v>1.9703999999999999</v>
      </c>
      <c r="BE27">
        <f t="shared" si="35"/>
        <v>-0.10779927543021207</v>
      </c>
      <c r="BF27" t="e">
        <f t="shared" si="36"/>
        <v>#DIV/0!</v>
      </c>
      <c r="BG27">
        <f t="shared" si="37"/>
        <v>-0.10779927543021207</v>
      </c>
      <c r="BH27" t="e">
        <f t="shared" si="38"/>
        <v>#DIV/0!</v>
      </c>
      <c r="BI27">
        <f t="shared" si="39"/>
        <v>1000.02203225806</v>
      </c>
      <c r="BJ27">
        <f t="shared" si="40"/>
        <v>841.21852540645489</v>
      </c>
      <c r="BK27">
        <f t="shared" si="41"/>
        <v>0.84119999187115391</v>
      </c>
      <c r="BL27">
        <f t="shared" si="42"/>
        <v>0.19239998374230785</v>
      </c>
      <c r="BM27">
        <v>0.69784624368543502</v>
      </c>
      <c r="BN27">
        <v>0.5</v>
      </c>
      <c r="BO27" t="s">
        <v>253</v>
      </c>
      <c r="BP27">
        <v>1684829334.7612901</v>
      </c>
      <c r="BQ27">
        <v>399.98022580645198</v>
      </c>
      <c r="BR27">
        <v>402.98058064516101</v>
      </c>
      <c r="BS27">
        <v>16.214980645161301</v>
      </c>
      <c r="BT27">
        <v>15.5406193548387</v>
      </c>
      <c r="BU27">
        <v>500.01683870967702</v>
      </c>
      <c r="BV27">
        <v>95.355145161290295</v>
      </c>
      <c r="BW27">
        <v>0.20007383870967699</v>
      </c>
      <c r="BX27">
        <v>28.287119354838701</v>
      </c>
      <c r="BY27">
        <v>27.980554838709701</v>
      </c>
      <c r="BZ27">
        <v>999.9</v>
      </c>
      <c r="CA27">
        <v>10003.870967741899</v>
      </c>
      <c r="CB27">
        <v>0</v>
      </c>
      <c r="CC27">
        <v>72.862309677419304</v>
      </c>
      <c r="CD27">
        <v>1000.02203225806</v>
      </c>
      <c r="CE27">
        <v>0.96000474193548402</v>
      </c>
      <c r="CF27">
        <v>3.9995203225806499E-2</v>
      </c>
      <c r="CG27">
        <v>0</v>
      </c>
      <c r="CH27">
        <v>2.2152225806451602</v>
      </c>
      <c r="CI27">
        <v>0</v>
      </c>
      <c r="CJ27">
        <v>1154.38290322581</v>
      </c>
      <c r="CK27">
        <v>9334.5403225806494</v>
      </c>
      <c r="CL27">
        <v>39.936999999999998</v>
      </c>
      <c r="CM27">
        <v>42.503999999999998</v>
      </c>
      <c r="CN27">
        <v>41.054000000000002</v>
      </c>
      <c r="CO27">
        <v>41.058</v>
      </c>
      <c r="CP27">
        <v>39.875</v>
      </c>
      <c r="CQ27">
        <v>960.022258064516</v>
      </c>
      <c r="CR27">
        <v>40.000645161290301</v>
      </c>
      <c r="CS27">
        <v>0</v>
      </c>
      <c r="CT27">
        <v>59.400000095367403</v>
      </c>
      <c r="CU27">
        <v>2.1828076923076898</v>
      </c>
      <c r="CV27">
        <v>7.2827345032459898E-2</v>
      </c>
      <c r="CW27">
        <v>-5.2991450503154902E-2</v>
      </c>
      <c r="CX27">
        <v>1154.38884615385</v>
      </c>
      <c r="CY27">
        <v>15</v>
      </c>
      <c r="CZ27">
        <v>1684828631.0999999</v>
      </c>
      <c r="DA27" t="s">
        <v>254</v>
      </c>
      <c r="DB27">
        <v>1</v>
      </c>
      <c r="DC27">
        <v>-3.3639999999999999</v>
      </c>
      <c r="DD27">
        <v>0.39100000000000001</v>
      </c>
      <c r="DE27">
        <v>399</v>
      </c>
      <c r="DF27">
        <v>15</v>
      </c>
      <c r="DG27">
        <v>2.08</v>
      </c>
      <c r="DH27">
        <v>0.28000000000000003</v>
      </c>
      <c r="DI27">
        <v>-2.9606175000000001</v>
      </c>
      <c r="DJ27">
        <v>-0.30538319142116699</v>
      </c>
      <c r="DK27">
        <v>0.123973455438515</v>
      </c>
      <c r="DL27">
        <v>1</v>
      </c>
      <c r="DM27">
        <v>2.2146931818181801</v>
      </c>
      <c r="DN27">
        <v>-4.9678561913284597E-2</v>
      </c>
      <c r="DO27">
        <v>0.17940431027269499</v>
      </c>
      <c r="DP27">
        <v>1</v>
      </c>
      <c r="DQ27">
        <v>0.68055294230769203</v>
      </c>
      <c r="DR27">
        <v>-2.8989482827932001E-2</v>
      </c>
      <c r="DS27">
        <v>1.1097077921710601E-2</v>
      </c>
      <c r="DT27">
        <v>1</v>
      </c>
      <c r="DU27">
        <v>3</v>
      </c>
      <c r="DV27">
        <v>3</v>
      </c>
      <c r="DW27" t="s">
        <v>255</v>
      </c>
      <c r="DX27">
        <v>100</v>
      </c>
      <c r="DY27">
        <v>100</v>
      </c>
      <c r="DZ27">
        <v>-3.3639999999999999</v>
      </c>
      <c r="EA27">
        <v>0.39100000000000001</v>
      </c>
      <c r="EB27">
        <v>2</v>
      </c>
      <c r="EC27">
        <v>514.40300000000002</v>
      </c>
      <c r="ED27">
        <v>434.411</v>
      </c>
      <c r="EE27">
        <v>26.622299999999999</v>
      </c>
      <c r="EF27">
        <v>29.620799999999999</v>
      </c>
      <c r="EG27">
        <v>30.000499999999999</v>
      </c>
      <c r="EH27">
        <v>29.729199999999999</v>
      </c>
      <c r="EI27">
        <v>29.7484</v>
      </c>
      <c r="EJ27">
        <v>20.065799999999999</v>
      </c>
      <c r="EK27">
        <v>33.702100000000002</v>
      </c>
      <c r="EL27">
        <v>35.955500000000001</v>
      </c>
      <c r="EM27">
        <v>26.615300000000001</v>
      </c>
      <c r="EN27">
        <v>403.012</v>
      </c>
      <c r="EO27">
        <v>15.4678</v>
      </c>
      <c r="EP27">
        <v>100.259</v>
      </c>
      <c r="EQ27">
        <v>89.942300000000003</v>
      </c>
    </row>
    <row r="28" spans="1:147" x14ac:dyDescent="0.3">
      <c r="A28">
        <v>12</v>
      </c>
      <c r="B28">
        <v>1684829402.7</v>
      </c>
      <c r="C28">
        <v>660.10000014305103</v>
      </c>
      <c r="D28" t="s">
        <v>287</v>
      </c>
      <c r="E28" t="s">
        <v>288</v>
      </c>
      <c r="F28">
        <v>1684829394.75806</v>
      </c>
      <c r="G28">
        <f t="shared" si="0"/>
        <v>5.2902672345454234E-3</v>
      </c>
      <c r="H28">
        <f t="shared" si="1"/>
        <v>19.362897744317692</v>
      </c>
      <c r="I28">
        <f t="shared" si="2"/>
        <v>400.00622580645199</v>
      </c>
      <c r="J28">
        <f t="shared" si="3"/>
        <v>247.1549813500105</v>
      </c>
      <c r="K28">
        <f t="shared" si="4"/>
        <v>23.616963167249079</v>
      </c>
      <c r="L28">
        <f t="shared" si="5"/>
        <v>38.222706457058806</v>
      </c>
      <c r="M28">
        <f t="shared" si="6"/>
        <v>0.22770187911073878</v>
      </c>
      <c r="N28">
        <f t="shared" si="7"/>
        <v>3.3579260680927101</v>
      </c>
      <c r="O28">
        <f t="shared" si="8"/>
        <v>0.21945854261213157</v>
      </c>
      <c r="P28">
        <f t="shared" si="9"/>
        <v>0.13787735706115078</v>
      </c>
      <c r="Q28">
        <f t="shared" si="10"/>
        <v>161.84656846496307</v>
      </c>
      <c r="R28">
        <f t="shared" si="11"/>
        <v>27.942565534865093</v>
      </c>
      <c r="S28">
        <f t="shared" si="12"/>
        <v>27.991896774193499</v>
      </c>
      <c r="T28">
        <f t="shared" si="13"/>
        <v>3.7930474036845876</v>
      </c>
      <c r="U28">
        <f t="shared" si="14"/>
        <v>40.211484162433521</v>
      </c>
      <c r="V28">
        <f t="shared" si="15"/>
        <v>1.5540404679481903</v>
      </c>
      <c r="W28">
        <f t="shared" si="16"/>
        <v>3.8646682665844256</v>
      </c>
      <c r="X28">
        <f t="shared" si="17"/>
        <v>2.2390069357363975</v>
      </c>
      <c r="Y28">
        <f t="shared" si="18"/>
        <v>-233.30078504345317</v>
      </c>
      <c r="Z28">
        <f t="shared" si="19"/>
        <v>58.155233956700435</v>
      </c>
      <c r="AA28">
        <f t="shared" si="20"/>
        <v>3.7808417822095421</v>
      </c>
      <c r="AB28">
        <f t="shared" si="21"/>
        <v>-9.5181408395801341</v>
      </c>
      <c r="AC28">
        <v>-3.9553239673905401E-2</v>
      </c>
      <c r="AD28">
        <v>4.44019765880646E-2</v>
      </c>
      <c r="AE28">
        <v>3.3462023231774198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50216.222455344359</v>
      </c>
      <c r="AK28">
        <v>0</v>
      </c>
      <c r="AL28">
        <v>0</v>
      </c>
      <c r="AM28">
        <v>0</v>
      </c>
      <c r="AN28">
        <f t="shared" si="25"/>
        <v>0</v>
      </c>
      <c r="AO28" t="e">
        <f t="shared" si="26"/>
        <v>#DIV/0!</v>
      </c>
      <c r="AP28">
        <v>-1</v>
      </c>
      <c r="AQ28" t="s">
        <v>289</v>
      </c>
      <c r="AR28">
        <v>2.2750384615384598</v>
      </c>
      <c r="AS28">
        <v>1.5815999999999999</v>
      </c>
      <c r="AT28">
        <f t="shared" si="27"/>
        <v>-0.43844111124080665</v>
      </c>
      <c r="AU28">
        <v>0.5</v>
      </c>
      <c r="AV28">
        <f t="shared" si="28"/>
        <v>841.20092961275952</v>
      </c>
      <c r="AW28">
        <f t="shared" si="29"/>
        <v>19.362897744317692</v>
      </c>
      <c r="AX28">
        <f t="shared" si="30"/>
        <v>-184.40853517810893</v>
      </c>
      <c r="AY28">
        <f t="shared" si="31"/>
        <v>1</v>
      </c>
      <c r="AZ28">
        <f t="shared" si="32"/>
        <v>2.4206936806039431E-2</v>
      </c>
      <c r="BA28">
        <f t="shared" si="33"/>
        <v>-1</v>
      </c>
      <c r="BB28" t="s">
        <v>252</v>
      </c>
      <c r="BC28">
        <v>0</v>
      </c>
      <c r="BD28">
        <f t="shared" si="34"/>
        <v>1.5815999999999999</v>
      </c>
      <c r="BE28">
        <f t="shared" si="35"/>
        <v>-0.43844111124080676</v>
      </c>
      <c r="BF28" t="e">
        <f t="shared" si="36"/>
        <v>#DIV/0!</v>
      </c>
      <c r="BG28">
        <f t="shared" si="37"/>
        <v>-0.43844111124080676</v>
      </c>
      <c r="BH28" t="e">
        <f t="shared" si="38"/>
        <v>#DIV/0!</v>
      </c>
      <c r="BI28">
        <f t="shared" si="39"/>
        <v>1000.0014516129</v>
      </c>
      <c r="BJ28">
        <f t="shared" si="40"/>
        <v>841.20092961275952</v>
      </c>
      <c r="BK28">
        <f t="shared" si="41"/>
        <v>0.84119970851641113</v>
      </c>
      <c r="BL28">
        <f t="shared" si="42"/>
        <v>0.19239941703282223</v>
      </c>
      <c r="BM28">
        <v>0.69784624368543502</v>
      </c>
      <c r="BN28">
        <v>0.5</v>
      </c>
      <c r="BO28" t="s">
        <v>253</v>
      </c>
      <c r="BP28">
        <v>1684829394.75806</v>
      </c>
      <c r="BQ28">
        <v>400.00622580645199</v>
      </c>
      <c r="BR28">
        <v>403.00409677419299</v>
      </c>
      <c r="BS28">
        <v>16.2632612903226</v>
      </c>
      <c r="BT28">
        <v>15.536896774193499</v>
      </c>
      <c r="BU28">
        <v>499.99035483871</v>
      </c>
      <c r="BV28">
        <v>95.355338709677397</v>
      </c>
      <c r="BW28">
        <v>0.19994016129032299</v>
      </c>
      <c r="BX28">
        <v>28.3131387096774</v>
      </c>
      <c r="BY28">
        <v>27.991896774193499</v>
      </c>
      <c r="BZ28">
        <v>999.9</v>
      </c>
      <c r="CA28">
        <v>10003.064516128999</v>
      </c>
      <c r="CB28">
        <v>0</v>
      </c>
      <c r="CC28">
        <v>72.8309</v>
      </c>
      <c r="CD28">
        <v>1000.0014516129</v>
      </c>
      <c r="CE28">
        <v>0.96000570967742005</v>
      </c>
      <c r="CF28">
        <v>3.9994216129032298E-2</v>
      </c>
      <c r="CG28">
        <v>0</v>
      </c>
      <c r="CH28">
        <v>2.2964032258064502</v>
      </c>
      <c r="CI28">
        <v>0</v>
      </c>
      <c r="CJ28">
        <v>1151.11709677419</v>
      </c>
      <c r="CK28">
        <v>9334.3574193548393</v>
      </c>
      <c r="CL28">
        <v>40.003999999999998</v>
      </c>
      <c r="CM28">
        <v>42.625</v>
      </c>
      <c r="CN28">
        <v>41.128999999999998</v>
      </c>
      <c r="CO28">
        <v>41.125</v>
      </c>
      <c r="CP28">
        <v>39.941064516129003</v>
      </c>
      <c r="CQ28">
        <v>960.01064516128997</v>
      </c>
      <c r="CR28">
        <v>39.990322580645199</v>
      </c>
      <c r="CS28">
        <v>0</v>
      </c>
      <c r="CT28">
        <v>59.200000047683702</v>
      </c>
      <c r="CU28">
        <v>2.2750384615384598</v>
      </c>
      <c r="CV28">
        <v>-0.118543583534279</v>
      </c>
      <c r="CW28">
        <v>0.52581196965452104</v>
      </c>
      <c r="CX28">
        <v>1151.11769230769</v>
      </c>
      <c r="CY28">
        <v>15</v>
      </c>
      <c r="CZ28">
        <v>1684828631.0999999</v>
      </c>
      <c r="DA28" t="s">
        <v>254</v>
      </c>
      <c r="DB28">
        <v>1</v>
      </c>
      <c r="DC28">
        <v>-3.3639999999999999</v>
      </c>
      <c r="DD28">
        <v>0.39100000000000001</v>
      </c>
      <c r="DE28">
        <v>399</v>
      </c>
      <c r="DF28">
        <v>15</v>
      </c>
      <c r="DG28">
        <v>2.08</v>
      </c>
      <c r="DH28">
        <v>0.28000000000000003</v>
      </c>
      <c r="DI28">
        <v>-2.9967423076923101</v>
      </c>
      <c r="DJ28">
        <v>5.4671488364378398E-3</v>
      </c>
      <c r="DK28">
        <v>0.132219231241371</v>
      </c>
      <c r="DL28">
        <v>1</v>
      </c>
      <c r="DM28">
        <v>2.2750363636363602</v>
      </c>
      <c r="DN28">
        <v>0.14321402487099699</v>
      </c>
      <c r="DO28">
        <v>0.19017354286272001</v>
      </c>
      <c r="DP28">
        <v>1</v>
      </c>
      <c r="DQ28">
        <v>0.72355744230769203</v>
      </c>
      <c r="DR28">
        <v>2.3287160929819101E-2</v>
      </c>
      <c r="DS28">
        <v>4.3099095270419602E-3</v>
      </c>
      <c r="DT28">
        <v>1</v>
      </c>
      <c r="DU28">
        <v>3</v>
      </c>
      <c r="DV28">
        <v>3</v>
      </c>
      <c r="DW28" t="s">
        <v>255</v>
      </c>
      <c r="DX28">
        <v>100</v>
      </c>
      <c r="DY28">
        <v>100</v>
      </c>
      <c r="DZ28">
        <v>-3.3639999999999999</v>
      </c>
      <c r="EA28">
        <v>0.39100000000000001</v>
      </c>
      <c r="EB28">
        <v>2</v>
      </c>
      <c r="EC28">
        <v>514.904</v>
      </c>
      <c r="ED28">
        <v>433.87599999999998</v>
      </c>
      <c r="EE28">
        <v>26.614899999999999</v>
      </c>
      <c r="EF28">
        <v>29.6464</v>
      </c>
      <c r="EG28">
        <v>30.0002</v>
      </c>
      <c r="EH28">
        <v>29.759699999999999</v>
      </c>
      <c r="EI28">
        <v>29.7788</v>
      </c>
      <c r="EJ28">
        <v>20.074100000000001</v>
      </c>
      <c r="EK28">
        <v>33.702100000000002</v>
      </c>
      <c r="EL28">
        <v>35.200099999999999</v>
      </c>
      <c r="EM28">
        <v>26.614000000000001</v>
      </c>
      <c r="EN28">
        <v>403.05599999999998</v>
      </c>
      <c r="EO28">
        <v>15.494300000000001</v>
      </c>
      <c r="EP28">
        <v>100.261</v>
      </c>
      <c r="EQ28">
        <v>89.947299999999998</v>
      </c>
    </row>
    <row r="29" spans="1:147" x14ac:dyDescent="0.3">
      <c r="A29">
        <v>13</v>
      </c>
      <c r="B29">
        <v>1684829462.8</v>
      </c>
      <c r="C29">
        <v>720.20000004768394</v>
      </c>
      <c r="D29" t="s">
        <v>290</v>
      </c>
      <c r="E29" t="s">
        <v>291</v>
      </c>
      <c r="F29">
        <v>1684829454.8</v>
      </c>
      <c r="G29">
        <f t="shared" si="0"/>
        <v>5.449539729362028E-3</v>
      </c>
      <c r="H29">
        <f t="shared" si="1"/>
        <v>19.800601442034029</v>
      </c>
      <c r="I29">
        <f t="shared" si="2"/>
        <v>399.98138709677397</v>
      </c>
      <c r="J29">
        <f t="shared" si="3"/>
        <v>248.28888367113609</v>
      </c>
      <c r="K29">
        <f t="shared" si="4"/>
        <v>23.724786554633713</v>
      </c>
      <c r="L29">
        <f t="shared" si="5"/>
        <v>38.219484071893831</v>
      </c>
      <c r="M29">
        <f t="shared" si="6"/>
        <v>0.23504381844497127</v>
      </c>
      <c r="N29">
        <f t="shared" si="7"/>
        <v>3.3544133683475152</v>
      </c>
      <c r="O29">
        <f t="shared" si="8"/>
        <v>0.22626251992799196</v>
      </c>
      <c r="P29">
        <f t="shared" si="9"/>
        <v>0.14217570580581471</v>
      </c>
      <c r="Q29">
        <f t="shared" si="10"/>
        <v>161.84663907617144</v>
      </c>
      <c r="R29">
        <f t="shared" si="11"/>
        <v>27.916389633558097</v>
      </c>
      <c r="S29">
        <f t="shared" si="12"/>
        <v>27.980509677419398</v>
      </c>
      <c r="T29">
        <f t="shared" si="13"/>
        <v>3.7905300475908836</v>
      </c>
      <c r="U29">
        <f t="shared" si="14"/>
        <v>40.17221780079695</v>
      </c>
      <c r="V29">
        <f t="shared" si="15"/>
        <v>1.5534847239554552</v>
      </c>
      <c r="W29">
        <f t="shared" si="16"/>
        <v>3.8670623853996844</v>
      </c>
      <c r="X29">
        <f t="shared" si="17"/>
        <v>2.2370453236354284</v>
      </c>
      <c r="Y29">
        <f t="shared" si="18"/>
        <v>-240.32470206486545</v>
      </c>
      <c r="Z29">
        <f t="shared" si="19"/>
        <v>62.079364180842411</v>
      </c>
      <c r="AA29">
        <f t="shared" si="20"/>
        <v>4.0401726661169892</v>
      </c>
      <c r="AB29">
        <f t="shared" si="21"/>
        <v>-12.358526141734593</v>
      </c>
      <c r="AC29">
        <v>-3.95012954647277E-2</v>
      </c>
      <c r="AD29">
        <v>4.4343664662699997E-2</v>
      </c>
      <c r="AE29">
        <v>3.3427050199120898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50151.143055806679</v>
      </c>
      <c r="AK29">
        <v>0</v>
      </c>
      <c r="AL29">
        <v>0</v>
      </c>
      <c r="AM29">
        <v>0</v>
      </c>
      <c r="AN29">
        <f t="shared" si="25"/>
        <v>0</v>
      </c>
      <c r="AO29" t="e">
        <f t="shared" si="26"/>
        <v>#DIV/0!</v>
      </c>
      <c r="AP29">
        <v>-1</v>
      </c>
      <c r="AQ29" t="s">
        <v>292</v>
      </c>
      <c r="AR29">
        <v>2.2913192307692301</v>
      </c>
      <c r="AS29">
        <v>1.4723999999999999</v>
      </c>
      <c r="AT29">
        <f t="shared" si="27"/>
        <v>-0.55617986333145208</v>
      </c>
      <c r="AU29">
        <v>0.5</v>
      </c>
      <c r="AV29">
        <f t="shared" si="28"/>
        <v>841.20138123839865</v>
      </c>
      <c r="AW29">
        <f t="shared" si="29"/>
        <v>19.800601442034029</v>
      </c>
      <c r="AX29">
        <f t="shared" si="30"/>
        <v>-233.92963462570063</v>
      </c>
      <c r="AY29">
        <f t="shared" si="31"/>
        <v>1</v>
      </c>
      <c r="AZ29">
        <f t="shared" si="32"/>
        <v>2.4727255453874587E-2</v>
      </c>
      <c r="BA29">
        <f t="shared" si="33"/>
        <v>-1</v>
      </c>
      <c r="BB29" t="s">
        <v>252</v>
      </c>
      <c r="BC29">
        <v>0</v>
      </c>
      <c r="BD29">
        <f t="shared" si="34"/>
        <v>1.4723999999999999</v>
      </c>
      <c r="BE29">
        <f t="shared" si="35"/>
        <v>-0.5561798633314522</v>
      </c>
      <c r="BF29" t="e">
        <f t="shared" si="36"/>
        <v>#DIV/0!</v>
      </c>
      <c r="BG29">
        <f t="shared" si="37"/>
        <v>-0.5561798633314522</v>
      </c>
      <c r="BH29" t="e">
        <f t="shared" si="38"/>
        <v>#DIV/0!</v>
      </c>
      <c r="BI29">
        <f t="shared" si="39"/>
        <v>1000.002</v>
      </c>
      <c r="BJ29">
        <f t="shared" si="40"/>
        <v>841.20138123839865</v>
      </c>
      <c r="BK29">
        <f t="shared" si="41"/>
        <v>0.84119969883900103</v>
      </c>
      <c r="BL29">
        <f t="shared" si="42"/>
        <v>0.19239939767800227</v>
      </c>
      <c r="BM29">
        <v>0.69784624368543502</v>
      </c>
      <c r="BN29">
        <v>0.5</v>
      </c>
      <c r="BO29" t="s">
        <v>253</v>
      </c>
      <c r="BP29">
        <v>1684829454.8</v>
      </c>
      <c r="BQ29">
        <v>399.98138709677397</v>
      </c>
      <c r="BR29">
        <v>403.04909677419403</v>
      </c>
      <c r="BS29">
        <v>16.2578064516129</v>
      </c>
      <c r="BT29">
        <v>15.509600000000001</v>
      </c>
      <c r="BU29">
        <v>500.01083870967699</v>
      </c>
      <c r="BV29">
        <v>95.353109677419397</v>
      </c>
      <c r="BW29">
        <v>0.20004680645161299</v>
      </c>
      <c r="BX29">
        <v>28.3237870967742</v>
      </c>
      <c r="BY29">
        <v>27.980509677419398</v>
      </c>
      <c r="BZ29">
        <v>999.9</v>
      </c>
      <c r="CA29">
        <v>9990.1612903225796</v>
      </c>
      <c r="CB29">
        <v>0</v>
      </c>
      <c r="CC29">
        <v>72.866796774193503</v>
      </c>
      <c r="CD29">
        <v>1000.002</v>
      </c>
      <c r="CE29">
        <v>0.96000700000000005</v>
      </c>
      <c r="CF29">
        <v>3.9992899999999998E-2</v>
      </c>
      <c r="CG29">
        <v>0</v>
      </c>
      <c r="CH29">
        <v>2.3071161290322602</v>
      </c>
      <c r="CI29">
        <v>0</v>
      </c>
      <c r="CJ29">
        <v>1147.8358064516101</v>
      </c>
      <c r="CK29">
        <v>9334.3609677419408</v>
      </c>
      <c r="CL29">
        <v>40.125</v>
      </c>
      <c r="CM29">
        <v>42.711387096774203</v>
      </c>
      <c r="CN29">
        <v>41.25</v>
      </c>
      <c r="CO29">
        <v>41.223580645161299</v>
      </c>
      <c r="CP29">
        <v>40.061999999999998</v>
      </c>
      <c r="CQ29">
        <v>960.01096774193502</v>
      </c>
      <c r="CR29">
        <v>39.99</v>
      </c>
      <c r="CS29">
        <v>0</v>
      </c>
      <c r="CT29">
        <v>59.600000143051098</v>
      </c>
      <c r="CU29">
        <v>2.2913192307692301</v>
      </c>
      <c r="CV29">
        <v>-0.143176075150347</v>
      </c>
      <c r="CW29">
        <v>-1.18871793009134</v>
      </c>
      <c r="CX29">
        <v>1147.8111538461501</v>
      </c>
      <c r="CY29">
        <v>15</v>
      </c>
      <c r="CZ29">
        <v>1684828631.0999999</v>
      </c>
      <c r="DA29" t="s">
        <v>254</v>
      </c>
      <c r="DB29">
        <v>1</v>
      </c>
      <c r="DC29">
        <v>-3.3639999999999999</v>
      </c>
      <c r="DD29">
        <v>0.39100000000000001</v>
      </c>
      <c r="DE29">
        <v>399</v>
      </c>
      <c r="DF29">
        <v>15</v>
      </c>
      <c r="DG29">
        <v>2.08</v>
      </c>
      <c r="DH29">
        <v>0.28000000000000003</v>
      </c>
      <c r="DI29">
        <v>-3.04627038461539</v>
      </c>
      <c r="DJ29">
        <v>-0.36880221975580502</v>
      </c>
      <c r="DK29">
        <v>0.145183875706763</v>
      </c>
      <c r="DL29">
        <v>1</v>
      </c>
      <c r="DM29">
        <v>2.3007499999999999</v>
      </c>
      <c r="DN29">
        <v>8.2581421687804704E-2</v>
      </c>
      <c r="DO29">
        <v>0.18367033771010899</v>
      </c>
      <c r="DP29">
        <v>1</v>
      </c>
      <c r="DQ29">
        <v>0.74620465384615398</v>
      </c>
      <c r="DR29">
        <v>2.2868467514726699E-2</v>
      </c>
      <c r="DS29">
        <v>4.2101768548848699E-3</v>
      </c>
      <c r="DT29">
        <v>1</v>
      </c>
      <c r="DU29">
        <v>3</v>
      </c>
      <c r="DV29">
        <v>3</v>
      </c>
      <c r="DW29" t="s">
        <v>255</v>
      </c>
      <c r="DX29">
        <v>100</v>
      </c>
      <c r="DY29">
        <v>100</v>
      </c>
      <c r="DZ29">
        <v>-3.3639999999999999</v>
      </c>
      <c r="EA29">
        <v>0.39100000000000001</v>
      </c>
      <c r="EB29">
        <v>2</v>
      </c>
      <c r="EC29">
        <v>514.87800000000004</v>
      </c>
      <c r="ED29">
        <v>433.34199999999998</v>
      </c>
      <c r="EE29">
        <v>26.6234</v>
      </c>
      <c r="EF29">
        <v>29.6694</v>
      </c>
      <c r="EG29">
        <v>30.0002</v>
      </c>
      <c r="EH29">
        <v>29.787800000000001</v>
      </c>
      <c r="EI29">
        <v>29.8093</v>
      </c>
      <c r="EJ29">
        <v>20.082899999999999</v>
      </c>
      <c r="EK29">
        <v>33.979900000000001</v>
      </c>
      <c r="EL29">
        <v>34.078699999999998</v>
      </c>
      <c r="EM29">
        <v>26.619599999999998</v>
      </c>
      <c r="EN29">
        <v>403.00200000000001</v>
      </c>
      <c r="EO29">
        <v>15.4718</v>
      </c>
      <c r="EP29">
        <v>100.262</v>
      </c>
      <c r="EQ29">
        <v>89.950900000000004</v>
      </c>
    </row>
    <row r="30" spans="1:147" x14ac:dyDescent="0.3">
      <c r="A30">
        <v>14</v>
      </c>
      <c r="B30">
        <v>1684829522.8</v>
      </c>
      <c r="C30">
        <v>780.20000004768394</v>
      </c>
      <c r="D30" t="s">
        <v>293</v>
      </c>
      <c r="E30" t="s">
        <v>294</v>
      </c>
      <c r="F30">
        <v>1684829514.8</v>
      </c>
      <c r="G30">
        <f t="shared" si="0"/>
        <v>5.5650631665908031E-3</v>
      </c>
      <c r="H30">
        <f t="shared" si="1"/>
        <v>19.403613202920894</v>
      </c>
      <c r="I30">
        <f t="shared" si="2"/>
        <v>400.00496774193499</v>
      </c>
      <c r="J30">
        <f t="shared" si="3"/>
        <v>253.87417312936455</v>
      </c>
      <c r="K30">
        <f t="shared" si="4"/>
        <v>24.259653702085526</v>
      </c>
      <c r="L30">
        <f t="shared" si="5"/>
        <v>38.223588783836064</v>
      </c>
      <c r="M30">
        <f t="shared" si="6"/>
        <v>0.24026359731542654</v>
      </c>
      <c r="N30">
        <f t="shared" si="7"/>
        <v>3.3570022847186642</v>
      </c>
      <c r="O30">
        <f t="shared" si="8"/>
        <v>0.23110290494961605</v>
      </c>
      <c r="P30">
        <f t="shared" si="9"/>
        <v>0.14523326599517233</v>
      </c>
      <c r="Q30">
        <f t="shared" si="10"/>
        <v>161.84598981378775</v>
      </c>
      <c r="R30">
        <f t="shared" si="11"/>
        <v>27.90984873660069</v>
      </c>
      <c r="S30">
        <f t="shared" si="12"/>
        <v>27.9824548387097</v>
      </c>
      <c r="T30">
        <f t="shared" si="13"/>
        <v>3.790959962951189</v>
      </c>
      <c r="U30">
        <f t="shared" si="14"/>
        <v>40.146050722206475</v>
      </c>
      <c r="V30">
        <f t="shared" si="15"/>
        <v>1.5542424441583469</v>
      </c>
      <c r="W30">
        <f t="shared" si="16"/>
        <v>3.8714703344372299</v>
      </c>
      <c r="X30">
        <f t="shared" si="17"/>
        <v>2.2367175187928421</v>
      </c>
      <c r="Y30">
        <f t="shared" si="18"/>
        <v>-245.41928564665443</v>
      </c>
      <c r="Z30">
        <f t="shared" si="19"/>
        <v>65.320745725287011</v>
      </c>
      <c r="AA30">
        <f t="shared" si="20"/>
        <v>4.2483016113815486</v>
      </c>
      <c r="AB30">
        <f t="shared" si="21"/>
        <v>-14.004248496198116</v>
      </c>
      <c r="AC30">
        <v>-3.95395770404934E-2</v>
      </c>
      <c r="AD30">
        <v>4.43866390851472E-2</v>
      </c>
      <c r="AE30">
        <v>3.3452825894648002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50194.600816735685</v>
      </c>
      <c r="AK30">
        <v>0</v>
      </c>
      <c r="AL30">
        <v>0</v>
      </c>
      <c r="AM30">
        <v>0</v>
      </c>
      <c r="AN30">
        <f t="shared" si="25"/>
        <v>0</v>
      </c>
      <c r="AO30" t="e">
        <f t="shared" si="26"/>
        <v>#DIV/0!</v>
      </c>
      <c r="AP30">
        <v>-1</v>
      </c>
      <c r="AQ30" t="s">
        <v>295</v>
      </c>
      <c r="AR30">
        <v>2.2827769230769199</v>
      </c>
      <c r="AS30">
        <v>3.1718899999999999</v>
      </c>
      <c r="AT30">
        <f t="shared" si="27"/>
        <v>0.28031018633151839</v>
      </c>
      <c r="AU30">
        <v>0.5</v>
      </c>
      <c r="AV30">
        <f t="shared" si="28"/>
        <v>841.1979423861959</v>
      </c>
      <c r="AW30">
        <f t="shared" si="29"/>
        <v>19.403613202920894</v>
      </c>
      <c r="AX30">
        <f t="shared" si="30"/>
        <v>117.89817598598222</v>
      </c>
      <c r="AY30">
        <f t="shared" si="31"/>
        <v>1</v>
      </c>
      <c r="AZ30">
        <f t="shared" si="32"/>
        <v>2.4255424525935834E-2</v>
      </c>
      <c r="BA30">
        <f t="shared" si="33"/>
        <v>-1</v>
      </c>
      <c r="BB30" t="s">
        <v>252</v>
      </c>
      <c r="BC30">
        <v>0</v>
      </c>
      <c r="BD30">
        <f t="shared" si="34"/>
        <v>3.1718899999999999</v>
      </c>
      <c r="BE30">
        <f t="shared" si="35"/>
        <v>0.28031018633151844</v>
      </c>
      <c r="BF30" t="e">
        <f t="shared" si="36"/>
        <v>#DIV/0!</v>
      </c>
      <c r="BG30">
        <f t="shared" si="37"/>
        <v>0.28031018633151844</v>
      </c>
      <c r="BH30" t="e">
        <f t="shared" si="38"/>
        <v>#DIV/0!</v>
      </c>
      <c r="BI30">
        <f t="shared" si="39"/>
        <v>999.997903225806</v>
      </c>
      <c r="BJ30">
        <f t="shared" si="40"/>
        <v>841.1979423861959</v>
      </c>
      <c r="BK30">
        <f t="shared" si="41"/>
        <v>0.84119970619203188</v>
      </c>
      <c r="BL30">
        <f t="shared" si="42"/>
        <v>0.19239941238406391</v>
      </c>
      <c r="BM30">
        <v>0.69784624368543502</v>
      </c>
      <c r="BN30">
        <v>0.5</v>
      </c>
      <c r="BO30" t="s">
        <v>253</v>
      </c>
      <c r="BP30">
        <v>1684829514.8</v>
      </c>
      <c r="BQ30">
        <v>400.00496774193499</v>
      </c>
      <c r="BR30">
        <v>403.02377419354798</v>
      </c>
      <c r="BS30">
        <v>16.264948387096801</v>
      </c>
      <c r="BT30">
        <v>15.500877419354801</v>
      </c>
      <c r="BU30">
        <v>500.00493548387101</v>
      </c>
      <c r="BV30">
        <v>95.357764516128995</v>
      </c>
      <c r="BW30">
        <v>0.200020677419355</v>
      </c>
      <c r="BX30">
        <v>28.343377419354798</v>
      </c>
      <c r="BY30">
        <v>27.9824548387097</v>
      </c>
      <c r="BZ30">
        <v>999.9</v>
      </c>
      <c r="CA30">
        <v>9999.3548387096798</v>
      </c>
      <c r="CB30">
        <v>0</v>
      </c>
      <c r="CC30">
        <v>72.834696774193503</v>
      </c>
      <c r="CD30">
        <v>999.997903225806</v>
      </c>
      <c r="CE30">
        <v>0.960007645161291</v>
      </c>
      <c r="CF30">
        <v>3.9992241935483903E-2</v>
      </c>
      <c r="CG30">
        <v>0</v>
      </c>
      <c r="CH30">
        <v>2.2797483870967699</v>
      </c>
      <c r="CI30">
        <v>0</v>
      </c>
      <c r="CJ30">
        <v>1144.3103225806501</v>
      </c>
      <c r="CK30">
        <v>9334.3283870967698</v>
      </c>
      <c r="CL30">
        <v>40.217483870967698</v>
      </c>
      <c r="CM30">
        <v>42.811999999999998</v>
      </c>
      <c r="CN30">
        <v>41.348580645161299</v>
      </c>
      <c r="CO30">
        <v>41.311999999999998</v>
      </c>
      <c r="CP30">
        <v>40.125</v>
      </c>
      <c r="CQ30">
        <v>960.00483870967798</v>
      </c>
      <c r="CR30">
        <v>39.99</v>
      </c>
      <c r="CS30">
        <v>0</v>
      </c>
      <c r="CT30">
        <v>59.400000095367403</v>
      </c>
      <c r="CU30">
        <v>2.2827769230769199</v>
      </c>
      <c r="CV30">
        <v>-0.75001025398007803</v>
      </c>
      <c r="CW30">
        <v>0.96000000206056701</v>
      </c>
      <c r="CX30">
        <v>1144.3307692307701</v>
      </c>
      <c r="CY30">
        <v>15</v>
      </c>
      <c r="CZ30">
        <v>1684828631.0999999</v>
      </c>
      <c r="DA30" t="s">
        <v>254</v>
      </c>
      <c r="DB30">
        <v>1</v>
      </c>
      <c r="DC30">
        <v>-3.3639999999999999</v>
      </c>
      <c r="DD30">
        <v>0.39100000000000001</v>
      </c>
      <c r="DE30">
        <v>399</v>
      </c>
      <c r="DF30">
        <v>15</v>
      </c>
      <c r="DG30">
        <v>2.08</v>
      </c>
      <c r="DH30">
        <v>0.28000000000000003</v>
      </c>
      <c r="DI30">
        <v>-3.04245884615385</v>
      </c>
      <c r="DJ30">
        <v>0.24821825322291899</v>
      </c>
      <c r="DK30">
        <v>0.13972462060250801</v>
      </c>
      <c r="DL30">
        <v>1</v>
      </c>
      <c r="DM30">
        <v>2.2831636363636401</v>
      </c>
      <c r="DN30">
        <v>3.1888327316487802E-2</v>
      </c>
      <c r="DO30">
        <v>0.16522228428133001</v>
      </c>
      <c r="DP30">
        <v>1</v>
      </c>
      <c r="DQ30">
        <v>0.76146898076923097</v>
      </c>
      <c r="DR30">
        <v>2.61765405959196E-2</v>
      </c>
      <c r="DS30">
        <v>4.6028813195581999E-3</v>
      </c>
      <c r="DT30">
        <v>1</v>
      </c>
      <c r="DU30">
        <v>3</v>
      </c>
      <c r="DV30">
        <v>3</v>
      </c>
      <c r="DW30" t="s">
        <v>255</v>
      </c>
      <c r="DX30">
        <v>100</v>
      </c>
      <c r="DY30">
        <v>100</v>
      </c>
      <c r="DZ30">
        <v>-3.3639999999999999</v>
      </c>
      <c r="EA30">
        <v>0.39100000000000001</v>
      </c>
      <c r="EB30">
        <v>2</v>
      </c>
      <c r="EC30">
        <v>514.57799999999997</v>
      </c>
      <c r="ED30">
        <v>432.77</v>
      </c>
      <c r="EE30">
        <v>26.641100000000002</v>
      </c>
      <c r="EF30">
        <v>29.692399999999999</v>
      </c>
      <c r="EG30">
        <v>30.0001</v>
      </c>
      <c r="EH30">
        <v>29.813199999999998</v>
      </c>
      <c r="EI30">
        <v>29.834599999999998</v>
      </c>
      <c r="EJ30">
        <v>20.085599999999999</v>
      </c>
      <c r="EK30">
        <v>33.979900000000001</v>
      </c>
      <c r="EL30">
        <v>32.955399999999997</v>
      </c>
      <c r="EM30">
        <v>26.6419</v>
      </c>
      <c r="EN30">
        <v>403.05200000000002</v>
      </c>
      <c r="EO30">
        <v>15.4542</v>
      </c>
      <c r="EP30">
        <v>100.267</v>
      </c>
      <c r="EQ30">
        <v>89.956500000000005</v>
      </c>
    </row>
    <row r="31" spans="1:147" x14ac:dyDescent="0.3">
      <c r="A31">
        <v>15</v>
      </c>
      <c r="B31">
        <v>1684829582.8</v>
      </c>
      <c r="C31">
        <v>840.20000004768394</v>
      </c>
      <c r="D31" t="s">
        <v>296</v>
      </c>
      <c r="E31" t="s">
        <v>297</v>
      </c>
      <c r="F31">
        <v>1684829574.8</v>
      </c>
      <c r="G31">
        <f t="shared" si="0"/>
        <v>5.7367549394458607E-3</v>
      </c>
      <c r="H31">
        <f t="shared" si="1"/>
        <v>19.389272834584922</v>
      </c>
      <c r="I31">
        <f t="shared" si="2"/>
        <v>400.01106451612901</v>
      </c>
      <c r="J31">
        <f t="shared" si="3"/>
        <v>257.46941735703757</v>
      </c>
      <c r="K31">
        <f t="shared" si="4"/>
        <v>24.603535426637023</v>
      </c>
      <c r="L31">
        <f t="shared" si="5"/>
        <v>38.224681198628417</v>
      </c>
      <c r="M31">
        <f t="shared" si="6"/>
        <v>0.24715342003952254</v>
      </c>
      <c r="N31">
        <f t="shared" si="7"/>
        <v>3.3557000217620581</v>
      </c>
      <c r="O31">
        <f t="shared" si="8"/>
        <v>0.23746759561481356</v>
      </c>
      <c r="P31">
        <f t="shared" si="9"/>
        <v>0.1492558523041842</v>
      </c>
      <c r="Q31">
        <f t="shared" si="10"/>
        <v>161.84912783708563</v>
      </c>
      <c r="R31">
        <f t="shared" si="11"/>
        <v>27.898581935872659</v>
      </c>
      <c r="S31">
        <f t="shared" si="12"/>
        <v>27.988303225806501</v>
      </c>
      <c r="T31">
        <f t="shared" si="13"/>
        <v>3.7922528171220451</v>
      </c>
      <c r="U31">
        <f t="shared" si="14"/>
        <v>39.925586104320331</v>
      </c>
      <c r="V31">
        <f t="shared" si="15"/>
        <v>1.5482398707853837</v>
      </c>
      <c r="W31">
        <f t="shared" si="16"/>
        <v>3.8778137576741782</v>
      </c>
      <c r="X31">
        <f t="shared" si="17"/>
        <v>2.2440129463366612</v>
      </c>
      <c r="Y31">
        <f t="shared" si="18"/>
        <v>-252.99089282956245</v>
      </c>
      <c r="Z31">
        <f t="shared" si="19"/>
        <v>69.331505723543998</v>
      </c>
      <c r="AA31">
        <f t="shared" si="20"/>
        <v>4.5116658115403849</v>
      </c>
      <c r="AB31">
        <f t="shared" si="21"/>
        <v>-17.298593457392442</v>
      </c>
      <c r="AC31">
        <v>-3.9520319343804601E-2</v>
      </c>
      <c r="AD31">
        <v>4.4365020633547199E-2</v>
      </c>
      <c r="AE31">
        <v>3.3439860345696699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50166.489686266294</v>
      </c>
      <c r="AK31">
        <v>0</v>
      </c>
      <c r="AL31">
        <v>0</v>
      </c>
      <c r="AM31">
        <v>0</v>
      </c>
      <c r="AN31">
        <f t="shared" si="25"/>
        <v>0</v>
      </c>
      <c r="AO31" t="e">
        <f t="shared" si="26"/>
        <v>#DIV/0!</v>
      </c>
      <c r="AP31">
        <v>-1</v>
      </c>
      <c r="AQ31" t="s">
        <v>298</v>
      </c>
      <c r="AR31">
        <v>2.3093846153846198</v>
      </c>
      <c r="AS31">
        <v>1.6452</v>
      </c>
      <c r="AT31">
        <f t="shared" si="27"/>
        <v>-0.40371056125979798</v>
      </c>
      <c r="AU31">
        <v>0.5</v>
      </c>
      <c r="AV31">
        <f t="shared" si="28"/>
        <v>841.21429966395647</v>
      </c>
      <c r="AW31">
        <f t="shared" si="29"/>
        <v>19.389272834584922</v>
      </c>
      <c r="AX31">
        <f t="shared" si="30"/>
        <v>-169.80354852855189</v>
      </c>
      <c r="AY31">
        <f t="shared" si="31"/>
        <v>1</v>
      </c>
      <c r="AZ31">
        <f t="shared" si="32"/>
        <v>2.4237905659390137E-2</v>
      </c>
      <c r="BA31">
        <f t="shared" si="33"/>
        <v>-1</v>
      </c>
      <c r="BB31" t="s">
        <v>252</v>
      </c>
      <c r="BC31">
        <v>0</v>
      </c>
      <c r="BD31">
        <f t="shared" si="34"/>
        <v>1.6452</v>
      </c>
      <c r="BE31">
        <f t="shared" si="35"/>
        <v>-0.4037105612597981</v>
      </c>
      <c r="BF31" t="e">
        <f t="shared" si="36"/>
        <v>#DIV/0!</v>
      </c>
      <c r="BG31">
        <f t="shared" si="37"/>
        <v>-0.4037105612597981</v>
      </c>
      <c r="BH31" t="e">
        <f t="shared" si="38"/>
        <v>#DIV/0!</v>
      </c>
      <c r="BI31">
        <f t="shared" si="39"/>
        <v>1000.01735483871</v>
      </c>
      <c r="BJ31">
        <f t="shared" si="40"/>
        <v>841.21429966395647</v>
      </c>
      <c r="BK31">
        <f t="shared" si="41"/>
        <v>0.84119970077882655</v>
      </c>
      <c r="BL31">
        <f t="shared" si="42"/>
        <v>0.19239940155765328</v>
      </c>
      <c r="BM31">
        <v>0.69784624368543502</v>
      </c>
      <c r="BN31">
        <v>0.5</v>
      </c>
      <c r="BO31" t="s">
        <v>253</v>
      </c>
      <c r="BP31">
        <v>1684829574.8</v>
      </c>
      <c r="BQ31">
        <v>400.01106451612901</v>
      </c>
      <c r="BR31">
        <v>403.03741935483902</v>
      </c>
      <c r="BS31">
        <v>16.201916129032298</v>
      </c>
      <c r="BT31">
        <v>15.4142322580645</v>
      </c>
      <c r="BU31">
        <v>500.01158064516102</v>
      </c>
      <c r="BV31">
        <v>95.359003225806504</v>
      </c>
      <c r="BW31">
        <v>0.200056483870968</v>
      </c>
      <c r="BX31">
        <v>28.371535483871</v>
      </c>
      <c r="BY31">
        <v>27.988303225806501</v>
      </c>
      <c r="BZ31">
        <v>999.9</v>
      </c>
      <c r="CA31">
        <v>9994.3548387096798</v>
      </c>
      <c r="CB31">
        <v>0</v>
      </c>
      <c r="CC31">
        <v>72.834351612903205</v>
      </c>
      <c r="CD31">
        <v>1000.01735483871</v>
      </c>
      <c r="CE31">
        <v>0.96000829032258095</v>
      </c>
      <c r="CF31">
        <v>3.9991583870967802E-2</v>
      </c>
      <c r="CG31">
        <v>0</v>
      </c>
      <c r="CH31">
        <v>2.3273548387096801</v>
      </c>
      <c r="CI31">
        <v>0</v>
      </c>
      <c r="CJ31">
        <v>1140.44129032258</v>
      </c>
      <c r="CK31">
        <v>9334.5083870967701</v>
      </c>
      <c r="CL31">
        <v>40.308</v>
      </c>
      <c r="CM31">
        <v>42.890999999999998</v>
      </c>
      <c r="CN31">
        <v>41.436999999999998</v>
      </c>
      <c r="CO31">
        <v>41.375</v>
      </c>
      <c r="CP31">
        <v>40.207322580645098</v>
      </c>
      <c r="CQ31">
        <v>960.02483870967706</v>
      </c>
      <c r="CR31">
        <v>39.990645161290303</v>
      </c>
      <c r="CS31">
        <v>0</v>
      </c>
      <c r="CT31">
        <v>59.200000047683702</v>
      </c>
      <c r="CU31">
        <v>2.3093846153846198</v>
      </c>
      <c r="CV31">
        <v>0.70569571948344501</v>
      </c>
      <c r="CW31">
        <v>0.78529913843672206</v>
      </c>
      <c r="CX31">
        <v>1140.43730769231</v>
      </c>
      <c r="CY31">
        <v>15</v>
      </c>
      <c r="CZ31">
        <v>1684828631.0999999</v>
      </c>
      <c r="DA31" t="s">
        <v>254</v>
      </c>
      <c r="DB31">
        <v>1</v>
      </c>
      <c r="DC31">
        <v>-3.3639999999999999</v>
      </c>
      <c r="DD31">
        <v>0.39100000000000001</v>
      </c>
      <c r="DE31">
        <v>399</v>
      </c>
      <c r="DF31">
        <v>15</v>
      </c>
      <c r="DG31">
        <v>2.08</v>
      </c>
      <c r="DH31">
        <v>0.28000000000000003</v>
      </c>
      <c r="DI31">
        <v>-3.0478000000000001</v>
      </c>
      <c r="DJ31">
        <v>0.16675727823785899</v>
      </c>
      <c r="DK31">
        <v>0.13399213223171</v>
      </c>
      <c r="DL31">
        <v>1</v>
      </c>
      <c r="DM31">
        <v>2.2729750000000002</v>
      </c>
      <c r="DN31">
        <v>0.52902072469580697</v>
      </c>
      <c r="DO31">
        <v>0.18914486046053799</v>
      </c>
      <c r="DP31">
        <v>1</v>
      </c>
      <c r="DQ31">
        <v>0.78787421153846104</v>
      </c>
      <c r="DR31">
        <v>7.0454537693131396E-4</v>
      </c>
      <c r="DS31">
        <v>3.2114329256611798E-3</v>
      </c>
      <c r="DT31">
        <v>1</v>
      </c>
      <c r="DU31">
        <v>3</v>
      </c>
      <c r="DV31">
        <v>3</v>
      </c>
      <c r="DW31" t="s">
        <v>255</v>
      </c>
      <c r="DX31">
        <v>100</v>
      </c>
      <c r="DY31">
        <v>100</v>
      </c>
      <c r="DZ31">
        <v>-3.3639999999999999</v>
      </c>
      <c r="EA31">
        <v>0.39100000000000001</v>
      </c>
      <c r="EB31">
        <v>2</v>
      </c>
      <c r="EC31">
        <v>514.89099999999996</v>
      </c>
      <c r="ED31">
        <v>432.072</v>
      </c>
      <c r="EE31">
        <v>26.6388</v>
      </c>
      <c r="EF31">
        <v>29.712900000000001</v>
      </c>
      <c r="EG31">
        <v>30.000499999999999</v>
      </c>
      <c r="EH31">
        <v>29.836200000000002</v>
      </c>
      <c r="EI31">
        <v>29.860099999999999</v>
      </c>
      <c r="EJ31">
        <v>20.092600000000001</v>
      </c>
      <c r="EK31">
        <v>34.274700000000003</v>
      </c>
      <c r="EL31">
        <v>31.829799999999999</v>
      </c>
      <c r="EM31">
        <v>26.636700000000001</v>
      </c>
      <c r="EN31">
        <v>403.09800000000001</v>
      </c>
      <c r="EO31">
        <v>15.468500000000001</v>
      </c>
      <c r="EP31">
        <v>100.267</v>
      </c>
      <c r="EQ31">
        <v>89.961699999999993</v>
      </c>
    </row>
    <row r="32" spans="1:147" x14ac:dyDescent="0.3">
      <c r="A32">
        <v>16</v>
      </c>
      <c r="B32">
        <v>1684829642.8</v>
      </c>
      <c r="C32">
        <v>900.20000004768394</v>
      </c>
      <c r="D32" t="s">
        <v>299</v>
      </c>
      <c r="E32" t="s">
        <v>300</v>
      </c>
      <c r="F32">
        <v>1684829634.8</v>
      </c>
      <c r="G32">
        <f t="shared" si="0"/>
        <v>5.6551787892871706E-3</v>
      </c>
      <c r="H32">
        <f t="shared" si="1"/>
        <v>19.617381724402925</v>
      </c>
      <c r="I32">
        <f t="shared" si="2"/>
        <v>400.00748387096797</v>
      </c>
      <c r="J32">
        <f t="shared" si="3"/>
        <v>254.48472425243313</v>
      </c>
      <c r="K32">
        <f t="shared" si="4"/>
        <v>24.318368630774334</v>
      </c>
      <c r="L32">
        <f t="shared" si="5"/>
        <v>38.224413965977817</v>
      </c>
      <c r="M32">
        <f t="shared" si="6"/>
        <v>0.2441891676292289</v>
      </c>
      <c r="N32">
        <f t="shared" si="7"/>
        <v>3.3544109222755254</v>
      </c>
      <c r="O32">
        <f t="shared" si="8"/>
        <v>0.23472601938487409</v>
      </c>
      <c r="P32">
        <f t="shared" si="9"/>
        <v>0.14752343212322638</v>
      </c>
      <c r="Q32">
        <f t="shared" si="10"/>
        <v>161.84720384000062</v>
      </c>
      <c r="R32">
        <f t="shared" si="11"/>
        <v>27.934506906959403</v>
      </c>
      <c r="S32">
        <f t="shared" si="12"/>
        <v>28.005241935483902</v>
      </c>
      <c r="T32">
        <f t="shared" si="13"/>
        <v>3.7959994871834892</v>
      </c>
      <c r="U32">
        <f t="shared" si="14"/>
        <v>40.142263909876633</v>
      </c>
      <c r="V32">
        <f t="shared" si="15"/>
        <v>1.5582199076715626</v>
      </c>
      <c r="W32">
        <f t="shared" si="16"/>
        <v>3.8817439673305949</v>
      </c>
      <c r="X32">
        <f t="shared" si="17"/>
        <v>2.2377795795119266</v>
      </c>
      <c r="Y32">
        <f t="shared" si="18"/>
        <v>-249.39338460756423</v>
      </c>
      <c r="Z32">
        <f t="shared" si="19"/>
        <v>69.392959917054029</v>
      </c>
      <c r="AA32">
        <f t="shared" si="20"/>
        <v>4.5181734387948405</v>
      </c>
      <c r="AB32">
        <f t="shared" si="21"/>
        <v>-13.635047411714751</v>
      </c>
      <c r="AC32">
        <v>-3.9501259301032203E-2</v>
      </c>
      <c r="AD32">
        <v>4.4343624065783703E-2</v>
      </c>
      <c r="AE32">
        <v>3.34270258455917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50140.383721158563</v>
      </c>
      <c r="AK32">
        <v>0</v>
      </c>
      <c r="AL32">
        <v>0</v>
      </c>
      <c r="AM32">
        <v>0</v>
      </c>
      <c r="AN32">
        <f t="shared" si="25"/>
        <v>0</v>
      </c>
      <c r="AO32" t="e">
        <f t="shared" si="26"/>
        <v>#DIV/0!</v>
      </c>
      <c r="AP32">
        <v>-1</v>
      </c>
      <c r="AQ32" t="s">
        <v>301</v>
      </c>
      <c r="AR32">
        <v>2.3451961538461501</v>
      </c>
      <c r="AS32">
        <v>1.2672000000000001</v>
      </c>
      <c r="AT32">
        <f t="shared" si="27"/>
        <v>-0.85069140928515607</v>
      </c>
      <c r="AU32">
        <v>0.5</v>
      </c>
      <c r="AV32">
        <f t="shared" si="28"/>
        <v>841.2040931996379</v>
      </c>
      <c r="AW32">
        <f t="shared" si="29"/>
        <v>19.617381724402925</v>
      </c>
      <c r="AX32">
        <f t="shared" si="30"/>
        <v>-357.80254777022088</v>
      </c>
      <c r="AY32">
        <f t="shared" si="31"/>
        <v>1</v>
      </c>
      <c r="AZ32">
        <f t="shared" si="32"/>
        <v>2.4509369237591103E-2</v>
      </c>
      <c r="BA32">
        <f t="shared" si="33"/>
        <v>-1</v>
      </c>
      <c r="BB32" t="s">
        <v>252</v>
      </c>
      <c r="BC32">
        <v>0</v>
      </c>
      <c r="BD32">
        <f t="shared" si="34"/>
        <v>1.2672000000000001</v>
      </c>
      <c r="BE32">
        <f t="shared" si="35"/>
        <v>-0.85069140928515619</v>
      </c>
      <c r="BF32" t="e">
        <f t="shared" si="36"/>
        <v>#DIV/0!</v>
      </c>
      <c r="BG32">
        <f t="shared" si="37"/>
        <v>-0.85069140928515619</v>
      </c>
      <c r="BH32" t="e">
        <f t="shared" si="38"/>
        <v>#DIV/0!</v>
      </c>
      <c r="BI32">
        <f t="shared" si="39"/>
        <v>1000.00519354839</v>
      </c>
      <c r="BJ32">
        <f t="shared" si="40"/>
        <v>841.2040931996379</v>
      </c>
      <c r="BK32">
        <f t="shared" si="41"/>
        <v>0.84119972438816359</v>
      </c>
      <c r="BL32">
        <f t="shared" si="42"/>
        <v>0.19239944877632734</v>
      </c>
      <c r="BM32">
        <v>0.69784624368543502</v>
      </c>
      <c r="BN32">
        <v>0.5</v>
      </c>
      <c r="BO32" t="s">
        <v>253</v>
      </c>
      <c r="BP32">
        <v>1684829634.8</v>
      </c>
      <c r="BQ32">
        <v>400.00748387096797</v>
      </c>
      <c r="BR32">
        <v>403.06106451612902</v>
      </c>
      <c r="BS32">
        <v>16.306322580645201</v>
      </c>
      <c r="BT32">
        <v>15.529935483871</v>
      </c>
      <c r="BU32">
        <v>500.02032258064497</v>
      </c>
      <c r="BV32">
        <v>95.359180645161302</v>
      </c>
      <c r="BW32">
        <v>0.20006638709677399</v>
      </c>
      <c r="BX32">
        <v>28.388961290322602</v>
      </c>
      <c r="BY32">
        <v>28.005241935483902</v>
      </c>
      <c r="BZ32">
        <v>999.9</v>
      </c>
      <c r="CA32">
        <v>9989.5161290322594</v>
      </c>
      <c r="CB32">
        <v>0</v>
      </c>
      <c r="CC32">
        <v>72.8309</v>
      </c>
      <c r="CD32">
        <v>1000.00519354839</v>
      </c>
      <c r="CE32">
        <v>0.96000861290322603</v>
      </c>
      <c r="CF32">
        <v>3.9991254838709703E-2</v>
      </c>
      <c r="CG32">
        <v>0</v>
      </c>
      <c r="CH32">
        <v>2.34417096774194</v>
      </c>
      <c r="CI32">
        <v>0</v>
      </c>
      <c r="CJ32">
        <v>1136.4632258064501</v>
      </c>
      <c r="CK32">
        <v>9334.3977419354796</v>
      </c>
      <c r="CL32">
        <v>40.375</v>
      </c>
      <c r="CM32">
        <v>42.995935483871001</v>
      </c>
      <c r="CN32">
        <v>41.503999999999998</v>
      </c>
      <c r="CO32">
        <v>41.441064516129003</v>
      </c>
      <c r="CP32">
        <v>40.311999999999998</v>
      </c>
      <c r="CQ32">
        <v>960.01290322580599</v>
      </c>
      <c r="CR32">
        <v>39.990967741935499</v>
      </c>
      <c r="CS32">
        <v>0</v>
      </c>
      <c r="CT32">
        <v>59.600000143051098</v>
      </c>
      <c r="CU32">
        <v>2.3451961538461501</v>
      </c>
      <c r="CV32">
        <v>0.55256410233485598</v>
      </c>
      <c r="CW32">
        <v>-2.2003418751878798</v>
      </c>
      <c r="CX32">
        <v>1136.43076923077</v>
      </c>
      <c r="CY32">
        <v>15</v>
      </c>
      <c r="CZ32">
        <v>1684828631.0999999</v>
      </c>
      <c r="DA32" t="s">
        <v>254</v>
      </c>
      <c r="DB32">
        <v>1</v>
      </c>
      <c r="DC32">
        <v>-3.3639999999999999</v>
      </c>
      <c r="DD32">
        <v>0.39100000000000001</v>
      </c>
      <c r="DE32">
        <v>399</v>
      </c>
      <c r="DF32">
        <v>15</v>
      </c>
      <c r="DG32">
        <v>2.08</v>
      </c>
      <c r="DH32">
        <v>0.28000000000000003</v>
      </c>
      <c r="DI32">
        <v>-3.06421288461538</v>
      </c>
      <c r="DJ32">
        <v>9.4715734653797401E-2</v>
      </c>
      <c r="DK32">
        <v>0.104678496861297</v>
      </c>
      <c r="DL32">
        <v>1</v>
      </c>
      <c r="DM32">
        <v>2.3048568181818201</v>
      </c>
      <c r="DN32">
        <v>0.44131056865058399</v>
      </c>
      <c r="DO32">
        <v>0.18978434220035501</v>
      </c>
      <c r="DP32">
        <v>1</v>
      </c>
      <c r="DQ32">
        <v>0.77302953846153899</v>
      </c>
      <c r="DR32">
        <v>3.8548296764279198E-2</v>
      </c>
      <c r="DS32">
        <v>5.8263219380192003E-3</v>
      </c>
      <c r="DT32">
        <v>1</v>
      </c>
      <c r="DU32">
        <v>3</v>
      </c>
      <c r="DV32">
        <v>3</v>
      </c>
      <c r="DW32" t="s">
        <v>255</v>
      </c>
      <c r="DX32">
        <v>100</v>
      </c>
      <c r="DY32">
        <v>100</v>
      </c>
      <c r="DZ32">
        <v>-3.3639999999999999</v>
      </c>
      <c r="EA32">
        <v>0.39100000000000001</v>
      </c>
      <c r="EB32">
        <v>2</v>
      </c>
      <c r="EC32">
        <v>514.57000000000005</v>
      </c>
      <c r="ED32">
        <v>431.99</v>
      </c>
      <c r="EE32">
        <v>26.585100000000001</v>
      </c>
      <c r="EF32">
        <v>29.7333</v>
      </c>
      <c r="EG32">
        <v>30.0002</v>
      </c>
      <c r="EH32">
        <v>29.859200000000001</v>
      </c>
      <c r="EI32">
        <v>29.882999999999999</v>
      </c>
      <c r="EJ32">
        <v>20.099499999999999</v>
      </c>
      <c r="EK32">
        <v>33.430799999999998</v>
      </c>
      <c r="EL32">
        <v>30.715800000000002</v>
      </c>
      <c r="EM32">
        <v>26.577000000000002</v>
      </c>
      <c r="EN32">
        <v>402.97199999999998</v>
      </c>
      <c r="EO32">
        <v>15.5244</v>
      </c>
      <c r="EP32">
        <v>100.27</v>
      </c>
      <c r="EQ32">
        <v>89.964699999999993</v>
      </c>
    </row>
    <row r="33" spans="1:147" x14ac:dyDescent="0.3">
      <c r="A33">
        <v>17</v>
      </c>
      <c r="B33">
        <v>1684829702.8</v>
      </c>
      <c r="C33">
        <v>960.20000004768394</v>
      </c>
      <c r="D33" t="s">
        <v>302</v>
      </c>
      <c r="E33" t="s">
        <v>303</v>
      </c>
      <c r="F33">
        <v>1684829694.8</v>
      </c>
      <c r="G33">
        <f t="shared" si="0"/>
        <v>5.8324877992098172E-3</v>
      </c>
      <c r="H33">
        <f t="shared" si="1"/>
        <v>19.769681728755188</v>
      </c>
      <c r="I33">
        <f t="shared" si="2"/>
        <v>400.00032258064499</v>
      </c>
      <c r="J33">
        <f t="shared" si="3"/>
        <v>257.50405226783698</v>
      </c>
      <c r="K33">
        <f t="shared" si="4"/>
        <v>24.607596494664076</v>
      </c>
      <c r="L33">
        <f t="shared" si="5"/>
        <v>38.224821897412156</v>
      </c>
      <c r="M33">
        <f t="shared" si="6"/>
        <v>0.25219388215220451</v>
      </c>
      <c r="N33">
        <f t="shared" si="7"/>
        <v>3.355091684179266</v>
      </c>
      <c r="O33">
        <f t="shared" si="8"/>
        <v>0.24211587497321962</v>
      </c>
      <c r="P33">
        <f t="shared" si="9"/>
        <v>0.1521943332500072</v>
      </c>
      <c r="Q33">
        <f t="shared" si="10"/>
        <v>161.84785382789499</v>
      </c>
      <c r="R33">
        <f t="shared" si="11"/>
        <v>27.894459551425605</v>
      </c>
      <c r="S33">
        <f t="shared" si="12"/>
        <v>27.988035483870998</v>
      </c>
      <c r="T33">
        <f t="shared" si="13"/>
        <v>3.7921936212437628</v>
      </c>
      <c r="U33">
        <f t="shared" si="14"/>
        <v>40.046403016705135</v>
      </c>
      <c r="V33">
        <f t="shared" si="15"/>
        <v>1.5545390586452119</v>
      </c>
      <c r="W33">
        <f t="shared" si="16"/>
        <v>3.8818444143329041</v>
      </c>
      <c r="X33">
        <f t="shared" si="17"/>
        <v>2.2376545625985509</v>
      </c>
      <c r="Y33">
        <f t="shared" si="18"/>
        <v>-257.21271194515293</v>
      </c>
      <c r="Z33">
        <f t="shared" si="19"/>
        <v>72.599861388798658</v>
      </c>
      <c r="AA33">
        <f t="shared" si="20"/>
        <v>4.7256212653417817</v>
      </c>
      <c r="AB33">
        <f t="shared" si="21"/>
        <v>-18.039375463117509</v>
      </c>
      <c r="AC33">
        <v>-3.9511324367952801E-2</v>
      </c>
      <c r="AD33">
        <v>4.4354922985150397E-2</v>
      </c>
      <c r="AE33">
        <v>3.3433803631351702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50152.624842953635</v>
      </c>
      <c r="AK33">
        <v>0</v>
      </c>
      <c r="AL33">
        <v>0</v>
      </c>
      <c r="AM33">
        <v>0</v>
      </c>
      <c r="AN33">
        <f t="shared" si="25"/>
        <v>0</v>
      </c>
      <c r="AO33" t="e">
        <f t="shared" si="26"/>
        <v>#DIV/0!</v>
      </c>
      <c r="AP33">
        <v>-1</v>
      </c>
      <c r="AQ33" t="s">
        <v>304</v>
      </c>
      <c r="AR33">
        <v>2.2633807692307699</v>
      </c>
      <c r="AS33">
        <v>1.79</v>
      </c>
      <c r="AT33">
        <f t="shared" si="27"/>
        <v>-0.26445853029651945</v>
      </c>
      <c r="AU33">
        <v>0.5</v>
      </c>
      <c r="AV33">
        <f t="shared" si="28"/>
        <v>841.20753243881848</v>
      </c>
      <c r="AW33">
        <f t="shared" si="29"/>
        <v>19.769681728755188</v>
      </c>
      <c r="AX33">
        <f t="shared" si="30"/>
        <v>-111.23225385156582</v>
      </c>
      <c r="AY33">
        <f t="shared" si="31"/>
        <v>1</v>
      </c>
      <c r="AZ33">
        <f t="shared" si="32"/>
        <v>2.4690318295819323E-2</v>
      </c>
      <c r="BA33">
        <f t="shared" si="33"/>
        <v>-1</v>
      </c>
      <c r="BB33" t="s">
        <v>252</v>
      </c>
      <c r="BC33">
        <v>0</v>
      </c>
      <c r="BD33">
        <f t="shared" si="34"/>
        <v>1.79</v>
      </c>
      <c r="BE33">
        <f t="shared" si="35"/>
        <v>-0.2644585302965195</v>
      </c>
      <c r="BF33" t="e">
        <f t="shared" si="36"/>
        <v>#DIV/0!</v>
      </c>
      <c r="BG33">
        <f t="shared" si="37"/>
        <v>-0.2644585302965195</v>
      </c>
      <c r="BH33" t="e">
        <f t="shared" si="38"/>
        <v>#DIV/0!</v>
      </c>
      <c r="BI33">
        <f t="shared" si="39"/>
        <v>1000.00929032258</v>
      </c>
      <c r="BJ33">
        <f t="shared" si="40"/>
        <v>841.20753243881848</v>
      </c>
      <c r="BK33">
        <f t="shared" si="41"/>
        <v>0.84119971742208943</v>
      </c>
      <c r="BL33">
        <f t="shared" si="42"/>
        <v>0.19239943484417893</v>
      </c>
      <c r="BM33">
        <v>0.69784624368543502</v>
      </c>
      <c r="BN33">
        <v>0.5</v>
      </c>
      <c r="BO33" t="s">
        <v>253</v>
      </c>
      <c r="BP33">
        <v>1684829694.8</v>
      </c>
      <c r="BQ33">
        <v>400.00032258064499</v>
      </c>
      <c r="BR33">
        <v>403.085225806452</v>
      </c>
      <c r="BS33">
        <v>16.2673387096774</v>
      </c>
      <c r="BT33">
        <v>15.4665322580645</v>
      </c>
      <c r="BU33">
        <v>499.99206451612901</v>
      </c>
      <c r="BV33">
        <v>95.361922580645199</v>
      </c>
      <c r="BW33">
        <v>0.200055096774194</v>
      </c>
      <c r="BX33">
        <v>28.389406451612899</v>
      </c>
      <c r="BY33">
        <v>27.988035483870998</v>
      </c>
      <c r="BZ33">
        <v>999.9</v>
      </c>
      <c r="CA33">
        <v>9991.77419354839</v>
      </c>
      <c r="CB33">
        <v>0</v>
      </c>
      <c r="CC33">
        <v>72.784303225806397</v>
      </c>
      <c r="CD33">
        <v>1000.00929032258</v>
      </c>
      <c r="CE33">
        <v>0.96000990322580704</v>
      </c>
      <c r="CF33">
        <v>3.9989938709677403E-2</v>
      </c>
      <c r="CG33">
        <v>0</v>
      </c>
      <c r="CH33">
        <v>2.2755129032258101</v>
      </c>
      <c r="CI33">
        <v>0</v>
      </c>
      <c r="CJ33">
        <v>1132.84516129032</v>
      </c>
      <c r="CK33">
        <v>9334.44032258064</v>
      </c>
      <c r="CL33">
        <v>40.453258064516099</v>
      </c>
      <c r="CM33">
        <v>43.061999999999998</v>
      </c>
      <c r="CN33">
        <v>41.608741935483899</v>
      </c>
      <c r="CO33">
        <v>41.554000000000002</v>
      </c>
      <c r="CP33">
        <v>40.375</v>
      </c>
      <c r="CQ33">
        <v>960.018709677419</v>
      </c>
      <c r="CR33">
        <v>39.990967741935499</v>
      </c>
      <c r="CS33">
        <v>0</v>
      </c>
      <c r="CT33">
        <v>59.400000095367403</v>
      </c>
      <c r="CU33">
        <v>2.2633807692307699</v>
      </c>
      <c r="CV33">
        <v>-0.11302222439769601</v>
      </c>
      <c r="CW33">
        <v>-0.44170938157199502</v>
      </c>
      <c r="CX33">
        <v>1132.8138461538499</v>
      </c>
      <c r="CY33">
        <v>15</v>
      </c>
      <c r="CZ33">
        <v>1684828631.0999999</v>
      </c>
      <c r="DA33" t="s">
        <v>254</v>
      </c>
      <c r="DB33">
        <v>1</v>
      </c>
      <c r="DC33">
        <v>-3.3639999999999999</v>
      </c>
      <c r="DD33">
        <v>0.39100000000000001</v>
      </c>
      <c r="DE33">
        <v>399</v>
      </c>
      <c r="DF33">
        <v>15</v>
      </c>
      <c r="DG33">
        <v>2.08</v>
      </c>
      <c r="DH33">
        <v>0.28000000000000003</v>
      </c>
      <c r="DI33">
        <v>-3.0724967307692301</v>
      </c>
      <c r="DJ33">
        <v>-6.2076615726120998E-2</v>
      </c>
      <c r="DK33">
        <v>0.13290613179292499</v>
      </c>
      <c r="DL33">
        <v>1</v>
      </c>
      <c r="DM33">
        <v>2.2856772727272698</v>
      </c>
      <c r="DN33">
        <v>0.121678828711738</v>
      </c>
      <c r="DO33">
        <v>0.177823694432584</v>
      </c>
      <c r="DP33">
        <v>1</v>
      </c>
      <c r="DQ33">
        <v>0.80416332692307702</v>
      </c>
      <c r="DR33">
        <v>-3.2664685392299699E-2</v>
      </c>
      <c r="DS33">
        <v>5.5547229582690498E-3</v>
      </c>
      <c r="DT33">
        <v>1</v>
      </c>
      <c r="DU33">
        <v>3</v>
      </c>
      <c r="DV33">
        <v>3</v>
      </c>
      <c r="DW33" t="s">
        <v>255</v>
      </c>
      <c r="DX33">
        <v>100</v>
      </c>
      <c r="DY33">
        <v>100</v>
      </c>
      <c r="DZ33">
        <v>-3.3639999999999999</v>
      </c>
      <c r="EA33">
        <v>0.39100000000000001</v>
      </c>
      <c r="EB33">
        <v>2</v>
      </c>
      <c r="EC33">
        <v>515.13599999999997</v>
      </c>
      <c r="ED33">
        <v>431.166</v>
      </c>
      <c r="EE33">
        <v>26.566299999999998</v>
      </c>
      <c r="EF33">
        <v>29.756399999999999</v>
      </c>
      <c r="EG33">
        <v>30.000299999999999</v>
      </c>
      <c r="EH33">
        <v>29.882200000000001</v>
      </c>
      <c r="EI33">
        <v>29.9085</v>
      </c>
      <c r="EJ33">
        <v>20.100999999999999</v>
      </c>
      <c r="EK33">
        <v>33.9833</v>
      </c>
      <c r="EL33">
        <v>29.587700000000002</v>
      </c>
      <c r="EM33">
        <v>26.566600000000001</v>
      </c>
      <c r="EN33">
        <v>403.03</v>
      </c>
      <c r="EO33">
        <v>15.436400000000001</v>
      </c>
      <c r="EP33">
        <v>100.27</v>
      </c>
      <c r="EQ33">
        <v>89.9679</v>
      </c>
    </row>
    <row r="34" spans="1:147" x14ac:dyDescent="0.3">
      <c r="A34">
        <v>18</v>
      </c>
      <c r="B34">
        <v>1684829762.8</v>
      </c>
      <c r="C34">
        <v>1020.20000004768</v>
      </c>
      <c r="D34" t="s">
        <v>305</v>
      </c>
      <c r="E34" t="s">
        <v>306</v>
      </c>
      <c r="F34">
        <v>1684829754.8</v>
      </c>
      <c r="G34">
        <f t="shared" si="0"/>
        <v>5.8669759937995669E-3</v>
      </c>
      <c r="H34">
        <f t="shared" si="1"/>
        <v>19.792155453535848</v>
      </c>
      <c r="I34">
        <f t="shared" si="2"/>
        <v>399.97883870967701</v>
      </c>
      <c r="J34">
        <f t="shared" si="3"/>
        <v>257.99774130315251</v>
      </c>
      <c r="K34">
        <f t="shared" si="4"/>
        <v>24.65346335058527</v>
      </c>
      <c r="L34">
        <f t="shared" si="5"/>
        <v>38.220736318586475</v>
      </c>
      <c r="M34">
        <f t="shared" si="6"/>
        <v>0.25356344604327685</v>
      </c>
      <c r="N34">
        <f t="shared" si="7"/>
        <v>3.3564592677266267</v>
      </c>
      <c r="O34">
        <f t="shared" si="8"/>
        <v>0.24338203023846391</v>
      </c>
      <c r="P34">
        <f t="shared" si="9"/>
        <v>0.15299446369997158</v>
      </c>
      <c r="Q34">
        <f t="shared" si="10"/>
        <v>161.84582382067401</v>
      </c>
      <c r="R34">
        <f t="shared" si="11"/>
        <v>27.893411015822355</v>
      </c>
      <c r="S34">
        <f t="shared" si="12"/>
        <v>27.989135483870999</v>
      </c>
      <c r="T34">
        <f t="shared" si="13"/>
        <v>3.7924368287348993</v>
      </c>
      <c r="U34">
        <f t="shared" si="14"/>
        <v>40.000846624145673</v>
      </c>
      <c r="V34">
        <f t="shared" si="15"/>
        <v>1.553371977680615</v>
      </c>
      <c r="W34">
        <f t="shared" si="16"/>
        <v>3.8833477508022405</v>
      </c>
      <c r="X34">
        <f t="shared" si="17"/>
        <v>2.2390648510542843</v>
      </c>
      <c r="Y34">
        <f t="shared" si="18"/>
        <v>-258.73364132656093</v>
      </c>
      <c r="Z34">
        <f t="shared" si="19"/>
        <v>73.635788705241168</v>
      </c>
      <c r="AA34">
        <f t="shared" si="20"/>
        <v>4.7912834812638714</v>
      </c>
      <c r="AB34">
        <f t="shared" si="21"/>
        <v>-18.460745319381886</v>
      </c>
      <c r="AC34">
        <v>-3.9531546605596997E-2</v>
      </c>
      <c r="AD34">
        <v>4.4377624218471301E-2</v>
      </c>
      <c r="AE34">
        <v>3.3447419527270998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50176.029699488841</v>
      </c>
      <c r="AK34">
        <v>0</v>
      </c>
      <c r="AL34">
        <v>0</v>
      </c>
      <c r="AM34">
        <v>0</v>
      </c>
      <c r="AN34">
        <f t="shared" si="25"/>
        <v>0</v>
      </c>
      <c r="AO34" t="e">
        <f t="shared" si="26"/>
        <v>#DIV/0!</v>
      </c>
      <c r="AP34">
        <v>-1</v>
      </c>
      <c r="AQ34" t="s">
        <v>307</v>
      </c>
      <c r="AR34">
        <v>2.198</v>
      </c>
      <c r="AS34">
        <v>1.59</v>
      </c>
      <c r="AT34">
        <f t="shared" si="27"/>
        <v>-0.38238993710691815</v>
      </c>
      <c r="AU34">
        <v>0.5</v>
      </c>
      <c r="AV34">
        <f t="shared" si="28"/>
        <v>841.19675806451596</v>
      </c>
      <c r="AW34">
        <f t="shared" si="29"/>
        <v>19.792155453535848</v>
      </c>
      <c r="AX34">
        <f t="shared" si="30"/>
        <v>-160.83258770541684</v>
      </c>
      <c r="AY34">
        <f t="shared" si="31"/>
        <v>1</v>
      </c>
      <c r="AZ34">
        <f t="shared" si="32"/>
        <v>2.4717350910119871E-2</v>
      </c>
      <c r="BA34">
        <f t="shared" si="33"/>
        <v>-1</v>
      </c>
      <c r="BB34" t="s">
        <v>252</v>
      </c>
      <c r="BC34">
        <v>0</v>
      </c>
      <c r="BD34">
        <f t="shared" si="34"/>
        <v>1.59</v>
      </c>
      <c r="BE34">
        <f t="shared" si="35"/>
        <v>-0.38238993710691815</v>
      </c>
      <c r="BF34" t="e">
        <f t="shared" si="36"/>
        <v>#DIV/0!</v>
      </c>
      <c r="BG34">
        <f t="shared" si="37"/>
        <v>-0.38238993710691815</v>
      </c>
      <c r="BH34" t="e">
        <f t="shared" si="38"/>
        <v>#DIV/0!</v>
      </c>
      <c r="BI34">
        <f t="shared" si="39"/>
        <v>999.996451612903</v>
      </c>
      <c r="BJ34">
        <f t="shared" si="40"/>
        <v>841.19675806451596</v>
      </c>
      <c r="BK34">
        <f t="shared" si="41"/>
        <v>0.84119974296682987</v>
      </c>
      <c r="BL34">
        <f t="shared" si="42"/>
        <v>0.19239948593365974</v>
      </c>
      <c r="BM34">
        <v>0.69784624368543502</v>
      </c>
      <c r="BN34">
        <v>0.5</v>
      </c>
      <c r="BO34" t="s">
        <v>253</v>
      </c>
      <c r="BP34">
        <v>1684829754.8</v>
      </c>
      <c r="BQ34">
        <v>399.97883870967701</v>
      </c>
      <c r="BR34">
        <v>403.06867741935503</v>
      </c>
      <c r="BS34">
        <v>16.255990322580601</v>
      </c>
      <c r="BT34">
        <v>15.450467741935499</v>
      </c>
      <c r="BU34">
        <v>500.00970967741898</v>
      </c>
      <c r="BV34">
        <v>95.356854838709694</v>
      </c>
      <c r="BW34">
        <v>0.20004122580645201</v>
      </c>
      <c r="BX34">
        <v>28.3960677419355</v>
      </c>
      <c r="BY34">
        <v>27.989135483870999</v>
      </c>
      <c r="BZ34">
        <v>999.9</v>
      </c>
      <c r="CA34">
        <v>9997.4193548387102</v>
      </c>
      <c r="CB34">
        <v>0</v>
      </c>
      <c r="CC34">
        <v>72.791896774193503</v>
      </c>
      <c r="CD34">
        <v>999.996451612903</v>
      </c>
      <c r="CE34">
        <v>0.96000958064516095</v>
      </c>
      <c r="CF34">
        <v>3.9990267741935502E-2</v>
      </c>
      <c r="CG34">
        <v>0</v>
      </c>
      <c r="CH34">
        <v>2.19644193548387</v>
      </c>
      <c r="CI34">
        <v>0</v>
      </c>
      <c r="CJ34">
        <v>1129.4570967741899</v>
      </c>
      <c r="CK34">
        <v>9334.3138709677405</v>
      </c>
      <c r="CL34">
        <v>40.515999999999998</v>
      </c>
      <c r="CM34">
        <v>43.151000000000003</v>
      </c>
      <c r="CN34">
        <v>41.686999999999998</v>
      </c>
      <c r="CO34">
        <v>41.625</v>
      </c>
      <c r="CP34">
        <v>40.436999999999998</v>
      </c>
      <c r="CQ34">
        <v>960.00516129032303</v>
      </c>
      <c r="CR34">
        <v>39.991290322580603</v>
      </c>
      <c r="CS34">
        <v>0</v>
      </c>
      <c r="CT34">
        <v>59.400000095367403</v>
      </c>
      <c r="CU34">
        <v>2.198</v>
      </c>
      <c r="CV34">
        <v>-0.42319315611082498</v>
      </c>
      <c r="CW34">
        <v>-1.2013675138162001</v>
      </c>
      <c r="CX34">
        <v>1129.45</v>
      </c>
      <c r="CY34">
        <v>15</v>
      </c>
      <c r="CZ34">
        <v>1684828631.0999999</v>
      </c>
      <c r="DA34" t="s">
        <v>254</v>
      </c>
      <c r="DB34">
        <v>1</v>
      </c>
      <c r="DC34">
        <v>-3.3639999999999999</v>
      </c>
      <c r="DD34">
        <v>0.39100000000000001</v>
      </c>
      <c r="DE34">
        <v>399</v>
      </c>
      <c r="DF34">
        <v>15</v>
      </c>
      <c r="DG34">
        <v>2.08</v>
      </c>
      <c r="DH34">
        <v>0.28000000000000003</v>
      </c>
      <c r="DI34">
        <v>-3.06409557692308</v>
      </c>
      <c r="DJ34">
        <v>-0.23556026637070601</v>
      </c>
      <c r="DK34">
        <v>0.13066620036174201</v>
      </c>
      <c r="DL34">
        <v>1</v>
      </c>
      <c r="DM34">
        <v>2.2351863636363598</v>
      </c>
      <c r="DN34">
        <v>-0.26890824976598698</v>
      </c>
      <c r="DO34">
        <v>0.20784078433318001</v>
      </c>
      <c r="DP34">
        <v>1</v>
      </c>
      <c r="DQ34">
        <v>0.80570065384615397</v>
      </c>
      <c r="DR34">
        <v>-1.1575138734735901E-3</v>
      </c>
      <c r="DS34">
        <v>3.1688714132990202E-3</v>
      </c>
      <c r="DT34">
        <v>1</v>
      </c>
      <c r="DU34">
        <v>3</v>
      </c>
      <c r="DV34">
        <v>3</v>
      </c>
      <c r="DW34" t="s">
        <v>255</v>
      </c>
      <c r="DX34">
        <v>100</v>
      </c>
      <c r="DY34">
        <v>100</v>
      </c>
      <c r="DZ34">
        <v>-3.3639999999999999</v>
      </c>
      <c r="EA34">
        <v>0.39100000000000001</v>
      </c>
      <c r="EB34">
        <v>2</v>
      </c>
      <c r="EC34">
        <v>515.09</v>
      </c>
      <c r="ED34">
        <v>430.70400000000001</v>
      </c>
      <c r="EE34">
        <v>26.536300000000001</v>
      </c>
      <c r="EF34">
        <v>29.779599999999999</v>
      </c>
      <c r="EG34">
        <v>30.0001</v>
      </c>
      <c r="EH34">
        <v>29.907800000000002</v>
      </c>
      <c r="EI34">
        <v>29.9314</v>
      </c>
      <c r="EJ34">
        <v>20.1083</v>
      </c>
      <c r="EK34">
        <v>33.9833</v>
      </c>
      <c r="EL34">
        <v>28.463899999999999</v>
      </c>
      <c r="EM34">
        <v>26.537600000000001</v>
      </c>
      <c r="EN34">
        <v>403.065</v>
      </c>
      <c r="EO34">
        <v>15.495900000000001</v>
      </c>
      <c r="EP34">
        <v>100.271</v>
      </c>
      <c r="EQ34">
        <v>89.971000000000004</v>
      </c>
    </row>
    <row r="35" spans="1:147" x14ac:dyDescent="0.3">
      <c r="A35">
        <v>19</v>
      </c>
      <c r="B35">
        <v>1684829822.8</v>
      </c>
      <c r="C35">
        <v>1080.2000000476801</v>
      </c>
      <c r="D35" t="s">
        <v>308</v>
      </c>
      <c r="E35" t="s">
        <v>309</v>
      </c>
      <c r="F35">
        <v>1684829814.8</v>
      </c>
      <c r="G35">
        <f t="shared" si="0"/>
        <v>5.9159518218199706E-3</v>
      </c>
      <c r="H35">
        <f t="shared" si="1"/>
        <v>19.464125514083591</v>
      </c>
      <c r="I35">
        <f t="shared" si="2"/>
        <v>400.01196774193602</v>
      </c>
      <c r="J35">
        <f t="shared" si="3"/>
        <v>261.04094365688462</v>
      </c>
      <c r="K35">
        <f t="shared" si="4"/>
        <v>24.943969719968312</v>
      </c>
      <c r="L35">
        <f t="shared" si="5"/>
        <v>38.223453651373738</v>
      </c>
      <c r="M35">
        <f t="shared" si="6"/>
        <v>0.2555115567154615</v>
      </c>
      <c r="N35">
        <f t="shared" si="7"/>
        <v>3.3566013890535378</v>
      </c>
      <c r="O35">
        <f t="shared" si="8"/>
        <v>0.24517694081811242</v>
      </c>
      <c r="P35">
        <f t="shared" si="9"/>
        <v>0.1541292815740446</v>
      </c>
      <c r="Q35">
        <f t="shared" si="10"/>
        <v>161.84972912677929</v>
      </c>
      <c r="R35">
        <f t="shared" si="11"/>
        <v>27.898138491992004</v>
      </c>
      <c r="S35">
        <f t="shared" si="12"/>
        <v>27.997325806451599</v>
      </c>
      <c r="T35">
        <f t="shared" si="13"/>
        <v>3.7942481182975198</v>
      </c>
      <c r="U35">
        <f t="shared" si="14"/>
        <v>39.956059678711014</v>
      </c>
      <c r="V35">
        <f t="shared" si="15"/>
        <v>1.553066164229836</v>
      </c>
      <c r="W35">
        <f t="shared" si="16"/>
        <v>3.8869352401566388</v>
      </c>
      <c r="X35">
        <f t="shared" si="17"/>
        <v>2.2411819540676836</v>
      </c>
      <c r="Y35">
        <f t="shared" si="18"/>
        <v>-260.89347534226073</v>
      </c>
      <c r="Z35">
        <f t="shared" si="19"/>
        <v>75.031723317516764</v>
      </c>
      <c r="AA35">
        <f t="shared" si="20"/>
        <v>4.8824919933415654</v>
      </c>
      <c r="AB35">
        <f t="shared" si="21"/>
        <v>-19.129530904623095</v>
      </c>
      <c r="AC35">
        <v>-3.9533648323109599E-2</v>
      </c>
      <c r="AD35">
        <v>4.4379983580499702E-2</v>
      </c>
      <c r="AE35">
        <v>3.34488345109619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50175.920307093846</v>
      </c>
      <c r="AK35">
        <v>0</v>
      </c>
      <c r="AL35">
        <v>0</v>
      </c>
      <c r="AM35">
        <v>0</v>
      </c>
      <c r="AN35">
        <f t="shared" si="25"/>
        <v>0</v>
      </c>
      <c r="AO35" t="e">
        <f t="shared" si="26"/>
        <v>#DIV/0!</v>
      </c>
      <c r="AP35">
        <v>-1</v>
      </c>
      <c r="AQ35" t="s">
        <v>310</v>
      </c>
      <c r="AR35">
        <v>2.3174423076923101</v>
      </c>
      <c r="AS35">
        <v>1.444</v>
      </c>
      <c r="AT35">
        <f t="shared" si="27"/>
        <v>-0.60487694438525641</v>
      </c>
      <c r="AU35">
        <v>0.5</v>
      </c>
      <c r="AV35">
        <f t="shared" si="28"/>
        <v>841.21732331641567</v>
      </c>
      <c r="AW35">
        <f t="shared" si="29"/>
        <v>19.464125514083591</v>
      </c>
      <c r="AX35">
        <f t="shared" si="30"/>
        <v>-254.41648204578891</v>
      </c>
      <c r="AY35">
        <f t="shared" si="31"/>
        <v>1</v>
      </c>
      <c r="AZ35">
        <f t="shared" si="32"/>
        <v>2.4326799920626706E-2</v>
      </c>
      <c r="BA35">
        <f t="shared" si="33"/>
        <v>-1</v>
      </c>
      <c r="BB35" t="s">
        <v>252</v>
      </c>
      <c r="BC35">
        <v>0</v>
      </c>
      <c r="BD35">
        <f t="shared" si="34"/>
        <v>1.444</v>
      </c>
      <c r="BE35">
        <f t="shared" si="35"/>
        <v>-0.6048769443852563</v>
      </c>
      <c r="BF35" t="e">
        <f t="shared" si="36"/>
        <v>#DIV/0!</v>
      </c>
      <c r="BG35">
        <f t="shared" si="37"/>
        <v>-0.6048769443852563</v>
      </c>
      <c r="BH35" t="e">
        <f t="shared" si="38"/>
        <v>#DIV/0!</v>
      </c>
      <c r="BI35">
        <f t="shared" si="39"/>
        <v>1000.0209354838699</v>
      </c>
      <c r="BJ35">
        <f t="shared" si="40"/>
        <v>841.21732331641567</v>
      </c>
      <c r="BK35">
        <f t="shared" si="41"/>
        <v>0.84119971239340541</v>
      </c>
      <c r="BL35">
        <f t="shared" si="42"/>
        <v>0.19239942478681113</v>
      </c>
      <c r="BM35">
        <v>0.69784624368543502</v>
      </c>
      <c r="BN35">
        <v>0.5</v>
      </c>
      <c r="BO35" t="s">
        <v>253</v>
      </c>
      <c r="BP35">
        <v>1684829814.8</v>
      </c>
      <c r="BQ35">
        <v>400.01196774193602</v>
      </c>
      <c r="BR35">
        <v>403.05880645161301</v>
      </c>
      <c r="BS35">
        <v>16.252980645161301</v>
      </c>
      <c r="BT35">
        <v>15.440725806451599</v>
      </c>
      <c r="BU35">
        <v>500.00632258064502</v>
      </c>
      <c r="BV35">
        <v>95.355770967741904</v>
      </c>
      <c r="BW35">
        <v>0.200004193548387</v>
      </c>
      <c r="BX35">
        <v>28.411954838709701</v>
      </c>
      <c r="BY35">
        <v>27.997325806451599</v>
      </c>
      <c r="BZ35">
        <v>999.9</v>
      </c>
      <c r="CA35">
        <v>9998.0645161290304</v>
      </c>
      <c r="CB35">
        <v>0</v>
      </c>
      <c r="CC35">
        <v>72.810190322580695</v>
      </c>
      <c r="CD35">
        <v>1000.0209354838699</v>
      </c>
      <c r="CE35">
        <v>0.96001119354838704</v>
      </c>
      <c r="CF35">
        <v>3.99886225806452E-2</v>
      </c>
      <c r="CG35">
        <v>0</v>
      </c>
      <c r="CH35">
        <v>2.3179225806451602</v>
      </c>
      <c r="CI35">
        <v>0</v>
      </c>
      <c r="CJ35">
        <v>1126.1829032258099</v>
      </c>
      <c r="CK35">
        <v>9334.5512903225808</v>
      </c>
      <c r="CL35">
        <v>40.625</v>
      </c>
      <c r="CM35">
        <v>43.207322580645098</v>
      </c>
      <c r="CN35">
        <v>41.75</v>
      </c>
      <c r="CO35">
        <v>41.686999999999998</v>
      </c>
      <c r="CP35">
        <v>40.5</v>
      </c>
      <c r="CQ35">
        <v>960.03064516128995</v>
      </c>
      <c r="CR35">
        <v>39.991290322580603</v>
      </c>
      <c r="CS35">
        <v>0</v>
      </c>
      <c r="CT35">
        <v>59.200000047683702</v>
      </c>
      <c r="CU35">
        <v>2.3174423076923101</v>
      </c>
      <c r="CV35">
        <v>-6.9435829587935196E-3</v>
      </c>
      <c r="CW35">
        <v>-0.99316238285665204</v>
      </c>
      <c r="CX35">
        <v>1126.1757692307699</v>
      </c>
      <c r="CY35">
        <v>15</v>
      </c>
      <c r="CZ35">
        <v>1684828631.0999999</v>
      </c>
      <c r="DA35" t="s">
        <v>254</v>
      </c>
      <c r="DB35">
        <v>1</v>
      </c>
      <c r="DC35">
        <v>-3.3639999999999999</v>
      </c>
      <c r="DD35">
        <v>0.39100000000000001</v>
      </c>
      <c r="DE35">
        <v>399</v>
      </c>
      <c r="DF35">
        <v>15</v>
      </c>
      <c r="DG35">
        <v>2.08</v>
      </c>
      <c r="DH35">
        <v>0.28000000000000003</v>
      </c>
      <c r="DI35">
        <v>-3.06377173076923</v>
      </c>
      <c r="DJ35">
        <v>0.16577411423205299</v>
      </c>
      <c r="DK35">
        <v>9.8748256532246101E-2</v>
      </c>
      <c r="DL35">
        <v>1</v>
      </c>
      <c r="DM35">
        <v>2.3216999999999999</v>
      </c>
      <c r="DN35">
        <v>6.4866319026614494E-2</v>
      </c>
      <c r="DO35">
        <v>0.16659891820013301</v>
      </c>
      <c r="DP35">
        <v>1</v>
      </c>
      <c r="DQ35">
        <v>0.81212417307692297</v>
      </c>
      <c r="DR35">
        <v>6.2225732092503598E-4</v>
      </c>
      <c r="DS35">
        <v>3.0800418686037401E-3</v>
      </c>
      <c r="DT35">
        <v>1</v>
      </c>
      <c r="DU35">
        <v>3</v>
      </c>
      <c r="DV35">
        <v>3</v>
      </c>
      <c r="DW35" t="s">
        <v>255</v>
      </c>
      <c r="DX35">
        <v>100</v>
      </c>
      <c r="DY35">
        <v>100</v>
      </c>
      <c r="DZ35">
        <v>-3.3639999999999999</v>
      </c>
      <c r="EA35">
        <v>0.39100000000000001</v>
      </c>
      <c r="EB35">
        <v>2</v>
      </c>
      <c r="EC35">
        <v>514.89599999999996</v>
      </c>
      <c r="ED35">
        <v>430.62099999999998</v>
      </c>
      <c r="EE35">
        <v>26.509799999999998</v>
      </c>
      <c r="EF35">
        <v>29.8001</v>
      </c>
      <c r="EG35">
        <v>30.000299999999999</v>
      </c>
      <c r="EH35">
        <v>29.930900000000001</v>
      </c>
      <c r="EI35">
        <v>29.9544</v>
      </c>
      <c r="EJ35">
        <v>20.114899999999999</v>
      </c>
      <c r="EK35">
        <v>33.9833</v>
      </c>
      <c r="EL35">
        <v>27.349699999999999</v>
      </c>
      <c r="EM35">
        <v>26.506499999999999</v>
      </c>
      <c r="EN35">
        <v>403.01900000000001</v>
      </c>
      <c r="EO35">
        <v>15.493</v>
      </c>
      <c r="EP35">
        <v>100.273</v>
      </c>
      <c r="EQ35">
        <v>89.974900000000005</v>
      </c>
    </row>
    <row r="36" spans="1:147" x14ac:dyDescent="0.3">
      <c r="A36">
        <v>20</v>
      </c>
      <c r="B36">
        <v>1684829882.8</v>
      </c>
      <c r="C36">
        <v>1140.2000000476801</v>
      </c>
      <c r="D36" t="s">
        <v>311</v>
      </c>
      <c r="E36" t="s">
        <v>312</v>
      </c>
      <c r="F36">
        <v>1684829874.8</v>
      </c>
      <c r="G36">
        <f t="shared" si="0"/>
        <v>5.8419162128257275E-3</v>
      </c>
      <c r="H36">
        <f t="shared" si="1"/>
        <v>19.859195393434806</v>
      </c>
      <c r="I36">
        <f t="shared" si="2"/>
        <v>400.04225806451598</v>
      </c>
      <c r="J36">
        <f t="shared" si="3"/>
        <v>257.70382081616975</v>
      </c>
      <c r="K36">
        <f t="shared" si="4"/>
        <v>24.64490532671967</v>
      </c>
      <c r="L36">
        <f t="shared" si="5"/>
        <v>38.257110606520534</v>
      </c>
      <c r="M36">
        <f t="shared" si="6"/>
        <v>0.25359770602639659</v>
      </c>
      <c r="N36">
        <f t="shared" si="7"/>
        <v>3.3591875820317636</v>
      </c>
      <c r="O36">
        <f t="shared" si="8"/>
        <v>0.24342151269499815</v>
      </c>
      <c r="P36">
        <f t="shared" si="9"/>
        <v>0.15301871058553912</v>
      </c>
      <c r="Q36">
        <f t="shared" si="10"/>
        <v>161.84760689926654</v>
      </c>
      <c r="R36">
        <f t="shared" si="11"/>
        <v>27.905173065690086</v>
      </c>
      <c r="S36">
        <f t="shared" si="12"/>
        <v>27.9835064516129</v>
      </c>
      <c r="T36">
        <f t="shared" si="13"/>
        <v>3.7911924058869135</v>
      </c>
      <c r="U36">
        <f t="shared" si="14"/>
        <v>40.166150396900804</v>
      </c>
      <c r="V36">
        <f t="shared" si="15"/>
        <v>1.5603025949595482</v>
      </c>
      <c r="W36">
        <f t="shared" si="16"/>
        <v>3.8846207055977668</v>
      </c>
      <c r="X36">
        <f t="shared" si="17"/>
        <v>2.2308898109273656</v>
      </c>
      <c r="Y36">
        <f t="shared" si="18"/>
        <v>-257.6285049856146</v>
      </c>
      <c r="Z36">
        <f t="shared" si="19"/>
        <v>75.736237849787798</v>
      </c>
      <c r="AA36">
        <f t="shared" si="20"/>
        <v>4.9239519847939546</v>
      </c>
      <c r="AB36">
        <f t="shared" si="21"/>
        <v>-15.120708251766317</v>
      </c>
      <c r="AC36">
        <v>-3.95718997706105E-2</v>
      </c>
      <c r="AD36">
        <v>4.4422924181330398E-2</v>
      </c>
      <c r="AE36">
        <v>3.3474583061861201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50225.84569181969</v>
      </c>
      <c r="AK36">
        <v>0</v>
      </c>
      <c r="AL36">
        <v>0</v>
      </c>
      <c r="AM36">
        <v>0</v>
      </c>
      <c r="AN36">
        <f t="shared" si="25"/>
        <v>0</v>
      </c>
      <c r="AO36" t="e">
        <f t="shared" si="26"/>
        <v>#DIV/0!</v>
      </c>
      <c r="AP36">
        <v>-1</v>
      </c>
      <c r="AQ36" t="s">
        <v>313</v>
      </c>
      <c r="AR36">
        <v>2.21397692307692</v>
      </c>
      <c r="AS36">
        <v>1.93855</v>
      </c>
      <c r="AT36">
        <f t="shared" si="27"/>
        <v>-0.14207883370401597</v>
      </c>
      <c r="AU36">
        <v>0.5</v>
      </c>
      <c r="AV36">
        <f t="shared" si="28"/>
        <v>841.2059883875055</v>
      </c>
      <c r="AW36">
        <f t="shared" si="29"/>
        <v>19.859195393434806</v>
      </c>
      <c r="AX36">
        <f t="shared" si="30"/>
        <v>-59.758782867465392</v>
      </c>
      <c r="AY36">
        <f t="shared" si="31"/>
        <v>1</v>
      </c>
      <c r="AZ36">
        <f t="shared" si="32"/>
        <v>2.4796774727459406E-2</v>
      </c>
      <c r="BA36">
        <f t="shared" si="33"/>
        <v>-1</v>
      </c>
      <c r="BB36" t="s">
        <v>252</v>
      </c>
      <c r="BC36">
        <v>0</v>
      </c>
      <c r="BD36">
        <f t="shared" si="34"/>
        <v>1.93855</v>
      </c>
      <c r="BE36">
        <f t="shared" si="35"/>
        <v>-0.14207883370401586</v>
      </c>
      <c r="BF36" t="e">
        <f t="shared" si="36"/>
        <v>#DIV/0!</v>
      </c>
      <c r="BG36">
        <f t="shared" si="37"/>
        <v>-0.14207883370401586</v>
      </c>
      <c r="BH36" t="e">
        <f t="shared" si="38"/>
        <v>#DIV/0!</v>
      </c>
      <c r="BI36">
        <f t="shared" si="39"/>
        <v>1000.00741935484</v>
      </c>
      <c r="BJ36">
        <f t="shared" si="40"/>
        <v>841.2059883875055</v>
      </c>
      <c r="BK36">
        <f t="shared" si="41"/>
        <v>0.84119974722808954</v>
      </c>
      <c r="BL36">
        <f t="shared" si="42"/>
        <v>0.1923994944561791</v>
      </c>
      <c r="BM36">
        <v>0.69784624368543502</v>
      </c>
      <c r="BN36">
        <v>0.5</v>
      </c>
      <c r="BO36" t="s">
        <v>253</v>
      </c>
      <c r="BP36">
        <v>1684829874.8</v>
      </c>
      <c r="BQ36">
        <v>400.04225806451598</v>
      </c>
      <c r="BR36">
        <v>403.14006451612897</v>
      </c>
      <c r="BS36">
        <v>16.315580645161301</v>
      </c>
      <c r="BT36">
        <v>15.513558064516101</v>
      </c>
      <c r="BU36">
        <v>500.016419354839</v>
      </c>
      <c r="BV36">
        <v>95.432638709677406</v>
      </c>
      <c r="BW36">
        <v>0.20003467741935499</v>
      </c>
      <c r="BX36">
        <v>28.401706451612899</v>
      </c>
      <c r="BY36">
        <v>27.9835064516129</v>
      </c>
      <c r="BZ36">
        <v>999.9</v>
      </c>
      <c r="CA36">
        <v>9999.6774193548408</v>
      </c>
      <c r="CB36">
        <v>0</v>
      </c>
      <c r="CC36">
        <v>72.812606451612893</v>
      </c>
      <c r="CD36">
        <v>1000.00741935484</v>
      </c>
      <c r="CE36">
        <v>0.96001054838709698</v>
      </c>
      <c r="CF36">
        <v>3.9989280645161301E-2</v>
      </c>
      <c r="CG36">
        <v>0</v>
      </c>
      <c r="CH36">
        <v>2.2081838709677402</v>
      </c>
      <c r="CI36">
        <v>0</v>
      </c>
      <c r="CJ36">
        <v>1123.7074193548401</v>
      </c>
      <c r="CK36">
        <v>9334.4235483870907</v>
      </c>
      <c r="CL36">
        <v>40.686999999999998</v>
      </c>
      <c r="CM36">
        <v>43.262</v>
      </c>
      <c r="CN36">
        <v>41.811999999999998</v>
      </c>
      <c r="CO36">
        <v>41.75</v>
      </c>
      <c r="CP36">
        <v>40.561999999999998</v>
      </c>
      <c r="CQ36">
        <v>960.01709677419399</v>
      </c>
      <c r="CR36">
        <v>39.991935483871003</v>
      </c>
      <c r="CS36">
        <v>0</v>
      </c>
      <c r="CT36">
        <v>59.600000143051098</v>
      </c>
      <c r="CU36">
        <v>2.21397692307692</v>
      </c>
      <c r="CV36">
        <v>-7.9671795446653301E-2</v>
      </c>
      <c r="CW36">
        <v>-138.40017262187101</v>
      </c>
      <c r="CX36">
        <v>1117.54288461538</v>
      </c>
      <c r="CY36">
        <v>15</v>
      </c>
      <c r="CZ36">
        <v>1684828631.0999999</v>
      </c>
      <c r="DA36" t="s">
        <v>254</v>
      </c>
      <c r="DB36">
        <v>1</v>
      </c>
      <c r="DC36">
        <v>-3.3639999999999999</v>
      </c>
      <c r="DD36">
        <v>0.39100000000000001</v>
      </c>
      <c r="DE36">
        <v>399</v>
      </c>
      <c r="DF36">
        <v>15</v>
      </c>
      <c r="DG36">
        <v>2.08</v>
      </c>
      <c r="DH36">
        <v>0.28000000000000003</v>
      </c>
      <c r="DI36">
        <v>-3.0758678846153802</v>
      </c>
      <c r="DJ36">
        <v>-0.37135727823785403</v>
      </c>
      <c r="DK36">
        <v>0.122973813024383</v>
      </c>
      <c r="DL36">
        <v>1</v>
      </c>
      <c r="DM36">
        <v>2.20649545454545</v>
      </c>
      <c r="DN36">
        <v>2.5142054837583899E-2</v>
      </c>
      <c r="DO36">
        <v>0.184329597281295</v>
      </c>
      <c r="DP36">
        <v>1</v>
      </c>
      <c r="DQ36">
        <v>0.79615698076923103</v>
      </c>
      <c r="DR36">
        <v>5.39243763339868E-2</v>
      </c>
      <c r="DS36">
        <v>7.9800847076918792E-3</v>
      </c>
      <c r="DT36">
        <v>1</v>
      </c>
      <c r="DU36">
        <v>3</v>
      </c>
      <c r="DV36">
        <v>3</v>
      </c>
      <c r="DW36" t="s">
        <v>255</v>
      </c>
      <c r="DX36">
        <v>100</v>
      </c>
      <c r="DY36">
        <v>100</v>
      </c>
      <c r="DZ36">
        <v>-3.3639999999999999</v>
      </c>
      <c r="EA36">
        <v>0.39100000000000001</v>
      </c>
      <c r="EB36">
        <v>2</v>
      </c>
      <c r="EC36">
        <v>515.46299999999997</v>
      </c>
      <c r="ED36">
        <v>431.19200000000001</v>
      </c>
      <c r="EE36">
        <v>26.487500000000001</v>
      </c>
      <c r="EF36">
        <v>29.825900000000001</v>
      </c>
      <c r="EG36">
        <v>30.000299999999999</v>
      </c>
      <c r="EH36">
        <v>29.953900000000001</v>
      </c>
      <c r="EI36">
        <v>29.979900000000001</v>
      </c>
      <c r="EJ36">
        <v>20.104600000000001</v>
      </c>
      <c r="EK36">
        <v>33.154600000000002</v>
      </c>
      <c r="EL36">
        <v>26.597000000000001</v>
      </c>
      <c r="EM36">
        <v>26.4818</v>
      </c>
      <c r="EN36">
        <v>402.786</v>
      </c>
      <c r="EO36">
        <v>15.4994</v>
      </c>
      <c r="EP36">
        <v>100.271</v>
      </c>
      <c r="EQ36">
        <v>89.977199999999996</v>
      </c>
    </row>
    <row r="37" spans="1:147" x14ac:dyDescent="0.3">
      <c r="A37">
        <v>21</v>
      </c>
      <c r="B37">
        <v>1684829942.8</v>
      </c>
      <c r="C37">
        <v>1200.2000000476801</v>
      </c>
      <c r="D37" t="s">
        <v>314</v>
      </c>
      <c r="E37" t="s">
        <v>315</v>
      </c>
      <c r="F37">
        <v>1684829934.8</v>
      </c>
      <c r="G37">
        <f t="shared" si="0"/>
        <v>5.9270219754924882E-3</v>
      </c>
      <c r="H37">
        <f t="shared" si="1"/>
        <v>1.0984420757135391</v>
      </c>
      <c r="I37">
        <f t="shared" si="2"/>
        <v>400.12209677419401</v>
      </c>
      <c r="J37">
        <f t="shared" si="3"/>
        <v>379.23310625763565</v>
      </c>
      <c r="K37">
        <f t="shared" si="4"/>
        <v>36.263029371066885</v>
      </c>
      <c r="L37">
        <f t="shared" si="5"/>
        <v>38.26047649299425</v>
      </c>
      <c r="M37">
        <f t="shared" si="6"/>
        <v>0.27103710053216518</v>
      </c>
      <c r="N37">
        <f t="shared" si="7"/>
        <v>3.3573798162946562</v>
      </c>
      <c r="O37">
        <f t="shared" si="8"/>
        <v>0.25944162524462799</v>
      </c>
      <c r="P37">
        <f t="shared" si="9"/>
        <v>0.16315148310082558</v>
      </c>
      <c r="Q37">
        <f t="shared" si="10"/>
        <v>16.524893923474362</v>
      </c>
      <c r="R37">
        <f t="shared" si="11"/>
        <v>27.40990334714694</v>
      </c>
      <c r="S37">
        <f t="shared" si="12"/>
        <v>27.4657032258065</v>
      </c>
      <c r="T37">
        <f t="shared" si="13"/>
        <v>3.6782331005461226</v>
      </c>
      <c r="U37">
        <f t="shared" si="14"/>
        <v>39.350246001269596</v>
      </c>
      <c r="V37">
        <f t="shared" si="15"/>
        <v>1.553479693897909</v>
      </c>
      <c r="W37">
        <f t="shared" si="16"/>
        <v>3.947827146615011</v>
      </c>
      <c r="X37">
        <f t="shared" si="17"/>
        <v>2.1247534066482139</v>
      </c>
      <c r="Y37">
        <f t="shared" si="18"/>
        <v>-261.38166911921871</v>
      </c>
      <c r="Z37">
        <f t="shared" si="19"/>
        <v>219.73362847058556</v>
      </c>
      <c r="AA37">
        <f t="shared" si="20"/>
        <v>14.276545117036166</v>
      </c>
      <c r="AB37">
        <f t="shared" si="21"/>
        <v>-10.846601608122626</v>
      </c>
      <c r="AC37">
        <v>-3.9545160497396703E-2</v>
      </c>
      <c r="AD37">
        <v>4.4392907004658803E-2</v>
      </c>
      <c r="AE37">
        <v>3.3456584660809199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50146.814749480138</v>
      </c>
      <c r="AK37">
        <v>0</v>
      </c>
      <c r="AL37">
        <v>0</v>
      </c>
      <c r="AM37">
        <v>0</v>
      </c>
      <c r="AN37">
        <f t="shared" si="25"/>
        <v>0</v>
      </c>
      <c r="AO37" t="e">
        <f t="shared" si="26"/>
        <v>#DIV/0!</v>
      </c>
      <c r="AP37">
        <v>-1</v>
      </c>
      <c r="AQ37" t="s">
        <v>316</v>
      </c>
      <c r="AR37">
        <v>2.2841999999999998</v>
      </c>
      <c r="AS37">
        <v>2.3922500000000002</v>
      </c>
      <c r="AT37">
        <f t="shared" si="27"/>
        <v>4.5166684084021469E-2</v>
      </c>
      <c r="AU37">
        <v>0.5</v>
      </c>
      <c r="AV37">
        <f t="shared" si="28"/>
        <v>84.309034961341041</v>
      </c>
      <c r="AW37">
        <f t="shared" si="29"/>
        <v>1.0984420757135391</v>
      </c>
      <c r="AX37">
        <f t="shared" si="30"/>
        <v>1.903979773763806</v>
      </c>
      <c r="AY37">
        <f t="shared" si="31"/>
        <v>1</v>
      </c>
      <c r="AZ37">
        <f t="shared" si="32"/>
        <v>2.4889883707905753E-2</v>
      </c>
      <c r="BA37">
        <f t="shared" si="33"/>
        <v>-1</v>
      </c>
      <c r="BB37" t="s">
        <v>252</v>
      </c>
      <c r="BC37">
        <v>0</v>
      </c>
      <c r="BD37">
        <f t="shared" si="34"/>
        <v>2.3922500000000002</v>
      </c>
      <c r="BE37">
        <f t="shared" si="35"/>
        <v>4.516668408402149E-2</v>
      </c>
      <c r="BF37" t="e">
        <f t="shared" si="36"/>
        <v>#DIV/0!</v>
      </c>
      <c r="BG37">
        <f t="shared" si="37"/>
        <v>4.516668408402149E-2</v>
      </c>
      <c r="BH37" t="e">
        <f t="shared" si="38"/>
        <v>#DIV/0!</v>
      </c>
      <c r="BI37">
        <f t="shared" si="39"/>
        <v>100.01049032258101</v>
      </c>
      <c r="BJ37">
        <f t="shared" si="40"/>
        <v>84.309034961341041</v>
      </c>
      <c r="BK37">
        <f t="shared" si="41"/>
        <v>0.84300191599305863</v>
      </c>
      <c r="BL37">
        <f t="shared" si="42"/>
        <v>0.19600383198611709</v>
      </c>
      <c r="BM37">
        <v>0.69784624368543502</v>
      </c>
      <c r="BN37">
        <v>0.5</v>
      </c>
      <c r="BO37" t="s">
        <v>253</v>
      </c>
      <c r="BP37">
        <v>1684829934.8</v>
      </c>
      <c r="BQ37">
        <v>400.12209677419401</v>
      </c>
      <c r="BR37">
        <v>400.60641935483898</v>
      </c>
      <c r="BS37">
        <v>16.246048387096799</v>
      </c>
      <c r="BT37">
        <v>15.432222580645201</v>
      </c>
      <c r="BU37">
        <v>499.97848387096798</v>
      </c>
      <c r="BV37">
        <v>95.422022580645205</v>
      </c>
      <c r="BW37">
        <v>0.19998080645161301</v>
      </c>
      <c r="BX37">
        <v>28.679680645161302</v>
      </c>
      <c r="BY37">
        <v>27.4657032258065</v>
      </c>
      <c r="BZ37">
        <v>999.9</v>
      </c>
      <c r="CA37">
        <v>9994.0322580645206</v>
      </c>
      <c r="CB37">
        <v>0</v>
      </c>
      <c r="CC37">
        <v>72.817093548387106</v>
      </c>
      <c r="CD37">
        <v>100.01049032258101</v>
      </c>
      <c r="CE37">
        <v>0.89990261290322604</v>
      </c>
      <c r="CF37">
        <v>0.100097358064516</v>
      </c>
      <c r="CG37">
        <v>0</v>
      </c>
      <c r="CH37">
        <v>2.2819516129032298</v>
      </c>
      <c r="CI37">
        <v>0</v>
      </c>
      <c r="CJ37">
        <v>99.179819354838699</v>
      </c>
      <c r="CK37">
        <v>914.40309677419395</v>
      </c>
      <c r="CL37">
        <v>40.056290322580601</v>
      </c>
      <c r="CM37">
        <v>43.328258064516099</v>
      </c>
      <c r="CN37">
        <v>41.808</v>
      </c>
      <c r="CO37">
        <v>41.75</v>
      </c>
      <c r="CP37">
        <v>40.364741935483899</v>
      </c>
      <c r="CQ37">
        <v>90</v>
      </c>
      <c r="CR37">
        <v>10.007096774193499</v>
      </c>
      <c r="CS37">
        <v>0</v>
      </c>
      <c r="CT37">
        <v>59.400000095367403</v>
      </c>
      <c r="CU37">
        <v>2.2841999999999998</v>
      </c>
      <c r="CV37">
        <v>0.13268376972694701</v>
      </c>
      <c r="CW37">
        <v>3.6127897173892101</v>
      </c>
      <c r="CX37">
        <v>99.224073076923005</v>
      </c>
      <c r="CY37">
        <v>15</v>
      </c>
      <c r="CZ37">
        <v>1684828631.0999999</v>
      </c>
      <c r="DA37" t="s">
        <v>254</v>
      </c>
      <c r="DB37">
        <v>1</v>
      </c>
      <c r="DC37">
        <v>-3.3639999999999999</v>
      </c>
      <c r="DD37">
        <v>0.39100000000000001</v>
      </c>
      <c r="DE37">
        <v>399</v>
      </c>
      <c r="DF37">
        <v>15</v>
      </c>
      <c r="DG37">
        <v>2.08</v>
      </c>
      <c r="DH37">
        <v>0.28000000000000003</v>
      </c>
      <c r="DI37">
        <v>-0.60866754230769204</v>
      </c>
      <c r="DJ37">
        <v>-0.23341598736458399</v>
      </c>
      <c r="DK37">
        <v>0.48645031053624199</v>
      </c>
      <c r="DL37">
        <v>1</v>
      </c>
      <c r="DM37">
        <v>2.2641409090909099</v>
      </c>
      <c r="DN37">
        <v>5.2415670544217703E-2</v>
      </c>
      <c r="DO37">
        <v>0.210910733291019</v>
      </c>
      <c r="DP37">
        <v>1</v>
      </c>
      <c r="DQ37">
        <v>0.83053601923076903</v>
      </c>
      <c r="DR37">
        <v>-0.197128522154874</v>
      </c>
      <c r="DS37">
        <v>2.9212264255650201E-2</v>
      </c>
      <c r="DT37">
        <v>0</v>
      </c>
      <c r="DU37">
        <v>2</v>
      </c>
      <c r="DV37">
        <v>3</v>
      </c>
      <c r="DW37" t="s">
        <v>262</v>
      </c>
      <c r="DX37">
        <v>100</v>
      </c>
      <c r="DY37">
        <v>100</v>
      </c>
      <c r="DZ37">
        <v>-3.3639999999999999</v>
      </c>
      <c r="EA37">
        <v>0.39100000000000001</v>
      </c>
      <c r="EB37">
        <v>2</v>
      </c>
      <c r="EC37">
        <v>516.17899999999997</v>
      </c>
      <c r="ED37">
        <v>429.98899999999998</v>
      </c>
      <c r="EE37">
        <v>31.404699999999998</v>
      </c>
      <c r="EF37">
        <v>29.849</v>
      </c>
      <c r="EG37">
        <v>30.000299999999999</v>
      </c>
      <c r="EH37">
        <v>29.979600000000001</v>
      </c>
      <c r="EI37">
        <v>30.005500000000001</v>
      </c>
      <c r="EJ37">
        <v>20.038599999999999</v>
      </c>
      <c r="EK37">
        <v>31.98</v>
      </c>
      <c r="EL37">
        <v>25.474900000000002</v>
      </c>
      <c r="EM37">
        <v>31.402999999999999</v>
      </c>
      <c r="EN37">
        <v>400.87200000000001</v>
      </c>
      <c r="EO37">
        <v>15.7194</v>
      </c>
      <c r="EP37">
        <v>100.27</v>
      </c>
      <c r="EQ37">
        <v>89.977000000000004</v>
      </c>
    </row>
    <row r="38" spans="1:147" x14ac:dyDescent="0.3">
      <c r="A38">
        <v>22</v>
      </c>
      <c r="B38">
        <v>1684830002.8</v>
      </c>
      <c r="C38">
        <v>1260.2000000476801</v>
      </c>
      <c r="D38" t="s">
        <v>317</v>
      </c>
      <c r="E38" t="s">
        <v>318</v>
      </c>
      <c r="F38">
        <v>1684829994.80323</v>
      </c>
      <c r="G38">
        <f t="shared" si="0"/>
        <v>4.9268253639525228E-3</v>
      </c>
      <c r="H38">
        <f t="shared" si="1"/>
        <v>2.7985516736316538</v>
      </c>
      <c r="I38">
        <f t="shared" si="2"/>
        <v>399.94632258064502</v>
      </c>
      <c r="J38">
        <f t="shared" si="3"/>
        <v>364.00586171479853</v>
      </c>
      <c r="K38">
        <f t="shared" si="4"/>
        <v>34.78475267927216</v>
      </c>
      <c r="L38">
        <f t="shared" si="5"/>
        <v>38.219257927369114</v>
      </c>
      <c r="M38">
        <f t="shared" si="6"/>
        <v>0.21468800344260167</v>
      </c>
      <c r="N38">
        <f t="shared" si="7"/>
        <v>3.3579545670670483</v>
      </c>
      <c r="O38">
        <f t="shared" si="8"/>
        <v>0.20734371521010708</v>
      </c>
      <c r="P38">
        <f t="shared" si="9"/>
        <v>0.13022874665739972</v>
      </c>
      <c r="Q38">
        <f t="shared" si="10"/>
        <v>16.524575046731336</v>
      </c>
      <c r="R38">
        <f t="shared" si="11"/>
        <v>28.38168955003492</v>
      </c>
      <c r="S38">
        <f t="shared" si="12"/>
        <v>28.161780645161301</v>
      </c>
      <c r="T38">
        <f t="shared" si="13"/>
        <v>3.8307773707760684</v>
      </c>
      <c r="U38">
        <f t="shared" si="14"/>
        <v>39.429486016375947</v>
      </c>
      <c r="V38">
        <f t="shared" si="15"/>
        <v>1.6249106933088413</v>
      </c>
      <c r="W38">
        <f t="shared" si="16"/>
        <v>4.1210547168532186</v>
      </c>
      <c r="X38">
        <f t="shared" si="17"/>
        <v>2.2058666774672271</v>
      </c>
      <c r="Y38">
        <f t="shared" si="18"/>
        <v>-217.27299855030626</v>
      </c>
      <c r="Z38">
        <f t="shared" si="19"/>
        <v>228.15896089720832</v>
      </c>
      <c r="AA38">
        <f t="shared" si="20"/>
        <v>14.927899641511331</v>
      </c>
      <c r="AB38">
        <f t="shared" si="21"/>
        <v>42.338437035144722</v>
      </c>
      <c r="AC38">
        <v>-3.9553661194293301E-2</v>
      </c>
      <c r="AD38">
        <v>4.4402449781627301E-2</v>
      </c>
      <c r="AE38">
        <v>3.34623069721136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50032.716861527028</v>
      </c>
      <c r="AK38">
        <v>0</v>
      </c>
      <c r="AL38">
        <v>0</v>
      </c>
      <c r="AM38">
        <v>0</v>
      </c>
      <c r="AN38">
        <f t="shared" si="25"/>
        <v>0</v>
      </c>
      <c r="AO38" t="e">
        <f t="shared" si="26"/>
        <v>#DIV/0!</v>
      </c>
      <c r="AP38">
        <v>-1</v>
      </c>
      <c r="AQ38" t="s">
        <v>319</v>
      </c>
      <c r="AR38">
        <v>2.2298192307692299</v>
      </c>
      <c r="AS38">
        <v>3.2670300000000001</v>
      </c>
      <c r="AT38">
        <f t="shared" si="27"/>
        <v>0.31747818943528838</v>
      </c>
      <c r="AU38">
        <v>0.5</v>
      </c>
      <c r="AV38">
        <f t="shared" si="28"/>
        <v>84.306575545828082</v>
      </c>
      <c r="AW38">
        <f t="shared" si="29"/>
        <v>2.7985516736316538</v>
      </c>
      <c r="AX38">
        <f t="shared" si="30"/>
        <v>13.38274948088943</v>
      </c>
      <c r="AY38">
        <f t="shared" si="31"/>
        <v>1</v>
      </c>
      <c r="AZ38">
        <f t="shared" si="32"/>
        <v>4.5056410476153247E-2</v>
      </c>
      <c r="BA38">
        <f t="shared" si="33"/>
        <v>-1</v>
      </c>
      <c r="BB38" t="s">
        <v>252</v>
      </c>
      <c r="BC38">
        <v>0</v>
      </c>
      <c r="BD38">
        <f t="shared" si="34"/>
        <v>3.2670300000000001</v>
      </c>
      <c r="BE38">
        <f t="shared" si="35"/>
        <v>0.31747818943528838</v>
      </c>
      <c r="BF38" t="e">
        <f t="shared" si="36"/>
        <v>#DIV/0!</v>
      </c>
      <c r="BG38">
        <f t="shared" si="37"/>
        <v>0.31747818943528838</v>
      </c>
      <c r="BH38" t="e">
        <f t="shared" si="38"/>
        <v>#DIV/0!</v>
      </c>
      <c r="BI38">
        <f t="shared" si="39"/>
        <v>100.007458064516</v>
      </c>
      <c r="BJ38">
        <f t="shared" si="40"/>
        <v>84.306575545828082</v>
      </c>
      <c r="BK38">
        <f t="shared" si="41"/>
        <v>0.8430028837593383</v>
      </c>
      <c r="BL38">
        <f t="shared" si="42"/>
        <v>0.19600576751867671</v>
      </c>
      <c r="BM38">
        <v>0.69784624368543502</v>
      </c>
      <c r="BN38">
        <v>0.5</v>
      </c>
      <c r="BO38" t="s">
        <v>253</v>
      </c>
      <c r="BP38">
        <v>1684829994.80323</v>
      </c>
      <c r="BQ38">
        <v>399.94632258064502</v>
      </c>
      <c r="BR38">
        <v>400.61190322580597</v>
      </c>
      <c r="BS38">
        <v>17.003916129032302</v>
      </c>
      <c r="BT38">
        <v>16.328003225806501</v>
      </c>
      <c r="BU38">
        <v>500.02067741935502</v>
      </c>
      <c r="BV38">
        <v>95.360967741935497</v>
      </c>
      <c r="BW38">
        <v>0.20000074193548401</v>
      </c>
      <c r="BX38">
        <v>29.422090322580601</v>
      </c>
      <c r="BY38">
        <v>28.161780645161301</v>
      </c>
      <c r="BZ38">
        <v>999.9</v>
      </c>
      <c r="CA38">
        <v>10002.580645161301</v>
      </c>
      <c r="CB38">
        <v>0</v>
      </c>
      <c r="CC38">
        <v>72.820545161290298</v>
      </c>
      <c r="CD38">
        <v>100.007458064516</v>
      </c>
      <c r="CE38">
        <v>0.89987300000000003</v>
      </c>
      <c r="CF38">
        <v>0.10012699999999999</v>
      </c>
      <c r="CG38">
        <v>0</v>
      </c>
      <c r="CH38">
        <v>2.24562258064516</v>
      </c>
      <c r="CI38">
        <v>0</v>
      </c>
      <c r="CJ38">
        <v>101.777935483871</v>
      </c>
      <c r="CK38">
        <v>914.366806451613</v>
      </c>
      <c r="CL38">
        <v>39.630806451612898</v>
      </c>
      <c r="CM38">
        <v>43.311999999999998</v>
      </c>
      <c r="CN38">
        <v>41.588419354838699</v>
      </c>
      <c r="CO38">
        <v>41.741870967741903</v>
      </c>
      <c r="CP38">
        <v>40.045999999999999</v>
      </c>
      <c r="CQ38">
        <v>89.993870967741898</v>
      </c>
      <c r="CR38">
        <v>10.01</v>
      </c>
      <c r="CS38">
        <v>0</v>
      </c>
      <c r="CT38">
        <v>59.200000047683702</v>
      </c>
      <c r="CU38">
        <v>2.2298192307692299</v>
      </c>
      <c r="CV38">
        <v>-0.68729913765538198</v>
      </c>
      <c r="CW38">
        <v>-2.0425640942157499</v>
      </c>
      <c r="CX38">
        <v>101.762884615385</v>
      </c>
      <c r="CY38">
        <v>15</v>
      </c>
      <c r="CZ38">
        <v>1684828631.0999999</v>
      </c>
      <c r="DA38" t="s">
        <v>254</v>
      </c>
      <c r="DB38">
        <v>1</v>
      </c>
      <c r="DC38">
        <v>-3.3639999999999999</v>
      </c>
      <c r="DD38">
        <v>0.39100000000000001</v>
      </c>
      <c r="DE38">
        <v>399</v>
      </c>
      <c r="DF38">
        <v>15</v>
      </c>
      <c r="DG38">
        <v>2.08</v>
      </c>
      <c r="DH38">
        <v>0.28000000000000003</v>
      </c>
      <c r="DI38">
        <v>-0.65390369230769196</v>
      </c>
      <c r="DJ38">
        <v>-0.34589146498302198</v>
      </c>
      <c r="DK38">
        <v>0.21682713480865001</v>
      </c>
      <c r="DL38">
        <v>1</v>
      </c>
      <c r="DM38">
        <v>2.2447613636363601</v>
      </c>
      <c r="DN38">
        <v>-0.188253349378255</v>
      </c>
      <c r="DO38">
        <v>0.164271608812286</v>
      </c>
      <c r="DP38">
        <v>1</v>
      </c>
      <c r="DQ38">
        <v>0.68220546153846195</v>
      </c>
      <c r="DR38">
        <v>-1.30987079361638E-2</v>
      </c>
      <c r="DS38">
        <v>2.1857933751898099E-2</v>
      </c>
      <c r="DT38">
        <v>1</v>
      </c>
      <c r="DU38">
        <v>3</v>
      </c>
      <c r="DV38">
        <v>3</v>
      </c>
      <c r="DW38" t="s">
        <v>255</v>
      </c>
      <c r="DX38">
        <v>100</v>
      </c>
      <c r="DY38">
        <v>100</v>
      </c>
      <c r="DZ38">
        <v>-3.3639999999999999</v>
      </c>
      <c r="EA38">
        <v>0.39100000000000001</v>
      </c>
      <c r="EB38">
        <v>2</v>
      </c>
      <c r="EC38">
        <v>515.37099999999998</v>
      </c>
      <c r="ED38">
        <v>430.43299999999999</v>
      </c>
      <c r="EE38">
        <v>31.404499999999999</v>
      </c>
      <c r="EF38">
        <v>29.861899999999999</v>
      </c>
      <c r="EG38">
        <v>30.0001</v>
      </c>
      <c r="EH38">
        <v>30.005299999999998</v>
      </c>
      <c r="EI38">
        <v>30.031199999999998</v>
      </c>
      <c r="EJ38">
        <v>20.0471</v>
      </c>
      <c r="EK38">
        <v>28.2104</v>
      </c>
      <c r="EL38">
        <v>24.733000000000001</v>
      </c>
      <c r="EM38">
        <v>31.4</v>
      </c>
      <c r="EN38">
        <v>400.70499999999998</v>
      </c>
      <c r="EO38">
        <v>16.508199999999999</v>
      </c>
      <c r="EP38">
        <v>100.273</v>
      </c>
      <c r="EQ38">
        <v>89.973500000000001</v>
      </c>
    </row>
    <row r="39" spans="1:147" x14ac:dyDescent="0.3">
      <c r="A39">
        <v>23</v>
      </c>
      <c r="B39">
        <v>1684830062.8</v>
      </c>
      <c r="C39">
        <v>1320.2000000476801</v>
      </c>
      <c r="D39" t="s">
        <v>320</v>
      </c>
      <c r="E39" t="s">
        <v>321</v>
      </c>
      <c r="F39">
        <v>1684830054.8</v>
      </c>
      <c r="G39">
        <f t="shared" si="0"/>
        <v>5.0123805191802607E-3</v>
      </c>
      <c r="H39">
        <f t="shared" si="1"/>
        <v>2.6079074823031592</v>
      </c>
      <c r="I39">
        <f t="shared" si="2"/>
        <v>400.03558064516102</v>
      </c>
      <c r="J39">
        <f t="shared" si="3"/>
        <v>366.50299092979424</v>
      </c>
      <c r="K39">
        <f t="shared" si="4"/>
        <v>35.02287256771023</v>
      </c>
      <c r="L39">
        <f t="shared" si="5"/>
        <v>38.227232819961401</v>
      </c>
      <c r="M39">
        <f t="shared" si="6"/>
        <v>0.22290994441955081</v>
      </c>
      <c r="N39">
        <f t="shared" si="7"/>
        <v>3.3566662410286749</v>
      </c>
      <c r="O39">
        <f t="shared" si="8"/>
        <v>0.21500058044710377</v>
      </c>
      <c r="P39">
        <f t="shared" si="9"/>
        <v>0.13506260692740227</v>
      </c>
      <c r="Q39">
        <f t="shared" si="10"/>
        <v>16.523967129250458</v>
      </c>
      <c r="R39">
        <f t="shared" si="11"/>
        <v>28.25288657858696</v>
      </c>
      <c r="S39">
        <f t="shared" si="12"/>
        <v>28.1093193548387</v>
      </c>
      <c r="T39">
        <f t="shared" si="13"/>
        <v>3.8190913146754197</v>
      </c>
      <c r="U39">
        <f t="shared" si="14"/>
        <v>40.41473378626025</v>
      </c>
      <c r="V39">
        <f t="shared" si="15"/>
        <v>1.6550894919514374</v>
      </c>
      <c r="W39">
        <f t="shared" si="16"/>
        <v>4.0952626354156916</v>
      </c>
      <c r="X39">
        <f t="shared" si="17"/>
        <v>2.1640018227239821</v>
      </c>
      <c r="Y39">
        <f t="shared" si="18"/>
        <v>-221.04598089584951</v>
      </c>
      <c r="Z39">
        <f t="shared" si="19"/>
        <v>217.87728052795956</v>
      </c>
      <c r="AA39">
        <f t="shared" si="20"/>
        <v>14.249232903885519</v>
      </c>
      <c r="AB39">
        <f t="shared" si="21"/>
        <v>27.60449966524601</v>
      </c>
      <c r="AC39">
        <v>-3.9534607378623902E-2</v>
      </c>
      <c r="AD39">
        <v>4.4381060204332502E-2</v>
      </c>
      <c r="AE39">
        <v>3.3449480188032799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50027.568204026204</v>
      </c>
      <c r="AK39">
        <v>0</v>
      </c>
      <c r="AL39">
        <v>0</v>
      </c>
      <c r="AM39">
        <v>0</v>
      </c>
      <c r="AN39">
        <f t="shared" si="25"/>
        <v>0</v>
      </c>
      <c r="AO39" t="e">
        <f t="shared" si="26"/>
        <v>#DIV/0!</v>
      </c>
      <c r="AP39">
        <v>-1</v>
      </c>
      <c r="AQ39" t="s">
        <v>322</v>
      </c>
      <c r="AR39">
        <v>2.30608461538462</v>
      </c>
      <c r="AS39">
        <v>1.278</v>
      </c>
      <c r="AT39">
        <f t="shared" si="27"/>
        <v>-0.80444805585651014</v>
      </c>
      <c r="AU39">
        <v>0.5</v>
      </c>
      <c r="AV39">
        <f t="shared" si="28"/>
        <v>84.303365692557705</v>
      </c>
      <c r="AW39">
        <f t="shared" si="29"/>
        <v>2.6079074823031592</v>
      </c>
      <c r="AX39">
        <f t="shared" si="30"/>
        <v>-33.908839316769232</v>
      </c>
      <c r="AY39">
        <f t="shared" si="31"/>
        <v>1</v>
      </c>
      <c r="AZ39">
        <f t="shared" si="32"/>
        <v>4.2796719355911374E-2</v>
      </c>
      <c r="BA39">
        <f t="shared" si="33"/>
        <v>-1</v>
      </c>
      <c r="BB39" t="s">
        <v>252</v>
      </c>
      <c r="BC39">
        <v>0</v>
      </c>
      <c r="BD39">
        <f t="shared" si="34"/>
        <v>1.278</v>
      </c>
      <c r="BE39">
        <f t="shared" si="35"/>
        <v>-0.80444805585651014</v>
      </c>
      <c r="BF39" t="e">
        <f t="shared" si="36"/>
        <v>#DIV/0!</v>
      </c>
      <c r="BG39">
        <f t="shared" si="37"/>
        <v>-0.80444805585651014</v>
      </c>
      <c r="BH39" t="e">
        <f t="shared" si="38"/>
        <v>#DIV/0!</v>
      </c>
      <c r="BI39">
        <f t="shared" si="39"/>
        <v>100.00363548387099</v>
      </c>
      <c r="BJ39">
        <f t="shared" si="40"/>
        <v>84.303365692557705</v>
      </c>
      <c r="BK39">
        <f t="shared" si="41"/>
        <v>0.84300300968712794</v>
      </c>
      <c r="BL39">
        <f t="shared" si="42"/>
        <v>0.19600601937425605</v>
      </c>
      <c r="BM39">
        <v>0.69784624368543502</v>
      </c>
      <c r="BN39">
        <v>0.5</v>
      </c>
      <c r="BO39" t="s">
        <v>253</v>
      </c>
      <c r="BP39">
        <v>1684830054.8</v>
      </c>
      <c r="BQ39">
        <v>400.03558064516102</v>
      </c>
      <c r="BR39">
        <v>400.67941935483901</v>
      </c>
      <c r="BS39">
        <v>17.319974193548401</v>
      </c>
      <c r="BT39">
        <v>16.6325161290323</v>
      </c>
      <c r="BU39">
        <v>499.99964516129</v>
      </c>
      <c r="BV39">
        <v>95.359622580645194</v>
      </c>
      <c r="BW39">
        <v>0.199959290322581</v>
      </c>
      <c r="BX39">
        <v>29.313296774193599</v>
      </c>
      <c r="BY39">
        <v>28.1093193548387</v>
      </c>
      <c r="BZ39">
        <v>999.9</v>
      </c>
      <c r="CA39">
        <v>9997.9032258064508</v>
      </c>
      <c r="CB39">
        <v>0</v>
      </c>
      <c r="CC39">
        <v>72.834351612903205</v>
      </c>
      <c r="CD39">
        <v>100.00363548387099</v>
      </c>
      <c r="CE39">
        <v>0.89987300000000003</v>
      </c>
      <c r="CF39">
        <v>0.10012699999999999</v>
      </c>
      <c r="CG39">
        <v>0</v>
      </c>
      <c r="CH39">
        <v>2.2982612903225799</v>
      </c>
      <c r="CI39">
        <v>0</v>
      </c>
      <c r="CJ39">
        <v>98.0127806451613</v>
      </c>
      <c r="CK39">
        <v>914.33100000000002</v>
      </c>
      <c r="CL39">
        <v>39.302129032258101</v>
      </c>
      <c r="CM39">
        <v>43.223580645161299</v>
      </c>
      <c r="CN39">
        <v>41.340451612903202</v>
      </c>
      <c r="CO39">
        <v>41.677</v>
      </c>
      <c r="CP39">
        <v>39.814064516129001</v>
      </c>
      <c r="CQ39">
        <v>89.989677419354805</v>
      </c>
      <c r="CR39">
        <v>10.01</v>
      </c>
      <c r="CS39">
        <v>0</v>
      </c>
      <c r="CT39">
        <v>59.600000143051098</v>
      </c>
      <c r="CU39">
        <v>2.30608461538462</v>
      </c>
      <c r="CV39">
        <v>-0.34252991816666201</v>
      </c>
      <c r="CW39">
        <v>-4.4190119507188301</v>
      </c>
      <c r="CX39">
        <v>97.947880769230807</v>
      </c>
      <c r="CY39">
        <v>15</v>
      </c>
      <c r="CZ39">
        <v>1684828631.0999999</v>
      </c>
      <c r="DA39" t="s">
        <v>254</v>
      </c>
      <c r="DB39">
        <v>1</v>
      </c>
      <c r="DC39">
        <v>-3.3639999999999999</v>
      </c>
      <c r="DD39">
        <v>0.39100000000000001</v>
      </c>
      <c r="DE39">
        <v>399</v>
      </c>
      <c r="DF39">
        <v>15</v>
      </c>
      <c r="DG39">
        <v>2.08</v>
      </c>
      <c r="DH39">
        <v>0.28000000000000003</v>
      </c>
      <c r="DI39">
        <v>-0.676618692307692</v>
      </c>
      <c r="DJ39">
        <v>0.14166511739094301</v>
      </c>
      <c r="DK39">
        <v>0.11042719085939701</v>
      </c>
      <c r="DL39">
        <v>1</v>
      </c>
      <c r="DM39">
        <v>2.32223863636364</v>
      </c>
      <c r="DN39">
        <v>-0.116510816954115</v>
      </c>
      <c r="DO39">
        <v>0.15226843255476799</v>
      </c>
      <c r="DP39">
        <v>1</v>
      </c>
      <c r="DQ39">
        <v>0.66109646153846102</v>
      </c>
      <c r="DR39">
        <v>0.268633221207215</v>
      </c>
      <c r="DS39">
        <v>3.5876512788507002E-2</v>
      </c>
      <c r="DT39">
        <v>0</v>
      </c>
      <c r="DU39">
        <v>2</v>
      </c>
      <c r="DV39">
        <v>3</v>
      </c>
      <c r="DW39" t="s">
        <v>262</v>
      </c>
      <c r="DX39">
        <v>100</v>
      </c>
      <c r="DY39">
        <v>100</v>
      </c>
      <c r="DZ39">
        <v>-3.3639999999999999</v>
      </c>
      <c r="EA39">
        <v>0.39100000000000001</v>
      </c>
      <c r="EB39">
        <v>2</v>
      </c>
      <c r="EC39">
        <v>515.19799999999998</v>
      </c>
      <c r="ED39">
        <v>430.11700000000002</v>
      </c>
      <c r="EE39">
        <v>27.594999999999999</v>
      </c>
      <c r="EF39">
        <v>29.900600000000001</v>
      </c>
      <c r="EG39">
        <v>30.0001</v>
      </c>
      <c r="EH39">
        <v>30.030999999999999</v>
      </c>
      <c r="EI39">
        <v>30.056799999999999</v>
      </c>
      <c r="EJ39">
        <v>20.052099999999999</v>
      </c>
      <c r="EK39">
        <v>28.8322</v>
      </c>
      <c r="EL39">
        <v>24.3627</v>
      </c>
      <c r="EM39">
        <v>27.6358</v>
      </c>
      <c r="EN39">
        <v>400.69299999999998</v>
      </c>
      <c r="EO39">
        <v>16.459199999999999</v>
      </c>
      <c r="EP39">
        <v>100.273</v>
      </c>
      <c r="EQ39">
        <v>89.9696</v>
      </c>
    </row>
    <row r="40" spans="1:147" x14ac:dyDescent="0.3">
      <c r="A40">
        <v>24</v>
      </c>
      <c r="B40">
        <v>1684830122.8</v>
      </c>
      <c r="C40">
        <v>1380.2000000476801</v>
      </c>
      <c r="D40" t="s">
        <v>323</v>
      </c>
      <c r="E40" t="s">
        <v>324</v>
      </c>
      <c r="F40">
        <v>1684830114.8</v>
      </c>
      <c r="G40">
        <f t="shared" si="0"/>
        <v>4.9818974055329517E-3</v>
      </c>
      <c r="H40">
        <f t="shared" si="1"/>
        <v>2.6537147054978836</v>
      </c>
      <c r="I40">
        <f t="shared" si="2"/>
        <v>400.03561290322602</v>
      </c>
      <c r="J40">
        <f t="shared" si="3"/>
        <v>366.27192071324333</v>
      </c>
      <c r="K40">
        <f t="shared" si="4"/>
        <v>35.00001795724588</v>
      </c>
      <c r="L40">
        <f t="shared" si="5"/>
        <v>38.226390949887872</v>
      </c>
      <c r="M40">
        <f t="shared" si="6"/>
        <v>0.22302312752684308</v>
      </c>
      <c r="N40">
        <f t="shared" si="7"/>
        <v>3.3588468567634777</v>
      </c>
      <c r="O40">
        <f t="shared" si="8"/>
        <v>0.21511082678318436</v>
      </c>
      <c r="P40">
        <f t="shared" si="9"/>
        <v>0.13513176925696724</v>
      </c>
      <c r="Q40">
        <f t="shared" si="10"/>
        <v>16.523160876310993</v>
      </c>
      <c r="R40">
        <f t="shared" si="11"/>
        <v>27.991643634773155</v>
      </c>
      <c r="S40">
        <f t="shared" si="12"/>
        <v>27.916874193548399</v>
      </c>
      <c r="T40">
        <f t="shared" si="13"/>
        <v>3.7764889078512209</v>
      </c>
      <c r="U40">
        <f t="shared" si="14"/>
        <v>40.324910807530777</v>
      </c>
      <c r="V40">
        <f t="shared" si="15"/>
        <v>1.6259682975429</v>
      </c>
      <c r="W40">
        <f t="shared" si="16"/>
        <v>4.0321683668528943</v>
      </c>
      <c r="X40">
        <f t="shared" si="17"/>
        <v>2.150520610308321</v>
      </c>
      <c r="Y40">
        <f t="shared" si="18"/>
        <v>-219.70167558400317</v>
      </c>
      <c r="Z40">
        <f t="shared" si="19"/>
        <v>204.21452042288814</v>
      </c>
      <c r="AA40">
        <f t="shared" si="20"/>
        <v>13.316432434192242</v>
      </c>
      <c r="AB40">
        <f t="shared" si="21"/>
        <v>14.352438149388206</v>
      </c>
      <c r="AC40">
        <v>-3.9566859539668597E-2</v>
      </c>
      <c r="AD40">
        <v>4.4417266080549599E-2</v>
      </c>
      <c r="AE40">
        <v>3.34711907486327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50111.19812976558</v>
      </c>
      <c r="AK40">
        <v>0</v>
      </c>
      <c r="AL40">
        <v>0</v>
      </c>
      <c r="AM40">
        <v>0</v>
      </c>
      <c r="AN40">
        <f t="shared" si="25"/>
        <v>0</v>
      </c>
      <c r="AO40" t="e">
        <f t="shared" si="26"/>
        <v>#DIV/0!</v>
      </c>
      <c r="AP40">
        <v>-1</v>
      </c>
      <c r="AQ40" t="s">
        <v>325</v>
      </c>
      <c r="AR40">
        <v>2.2674384615384602</v>
      </c>
      <c r="AS40">
        <v>1.7797700000000001</v>
      </c>
      <c r="AT40">
        <f t="shared" si="27"/>
        <v>-0.27400645113607935</v>
      </c>
      <c r="AU40">
        <v>0.5</v>
      </c>
      <c r="AV40">
        <f t="shared" si="28"/>
        <v>84.299185620978903</v>
      </c>
      <c r="AW40">
        <f t="shared" si="29"/>
        <v>2.6537147054978836</v>
      </c>
      <c r="AX40">
        <f t="shared" si="30"/>
        <v>-11.549260342833019</v>
      </c>
      <c r="AY40">
        <f t="shared" si="31"/>
        <v>1</v>
      </c>
      <c r="AZ40">
        <f t="shared" si="32"/>
        <v>4.3342230160152477E-2</v>
      </c>
      <c r="BA40">
        <f t="shared" si="33"/>
        <v>-1</v>
      </c>
      <c r="BB40" t="s">
        <v>252</v>
      </c>
      <c r="BC40">
        <v>0</v>
      </c>
      <c r="BD40">
        <f t="shared" si="34"/>
        <v>1.7797700000000001</v>
      </c>
      <c r="BE40">
        <f t="shared" si="35"/>
        <v>-0.27400645113607941</v>
      </c>
      <c r="BF40" t="e">
        <f t="shared" si="36"/>
        <v>#DIV/0!</v>
      </c>
      <c r="BG40">
        <f t="shared" si="37"/>
        <v>-0.27400645113607941</v>
      </c>
      <c r="BH40" t="e">
        <f t="shared" si="38"/>
        <v>#DIV/0!</v>
      </c>
      <c r="BI40">
        <f t="shared" si="39"/>
        <v>99.998667741935506</v>
      </c>
      <c r="BJ40">
        <f t="shared" si="40"/>
        <v>84.299185620978903</v>
      </c>
      <c r="BK40">
        <f t="shared" si="41"/>
        <v>0.84300308718640204</v>
      </c>
      <c r="BL40">
        <f t="shared" si="42"/>
        <v>0.19600617437280435</v>
      </c>
      <c r="BM40">
        <v>0.69784624368543502</v>
      </c>
      <c r="BN40">
        <v>0.5</v>
      </c>
      <c r="BO40" t="s">
        <v>253</v>
      </c>
      <c r="BP40">
        <v>1684830114.8</v>
      </c>
      <c r="BQ40">
        <v>400.03561290322602</v>
      </c>
      <c r="BR40">
        <v>400.684129032258</v>
      </c>
      <c r="BS40">
        <v>17.0156064516129</v>
      </c>
      <c r="BT40">
        <v>16.332132258064501</v>
      </c>
      <c r="BU40">
        <v>500.01038709677402</v>
      </c>
      <c r="BV40">
        <v>95.357422580645107</v>
      </c>
      <c r="BW40">
        <v>0.20004709677419399</v>
      </c>
      <c r="BX40">
        <v>29.044619354838701</v>
      </c>
      <c r="BY40">
        <v>27.916874193548399</v>
      </c>
      <c r="BZ40">
        <v>999.9</v>
      </c>
      <c r="CA40">
        <v>10006.2903225806</v>
      </c>
      <c r="CB40">
        <v>0</v>
      </c>
      <c r="CC40">
        <v>72.8309</v>
      </c>
      <c r="CD40">
        <v>99.998667741935506</v>
      </c>
      <c r="CE40">
        <v>0.89987300000000003</v>
      </c>
      <c r="CF40">
        <v>0.10012699999999999</v>
      </c>
      <c r="CG40">
        <v>0</v>
      </c>
      <c r="CH40">
        <v>2.27858064516129</v>
      </c>
      <c r="CI40">
        <v>0</v>
      </c>
      <c r="CJ40">
        <v>94.949561290322606</v>
      </c>
      <c r="CK40">
        <v>914.28548387096805</v>
      </c>
      <c r="CL40">
        <v>39.024000000000001</v>
      </c>
      <c r="CM40">
        <v>43.118903225806498</v>
      </c>
      <c r="CN40">
        <v>41.110774193548401</v>
      </c>
      <c r="CO40">
        <v>41.561999999999998</v>
      </c>
      <c r="CP40">
        <v>39.586387096774203</v>
      </c>
      <c r="CQ40">
        <v>89.987096774193503</v>
      </c>
      <c r="CR40">
        <v>10.01</v>
      </c>
      <c r="CS40">
        <v>0</v>
      </c>
      <c r="CT40">
        <v>59.400000095367403</v>
      </c>
      <c r="CU40">
        <v>2.2674384615384602</v>
      </c>
      <c r="CV40">
        <v>-0.44966839221923499</v>
      </c>
      <c r="CW40">
        <v>-0.97373333136579499</v>
      </c>
      <c r="CX40">
        <v>94.9165730769231</v>
      </c>
      <c r="CY40">
        <v>15</v>
      </c>
      <c r="CZ40">
        <v>1684828631.0999999</v>
      </c>
      <c r="DA40" t="s">
        <v>254</v>
      </c>
      <c r="DB40">
        <v>1</v>
      </c>
      <c r="DC40">
        <v>-3.3639999999999999</v>
      </c>
      <c r="DD40">
        <v>0.39100000000000001</v>
      </c>
      <c r="DE40">
        <v>399</v>
      </c>
      <c r="DF40">
        <v>15</v>
      </c>
      <c r="DG40">
        <v>2.08</v>
      </c>
      <c r="DH40">
        <v>0.28000000000000003</v>
      </c>
      <c r="DI40">
        <v>-0.66728330769230804</v>
      </c>
      <c r="DJ40">
        <v>0.21321450224105801</v>
      </c>
      <c r="DK40">
        <v>9.3610494832729096E-2</v>
      </c>
      <c r="DL40">
        <v>1</v>
      </c>
      <c r="DM40">
        <v>2.2752659090909102</v>
      </c>
      <c r="DN40">
        <v>-0.17922059098809301</v>
      </c>
      <c r="DO40">
        <v>0.18900940085227799</v>
      </c>
      <c r="DP40">
        <v>1</v>
      </c>
      <c r="DQ40">
        <v>0.68224207692307703</v>
      </c>
      <c r="DR40">
        <v>2.9503524656877299E-2</v>
      </c>
      <c r="DS40">
        <v>1.20394934963199E-2</v>
      </c>
      <c r="DT40">
        <v>1</v>
      </c>
      <c r="DU40">
        <v>3</v>
      </c>
      <c r="DV40">
        <v>3</v>
      </c>
      <c r="DW40" t="s">
        <v>255</v>
      </c>
      <c r="DX40">
        <v>100</v>
      </c>
      <c r="DY40">
        <v>100</v>
      </c>
      <c r="DZ40">
        <v>-3.3639999999999999</v>
      </c>
      <c r="EA40">
        <v>0.39100000000000001</v>
      </c>
      <c r="EB40">
        <v>2</v>
      </c>
      <c r="EC40">
        <v>515.36199999999997</v>
      </c>
      <c r="ED40">
        <v>429.08</v>
      </c>
      <c r="EE40">
        <v>27.661799999999999</v>
      </c>
      <c r="EF40">
        <v>29.9574</v>
      </c>
      <c r="EG40">
        <v>29.9999</v>
      </c>
      <c r="EH40">
        <v>30.0671</v>
      </c>
      <c r="EI40">
        <v>30.087599999999998</v>
      </c>
      <c r="EJ40">
        <v>20.056699999999999</v>
      </c>
      <c r="EK40">
        <v>30.231300000000001</v>
      </c>
      <c r="EL40">
        <v>23.621600000000001</v>
      </c>
      <c r="EM40">
        <v>27.6539</v>
      </c>
      <c r="EN40">
        <v>400.68599999999998</v>
      </c>
      <c r="EO40">
        <v>16.249600000000001</v>
      </c>
      <c r="EP40">
        <v>100.27200000000001</v>
      </c>
      <c r="EQ40">
        <v>89.964799999999997</v>
      </c>
    </row>
    <row r="41" spans="1:147" x14ac:dyDescent="0.3">
      <c r="A41">
        <v>25</v>
      </c>
      <c r="B41">
        <v>1684830182.8</v>
      </c>
      <c r="C41">
        <v>1440.2000000476801</v>
      </c>
      <c r="D41" t="s">
        <v>326</v>
      </c>
      <c r="E41" t="s">
        <v>327</v>
      </c>
      <c r="F41">
        <v>1684830174.80323</v>
      </c>
      <c r="G41">
        <f t="shared" si="0"/>
        <v>4.5972318026009278E-3</v>
      </c>
      <c r="H41">
        <f t="shared" si="1"/>
        <v>2.7532581340700442</v>
      </c>
      <c r="I41">
        <f t="shared" si="2"/>
        <v>400.018741935484</v>
      </c>
      <c r="J41">
        <f t="shared" si="3"/>
        <v>363.74581543086634</v>
      </c>
      <c r="K41">
        <f t="shared" si="4"/>
        <v>34.759677985094591</v>
      </c>
      <c r="L41">
        <f t="shared" si="5"/>
        <v>38.225931592394566</v>
      </c>
      <c r="M41">
        <f t="shared" si="6"/>
        <v>0.204642074697343</v>
      </c>
      <c r="N41">
        <f t="shared" si="7"/>
        <v>3.355909709995927</v>
      </c>
      <c r="O41">
        <f t="shared" si="8"/>
        <v>0.19795358525846601</v>
      </c>
      <c r="P41">
        <f t="shared" si="9"/>
        <v>0.12430371422906981</v>
      </c>
      <c r="Q41">
        <f t="shared" si="10"/>
        <v>16.522380935018145</v>
      </c>
      <c r="R41">
        <f t="shared" si="11"/>
        <v>27.984919383826917</v>
      </c>
      <c r="S41">
        <f t="shared" si="12"/>
        <v>27.8707483870968</v>
      </c>
      <c r="T41">
        <f t="shared" si="13"/>
        <v>3.7663396587774138</v>
      </c>
      <c r="U41">
        <f t="shared" si="14"/>
        <v>40.13345980780003</v>
      </c>
      <c r="V41">
        <f t="shared" si="15"/>
        <v>1.6094900168519306</v>
      </c>
      <c r="W41">
        <f t="shared" si="16"/>
        <v>4.0103445468190673</v>
      </c>
      <c r="X41">
        <f t="shared" si="17"/>
        <v>2.1568496419254832</v>
      </c>
      <c r="Y41">
        <f t="shared" si="18"/>
        <v>-202.73792249470091</v>
      </c>
      <c r="Z41">
        <f t="shared" si="19"/>
        <v>195.41288288267015</v>
      </c>
      <c r="AA41">
        <f t="shared" si="20"/>
        <v>12.744767387785847</v>
      </c>
      <c r="AB41">
        <f t="shared" si="21"/>
        <v>21.942108710773226</v>
      </c>
      <c r="AC41">
        <v>-3.9523419980982903E-2</v>
      </c>
      <c r="AD41">
        <v>4.4368501370410499E-2</v>
      </c>
      <c r="AE41">
        <v>3.3441948037617699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50074.041245759341</v>
      </c>
      <c r="AK41">
        <v>0</v>
      </c>
      <c r="AL41">
        <v>0</v>
      </c>
      <c r="AM41">
        <v>0</v>
      </c>
      <c r="AN41">
        <f t="shared" si="25"/>
        <v>0</v>
      </c>
      <c r="AO41" t="e">
        <f t="shared" si="26"/>
        <v>#DIV/0!</v>
      </c>
      <c r="AP41">
        <v>-1</v>
      </c>
      <c r="AQ41" t="s">
        <v>328</v>
      </c>
      <c r="AR41">
        <v>2.23304230769231</v>
      </c>
      <c r="AS41">
        <v>2.0592000000000001</v>
      </c>
      <c r="AT41">
        <f t="shared" si="27"/>
        <v>-8.4422255095333076E-2</v>
      </c>
      <c r="AU41">
        <v>0.5</v>
      </c>
      <c r="AV41">
        <f t="shared" si="28"/>
        <v>84.295073125305805</v>
      </c>
      <c r="AW41">
        <f t="shared" si="29"/>
        <v>2.7532581340700442</v>
      </c>
      <c r="AX41">
        <f t="shared" si="30"/>
        <v>-3.5581900833321614</v>
      </c>
      <c r="AY41">
        <f t="shared" si="31"/>
        <v>1</v>
      </c>
      <c r="AZ41">
        <f t="shared" si="32"/>
        <v>4.4525237299346945E-2</v>
      </c>
      <c r="BA41">
        <f t="shared" si="33"/>
        <v>-1</v>
      </c>
      <c r="BB41" t="s">
        <v>252</v>
      </c>
      <c r="BC41">
        <v>0</v>
      </c>
      <c r="BD41">
        <f t="shared" si="34"/>
        <v>2.0592000000000001</v>
      </c>
      <c r="BE41">
        <f t="shared" si="35"/>
        <v>-8.442225509533309E-2</v>
      </c>
      <c r="BF41" t="e">
        <f t="shared" si="36"/>
        <v>#DIV/0!</v>
      </c>
      <c r="BG41">
        <f t="shared" si="37"/>
        <v>-8.442225509533309E-2</v>
      </c>
      <c r="BH41" t="e">
        <f t="shared" si="38"/>
        <v>#DIV/0!</v>
      </c>
      <c r="BI41">
        <f t="shared" si="39"/>
        <v>99.993770967741895</v>
      </c>
      <c r="BJ41">
        <f t="shared" si="40"/>
        <v>84.295073125305805</v>
      </c>
      <c r="BK41">
        <f t="shared" si="41"/>
        <v>0.84300324219695133</v>
      </c>
      <c r="BL41">
        <f t="shared" si="42"/>
        <v>0.19600648439390275</v>
      </c>
      <c r="BM41">
        <v>0.69784624368543502</v>
      </c>
      <c r="BN41">
        <v>0.5</v>
      </c>
      <c r="BO41" t="s">
        <v>253</v>
      </c>
      <c r="BP41">
        <v>1684830174.80323</v>
      </c>
      <c r="BQ41">
        <v>400.018741935484</v>
      </c>
      <c r="BR41">
        <v>400.65967741935498</v>
      </c>
      <c r="BS41">
        <v>16.842654838709699</v>
      </c>
      <c r="BT41">
        <v>16.211829032258098</v>
      </c>
      <c r="BU41">
        <v>499.99967741935501</v>
      </c>
      <c r="BV41">
        <v>95.360329032258093</v>
      </c>
      <c r="BW41">
        <v>0.20002248387096799</v>
      </c>
      <c r="BX41">
        <v>28.950832258064501</v>
      </c>
      <c r="BY41">
        <v>27.8707483870968</v>
      </c>
      <c r="BZ41">
        <v>999.9</v>
      </c>
      <c r="CA41">
        <v>9995</v>
      </c>
      <c r="CB41">
        <v>0</v>
      </c>
      <c r="CC41">
        <v>72.823996774193503</v>
      </c>
      <c r="CD41">
        <v>99.993770967741895</v>
      </c>
      <c r="CE41">
        <v>0.89987300000000003</v>
      </c>
      <c r="CF41">
        <v>0.10012699999999999</v>
      </c>
      <c r="CG41">
        <v>0</v>
      </c>
      <c r="CH41">
        <v>2.2418903225806499</v>
      </c>
      <c r="CI41">
        <v>0</v>
      </c>
      <c r="CJ41">
        <v>93.342506451612905</v>
      </c>
      <c r="CK41">
        <v>914.241161290322</v>
      </c>
      <c r="CL41">
        <v>38.802129032258101</v>
      </c>
      <c r="CM41">
        <v>42.981709677419403</v>
      </c>
      <c r="CN41">
        <v>40.890999999999998</v>
      </c>
      <c r="CO41">
        <v>41.477645161290297</v>
      </c>
      <c r="CP41">
        <v>39.383000000000003</v>
      </c>
      <c r="CQ41">
        <v>89.981935483870899</v>
      </c>
      <c r="CR41">
        <v>10.01</v>
      </c>
      <c r="CS41">
        <v>0</v>
      </c>
      <c r="CT41">
        <v>59.200000047683702</v>
      </c>
      <c r="CU41">
        <v>2.23304230769231</v>
      </c>
      <c r="CV41">
        <v>-0.43925811497711198</v>
      </c>
      <c r="CW41">
        <v>1.09682734014827</v>
      </c>
      <c r="CX41">
        <v>93.372515384615397</v>
      </c>
      <c r="CY41">
        <v>15</v>
      </c>
      <c r="CZ41">
        <v>1684828631.0999999</v>
      </c>
      <c r="DA41" t="s">
        <v>254</v>
      </c>
      <c r="DB41">
        <v>1</v>
      </c>
      <c r="DC41">
        <v>-3.3639999999999999</v>
      </c>
      <c r="DD41">
        <v>0.39100000000000001</v>
      </c>
      <c r="DE41">
        <v>399</v>
      </c>
      <c r="DF41">
        <v>15</v>
      </c>
      <c r="DG41">
        <v>2.08</v>
      </c>
      <c r="DH41">
        <v>0.28000000000000003</v>
      </c>
      <c r="DI41">
        <v>-0.66218330769230804</v>
      </c>
      <c r="DJ41">
        <v>0.148667893978116</v>
      </c>
      <c r="DK41">
        <v>9.7105915082754707E-2</v>
      </c>
      <c r="DL41">
        <v>1</v>
      </c>
      <c r="DM41">
        <v>2.2211295454545401</v>
      </c>
      <c r="DN41">
        <v>5.09880808348128E-2</v>
      </c>
      <c r="DO41">
        <v>0.15227386151205799</v>
      </c>
      <c r="DP41">
        <v>1</v>
      </c>
      <c r="DQ41">
        <v>0.64374709615384595</v>
      </c>
      <c r="DR41">
        <v>-0.12823865287517699</v>
      </c>
      <c r="DS41">
        <v>1.6679611143387001E-2</v>
      </c>
      <c r="DT41">
        <v>0</v>
      </c>
      <c r="DU41">
        <v>2</v>
      </c>
      <c r="DV41">
        <v>3</v>
      </c>
      <c r="DW41" t="s">
        <v>262</v>
      </c>
      <c r="DX41">
        <v>100</v>
      </c>
      <c r="DY41">
        <v>100</v>
      </c>
      <c r="DZ41">
        <v>-3.3639999999999999</v>
      </c>
      <c r="EA41">
        <v>0.39100000000000001</v>
      </c>
      <c r="EB41">
        <v>2</v>
      </c>
      <c r="EC41">
        <v>515.40099999999995</v>
      </c>
      <c r="ED41">
        <v>428.08300000000003</v>
      </c>
      <c r="EE41">
        <v>28.368099999999998</v>
      </c>
      <c r="EF41">
        <v>30.004000000000001</v>
      </c>
      <c r="EG41">
        <v>30.0002</v>
      </c>
      <c r="EH41">
        <v>30.103200000000001</v>
      </c>
      <c r="EI41">
        <v>30.1236</v>
      </c>
      <c r="EJ41">
        <v>20.053899999999999</v>
      </c>
      <c r="EK41">
        <v>30.523</v>
      </c>
      <c r="EL41">
        <v>22.877300000000002</v>
      </c>
      <c r="EM41">
        <v>28.381699999999999</v>
      </c>
      <c r="EN41">
        <v>400.59399999999999</v>
      </c>
      <c r="EO41">
        <v>16.1904</v>
      </c>
      <c r="EP41">
        <v>100.27</v>
      </c>
      <c r="EQ41">
        <v>89.963700000000003</v>
      </c>
    </row>
    <row r="42" spans="1:147" x14ac:dyDescent="0.3">
      <c r="A42">
        <v>26</v>
      </c>
      <c r="B42">
        <v>1684830242.9000001</v>
      </c>
      <c r="C42">
        <v>1500.3000001907301</v>
      </c>
      <c r="D42" t="s">
        <v>329</v>
      </c>
      <c r="E42" t="s">
        <v>330</v>
      </c>
      <c r="F42">
        <v>1684830234.84516</v>
      </c>
      <c r="G42">
        <f t="shared" si="0"/>
        <v>4.3285267928393099E-3</v>
      </c>
      <c r="H42">
        <f t="shared" si="1"/>
        <v>2.8738174871309061</v>
      </c>
      <c r="I42">
        <f t="shared" si="2"/>
        <v>400.01187096774203</v>
      </c>
      <c r="J42">
        <f t="shared" si="3"/>
        <v>360.94191236905488</v>
      </c>
      <c r="K42">
        <f t="shared" si="4"/>
        <v>34.491656080078798</v>
      </c>
      <c r="L42">
        <f t="shared" si="5"/>
        <v>38.22518640412428</v>
      </c>
      <c r="M42">
        <f t="shared" si="6"/>
        <v>0.19011122677209055</v>
      </c>
      <c r="N42">
        <f t="shared" si="7"/>
        <v>3.3563346869813571</v>
      </c>
      <c r="O42">
        <f t="shared" si="8"/>
        <v>0.18432511608115668</v>
      </c>
      <c r="P42">
        <f t="shared" si="9"/>
        <v>0.11570838743928707</v>
      </c>
      <c r="Q42">
        <f t="shared" si="10"/>
        <v>16.522244707886482</v>
      </c>
      <c r="R42">
        <f t="shared" si="11"/>
        <v>28.0952095977594</v>
      </c>
      <c r="S42">
        <f t="shared" si="12"/>
        <v>27.958206451612899</v>
      </c>
      <c r="T42">
        <f t="shared" si="13"/>
        <v>3.7856036757833835</v>
      </c>
      <c r="U42">
        <f t="shared" si="14"/>
        <v>39.905072312623616</v>
      </c>
      <c r="V42">
        <f t="shared" si="15"/>
        <v>1.6048469962917138</v>
      </c>
      <c r="W42">
        <f t="shared" si="16"/>
        <v>4.0216616667651914</v>
      </c>
      <c r="X42">
        <f t="shared" si="17"/>
        <v>2.1807566794916697</v>
      </c>
      <c r="Y42">
        <f t="shared" si="18"/>
        <v>-190.88803156421358</v>
      </c>
      <c r="Z42">
        <f t="shared" si="19"/>
        <v>188.42273349607953</v>
      </c>
      <c r="AA42">
        <f t="shared" si="20"/>
        <v>12.295640433076674</v>
      </c>
      <c r="AB42">
        <f t="shared" si="21"/>
        <v>26.352587072829095</v>
      </c>
      <c r="AC42">
        <v>-3.95297043113687E-2</v>
      </c>
      <c r="AD42">
        <v>4.43755560818061E-2</v>
      </c>
      <c r="AE42">
        <v>3.3446179180455098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50073.599180454781</v>
      </c>
      <c r="AK42">
        <v>0</v>
      </c>
      <c r="AL42">
        <v>0</v>
      </c>
      <c r="AM42">
        <v>0</v>
      </c>
      <c r="AN42">
        <f t="shared" si="25"/>
        <v>0</v>
      </c>
      <c r="AO42" t="e">
        <f t="shared" si="26"/>
        <v>#DIV/0!</v>
      </c>
      <c r="AP42">
        <v>-1</v>
      </c>
      <c r="AQ42" t="s">
        <v>331</v>
      </c>
      <c r="AR42">
        <v>2.2626499999999998</v>
      </c>
      <c r="AS42">
        <v>1.5444</v>
      </c>
      <c r="AT42">
        <f t="shared" si="27"/>
        <v>-0.46506734006733996</v>
      </c>
      <c r="AU42">
        <v>0.5</v>
      </c>
      <c r="AV42">
        <f t="shared" si="28"/>
        <v>84.294369778494442</v>
      </c>
      <c r="AW42">
        <f t="shared" si="29"/>
        <v>2.8738174871309061</v>
      </c>
      <c r="AX42">
        <f t="shared" si="30"/>
        <v>-19.601279167768588</v>
      </c>
      <c r="AY42">
        <f t="shared" si="31"/>
        <v>1</v>
      </c>
      <c r="AZ42">
        <f t="shared" si="32"/>
        <v>4.5955827148484264E-2</v>
      </c>
      <c r="BA42">
        <f t="shared" si="33"/>
        <v>-1</v>
      </c>
      <c r="BB42" t="s">
        <v>252</v>
      </c>
      <c r="BC42">
        <v>0</v>
      </c>
      <c r="BD42">
        <f t="shared" si="34"/>
        <v>1.5444</v>
      </c>
      <c r="BE42">
        <f t="shared" si="35"/>
        <v>-0.46506734006733996</v>
      </c>
      <c r="BF42" t="e">
        <f t="shared" si="36"/>
        <v>#DIV/0!</v>
      </c>
      <c r="BG42">
        <f t="shared" si="37"/>
        <v>-0.46506734006733996</v>
      </c>
      <c r="BH42" t="e">
        <f t="shared" si="38"/>
        <v>#DIV/0!</v>
      </c>
      <c r="BI42">
        <f t="shared" si="39"/>
        <v>99.992935483870994</v>
      </c>
      <c r="BJ42">
        <f t="shared" si="40"/>
        <v>84.294369778494442</v>
      </c>
      <c r="BK42">
        <f t="shared" si="41"/>
        <v>0.84300325188564196</v>
      </c>
      <c r="BL42">
        <f t="shared" si="42"/>
        <v>0.19600650377128404</v>
      </c>
      <c r="BM42">
        <v>0.69784624368543502</v>
      </c>
      <c r="BN42">
        <v>0.5</v>
      </c>
      <c r="BO42" t="s">
        <v>253</v>
      </c>
      <c r="BP42">
        <v>1684830234.84516</v>
      </c>
      <c r="BQ42">
        <v>400.01187096774203</v>
      </c>
      <c r="BR42">
        <v>400.654612903226</v>
      </c>
      <c r="BS42">
        <v>16.794106451612901</v>
      </c>
      <c r="BT42">
        <v>16.200135483871001</v>
      </c>
      <c r="BU42">
        <v>500.01048387096802</v>
      </c>
      <c r="BV42">
        <v>95.360103225806498</v>
      </c>
      <c r="BW42">
        <v>0.200026806451613</v>
      </c>
      <c r="BX42">
        <v>28.999522580645198</v>
      </c>
      <c r="BY42">
        <v>27.958206451612899</v>
      </c>
      <c r="BZ42">
        <v>999.9</v>
      </c>
      <c r="CA42">
        <v>9996.6129032258104</v>
      </c>
      <c r="CB42">
        <v>0</v>
      </c>
      <c r="CC42">
        <v>72.819854838709702</v>
      </c>
      <c r="CD42">
        <v>99.992935483870994</v>
      </c>
      <c r="CE42">
        <v>0.89988116129032303</v>
      </c>
      <c r="CF42">
        <v>0.10011884516128999</v>
      </c>
      <c r="CG42">
        <v>0</v>
      </c>
      <c r="CH42">
        <v>2.25877741935484</v>
      </c>
      <c r="CI42">
        <v>0</v>
      </c>
      <c r="CJ42">
        <v>91.969419354838706</v>
      </c>
      <c r="CK42">
        <v>914.23606451612898</v>
      </c>
      <c r="CL42">
        <v>38.592483870967698</v>
      </c>
      <c r="CM42">
        <v>42.816064516129003</v>
      </c>
      <c r="CN42">
        <v>40.701225806451603</v>
      </c>
      <c r="CO42">
        <v>41.370935483871001</v>
      </c>
      <c r="CP42">
        <v>39.186999999999998</v>
      </c>
      <c r="CQ42">
        <v>89.981612903225795</v>
      </c>
      <c r="CR42">
        <v>10.01</v>
      </c>
      <c r="CS42">
        <v>0</v>
      </c>
      <c r="CT42">
        <v>59.600000143051098</v>
      </c>
      <c r="CU42">
        <v>2.2626499999999998</v>
      </c>
      <c r="CV42">
        <v>0.24811281968194099</v>
      </c>
      <c r="CW42">
        <v>0.128321376810555</v>
      </c>
      <c r="CX42">
        <v>91.959607692307699</v>
      </c>
      <c r="CY42">
        <v>15</v>
      </c>
      <c r="CZ42">
        <v>1684828631.0999999</v>
      </c>
      <c r="DA42" t="s">
        <v>254</v>
      </c>
      <c r="DB42">
        <v>1</v>
      </c>
      <c r="DC42">
        <v>-3.3639999999999999</v>
      </c>
      <c r="DD42">
        <v>0.39100000000000001</v>
      </c>
      <c r="DE42">
        <v>399</v>
      </c>
      <c r="DF42">
        <v>15</v>
      </c>
      <c r="DG42">
        <v>2.08</v>
      </c>
      <c r="DH42">
        <v>0.28000000000000003</v>
      </c>
      <c r="DI42">
        <v>-0.64535699999999996</v>
      </c>
      <c r="DJ42">
        <v>7.2316762849788205E-2</v>
      </c>
      <c r="DK42">
        <v>0.10630843973569799</v>
      </c>
      <c r="DL42">
        <v>1</v>
      </c>
      <c r="DM42">
        <v>2.25267272727273</v>
      </c>
      <c r="DN42">
        <v>0.10349696177826299</v>
      </c>
      <c r="DO42">
        <v>0.19823160623559499</v>
      </c>
      <c r="DP42">
        <v>1</v>
      </c>
      <c r="DQ42">
        <v>0.59867817307692295</v>
      </c>
      <c r="DR42">
        <v>-4.6928014097768797E-2</v>
      </c>
      <c r="DS42">
        <v>6.5662334412248703E-3</v>
      </c>
      <c r="DT42">
        <v>1</v>
      </c>
      <c r="DU42">
        <v>3</v>
      </c>
      <c r="DV42">
        <v>3</v>
      </c>
      <c r="DW42" t="s">
        <v>255</v>
      </c>
      <c r="DX42">
        <v>100</v>
      </c>
      <c r="DY42">
        <v>100</v>
      </c>
      <c r="DZ42">
        <v>-3.3639999999999999</v>
      </c>
      <c r="EA42">
        <v>0.39100000000000001</v>
      </c>
      <c r="EB42">
        <v>2</v>
      </c>
      <c r="EC42">
        <v>515.05700000000002</v>
      </c>
      <c r="ED42">
        <v>427.84399999999999</v>
      </c>
      <c r="EE42">
        <v>28.646000000000001</v>
      </c>
      <c r="EF42">
        <v>30.040400000000002</v>
      </c>
      <c r="EG42">
        <v>30.000399999999999</v>
      </c>
      <c r="EH42">
        <v>30.139299999999999</v>
      </c>
      <c r="EI42">
        <v>30.159600000000001</v>
      </c>
      <c r="EJ42">
        <v>20.0593</v>
      </c>
      <c r="EK42">
        <v>29.960899999999999</v>
      </c>
      <c r="EL42">
        <v>22.503</v>
      </c>
      <c r="EM42">
        <v>28.653199999999998</v>
      </c>
      <c r="EN42">
        <v>400.61500000000001</v>
      </c>
      <c r="EO42">
        <v>16.273800000000001</v>
      </c>
      <c r="EP42">
        <v>100.268</v>
      </c>
      <c r="EQ42">
        <v>89.962199999999996</v>
      </c>
    </row>
    <row r="43" spans="1:147" x14ac:dyDescent="0.3">
      <c r="A43">
        <v>27</v>
      </c>
      <c r="B43">
        <v>1684830302.9000001</v>
      </c>
      <c r="C43">
        <v>1560.3000001907301</v>
      </c>
      <c r="D43" t="s">
        <v>332</v>
      </c>
      <c r="E43" t="s">
        <v>333</v>
      </c>
      <c r="F43">
        <v>1684830294.85484</v>
      </c>
      <c r="G43">
        <f t="shared" si="0"/>
        <v>3.8146132699413641E-3</v>
      </c>
      <c r="H43">
        <f t="shared" si="1"/>
        <v>2.6215401326336503</v>
      </c>
      <c r="I43">
        <f t="shared" si="2"/>
        <v>400.02499999999998</v>
      </c>
      <c r="J43">
        <f t="shared" si="3"/>
        <v>359.98801559404751</v>
      </c>
      <c r="K43">
        <f t="shared" si="4"/>
        <v>34.400382040975522</v>
      </c>
      <c r="L43">
        <f t="shared" si="5"/>
        <v>38.226308182045976</v>
      </c>
      <c r="M43">
        <f t="shared" si="6"/>
        <v>0.16652713496735133</v>
      </c>
      <c r="N43">
        <f t="shared" si="7"/>
        <v>3.3562840521607278</v>
      </c>
      <c r="O43">
        <f t="shared" si="8"/>
        <v>0.16206937472616326</v>
      </c>
      <c r="P43">
        <f t="shared" si="9"/>
        <v>0.10168393200300531</v>
      </c>
      <c r="Q43">
        <f t="shared" si="10"/>
        <v>16.525447139349271</v>
      </c>
      <c r="R43">
        <f t="shared" si="11"/>
        <v>28.241727184483747</v>
      </c>
      <c r="S43">
        <f t="shared" si="12"/>
        <v>28.028738709677398</v>
      </c>
      <c r="T43">
        <f t="shared" si="13"/>
        <v>3.8012020811820397</v>
      </c>
      <c r="U43">
        <f t="shared" si="14"/>
        <v>40.109380410705207</v>
      </c>
      <c r="V43">
        <f t="shared" si="15"/>
        <v>1.6157685283337879</v>
      </c>
      <c r="W43">
        <f t="shared" si="16"/>
        <v>4.0284056043472036</v>
      </c>
      <c r="X43">
        <f t="shared" si="17"/>
        <v>2.1854335528482518</v>
      </c>
      <c r="Y43">
        <f t="shared" si="18"/>
        <v>-168.22444520441417</v>
      </c>
      <c r="Z43">
        <f t="shared" si="19"/>
        <v>180.89729059794735</v>
      </c>
      <c r="AA43">
        <f t="shared" si="20"/>
        <v>11.81058283452019</v>
      </c>
      <c r="AB43">
        <f t="shared" si="21"/>
        <v>41.008875367402652</v>
      </c>
      <c r="AC43">
        <v>-3.9528955533965897E-2</v>
      </c>
      <c r="AD43">
        <v>4.4374715513575101E-2</v>
      </c>
      <c r="AE43">
        <v>3.3445675051656201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50067.882734571642</v>
      </c>
      <c r="AK43">
        <v>0</v>
      </c>
      <c r="AL43">
        <v>0</v>
      </c>
      <c r="AM43">
        <v>0</v>
      </c>
      <c r="AN43">
        <f t="shared" si="25"/>
        <v>0</v>
      </c>
      <c r="AO43" t="e">
        <f t="shared" si="26"/>
        <v>#DIV/0!</v>
      </c>
      <c r="AP43">
        <v>-1</v>
      </c>
      <c r="AQ43" t="s">
        <v>334</v>
      </c>
      <c r="AR43">
        <v>2.2743230769230798</v>
      </c>
      <c r="AS43">
        <v>1.8460000000000001</v>
      </c>
      <c r="AT43">
        <f t="shared" si="27"/>
        <v>-0.23202766897241589</v>
      </c>
      <c r="AU43">
        <v>0.5</v>
      </c>
      <c r="AV43">
        <f t="shared" si="28"/>
        <v>84.311000110034058</v>
      </c>
      <c r="AW43">
        <f t="shared" si="29"/>
        <v>2.6215401326336503</v>
      </c>
      <c r="AX43">
        <f t="shared" si="30"/>
        <v>-9.7812424121321513</v>
      </c>
      <c r="AY43">
        <f t="shared" si="31"/>
        <v>1</v>
      </c>
      <c r="AZ43">
        <f t="shared" si="32"/>
        <v>4.2954538884691064E-2</v>
      </c>
      <c r="BA43">
        <f t="shared" si="33"/>
        <v>-1</v>
      </c>
      <c r="BB43" t="s">
        <v>252</v>
      </c>
      <c r="BC43">
        <v>0</v>
      </c>
      <c r="BD43">
        <f t="shared" si="34"/>
        <v>1.8460000000000001</v>
      </c>
      <c r="BE43">
        <f t="shared" si="35"/>
        <v>-0.23202766897241586</v>
      </c>
      <c r="BF43" t="e">
        <f t="shared" si="36"/>
        <v>#DIV/0!</v>
      </c>
      <c r="BG43">
        <f t="shared" si="37"/>
        <v>-0.23202766897241586</v>
      </c>
      <c r="BH43" t="e">
        <f t="shared" si="38"/>
        <v>#DIV/0!</v>
      </c>
      <c r="BI43">
        <f t="shared" si="39"/>
        <v>100.01270322580601</v>
      </c>
      <c r="BJ43">
        <f t="shared" si="40"/>
        <v>84.311000110034058</v>
      </c>
      <c r="BK43">
        <f t="shared" si="41"/>
        <v>0.84300291253680981</v>
      </c>
      <c r="BL43">
        <f t="shared" si="42"/>
        <v>0.19600582507361977</v>
      </c>
      <c r="BM43">
        <v>0.69784624368543502</v>
      </c>
      <c r="BN43">
        <v>0.5</v>
      </c>
      <c r="BO43" t="s">
        <v>253</v>
      </c>
      <c r="BP43">
        <v>1684830294.85484</v>
      </c>
      <c r="BQ43">
        <v>400.02499999999998</v>
      </c>
      <c r="BR43">
        <v>400.60383870967701</v>
      </c>
      <c r="BS43">
        <v>16.908454838709702</v>
      </c>
      <c r="BT43">
        <v>16.385074193548402</v>
      </c>
      <c r="BU43">
        <v>500.01906451612899</v>
      </c>
      <c r="BV43">
        <v>95.359835483870995</v>
      </c>
      <c r="BW43">
        <v>0.19996248387096799</v>
      </c>
      <c r="BX43">
        <v>29.028480645161299</v>
      </c>
      <c r="BY43">
        <v>28.028738709677398</v>
      </c>
      <c r="BZ43">
        <v>999.9</v>
      </c>
      <c r="CA43">
        <v>9996.4516129032309</v>
      </c>
      <c r="CB43">
        <v>0</v>
      </c>
      <c r="CC43">
        <v>72.817093548387106</v>
      </c>
      <c r="CD43">
        <v>100.01270322580601</v>
      </c>
      <c r="CE43">
        <v>0.89989748387096802</v>
      </c>
      <c r="CF43">
        <v>0.10010253548387101</v>
      </c>
      <c r="CG43">
        <v>0</v>
      </c>
      <c r="CH43">
        <v>2.2747000000000002</v>
      </c>
      <c r="CI43">
        <v>0</v>
      </c>
      <c r="CJ43">
        <v>91.369129032258002</v>
      </c>
      <c r="CK43">
        <v>914.42225806451597</v>
      </c>
      <c r="CL43">
        <v>38.408999999999999</v>
      </c>
      <c r="CM43">
        <v>42.686999999999998</v>
      </c>
      <c r="CN43">
        <v>40.518000000000001</v>
      </c>
      <c r="CO43">
        <v>41.25</v>
      </c>
      <c r="CP43">
        <v>39.037999999999997</v>
      </c>
      <c r="CQ43">
        <v>90.001612903225805</v>
      </c>
      <c r="CR43">
        <v>10.010967741935501</v>
      </c>
      <c r="CS43">
        <v>0</v>
      </c>
      <c r="CT43">
        <v>59.400000095367403</v>
      </c>
      <c r="CU43">
        <v>2.2743230769230798</v>
      </c>
      <c r="CV43">
        <v>0.23185640435632701</v>
      </c>
      <c r="CW43">
        <v>-2.9608170954939599</v>
      </c>
      <c r="CX43">
        <v>91.325880769230693</v>
      </c>
      <c r="CY43">
        <v>15</v>
      </c>
      <c r="CZ43">
        <v>1684828631.0999999</v>
      </c>
      <c r="DA43" t="s">
        <v>254</v>
      </c>
      <c r="DB43">
        <v>1</v>
      </c>
      <c r="DC43">
        <v>-3.3639999999999999</v>
      </c>
      <c r="DD43">
        <v>0.39100000000000001</v>
      </c>
      <c r="DE43">
        <v>399</v>
      </c>
      <c r="DF43">
        <v>15</v>
      </c>
      <c r="DG43">
        <v>2.08</v>
      </c>
      <c r="DH43">
        <v>0.28000000000000003</v>
      </c>
      <c r="DI43">
        <v>-0.58258059615384605</v>
      </c>
      <c r="DJ43">
        <v>0.132703852563263</v>
      </c>
      <c r="DK43">
        <v>9.3567796589971594E-2</v>
      </c>
      <c r="DL43">
        <v>1</v>
      </c>
      <c r="DM43">
        <v>2.2996568181818202</v>
      </c>
      <c r="DN43">
        <v>-0.350889671648626</v>
      </c>
      <c r="DO43">
        <v>0.157722204578648</v>
      </c>
      <c r="DP43">
        <v>1</v>
      </c>
      <c r="DQ43">
        <v>0.52098475</v>
      </c>
      <c r="DR43">
        <v>2.2388607661292699E-2</v>
      </c>
      <c r="DS43">
        <v>4.4117036865897099E-3</v>
      </c>
      <c r="DT43">
        <v>1</v>
      </c>
      <c r="DU43">
        <v>3</v>
      </c>
      <c r="DV43">
        <v>3</v>
      </c>
      <c r="DW43" t="s">
        <v>255</v>
      </c>
      <c r="DX43">
        <v>100</v>
      </c>
      <c r="DY43">
        <v>100</v>
      </c>
      <c r="DZ43">
        <v>-3.3639999999999999</v>
      </c>
      <c r="EA43">
        <v>0.39100000000000001</v>
      </c>
      <c r="EB43">
        <v>2</v>
      </c>
      <c r="EC43">
        <v>514.947</v>
      </c>
      <c r="ED43">
        <v>427.94600000000003</v>
      </c>
      <c r="EE43">
        <v>28.386299999999999</v>
      </c>
      <c r="EF43">
        <v>30.068899999999999</v>
      </c>
      <c r="EG43">
        <v>30.000499999999999</v>
      </c>
      <c r="EH43">
        <v>30.172999999999998</v>
      </c>
      <c r="EI43">
        <v>30.1905</v>
      </c>
      <c r="EJ43">
        <v>20.0611</v>
      </c>
      <c r="EK43">
        <v>28.729500000000002</v>
      </c>
      <c r="EL43">
        <v>21.756699999999999</v>
      </c>
      <c r="EM43">
        <v>28.376000000000001</v>
      </c>
      <c r="EN43">
        <v>400.57799999999997</v>
      </c>
      <c r="EO43">
        <v>16.386800000000001</v>
      </c>
      <c r="EP43">
        <v>100.267</v>
      </c>
      <c r="EQ43">
        <v>89.959599999999995</v>
      </c>
    </row>
    <row r="44" spans="1:147" x14ac:dyDescent="0.3">
      <c r="A44">
        <v>28</v>
      </c>
      <c r="B44">
        <v>1684830362.8</v>
      </c>
      <c r="C44">
        <v>1620.2000000476801</v>
      </c>
      <c r="D44" t="s">
        <v>335</v>
      </c>
      <c r="E44" t="s">
        <v>336</v>
      </c>
      <c r="F44">
        <v>1684830354.8419399</v>
      </c>
      <c r="G44">
        <f t="shared" si="0"/>
        <v>3.4493084242661512E-3</v>
      </c>
      <c r="H44">
        <f t="shared" si="1"/>
        <v>1.6153077072427284</v>
      </c>
      <c r="I44">
        <f t="shared" si="2"/>
        <v>399.99003225806501</v>
      </c>
      <c r="J44">
        <f t="shared" si="3"/>
        <v>367.96862167009226</v>
      </c>
      <c r="K44">
        <f t="shared" si="4"/>
        <v>35.176136313163504</v>
      </c>
      <c r="L44">
        <f t="shared" si="5"/>
        <v>38.237238367653866</v>
      </c>
      <c r="M44">
        <f t="shared" si="6"/>
        <v>0.15000884375033752</v>
      </c>
      <c r="N44">
        <f t="shared" si="7"/>
        <v>3.3554707198644596</v>
      </c>
      <c r="O44">
        <f t="shared" si="8"/>
        <v>0.14638034687352461</v>
      </c>
      <c r="P44">
        <f t="shared" si="9"/>
        <v>9.1806412662787357E-2</v>
      </c>
      <c r="Q44">
        <f t="shared" si="10"/>
        <v>16.525164745027851</v>
      </c>
      <c r="R44">
        <f t="shared" si="11"/>
        <v>28.262883231515314</v>
      </c>
      <c r="S44">
        <f t="shared" si="12"/>
        <v>28.025670967741899</v>
      </c>
      <c r="T44">
        <f t="shared" si="13"/>
        <v>3.8005224769444093</v>
      </c>
      <c r="U44">
        <f t="shared" si="14"/>
        <v>40.152061468923996</v>
      </c>
      <c r="V44">
        <f t="shared" si="15"/>
        <v>1.611675927602044</v>
      </c>
      <c r="W44">
        <f t="shared" si="16"/>
        <v>4.0139307139918907</v>
      </c>
      <c r="X44">
        <f t="shared" si="17"/>
        <v>2.1888465493423652</v>
      </c>
      <c r="Y44">
        <f t="shared" si="18"/>
        <v>-152.11450151013727</v>
      </c>
      <c r="Z44">
        <f t="shared" si="19"/>
        <v>170.15525283368194</v>
      </c>
      <c r="AA44">
        <f t="shared" si="20"/>
        <v>11.108328572306144</v>
      </c>
      <c r="AB44">
        <f t="shared" si="21"/>
        <v>45.674244640878669</v>
      </c>
      <c r="AC44">
        <v>-3.9516928771732997E-2</v>
      </c>
      <c r="AD44">
        <v>4.4361214419366302E-2</v>
      </c>
      <c r="AE44">
        <v>3.34375773765175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50064.342013576024</v>
      </c>
      <c r="AK44">
        <v>0</v>
      </c>
      <c r="AL44">
        <v>0</v>
      </c>
      <c r="AM44">
        <v>0</v>
      </c>
      <c r="AN44">
        <f t="shared" si="25"/>
        <v>0</v>
      </c>
      <c r="AO44" t="e">
        <f t="shared" si="26"/>
        <v>#DIV/0!</v>
      </c>
      <c r="AP44">
        <v>-1</v>
      </c>
      <c r="AQ44" t="s">
        <v>337</v>
      </c>
      <c r="AR44">
        <v>2.2796423076923098</v>
      </c>
      <c r="AS44">
        <v>1.4263999999999999</v>
      </c>
      <c r="AT44">
        <f t="shared" si="27"/>
        <v>-0.59817884723241033</v>
      </c>
      <c r="AU44">
        <v>0.5</v>
      </c>
      <c r="AV44">
        <f t="shared" si="28"/>
        <v>84.309276307502657</v>
      </c>
      <c r="AW44">
        <f t="shared" si="29"/>
        <v>1.6153077072427284</v>
      </c>
      <c r="AX44">
        <f t="shared" si="30"/>
        <v>-25.21601285631035</v>
      </c>
      <c r="AY44">
        <f t="shared" si="31"/>
        <v>1</v>
      </c>
      <c r="AZ44">
        <f t="shared" si="32"/>
        <v>3.1020402757389022E-2</v>
      </c>
      <c r="BA44">
        <f t="shared" si="33"/>
        <v>-1</v>
      </c>
      <c r="BB44" t="s">
        <v>252</v>
      </c>
      <c r="BC44">
        <v>0</v>
      </c>
      <c r="BD44">
        <f t="shared" si="34"/>
        <v>1.4263999999999999</v>
      </c>
      <c r="BE44">
        <f t="shared" si="35"/>
        <v>-0.59817884723241022</v>
      </c>
      <c r="BF44" t="e">
        <f t="shared" si="36"/>
        <v>#DIV/0!</v>
      </c>
      <c r="BG44">
        <f t="shared" si="37"/>
        <v>-0.59817884723241022</v>
      </c>
      <c r="BH44" t="e">
        <f t="shared" si="38"/>
        <v>#DIV/0!</v>
      </c>
      <c r="BI44">
        <f t="shared" si="39"/>
        <v>100.01061935483899</v>
      </c>
      <c r="BJ44">
        <f t="shared" si="40"/>
        <v>84.309276307502657</v>
      </c>
      <c r="BK44">
        <f t="shared" si="41"/>
        <v>0.84300324156950013</v>
      </c>
      <c r="BL44">
        <f t="shared" si="42"/>
        <v>0.19600648313900046</v>
      </c>
      <c r="BM44">
        <v>0.69784624368543502</v>
      </c>
      <c r="BN44">
        <v>0.5</v>
      </c>
      <c r="BO44" t="s">
        <v>253</v>
      </c>
      <c r="BP44">
        <v>1684830354.8419399</v>
      </c>
      <c r="BQ44">
        <v>399.99003225806501</v>
      </c>
      <c r="BR44">
        <v>400.40803225806502</v>
      </c>
      <c r="BS44">
        <v>16.859332258064502</v>
      </c>
      <c r="BT44">
        <v>16.386041935483899</v>
      </c>
      <c r="BU44">
        <v>500.01129032258098</v>
      </c>
      <c r="BV44">
        <v>95.395467741935505</v>
      </c>
      <c r="BW44">
        <v>0.20001035483870999</v>
      </c>
      <c r="BX44">
        <v>28.966274193548401</v>
      </c>
      <c r="BY44">
        <v>28.025670967741899</v>
      </c>
      <c r="BZ44">
        <v>999.9</v>
      </c>
      <c r="CA44">
        <v>9989.6774193548408</v>
      </c>
      <c r="CB44">
        <v>0</v>
      </c>
      <c r="CC44">
        <v>71.752022580645203</v>
      </c>
      <c r="CD44">
        <v>100.01061935483899</v>
      </c>
      <c r="CE44">
        <v>0.89988932258064502</v>
      </c>
      <c r="CF44">
        <v>0.10011069032258101</v>
      </c>
      <c r="CG44">
        <v>0</v>
      </c>
      <c r="CH44">
        <v>2.2996129032258099</v>
      </c>
      <c r="CI44">
        <v>0</v>
      </c>
      <c r="CJ44">
        <v>90.371700000000004</v>
      </c>
      <c r="CK44">
        <v>914.40025806451604</v>
      </c>
      <c r="CL44">
        <v>38.252000000000002</v>
      </c>
      <c r="CM44">
        <v>42.561999999999998</v>
      </c>
      <c r="CN44">
        <v>40.362806451612897</v>
      </c>
      <c r="CO44">
        <v>41.125</v>
      </c>
      <c r="CP44">
        <v>38.893000000000001</v>
      </c>
      <c r="CQ44">
        <v>89.999354838709607</v>
      </c>
      <c r="CR44">
        <v>10.011935483871</v>
      </c>
      <c r="CS44">
        <v>0</v>
      </c>
      <c r="CT44">
        <v>59.400000095367403</v>
      </c>
      <c r="CU44">
        <v>2.2796423076923098</v>
      </c>
      <c r="CV44">
        <v>0.84301196622069696</v>
      </c>
      <c r="CW44">
        <v>-1.4139418717501699</v>
      </c>
      <c r="CX44">
        <v>90.379853846153793</v>
      </c>
      <c r="CY44">
        <v>15</v>
      </c>
      <c r="CZ44">
        <v>1684828631.0999999</v>
      </c>
      <c r="DA44" t="s">
        <v>254</v>
      </c>
      <c r="DB44">
        <v>1</v>
      </c>
      <c r="DC44">
        <v>-3.3639999999999999</v>
      </c>
      <c r="DD44">
        <v>0.39100000000000001</v>
      </c>
      <c r="DE44">
        <v>399</v>
      </c>
      <c r="DF44">
        <v>15</v>
      </c>
      <c r="DG44">
        <v>2.08</v>
      </c>
      <c r="DH44">
        <v>0.28000000000000003</v>
      </c>
      <c r="DI44">
        <v>-0.47630598076923097</v>
      </c>
      <c r="DJ44">
        <v>1.1181267809640401</v>
      </c>
      <c r="DK44">
        <v>0.30198512090909402</v>
      </c>
      <c r="DL44">
        <v>0</v>
      </c>
      <c r="DM44">
        <v>2.28367045454545</v>
      </c>
      <c r="DN44">
        <v>3.8915070879149E-2</v>
      </c>
      <c r="DO44">
        <v>0.19728453906563201</v>
      </c>
      <c r="DP44">
        <v>1</v>
      </c>
      <c r="DQ44">
        <v>0.48062421153846202</v>
      </c>
      <c r="DR44">
        <v>-8.0627877160236103E-2</v>
      </c>
      <c r="DS44">
        <v>1.07200967567687E-2</v>
      </c>
      <c r="DT44">
        <v>1</v>
      </c>
      <c r="DU44">
        <v>2</v>
      </c>
      <c r="DV44">
        <v>3</v>
      </c>
      <c r="DW44" t="s">
        <v>262</v>
      </c>
      <c r="DX44">
        <v>100</v>
      </c>
      <c r="DY44">
        <v>100</v>
      </c>
      <c r="DZ44">
        <v>-3.3639999999999999</v>
      </c>
      <c r="EA44">
        <v>0.39100000000000001</v>
      </c>
      <c r="EB44">
        <v>2</v>
      </c>
      <c r="EC44">
        <v>515.197</v>
      </c>
      <c r="ED44">
        <v>427.81400000000002</v>
      </c>
      <c r="EE44">
        <v>27.959299999999999</v>
      </c>
      <c r="EF44">
        <v>30.100200000000001</v>
      </c>
      <c r="EG44">
        <v>30.000299999999999</v>
      </c>
      <c r="EH44">
        <v>30.2041</v>
      </c>
      <c r="EI44">
        <v>30.2241</v>
      </c>
      <c r="EJ44">
        <v>20.094999999999999</v>
      </c>
      <c r="EK44">
        <v>28.729500000000002</v>
      </c>
      <c r="EL44">
        <v>21.013200000000001</v>
      </c>
      <c r="EM44">
        <v>27.959</v>
      </c>
      <c r="EN44">
        <v>400.959</v>
      </c>
      <c r="EO44">
        <v>16.393000000000001</v>
      </c>
      <c r="EP44">
        <v>100.265</v>
      </c>
      <c r="EQ44">
        <v>89.958799999999997</v>
      </c>
    </row>
    <row r="45" spans="1:147" x14ac:dyDescent="0.3">
      <c r="A45">
        <v>29</v>
      </c>
      <c r="B45">
        <v>1684830422.8</v>
      </c>
      <c r="C45">
        <v>1680.2000000476801</v>
      </c>
      <c r="D45" t="s">
        <v>338</v>
      </c>
      <c r="E45" t="s">
        <v>339</v>
      </c>
      <c r="F45">
        <v>1684830414.85484</v>
      </c>
      <c r="G45">
        <f t="shared" si="0"/>
        <v>3.1034575455750734E-3</v>
      </c>
      <c r="H45">
        <f t="shared" si="1"/>
        <v>2.6759600067975642</v>
      </c>
      <c r="I45">
        <f t="shared" si="2"/>
        <v>400.06887096774199</v>
      </c>
      <c r="J45">
        <f t="shared" si="3"/>
        <v>353.48824484118092</v>
      </c>
      <c r="K45">
        <f t="shared" si="4"/>
        <v>33.779409233336203</v>
      </c>
      <c r="L45">
        <f t="shared" si="5"/>
        <v>38.230663427039545</v>
      </c>
      <c r="M45">
        <f t="shared" si="6"/>
        <v>0.13459802701559317</v>
      </c>
      <c r="N45">
        <f t="shared" si="7"/>
        <v>3.35556175530566</v>
      </c>
      <c r="O45">
        <f t="shared" si="8"/>
        <v>0.13166900153472672</v>
      </c>
      <c r="P45">
        <f t="shared" si="9"/>
        <v>8.2550978488123136E-2</v>
      </c>
      <c r="Q45">
        <f t="shared" si="10"/>
        <v>16.521339324887737</v>
      </c>
      <c r="R45">
        <f t="shared" si="11"/>
        <v>28.242260271092213</v>
      </c>
      <c r="S45">
        <f t="shared" si="12"/>
        <v>27.995967741935502</v>
      </c>
      <c r="T45">
        <f t="shared" si="13"/>
        <v>3.7939477301882274</v>
      </c>
      <c r="U45">
        <f t="shared" si="14"/>
        <v>40.222488589240662</v>
      </c>
      <c r="V45">
        <f t="shared" si="15"/>
        <v>1.6052092306108043</v>
      </c>
      <c r="W45">
        <f t="shared" si="16"/>
        <v>3.9908252495351335</v>
      </c>
      <c r="X45">
        <f t="shared" si="17"/>
        <v>2.1887384995774228</v>
      </c>
      <c r="Y45">
        <f t="shared" si="18"/>
        <v>-136.86247775986072</v>
      </c>
      <c r="Z45">
        <f t="shared" si="19"/>
        <v>157.49651604813778</v>
      </c>
      <c r="AA45">
        <f t="shared" si="20"/>
        <v>10.275021424275989</v>
      </c>
      <c r="AB45">
        <f t="shared" si="21"/>
        <v>47.430399037440779</v>
      </c>
      <c r="AC45">
        <v>-3.95182748558289E-2</v>
      </c>
      <c r="AD45">
        <v>4.4362725516687497E-2</v>
      </c>
      <c r="AE45">
        <v>3.34384837410802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50081.761604172738</v>
      </c>
      <c r="AK45">
        <v>0</v>
      </c>
      <c r="AL45">
        <v>0</v>
      </c>
      <c r="AM45">
        <v>0</v>
      </c>
      <c r="AN45">
        <f t="shared" si="25"/>
        <v>0</v>
      </c>
      <c r="AO45" t="e">
        <f t="shared" si="26"/>
        <v>#DIV/0!</v>
      </c>
      <c r="AP45">
        <v>-1</v>
      </c>
      <c r="AQ45" t="s">
        <v>340</v>
      </c>
      <c r="AR45">
        <v>2.2451576923076901</v>
      </c>
      <c r="AS45">
        <v>1.7436</v>
      </c>
      <c r="AT45">
        <f t="shared" si="27"/>
        <v>-0.28765639613884497</v>
      </c>
      <c r="AU45">
        <v>0.5</v>
      </c>
      <c r="AV45">
        <f t="shared" si="28"/>
        <v>84.289484146112216</v>
      </c>
      <c r="AW45">
        <f t="shared" si="29"/>
        <v>2.6759600067975642</v>
      </c>
      <c r="AX45">
        <f t="shared" si="30"/>
        <v>-12.123204620936475</v>
      </c>
      <c r="AY45">
        <f t="shared" si="31"/>
        <v>1</v>
      </c>
      <c r="AZ45">
        <f t="shared" si="32"/>
        <v>4.3611134224352886E-2</v>
      </c>
      <c r="BA45">
        <f t="shared" si="33"/>
        <v>-1</v>
      </c>
      <c r="BB45" t="s">
        <v>252</v>
      </c>
      <c r="BC45">
        <v>0</v>
      </c>
      <c r="BD45">
        <f t="shared" si="34"/>
        <v>1.7436</v>
      </c>
      <c r="BE45">
        <f t="shared" si="35"/>
        <v>-0.28765639613884497</v>
      </c>
      <c r="BF45" t="e">
        <f t="shared" si="36"/>
        <v>#DIV/0!</v>
      </c>
      <c r="BG45">
        <f t="shared" si="37"/>
        <v>-0.28765639613884497</v>
      </c>
      <c r="BH45" t="e">
        <f t="shared" si="38"/>
        <v>#DIV/0!</v>
      </c>
      <c r="BI45">
        <f t="shared" si="39"/>
        <v>99.987103225806493</v>
      </c>
      <c r="BJ45">
        <f t="shared" si="40"/>
        <v>84.289484146112216</v>
      </c>
      <c r="BK45">
        <f t="shared" si="41"/>
        <v>0.84300356172692137</v>
      </c>
      <c r="BL45">
        <f t="shared" si="42"/>
        <v>0.19600712345384272</v>
      </c>
      <c r="BM45">
        <v>0.69784624368543502</v>
      </c>
      <c r="BN45">
        <v>0.5</v>
      </c>
      <c r="BO45" t="s">
        <v>253</v>
      </c>
      <c r="BP45">
        <v>1684830414.85484</v>
      </c>
      <c r="BQ45">
        <v>400.06887096774199</v>
      </c>
      <c r="BR45">
        <v>400.61564516128999</v>
      </c>
      <c r="BS45">
        <v>16.797883870967699</v>
      </c>
      <c r="BT45">
        <v>16.372009677419399</v>
      </c>
      <c r="BU45">
        <v>499.99658064516098</v>
      </c>
      <c r="BV45">
        <v>95.360225806451595</v>
      </c>
      <c r="BW45">
        <v>0.19997945161290301</v>
      </c>
      <c r="BX45">
        <v>28.8665709677419</v>
      </c>
      <c r="BY45">
        <v>27.995967741935502</v>
      </c>
      <c r="BZ45">
        <v>999.9</v>
      </c>
      <c r="CA45">
        <v>9993.7096774193506</v>
      </c>
      <c r="CB45">
        <v>0</v>
      </c>
      <c r="CC45">
        <v>72.8309</v>
      </c>
      <c r="CD45">
        <v>99.987103225806493</v>
      </c>
      <c r="CE45">
        <v>0.89988932258064502</v>
      </c>
      <c r="CF45">
        <v>0.10011069032258101</v>
      </c>
      <c r="CG45">
        <v>0</v>
      </c>
      <c r="CH45">
        <v>2.2417387096774202</v>
      </c>
      <c r="CI45">
        <v>0</v>
      </c>
      <c r="CJ45">
        <v>90.093645161290297</v>
      </c>
      <c r="CK45">
        <v>914.18558064516105</v>
      </c>
      <c r="CL45">
        <v>38.116870967741903</v>
      </c>
      <c r="CM45">
        <v>42.436999999999998</v>
      </c>
      <c r="CN45">
        <v>40.189032258064501</v>
      </c>
      <c r="CO45">
        <v>41.026000000000003</v>
      </c>
      <c r="CP45">
        <v>38.752000000000002</v>
      </c>
      <c r="CQ45">
        <v>89.977096774193498</v>
      </c>
      <c r="CR45">
        <v>10.0106451612903</v>
      </c>
      <c r="CS45">
        <v>0</v>
      </c>
      <c r="CT45">
        <v>59.200000047683702</v>
      </c>
      <c r="CU45">
        <v>2.2451576923076901</v>
      </c>
      <c r="CV45">
        <v>-0.48444102761008201</v>
      </c>
      <c r="CW45">
        <v>0.15293675344180499</v>
      </c>
      <c r="CX45">
        <v>90.094830769230796</v>
      </c>
      <c r="CY45">
        <v>15</v>
      </c>
      <c r="CZ45">
        <v>1684828631.0999999</v>
      </c>
      <c r="DA45" t="s">
        <v>254</v>
      </c>
      <c r="DB45">
        <v>1</v>
      </c>
      <c r="DC45">
        <v>-3.3639999999999999</v>
      </c>
      <c r="DD45">
        <v>0.39100000000000001</v>
      </c>
      <c r="DE45">
        <v>399</v>
      </c>
      <c r="DF45">
        <v>15</v>
      </c>
      <c r="DG45">
        <v>2.08</v>
      </c>
      <c r="DH45">
        <v>0.28000000000000003</v>
      </c>
      <c r="DI45">
        <v>-0.529782228846154</v>
      </c>
      <c r="DJ45">
        <v>-0.21371994987724799</v>
      </c>
      <c r="DK45">
        <v>0.26423888629769998</v>
      </c>
      <c r="DL45">
        <v>1</v>
      </c>
      <c r="DM45">
        <v>2.2951386363636401</v>
      </c>
      <c r="DN45">
        <v>-0.30741672606669002</v>
      </c>
      <c r="DO45">
        <v>0.198935231826283</v>
      </c>
      <c r="DP45">
        <v>1</v>
      </c>
      <c r="DQ45">
        <v>0.43035313461538499</v>
      </c>
      <c r="DR45">
        <v>-4.1591981371073998E-2</v>
      </c>
      <c r="DS45">
        <v>6.0852373319144198E-3</v>
      </c>
      <c r="DT45">
        <v>1</v>
      </c>
      <c r="DU45">
        <v>3</v>
      </c>
      <c r="DV45">
        <v>3</v>
      </c>
      <c r="DW45" t="s">
        <v>255</v>
      </c>
      <c r="DX45">
        <v>100</v>
      </c>
      <c r="DY45">
        <v>100</v>
      </c>
      <c r="DZ45">
        <v>-3.3639999999999999</v>
      </c>
      <c r="EA45">
        <v>0.39100000000000001</v>
      </c>
      <c r="EB45">
        <v>2</v>
      </c>
      <c r="EC45">
        <v>515.42700000000002</v>
      </c>
      <c r="ED45">
        <v>427.14</v>
      </c>
      <c r="EE45">
        <v>27.868300000000001</v>
      </c>
      <c r="EF45">
        <v>30.128799999999998</v>
      </c>
      <c r="EG45">
        <v>30.000499999999999</v>
      </c>
      <c r="EH45">
        <v>30.232600000000001</v>
      </c>
      <c r="EI45">
        <v>30.252500000000001</v>
      </c>
      <c r="EJ45">
        <v>20.0627</v>
      </c>
      <c r="EK45">
        <v>28.729500000000002</v>
      </c>
      <c r="EL45">
        <v>20.643000000000001</v>
      </c>
      <c r="EM45">
        <v>27.860900000000001</v>
      </c>
      <c r="EN45">
        <v>400.512</v>
      </c>
      <c r="EO45">
        <v>16.331800000000001</v>
      </c>
      <c r="EP45">
        <v>100.265</v>
      </c>
      <c r="EQ45">
        <v>89.959900000000005</v>
      </c>
    </row>
    <row r="46" spans="1:147" x14ac:dyDescent="0.3">
      <c r="A46">
        <v>30</v>
      </c>
      <c r="B46">
        <v>1684830482.9000001</v>
      </c>
      <c r="C46">
        <v>1740.3000001907301</v>
      </c>
      <c r="D46" t="s">
        <v>341</v>
      </c>
      <c r="E46" t="s">
        <v>342</v>
      </c>
      <c r="F46">
        <v>1684830474.87097</v>
      </c>
      <c r="G46">
        <f t="shared" si="0"/>
        <v>3.1207187676306324E-3</v>
      </c>
      <c r="H46">
        <f t="shared" si="1"/>
        <v>2.2990349879777545</v>
      </c>
      <c r="I46">
        <f t="shared" si="2"/>
        <v>400.02887096774202</v>
      </c>
      <c r="J46">
        <f t="shared" si="3"/>
        <v>358.07057714581163</v>
      </c>
      <c r="K46">
        <f t="shared" si="4"/>
        <v>34.217337883528053</v>
      </c>
      <c r="L46">
        <f t="shared" si="5"/>
        <v>38.226885744637855</v>
      </c>
      <c r="M46">
        <f t="shared" si="6"/>
        <v>0.13531819432992012</v>
      </c>
      <c r="N46">
        <f t="shared" si="7"/>
        <v>3.3586262041171291</v>
      </c>
      <c r="O46">
        <f t="shared" si="8"/>
        <v>0.1323607500414177</v>
      </c>
      <c r="P46">
        <f t="shared" si="9"/>
        <v>8.2985799910839916E-2</v>
      </c>
      <c r="Q46">
        <f t="shared" si="10"/>
        <v>16.522127486256149</v>
      </c>
      <c r="R46">
        <f t="shared" si="11"/>
        <v>28.166367448789764</v>
      </c>
      <c r="S46">
        <f t="shared" si="12"/>
        <v>27.967448387096798</v>
      </c>
      <c r="T46">
        <f t="shared" si="13"/>
        <v>3.7876443709198231</v>
      </c>
      <c r="U46">
        <f t="shared" si="14"/>
        <v>40.212150287724562</v>
      </c>
      <c r="V46">
        <f t="shared" si="15"/>
        <v>1.5980736778151428</v>
      </c>
      <c r="W46">
        <f t="shared" si="16"/>
        <v>3.9741064986096544</v>
      </c>
      <c r="X46">
        <f t="shared" si="17"/>
        <v>2.1895706931046801</v>
      </c>
      <c r="Y46">
        <f t="shared" si="18"/>
        <v>-137.62369765251088</v>
      </c>
      <c r="Z46">
        <f t="shared" si="19"/>
        <v>149.68435549245416</v>
      </c>
      <c r="AA46">
        <f t="shared" si="20"/>
        <v>9.7515448996169791</v>
      </c>
      <c r="AB46">
        <f t="shared" si="21"/>
        <v>38.334330225816402</v>
      </c>
      <c r="AC46">
        <v>-3.9563595612613203E-2</v>
      </c>
      <c r="AD46">
        <v>4.44136020364942E-2</v>
      </c>
      <c r="AE46">
        <v>3.34689938965849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50148.888194201092</v>
      </c>
      <c r="AK46">
        <v>0</v>
      </c>
      <c r="AL46">
        <v>0</v>
      </c>
      <c r="AM46">
        <v>0</v>
      </c>
      <c r="AN46">
        <f t="shared" si="25"/>
        <v>0</v>
      </c>
      <c r="AO46" t="e">
        <f t="shared" si="26"/>
        <v>#DIV/0!</v>
      </c>
      <c r="AP46">
        <v>-1</v>
      </c>
      <c r="AQ46" t="s">
        <v>343</v>
      </c>
      <c r="AR46">
        <v>2.3142</v>
      </c>
      <c r="AS46">
        <v>1.3105800000000001</v>
      </c>
      <c r="AT46">
        <f t="shared" si="27"/>
        <v>-0.76578308840360743</v>
      </c>
      <c r="AU46">
        <v>0.5</v>
      </c>
      <c r="AV46">
        <f t="shared" si="28"/>
        <v>84.293630243309821</v>
      </c>
      <c r="AW46">
        <f t="shared" si="29"/>
        <v>2.2990349879777545</v>
      </c>
      <c r="AX46">
        <f t="shared" si="30"/>
        <v>-32.275318250236758</v>
      </c>
      <c r="AY46">
        <f t="shared" si="31"/>
        <v>1</v>
      </c>
      <c r="AZ46">
        <f t="shared" si="32"/>
        <v>3.9137417364221196E-2</v>
      </c>
      <c r="BA46">
        <f t="shared" si="33"/>
        <v>-1</v>
      </c>
      <c r="BB46" t="s">
        <v>252</v>
      </c>
      <c r="BC46">
        <v>0</v>
      </c>
      <c r="BD46">
        <f t="shared" si="34"/>
        <v>1.3105800000000001</v>
      </c>
      <c r="BE46">
        <f t="shared" si="35"/>
        <v>-0.76578308840360754</v>
      </c>
      <c r="BF46" t="e">
        <f t="shared" si="36"/>
        <v>#DIV/0!</v>
      </c>
      <c r="BG46">
        <f t="shared" si="37"/>
        <v>-0.76578308840360754</v>
      </c>
      <c r="BH46" t="e">
        <f t="shared" si="38"/>
        <v>#DIV/0!</v>
      </c>
      <c r="BI46">
        <f t="shared" si="39"/>
        <v>99.992038709677402</v>
      </c>
      <c r="BJ46">
        <f t="shared" si="40"/>
        <v>84.293630243309821</v>
      </c>
      <c r="BK46">
        <f t="shared" si="41"/>
        <v>0.84300341638250587</v>
      </c>
      <c r="BL46">
        <f t="shared" si="42"/>
        <v>0.19600683276501157</v>
      </c>
      <c r="BM46">
        <v>0.69784624368543502</v>
      </c>
      <c r="BN46">
        <v>0.5</v>
      </c>
      <c r="BO46" t="s">
        <v>253</v>
      </c>
      <c r="BP46">
        <v>1684830474.87097</v>
      </c>
      <c r="BQ46">
        <v>400.02887096774202</v>
      </c>
      <c r="BR46">
        <v>400.52396774193602</v>
      </c>
      <c r="BS46">
        <v>16.723193548387101</v>
      </c>
      <c r="BT46">
        <v>16.294932258064499</v>
      </c>
      <c r="BU46">
        <v>500.01306451612902</v>
      </c>
      <c r="BV46">
        <v>95.360316129032299</v>
      </c>
      <c r="BW46">
        <v>0.20000093548387099</v>
      </c>
      <c r="BX46">
        <v>28.794112903225798</v>
      </c>
      <c r="BY46">
        <v>27.967448387096798</v>
      </c>
      <c r="BZ46">
        <v>999.9</v>
      </c>
      <c r="CA46">
        <v>10005.1612903226</v>
      </c>
      <c r="CB46">
        <v>0</v>
      </c>
      <c r="CC46">
        <v>72.8309</v>
      </c>
      <c r="CD46">
        <v>99.992038709677402</v>
      </c>
      <c r="CE46">
        <v>0.89988932258064502</v>
      </c>
      <c r="CF46">
        <v>0.10011069032258101</v>
      </c>
      <c r="CG46">
        <v>0</v>
      </c>
      <c r="CH46">
        <v>2.31841935483871</v>
      </c>
      <c r="CI46">
        <v>0</v>
      </c>
      <c r="CJ46">
        <v>89.803209677419304</v>
      </c>
      <c r="CK46">
        <v>914.23058064516101</v>
      </c>
      <c r="CL46">
        <v>37.9796774193548</v>
      </c>
      <c r="CM46">
        <v>42.326225806451603</v>
      </c>
      <c r="CN46">
        <v>40.068096774193499</v>
      </c>
      <c r="CO46">
        <v>40.936999999999998</v>
      </c>
      <c r="CP46">
        <v>38.628999999999998</v>
      </c>
      <c r="CQ46">
        <v>89.981935483870998</v>
      </c>
      <c r="CR46">
        <v>10.0106451612903</v>
      </c>
      <c r="CS46">
        <v>0</v>
      </c>
      <c r="CT46">
        <v>59.600000143051098</v>
      </c>
      <c r="CU46">
        <v>2.3142</v>
      </c>
      <c r="CV46">
        <v>1.53487181051653</v>
      </c>
      <c r="CW46">
        <v>-2.06694702005439</v>
      </c>
      <c r="CX46">
        <v>89.815653846153893</v>
      </c>
      <c r="CY46">
        <v>15</v>
      </c>
      <c r="CZ46">
        <v>1684828631.0999999</v>
      </c>
      <c r="DA46" t="s">
        <v>254</v>
      </c>
      <c r="DB46">
        <v>1</v>
      </c>
      <c r="DC46">
        <v>-3.3639999999999999</v>
      </c>
      <c r="DD46">
        <v>0.39100000000000001</v>
      </c>
      <c r="DE46">
        <v>399</v>
      </c>
      <c r="DF46">
        <v>15</v>
      </c>
      <c r="DG46">
        <v>2.08</v>
      </c>
      <c r="DH46">
        <v>0.28000000000000003</v>
      </c>
      <c r="DI46">
        <v>-0.49228138461538501</v>
      </c>
      <c r="DJ46">
        <v>2.95681625935484E-2</v>
      </c>
      <c r="DK46">
        <v>0.11594152563770301</v>
      </c>
      <c r="DL46">
        <v>1</v>
      </c>
      <c r="DM46">
        <v>2.3254545454545501</v>
      </c>
      <c r="DN46">
        <v>7.2622378650337396E-2</v>
      </c>
      <c r="DO46">
        <v>0.19370282352866</v>
      </c>
      <c r="DP46">
        <v>1</v>
      </c>
      <c r="DQ46">
        <v>0.416747865384615</v>
      </c>
      <c r="DR46">
        <v>0.110639405570608</v>
      </c>
      <c r="DS46">
        <v>1.6006405977258002E-2</v>
      </c>
      <c r="DT46">
        <v>0</v>
      </c>
      <c r="DU46">
        <v>2</v>
      </c>
      <c r="DV46">
        <v>3</v>
      </c>
      <c r="DW46" t="s">
        <v>262</v>
      </c>
      <c r="DX46">
        <v>100</v>
      </c>
      <c r="DY46">
        <v>100</v>
      </c>
      <c r="DZ46">
        <v>-3.3639999999999999</v>
      </c>
      <c r="EA46">
        <v>0.39100000000000001</v>
      </c>
      <c r="EB46">
        <v>2</v>
      </c>
      <c r="EC46">
        <v>515.40300000000002</v>
      </c>
      <c r="ED46">
        <v>426.59300000000002</v>
      </c>
      <c r="EE46">
        <v>27.947299999999998</v>
      </c>
      <c r="EF46">
        <v>30.157499999999999</v>
      </c>
      <c r="EG46">
        <v>30.000599999999999</v>
      </c>
      <c r="EH46">
        <v>30.261199999999999</v>
      </c>
      <c r="EI46">
        <v>30.280999999999999</v>
      </c>
      <c r="EJ46">
        <v>20.064</v>
      </c>
      <c r="EK46">
        <v>30.139900000000001</v>
      </c>
      <c r="EL46">
        <v>19.897500000000001</v>
      </c>
      <c r="EM46">
        <v>27.951699999999999</v>
      </c>
      <c r="EN46">
        <v>400.52300000000002</v>
      </c>
      <c r="EO46">
        <v>16.238099999999999</v>
      </c>
      <c r="EP46">
        <v>100.264</v>
      </c>
      <c r="EQ46">
        <v>89.957400000000007</v>
      </c>
    </row>
    <row r="47" spans="1:147" x14ac:dyDescent="0.3">
      <c r="A47">
        <v>31</v>
      </c>
      <c r="B47">
        <v>1684830542.9000001</v>
      </c>
      <c r="C47">
        <v>1800.3000001907301</v>
      </c>
      <c r="D47" t="s">
        <v>344</v>
      </c>
      <c r="E47" t="s">
        <v>345</v>
      </c>
      <c r="F47">
        <v>1684830534.8903201</v>
      </c>
      <c r="G47">
        <f t="shared" si="0"/>
        <v>2.6978549620706679E-3</v>
      </c>
      <c r="H47">
        <f t="shared" si="1"/>
        <v>2.3769901652978027</v>
      </c>
      <c r="I47">
        <f t="shared" si="2"/>
        <v>400.001096774193</v>
      </c>
      <c r="J47">
        <f t="shared" si="3"/>
        <v>352.43170127478396</v>
      </c>
      <c r="K47">
        <f t="shared" si="4"/>
        <v>33.679477496863385</v>
      </c>
      <c r="L47">
        <f t="shared" si="5"/>
        <v>38.225357959565031</v>
      </c>
      <c r="M47">
        <f t="shared" si="6"/>
        <v>0.11596113518206727</v>
      </c>
      <c r="N47">
        <f t="shared" si="7"/>
        <v>3.3573676867394195</v>
      </c>
      <c r="O47">
        <f t="shared" si="8"/>
        <v>0.11378114640550822</v>
      </c>
      <c r="P47">
        <f t="shared" si="9"/>
        <v>7.1305666355598665E-2</v>
      </c>
      <c r="Q47">
        <f t="shared" si="10"/>
        <v>16.523789665298668</v>
      </c>
      <c r="R47">
        <f t="shared" si="11"/>
        <v>28.228672980928529</v>
      </c>
      <c r="S47">
        <f t="shared" si="12"/>
        <v>27.972622580645201</v>
      </c>
      <c r="T47">
        <f t="shared" si="13"/>
        <v>3.7887872943164624</v>
      </c>
      <c r="U47">
        <f t="shared" si="14"/>
        <v>40.003246867709535</v>
      </c>
      <c r="V47">
        <f t="shared" si="15"/>
        <v>1.5866260635479064</v>
      </c>
      <c r="W47">
        <f t="shared" si="16"/>
        <v>3.9662432121944202</v>
      </c>
      <c r="X47">
        <f t="shared" si="17"/>
        <v>2.2021612307685561</v>
      </c>
      <c r="Y47">
        <f t="shared" si="18"/>
        <v>-118.97540382731646</v>
      </c>
      <c r="Z47">
        <f t="shared" si="19"/>
        <v>142.50669808894392</v>
      </c>
      <c r="AA47">
        <f t="shared" si="20"/>
        <v>9.2860774554197683</v>
      </c>
      <c r="AB47">
        <f t="shared" si="21"/>
        <v>49.341161382345902</v>
      </c>
      <c r="AC47">
        <v>-3.9544981104853501E-2</v>
      </c>
      <c r="AD47">
        <v>4.4392705620813502E-2</v>
      </c>
      <c r="AE47">
        <v>3.3456463896983801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50131.995321583425</v>
      </c>
      <c r="AK47">
        <v>0</v>
      </c>
      <c r="AL47">
        <v>0</v>
      </c>
      <c r="AM47">
        <v>0</v>
      </c>
      <c r="AN47">
        <f t="shared" si="25"/>
        <v>0</v>
      </c>
      <c r="AO47" t="e">
        <f t="shared" si="26"/>
        <v>#DIV/0!</v>
      </c>
      <c r="AP47">
        <v>-1</v>
      </c>
      <c r="AQ47" t="s">
        <v>346</v>
      </c>
      <c r="AR47">
        <v>2.3308</v>
      </c>
      <c r="AS47">
        <v>1.7676000000000001</v>
      </c>
      <c r="AT47">
        <f t="shared" si="27"/>
        <v>-0.31862412310477484</v>
      </c>
      <c r="AU47">
        <v>0.5</v>
      </c>
      <c r="AV47">
        <f t="shared" si="28"/>
        <v>84.302218980633924</v>
      </c>
      <c r="AW47">
        <f t="shared" si="29"/>
        <v>2.3769901652978027</v>
      </c>
      <c r="AX47">
        <f t="shared" si="30"/>
        <v>-13.430360299245594</v>
      </c>
      <c r="AY47">
        <f t="shared" si="31"/>
        <v>1</v>
      </c>
      <c r="AZ47">
        <f t="shared" si="32"/>
        <v>4.0058140890378839E-2</v>
      </c>
      <c r="BA47">
        <f t="shared" si="33"/>
        <v>-1</v>
      </c>
      <c r="BB47" t="s">
        <v>252</v>
      </c>
      <c r="BC47">
        <v>0</v>
      </c>
      <c r="BD47">
        <f t="shared" si="34"/>
        <v>1.7676000000000001</v>
      </c>
      <c r="BE47">
        <f t="shared" si="35"/>
        <v>-0.31862412310477478</v>
      </c>
      <c r="BF47" t="e">
        <f t="shared" si="36"/>
        <v>#DIV/0!</v>
      </c>
      <c r="BG47">
        <f t="shared" si="37"/>
        <v>-0.31862412310477478</v>
      </c>
      <c r="BH47" t="e">
        <f t="shared" si="38"/>
        <v>#DIV/0!</v>
      </c>
      <c r="BI47">
        <f t="shared" si="39"/>
        <v>100.00224193548399</v>
      </c>
      <c r="BJ47">
        <f t="shared" si="40"/>
        <v>84.302218980633924</v>
      </c>
      <c r="BK47">
        <f t="shared" si="41"/>
        <v>0.8430032902164446</v>
      </c>
      <c r="BL47">
        <f t="shared" si="42"/>
        <v>0.19600658043288927</v>
      </c>
      <c r="BM47">
        <v>0.69784624368543502</v>
      </c>
      <c r="BN47">
        <v>0.5</v>
      </c>
      <c r="BO47" t="s">
        <v>253</v>
      </c>
      <c r="BP47">
        <v>1684830534.8903201</v>
      </c>
      <c r="BQ47">
        <v>400.001096774193</v>
      </c>
      <c r="BR47">
        <v>400.48345161290302</v>
      </c>
      <c r="BS47">
        <v>16.602909677419401</v>
      </c>
      <c r="BT47">
        <v>16.232635483871</v>
      </c>
      <c r="BU47">
        <v>500.01590322580699</v>
      </c>
      <c r="BV47">
        <v>95.363106451612893</v>
      </c>
      <c r="BW47">
        <v>0.200026419354839</v>
      </c>
      <c r="BX47">
        <v>28.759941935483901</v>
      </c>
      <c r="BY47">
        <v>27.972622580645201</v>
      </c>
      <c r="BZ47">
        <v>999.9</v>
      </c>
      <c r="CA47">
        <v>10000.1612903226</v>
      </c>
      <c r="CB47">
        <v>0</v>
      </c>
      <c r="CC47">
        <v>72.784303225806397</v>
      </c>
      <c r="CD47">
        <v>100.00224193548399</v>
      </c>
      <c r="CE47">
        <v>0.89989748387096802</v>
      </c>
      <c r="CF47">
        <v>0.10010253548387101</v>
      </c>
      <c r="CG47">
        <v>0</v>
      </c>
      <c r="CH47">
        <v>2.3316645161290301</v>
      </c>
      <c r="CI47">
        <v>0</v>
      </c>
      <c r="CJ47">
        <v>89.706032258064496</v>
      </c>
      <c r="CK47">
        <v>914.32680645161304</v>
      </c>
      <c r="CL47">
        <v>37.8648387096774</v>
      </c>
      <c r="CM47">
        <v>42.241870967741903</v>
      </c>
      <c r="CN47">
        <v>39.941064516129003</v>
      </c>
      <c r="CO47">
        <v>40.836387096774203</v>
      </c>
      <c r="CP47">
        <v>38.515999999999998</v>
      </c>
      <c r="CQ47">
        <v>89.991935483870904</v>
      </c>
      <c r="CR47">
        <v>10.011290322580599</v>
      </c>
      <c r="CS47">
        <v>0</v>
      </c>
      <c r="CT47">
        <v>59.400000095367403</v>
      </c>
      <c r="CU47">
        <v>2.3308</v>
      </c>
      <c r="CV47">
        <v>-2.2140168201065499E-2</v>
      </c>
      <c r="CW47">
        <v>-0.20855043823519301</v>
      </c>
      <c r="CX47">
        <v>89.764319230769203</v>
      </c>
      <c r="CY47">
        <v>15</v>
      </c>
      <c r="CZ47">
        <v>1684828631.0999999</v>
      </c>
      <c r="DA47" t="s">
        <v>254</v>
      </c>
      <c r="DB47">
        <v>1</v>
      </c>
      <c r="DC47">
        <v>-3.3639999999999999</v>
      </c>
      <c r="DD47">
        <v>0.39100000000000001</v>
      </c>
      <c r="DE47">
        <v>399</v>
      </c>
      <c r="DF47">
        <v>15</v>
      </c>
      <c r="DG47">
        <v>2.08</v>
      </c>
      <c r="DH47">
        <v>0.28000000000000003</v>
      </c>
      <c r="DI47">
        <v>-0.48088361538461499</v>
      </c>
      <c r="DJ47">
        <v>-7.5175801080795995E-2</v>
      </c>
      <c r="DK47">
        <v>8.7482892018768202E-2</v>
      </c>
      <c r="DL47">
        <v>1</v>
      </c>
      <c r="DM47">
        <v>2.33991818181818</v>
      </c>
      <c r="DN47">
        <v>-8.0368493775296201E-2</v>
      </c>
      <c r="DO47">
        <v>0.141235694806955</v>
      </c>
      <c r="DP47">
        <v>1</v>
      </c>
      <c r="DQ47">
        <v>0.37121711538461499</v>
      </c>
      <c r="DR47">
        <v>-9.3247272550080907E-3</v>
      </c>
      <c r="DS47">
        <v>3.7978610106107302E-3</v>
      </c>
      <c r="DT47">
        <v>1</v>
      </c>
      <c r="DU47">
        <v>3</v>
      </c>
      <c r="DV47">
        <v>3</v>
      </c>
      <c r="DW47" t="s">
        <v>255</v>
      </c>
      <c r="DX47">
        <v>100</v>
      </c>
      <c r="DY47">
        <v>100</v>
      </c>
      <c r="DZ47">
        <v>-3.3639999999999999</v>
      </c>
      <c r="EA47">
        <v>0.39100000000000001</v>
      </c>
      <c r="EB47">
        <v>2</v>
      </c>
      <c r="EC47">
        <v>515.23099999999999</v>
      </c>
      <c r="ED47">
        <v>426.55</v>
      </c>
      <c r="EE47">
        <v>28.0349</v>
      </c>
      <c r="EF47">
        <v>30.1784</v>
      </c>
      <c r="EG47">
        <v>30.000499999999999</v>
      </c>
      <c r="EH47">
        <v>30.287199999999999</v>
      </c>
      <c r="EI47">
        <v>30.3095</v>
      </c>
      <c r="EJ47">
        <v>20.064900000000002</v>
      </c>
      <c r="EK47">
        <v>29.8688</v>
      </c>
      <c r="EL47">
        <v>19.151499999999999</v>
      </c>
      <c r="EM47">
        <v>28.037500000000001</v>
      </c>
      <c r="EN47">
        <v>400.58199999999999</v>
      </c>
      <c r="EO47">
        <v>16.322700000000001</v>
      </c>
      <c r="EP47">
        <v>100.262</v>
      </c>
      <c r="EQ47">
        <v>89.959599999999995</v>
      </c>
    </row>
    <row r="48" spans="1:147" x14ac:dyDescent="0.3">
      <c r="A48">
        <v>32</v>
      </c>
      <c r="B48">
        <v>1684830602.9000001</v>
      </c>
      <c r="C48">
        <v>1860.3000001907301</v>
      </c>
      <c r="D48" t="s">
        <v>347</v>
      </c>
      <c r="E48" t="s">
        <v>348</v>
      </c>
      <c r="F48">
        <v>1684830594.9000001</v>
      </c>
      <c r="G48">
        <f t="shared" si="0"/>
        <v>2.3293485524429414E-3</v>
      </c>
      <c r="H48">
        <f t="shared" si="1"/>
        <v>2.1231504795557523</v>
      </c>
      <c r="I48">
        <f t="shared" si="2"/>
        <v>400.032193548387</v>
      </c>
      <c r="J48">
        <f t="shared" si="3"/>
        <v>351.38670841495673</v>
      </c>
      <c r="K48">
        <f t="shared" si="4"/>
        <v>33.579428447724922</v>
      </c>
      <c r="L48">
        <f t="shared" si="5"/>
        <v>38.228117621858068</v>
      </c>
      <c r="M48">
        <f t="shared" si="6"/>
        <v>0.10001274374526968</v>
      </c>
      <c r="N48">
        <f t="shared" si="7"/>
        <v>3.3588188015114637</v>
      </c>
      <c r="O48">
        <f t="shared" si="8"/>
        <v>9.8387315621562249E-2</v>
      </c>
      <c r="P48">
        <f t="shared" si="9"/>
        <v>6.1635910035945776E-2</v>
      </c>
      <c r="Q48">
        <f t="shared" si="10"/>
        <v>16.522478812164685</v>
      </c>
      <c r="R48">
        <f t="shared" si="11"/>
        <v>28.284894846464979</v>
      </c>
      <c r="S48">
        <f t="shared" si="12"/>
        <v>27.977616129032299</v>
      </c>
      <c r="T48">
        <f t="shared" si="13"/>
        <v>3.7898906004575186</v>
      </c>
      <c r="U48">
        <f t="shared" si="14"/>
        <v>40.182137979533508</v>
      </c>
      <c r="V48">
        <f t="shared" si="15"/>
        <v>1.5911164119280325</v>
      </c>
      <c r="W48">
        <f t="shared" si="16"/>
        <v>3.9597604605769274</v>
      </c>
      <c r="X48">
        <f t="shared" si="17"/>
        <v>2.198774188529486</v>
      </c>
      <c r="Y48">
        <f t="shared" si="18"/>
        <v>-102.72427116273371</v>
      </c>
      <c r="Z48">
        <f t="shared" si="19"/>
        <v>136.55466243441865</v>
      </c>
      <c r="AA48">
        <f t="shared" si="20"/>
        <v>8.8933549732181358</v>
      </c>
      <c r="AB48">
        <f t="shared" si="21"/>
        <v>59.246225057067761</v>
      </c>
      <c r="AC48">
        <v>-3.9566444537322297E-2</v>
      </c>
      <c r="AD48">
        <v>4.4416800204059602E-2</v>
      </c>
      <c r="AE48">
        <v>3.3470911426196799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50162.769587439077</v>
      </c>
      <c r="AK48">
        <v>0</v>
      </c>
      <c r="AL48">
        <v>0</v>
      </c>
      <c r="AM48">
        <v>0</v>
      </c>
      <c r="AN48">
        <f t="shared" si="25"/>
        <v>0</v>
      </c>
      <c r="AO48" t="e">
        <f t="shared" si="26"/>
        <v>#DIV/0!</v>
      </c>
      <c r="AP48">
        <v>-1</v>
      </c>
      <c r="AQ48" t="s">
        <v>349</v>
      </c>
      <c r="AR48">
        <v>2.3382115384615401</v>
      </c>
      <c r="AS48">
        <v>1.738</v>
      </c>
      <c r="AT48">
        <f t="shared" si="27"/>
        <v>-0.34534610958661682</v>
      </c>
      <c r="AU48">
        <v>0.5</v>
      </c>
      <c r="AV48">
        <f t="shared" si="28"/>
        <v>84.295339513201341</v>
      </c>
      <c r="AW48">
        <f t="shared" si="29"/>
        <v>2.1231504795557523</v>
      </c>
      <c r="AX48">
        <f t="shared" si="30"/>
        <v>-14.55553377858355</v>
      </c>
      <c r="AY48">
        <f t="shared" si="31"/>
        <v>1</v>
      </c>
      <c r="AZ48">
        <f t="shared" si="32"/>
        <v>3.7050096690892875E-2</v>
      </c>
      <c r="BA48">
        <f t="shared" si="33"/>
        <v>-1</v>
      </c>
      <c r="BB48" t="s">
        <v>252</v>
      </c>
      <c r="BC48">
        <v>0</v>
      </c>
      <c r="BD48">
        <f t="shared" si="34"/>
        <v>1.738</v>
      </c>
      <c r="BE48">
        <f t="shared" si="35"/>
        <v>-0.34534610958661682</v>
      </c>
      <c r="BF48" t="e">
        <f t="shared" si="36"/>
        <v>#DIV/0!</v>
      </c>
      <c r="BG48">
        <f t="shared" si="37"/>
        <v>-0.34534610958661682</v>
      </c>
      <c r="BH48" t="e">
        <f t="shared" si="38"/>
        <v>#DIV/0!</v>
      </c>
      <c r="BI48">
        <f t="shared" si="39"/>
        <v>99.994054838709701</v>
      </c>
      <c r="BJ48">
        <f t="shared" si="40"/>
        <v>84.295339513201341</v>
      </c>
      <c r="BK48">
        <f t="shared" si="41"/>
        <v>0.84300351305054722</v>
      </c>
      <c r="BL48">
        <f t="shared" si="42"/>
        <v>0.19600702610109458</v>
      </c>
      <c r="BM48">
        <v>0.69784624368543502</v>
      </c>
      <c r="BN48">
        <v>0.5</v>
      </c>
      <c r="BO48" t="s">
        <v>253</v>
      </c>
      <c r="BP48">
        <v>1684830594.9000001</v>
      </c>
      <c r="BQ48">
        <v>400.032193548387</v>
      </c>
      <c r="BR48">
        <v>400.45854838709698</v>
      </c>
      <c r="BS48">
        <v>16.649990322580599</v>
      </c>
      <c r="BT48">
        <v>16.330316129032301</v>
      </c>
      <c r="BU48">
        <v>500.02851612903203</v>
      </c>
      <c r="BV48">
        <v>95.362570967741902</v>
      </c>
      <c r="BW48">
        <v>0.200031838709677</v>
      </c>
      <c r="BX48">
        <v>28.7317258064516</v>
      </c>
      <c r="BY48">
        <v>27.977616129032299</v>
      </c>
      <c r="BZ48">
        <v>999.9</v>
      </c>
      <c r="CA48">
        <v>10005.6451612903</v>
      </c>
      <c r="CB48">
        <v>0</v>
      </c>
      <c r="CC48">
        <v>72.802596774193503</v>
      </c>
      <c r="CD48">
        <v>99.994054838709701</v>
      </c>
      <c r="CE48">
        <v>0.89989748387096802</v>
      </c>
      <c r="CF48">
        <v>0.10010253548387101</v>
      </c>
      <c r="CG48">
        <v>0</v>
      </c>
      <c r="CH48">
        <v>2.33047096774194</v>
      </c>
      <c r="CI48">
        <v>0</v>
      </c>
      <c r="CJ48">
        <v>89.506193548387103</v>
      </c>
      <c r="CK48">
        <v>914.25141935483896</v>
      </c>
      <c r="CL48">
        <v>37.75</v>
      </c>
      <c r="CM48">
        <v>42.125</v>
      </c>
      <c r="CN48">
        <v>39.836387096774203</v>
      </c>
      <c r="CO48">
        <v>40.75</v>
      </c>
      <c r="CP48">
        <v>38.418999999999997</v>
      </c>
      <c r="CQ48">
        <v>89.984516129032201</v>
      </c>
      <c r="CR48">
        <v>10.011290322580599</v>
      </c>
      <c r="CS48">
        <v>0</v>
      </c>
      <c r="CT48">
        <v>59.200000047683702</v>
      </c>
      <c r="CU48">
        <v>2.3382115384615401</v>
      </c>
      <c r="CV48">
        <v>-0.61092993059768197</v>
      </c>
      <c r="CW48">
        <v>0.73477609388840104</v>
      </c>
      <c r="CX48">
        <v>89.534353846153806</v>
      </c>
      <c r="CY48">
        <v>15</v>
      </c>
      <c r="CZ48">
        <v>1684828631.0999999</v>
      </c>
      <c r="DA48" t="s">
        <v>254</v>
      </c>
      <c r="DB48">
        <v>1</v>
      </c>
      <c r="DC48">
        <v>-3.3639999999999999</v>
      </c>
      <c r="DD48">
        <v>0.39100000000000001</v>
      </c>
      <c r="DE48">
        <v>399</v>
      </c>
      <c r="DF48">
        <v>15</v>
      </c>
      <c r="DG48">
        <v>2.08</v>
      </c>
      <c r="DH48">
        <v>0.28000000000000003</v>
      </c>
      <c r="DI48">
        <v>-0.45549715384615402</v>
      </c>
      <c r="DJ48">
        <v>4.9170320157083003E-2</v>
      </c>
      <c r="DK48">
        <v>9.2939716024872901E-2</v>
      </c>
      <c r="DL48">
        <v>1</v>
      </c>
      <c r="DM48">
        <v>2.3228045454545501</v>
      </c>
      <c r="DN48">
        <v>-5.3436341756947399E-2</v>
      </c>
      <c r="DO48">
        <v>0.22647848378091601</v>
      </c>
      <c r="DP48">
        <v>1</v>
      </c>
      <c r="DQ48">
        <v>0.31845705769230798</v>
      </c>
      <c r="DR48">
        <v>1.55555417057979E-2</v>
      </c>
      <c r="DS48">
        <v>3.4596717686323302E-3</v>
      </c>
      <c r="DT48">
        <v>1</v>
      </c>
      <c r="DU48">
        <v>3</v>
      </c>
      <c r="DV48">
        <v>3</v>
      </c>
      <c r="DW48" t="s">
        <v>255</v>
      </c>
      <c r="DX48">
        <v>100</v>
      </c>
      <c r="DY48">
        <v>100</v>
      </c>
      <c r="DZ48">
        <v>-3.3639999999999999</v>
      </c>
      <c r="EA48">
        <v>0.39100000000000001</v>
      </c>
      <c r="EB48">
        <v>2</v>
      </c>
      <c r="EC48">
        <v>514.91</v>
      </c>
      <c r="ED48">
        <v>426.46899999999999</v>
      </c>
      <c r="EE48">
        <v>28.047499999999999</v>
      </c>
      <c r="EF48">
        <v>30.199300000000001</v>
      </c>
      <c r="EG48">
        <v>30.0002</v>
      </c>
      <c r="EH48">
        <v>30.310600000000001</v>
      </c>
      <c r="EI48">
        <v>30.332899999999999</v>
      </c>
      <c r="EJ48">
        <v>20.065000000000001</v>
      </c>
      <c r="EK48">
        <v>28.740400000000001</v>
      </c>
      <c r="EL48">
        <v>18.407599999999999</v>
      </c>
      <c r="EM48">
        <v>28.0547</v>
      </c>
      <c r="EN48">
        <v>400.346</v>
      </c>
      <c r="EO48">
        <v>16.290800000000001</v>
      </c>
      <c r="EP48">
        <v>100.262</v>
      </c>
      <c r="EQ48">
        <v>89.962100000000007</v>
      </c>
    </row>
    <row r="49" spans="1:147" x14ac:dyDescent="0.3">
      <c r="A49">
        <v>33</v>
      </c>
      <c r="B49">
        <v>1684830662.9000001</v>
      </c>
      <c r="C49">
        <v>1920.3000001907301</v>
      </c>
      <c r="D49" t="s">
        <v>350</v>
      </c>
      <c r="E49" t="s">
        <v>351</v>
      </c>
      <c r="F49">
        <v>1684830654.9000001</v>
      </c>
      <c r="G49">
        <f t="shared" ref="G49:G80" si="43">BU49*AH49*(BS49-BT49)/(100*BM49*(1000-AH49*BS49))</f>
        <v>2.2526359371080672E-3</v>
      </c>
      <c r="H49">
        <f t="shared" ref="H49:H80" si="44">BU49*AH49*(BR49-BQ49*(1000-AH49*BT49)/(1000-AH49*BS49))/(100*BM49)</f>
        <v>2.1921036530460789</v>
      </c>
      <c r="I49">
        <f t="shared" ref="I49:I80" si="45">BQ49 - IF(AH49&gt;1, H49*BM49*100/(AJ49*CA49), 0)</f>
        <v>400.02025806451599</v>
      </c>
      <c r="J49">
        <f t="shared" ref="J49:J80" si="46">((P49-G49/2)*I49-H49)/(P49+G49/2)</f>
        <v>348.94441984330507</v>
      </c>
      <c r="K49">
        <f t="shared" ref="K49:K80" si="47">J49*(BV49+BW49)/1000</f>
        <v>33.347542757722699</v>
      </c>
      <c r="L49">
        <f t="shared" ref="L49:L80" si="48">(BQ49 - IF(AH49&gt;1, H49*BM49*100/(AJ49*CA49), 0))*(BV49+BW49)/1000</f>
        <v>38.228703200790427</v>
      </c>
      <c r="M49">
        <f t="shared" ref="M49:M80" si="49">2/((1/O49-1/N49)+SIGN(O49)*SQRT((1/O49-1/N49)*(1/O49-1/N49) + 4*BN49/((BN49+1)*(BN49+1))*(2*1/O49*1/N49-1/N49*1/N49)))</f>
        <v>9.6391921164234798E-2</v>
      </c>
      <c r="N49">
        <f t="shared" ref="N49:N80" si="50">AE49+AD49*BM49+AC49*BM49*BM49</f>
        <v>3.3597612533266554</v>
      </c>
      <c r="O49">
        <f t="shared" ref="O49:O80" si="51">G49*(1000-(1000*0.61365*EXP(17.502*S49/(240.97+S49))/(BV49+BW49)+BS49)/2)/(1000*0.61365*EXP(17.502*S49/(240.97+S49))/(BV49+BW49)-BS49)</f>
        <v>9.4881513538181722E-2</v>
      </c>
      <c r="P49">
        <f t="shared" ref="P49:P80" si="52">1/((BN49+1)/(M49/1.6)+1/(N49/1.37)) + BN49/((BN49+1)/(M49/1.6) + BN49/(N49/1.37))</f>
        <v>5.9434678574208422E-2</v>
      </c>
      <c r="Q49">
        <f t="shared" ref="Q49:Q80" si="53">(BJ49*BL49)</f>
        <v>16.520651847159705</v>
      </c>
      <c r="R49">
        <f t="shared" ref="R49:R80" si="54">(BX49+(Q49+2*0.95*0.0000000567*(((BX49+$B$7)+273)^4-(BX49+273)^4)-44100*G49)/(1.84*29.3*N49+8*0.95*0.0000000567*(BX49+273)^3))</f>
        <v>28.283690845710936</v>
      </c>
      <c r="S49">
        <f t="shared" ref="S49:S80" si="55">($C$7*BY49+$D$7*BZ49+$E$7*R49)</f>
        <v>27.990325806451601</v>
      </c>
      <c r="T49">
        <f t="shared" ref="T49:T80" si="56">0.61365*EXP(17.502*S49/(240.97+S49))</f>
        <v>3.7927000216728448</v>
      </c>
      <c r="U49">
        <f t="shared" ref="U49:U80" si="57">(V49/W49*100)</f>
        <v>40.138686757523097</v>
      </c>
      <c r="V49">
        <f t="shared" ref="V49:V80" si="58">BS49*(BV49+BW49)/1000</f>
        <v>1.5876606074631312</v>
      </c>
      <c r="W49">
        <f t="shared" ref="W49:W80" si="59">0.61365*EXP(17.502*BX49/(240.97+BX49))</f>
        <v>3.9554373491443635</v>
      </c>
      <c r="X49">
        <f t="shared" ref="X49:X80" si="60">(T49-BS49*(BV49+BW49)/1000)</f>
        <v>2.2050394142097138</v>
      </c>
      <c r="Y49">
        <f t="shared" ref="Y49:Y80" si="61">(-G49*44100)</f>
        <v>-99.341244826465768</v>
      </c>
      <c r="Z49">
        <f t="shared" ref="Z49:Z80" si="62">2*29.3*N49*0.92*(BX49-S49)</f>
        <v>130.87857328297588</v>
      </c>
      <c r="AA49">
        <f t="shared" ref="AA49:AA80" si="63">2*0.95*0.0000000567*(((BX49+$B$7)+273)^4-(S49+273)^4)</f>
        <v>8.521037953581402</v>
      </c>
      <c r="AB49">
        <f t="shared" ref="AB49:AB80" si="64">Q49+AA49+Y49+Z49</f>
        <v>56.579018257251221</v>
      </c>
      <c r="AC49">
        <v>-3.9580386362275198E-2</v>
      </c>
      <c r="AD49">
        <v>4.44324511239403E-2</v>
      </c>
      <c r="AE49">
        <v>3.3480294620199098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50182.947636875324</v>
      </c>
      <c r="AK49">
        <v>0</v>
      </c>
      <c r="AL49">
        <v>0</v>
      </c>
      <c r="AM49">
        <v>0</v>
      </c>
      <c r="AN49">
        <f t="shared" ref="AN49:AN80" si="68">AM49-AL49</f>
        <v>0</v>
      </c>
      <c r="AO49" t="e">
        <f t="shared" ref="AO49:AO80" si="69">AN49/AM49</f>
        <v>#DIV/0!</v>
      </c>
      <c r="AP49">
        <v>-1</v>
      </c>
      <c r="AQ49" t="s">
        <v>352</v>
      </c>
      <c r="AR49">
        <v>2.4179576923076902</v>
      </c>
      <c r="AS49">
        <v>1.7524</v>
      </c>
      <c r="AT49">
        <f t="shared" ref="AT49:AT80" si="70">1-AR49/AS49</f>
        <v>-0.37979781574280436</v>
      </c>
      <c r="AU49">
        <v>0.5</v>
      </c>
      <c r="AV49">
        <f t="shared" ref="AV49:AV80" si="71">BJ49</f>
        <v>84.285893393839316</v>
      </c>
      <c r="AW49">
        <f t="shared" ref="AW49:AW80" si="72">H49</f>
        <v>2.1921036530460789</v>
      </c>
      <c r="AX49">
        <f t="shared" ref="AX49:AX80" si="73">AT49*AU49*AV49</f>
        <v>-16.005799104455519</v>
      </c>
      <c r="AY49">
        <f t="shared" ref="AY49:AY80" si="74">BD49/AS49</f>
        <v>1</v>
      </c>
      <c r="AZ49">
        <f t="shared" ref="AZ49:AZ80" si="75">(AW49-AP49)/AV49</f>
        <v>3.7872335743425821E-2</v>
      </c>
      <c r="BA49">
        <f t="shared" ref="BA49:BA80" si="76">(AM49-AS49)/AS49</f>
        <v>-1</v>
      </c>
      <c r="BB49" t="s">
        <v>252</v>
      </c>
      <c r="BC49">
        <v>0</v>
      </c>
      <c r="BD49">
        <f t="shared" ref="BD49:BD80" si="77">AS49-BC49</f>
        <v>1.7524</v>
      </c>
      <c r="BE49">
        <f t="shared" ref="BE49:BE80" si="78">(AS49-AR49)/(AS49-BC49)</f>
        <v>-0.3797978157428043</v>
      </c>
      <c r="BF49" t="e">
        <f t="shared" ref="BF49:BF80" si="79">(AM49-AS49)/(AM49-BC49)</f>
        <v>#DIV/0!</v>
      </c>
      <c r="BG49">
        <f t="shared" ref="BG49:BG80" si="80">(AS49-AR49)/(AS49-AL49)</f>
        <v>-0.3797978157428043</v>
      </c>
      <c r="BH49" t="e">
        <f t="shared" ref="BH49:BH80" si="81">(AM49-AS49)/(AM49-AL49)</f>
        <v>#DIV/0!</v>
      </c>
      <c r="BI49">
        <f t="shared" ref="BI49:BI80" si="82">$B$11*CB49+$C$11*CC49+$F$11*CD49</f>
        <v>99.982832258064505</v>
      </c>
      <c r="BJ49">
        <f t="shared" ref="BJ49:BJ80" si="83">BI49*BK49</f>
        <v>84.285893393839316</v>
      </c>
      <c r="BK49">
        <f t="shared" ref="BK49:BK80" si="84">($B$11*$D$9+$C$11*$D$9+$F$11*((CQ49+CI49)/MAX(CQ49+CI49+CR49, 0.1)*$I$9+CR49/MAX(CQ49+CI49+CR49, 0.1)*$J$9))/($B$11+$C$11+$F$11)</f>
        <v>0.84300365863101379</v>
      </c>
      <c r="BL49">
        <f t="shared" ref="BL49:BL80" si="85">($B$11*$K$9+$C$11*$K$9+$F$11*((CQ49+CI49)/MAX(CQ49+CI49+CR49, 0.1)*$P$9+CR49/MAX(CQ49+CI49+CR49, 0.1)*$Q$9))/($B$11+$C$11+$F$11)</f>
        <v>0.19600731726202766</v>
      </c>
      <c r="BM49">
        <v>0.69784624368543502</v>
      </c>
      <c r="BN49">
        <v>0.5</v>
      </c>
      <c r="BO49" t="s">
        <v>253</v>
      </c>
      <c r="BP49">
        <v>1684830654.9000001</v>
      </c>
      <c r="BQ49">
        <v>400.02025806451599</v>
      </c>
      <c r="BR49">
        <v>400.45196774193602</v>
      </c>
      <c r="BS49">
        <v>16.613077419354799</v>
      </c>
      <c r="BT49">
        <v>16.3039064516129</v>
      </c>
      <c r="BU49">
        <v>500.00745161290303</v>
      </c>
      <c r="BV49">
        <v>95.366964516129002</v>
      </c>
      <c r="BW49">
        <v>0.19995348387096801</v>
      </c>
      <c r="BX49">
        <v>28.7128870967742</v>
      </c>
      <c r="BY49">
        <v>27.990325806451601</v>
      </c>
      <c r="BZ49">
        <v>999.9</v>
      </c>
      <c r="CA49">
        <v>10008.7096774194</v>
      </c>
      <c r="CB49">
        <v>0</v>
      </c>
      <c r="CC49">
        <v>72.781541935483901</v>
      </c>
      <c r="CD49">
        <v>99.982832258064505</v>
      </c>
      <c r="CE49">
        <v>0.89989748387096802</v>
      </c>
      <c r="CF49">
        <v>0.10010253548387101</v>
      </c>
      <c r="CG49">
        <v>0</v>
      </c>
      <c r="CH49">
        <v>2.4039870967741899</v>
      </c>
      <c r="CI49">
        <v>0</v>
      </c>
      <c r="CJ49">
        <v>89.300587096774194</v>
      </c>
      <c r="CK49">
        <v>914.14932258064505</v>
      </c>
      <c r="CL49">
        <v>37.640999999999998</v>
      </c>
      <c r="CM49">
        <v>42.054000000000002</v>
      </c>
      <c r="CN49">
        <v>39.745935483871001</v>
      </c>
      <c r="CO49">
        <v>40.680999999999997</v>
      </c>
      <c r="CP49">
        <v>38.311999999999998</v>
      </c>
      <c r="CQ49">
        <v>89.973870967741902</v>
      </c>
      <c r="CR49">
        <v>10.0106451612903</v>
      </c>
      <c r="CS49">
        <v>0</v>
      </c>
      <c r="CT49">
        <v>59.599999904632597</v>
      </c>
      <c r="CU49">
        <v>2.4179576923076902</v>
      </c>
      <c r="CV49">
        <v>0.459524786181501</v>
      </c>
      <c r="CW49">
        <v>2.70822223394548</v>
      </c>
      <c r="CX49">
        <v>89.341988461538506</v>
      </c>
      <c r="CY49">
        <v>15</v>
      </c>
      <c r="CZ49">
        <v>1684828631.0999999</v>
      </c>
      <c r="DA49" t="s">
        <v>254</v>
      </c>
      <c r="DB49">
        <v>1</v>
      </c>
      <c r="DC49">
        <v>-3.3639999999999999</v>
      </c>
      <c r="DD49">
        <v>0.39100000000000001</v>
      </c>
      <c r="DE49">
        <v>399</v>
      </c>
      <c r="DF49">
        <v>15</v>
      </c>
      <c r="DG49">
        <v>2.08</v>
      </c>
      <c r="DH49">
        <v>0.28000000000000003</v>
      </c>
      <c r="DI49">
        <v>-0.43934336538461499</v>
      </c>
      <c r="DJ49">
        <v>7.4723204985934696E-2</v>
      </c>
      <c r="DK49">
        <v>0.103920030431879</v>
      </c>
      <c r="DL49">
        <v>1</v>
      </c>
      <c r="DM49">
        <v>2.3874954545454501</v>
      </c>
      <c r="DN49">
        <v>0.29858131243457903</v>
      </c>
      <c r="DO49">
        <v>0.200073325143269</v>
      </c>
      <c r="DP49">
        <v>1</v>
      </c>
      <c r="DQ49">
        <v>0.31232405769230798</v>
      </c>
      <c r="DR49">
        <v>-2.88638828651911E-2</v>
      </c>
      <c r="DS49">
        <v>4.5232062548146799E-3</v>
      </c>
      <c r="DT49">
        <v>1</v>
      </c>
      <c r="DU49">
        <v>3</v>
      </c>
      <c r="DV49">
        <v>3</v>
      </c>
      <c r="DW49" t="s">
        <v>255</v>
      </c>
      <c r="DX49">
        <v>100</v>
      </c>
      <c r="DY49">
        <v>100</v>
      </c>
      <c r="DZ49">
        <v>-3.3639999999999999</v>
      </c>
      <c r="EA49">
        <v>0.39100000000000001</v>
      </c>
      <c r="EB49">
        <v>2</v>
      </c>
      <c r="EC49">
        <v>515.18399999999997</v>
      </c>
      <c r="ED49">
        <v>425.97199999999998</v>
      </c>
      <c r="EE49">
        <v>28.026499999999999</v>
      </c>
      <c r="EF49">
        <v>30.212299999999999</v>
      </c>
      <c r="EG49">
        <v>29.9999</v>
      </c>
      <c r="EH49">
        <v>30.328800000000001</v>
      </c>
      <c r="EI49">
        <v>30.350999999999999</v>
      </c>
      <c r="EJ49">
        <v>20.065799999999999</v>
      </c>
      <c r="EK49">
        <v>28.740400000000001</v>
      </c>
      <c r="EL49">
        <v>18.0352</v>
      </c>
      <c r="EM49">
        <v>28.023800000000001</v>
      </c>
      <c r="EN49">
        <v>400.42700000000002</v>
      </c>
      <c r="EO49">
        <v>16.276399999999999</v>
      </c>
      <c r="EP49">
        <v>100.264</v>
      </c>
      <c r="EQ49">
        <v>89.963999999999999</v>
      </c>
    </row>
    <row r="50" spans="1:147" x14ac:dyDescent="0.3">
      <c r="A50">
        <v>34</v>
      </c>
      <c r="B50">
        <v>1684830722.9000001</v>
      </c>
      <c r="C50">
        <v>1980.3000001907301</v>
      </c>
      <c r="D50" t="s">
        <v>353</v>
      </c>
      <c r="E50" t="s">
        <v>354</v>
      </c>
      <c r="F50">
        <v>1684830714.9000001</v>
      </c>
      <c r="G50">
        <f t="shared" si="43"/>
        <v>2.1601186266030645E-3</v>
      </c>
      <c r="H50">
        <f t="shared" si="44"/>
        <v>1.8197592885990992</v>
      </c>
      <c r="I50">
        <f t="shared" si="45"/>
        <v>400.02351612903198</v>
      </c>
      <c r="J50">
        <f t="shared" si="46"/>
        <v>353.68322802358631</v>
      </c>
      <c r="K50">
        <f t="shared" si="47"/>
        <v>33.800777332218225</v>
      </c>
      <c r="L50">
        <f t="shared" si="48"/>
        <v>38.229423181544604</v>
      </c>
      <c r="M50">
        <f t="shared" si="49"/>
        <v>9.2124404702509849E-2</v>
      </c>
      <c r="N50">
        <f t="shared" si="50"/>
        <v>3.3554765023559221</v>
      </c>
      <c r="O50">
        <f t="shared" si="51"/>
        <v>9.0742008559051346E-2</v>
      </c>
      <c r="P50">
        <f t="shared" si="52"/>
        <v>5.6836230088301826E-2</v>
      </c>
      <c r="Q50">
        <f t="shared" si="53"/>
        <v>16.525952403727675</v>
      </c>
      <c r="R50">
        <f t="shared" si="54"/>
        <v>28.286858851124236</v>
      </c>
      <c r="S50">
        <f t="shared" si="55"/>
        <v>27.999761290322599</v>
      </c>
      <c r="T50">
        <f t="shared" si="56"/>
        <v>3.7947868710365502</v>
      </c>
      <c r="U50">
        <f t="shared" si="57"/>
        <v>40.081903867135061</v>
      </c>
      <c r="V50">
        <f t="shared" si="58"/>
        <v>1.5838055344862922</v>
      </c>
      <c r="W50">
        <f t="shared" si="59"/>
        <v>3.9514229157785219</v>
      </c>
      <c r="X50">
        <f t="shared" si="60"/>
        <v>2.2109813365502582</v>
      </c>
      <c r="Y50">
        <f t="shared" si="61"/>
        <v>-95.26123143319515</v>
      </c>
      <c r="Z50">
        <f t="shared" si="62"/>
        <v>125.83727020922062</v>
      </c>
      <c r="AA50">
        <f t="shared" si="63"/>
        <v>8.2029478681220738</v>
      </c>
      <c r="AB50">
        <f t="shared" si="64"/>
        <v>55.304939047875223</v>
      </c>
      <c r="AC50">
        <v>-3.9517014273373501E-2</v>
      </c>
      <c r="AD50">
        <v>4.4361310402448201E-2</v>
      </c>
      <c r="AE50">
        <v>3.3437634948001702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50108.811927688621</v>
      </c>
      <c r="AK50">
        <v>0</v>
      </c>
      <c r="AL50">
        <v>0</v>
      </c>
      <c r="AM50">
        <v>0</v>
      </c>
      <c r="AN50">
        <f t="shared" si="68"/>
        <v>0</v>
      </c>
      <c r="AO50" t="e">
        <f t="shared" si="69"/>
        <v>#DIV/0!</v>
      </c>
      <c r="AP50">
        <v>-1</v>
      </c>
      <c r="AQ50" t="s">
        <v>355</v>
      </c>
      <c r="AR50">
        <v>2.3074576923076902</v>
      </c>
      <c r="AS50">
        <v>1.91038</v>
      </c>
      <c r="AT50">
        <f t="shared" si="70"/>
        <v>-0.20785272684371181</v>
      </c>
      <c r="AU50">
        <v>0.5</v>
      </c>
      <c r="AV50">
        <f t="shared" si="71"/>
        <v>84.31347816906657</v>
      </c>
      <c r="AW50">
        <f t="shared" si="72"/>
        <v>1.8197592885990992</v>
      </c>
      <c r="AX50">
        <f t="shared" si="73"/>
        <v>-8.7623931735591256</v>
      </c>
      <c r="AY50">
        <f t="shared" si="74"/>
        <v>1</v>
      </c>
      <c r="AZ50">
        <f t="shared" si="75"/>
        <v>3.3443754780758519E-2</v>
      </c>
      <c r="BA50">
        <f t="shared" si="76"/>
        <v>-1</v>
      </c>
      <c r="BB50" t="s">
        <v>252</v>
      </c>
      <c r="BC50">
        <v>0</v>
      </c>
      <c r="BD50">
        <f t="shared" si="77"/>
        <v>1.91038</v>
      </c>
      <c r="BE50">
        <f t="shared" si="78"/>
        <v>-0.20785272684371184</v>
      </c>
      <c r="BF50" t="e">
        <f t="shared" si="79"/>
        <v>#DIV/0!</v>
      </c>
      <c r="BG50">
        <f t="shared" si="80"/>
        <v>-0.20785272684371184</v>
      </c>
      <c r="BH50" t="e">
        <f t="shared" si="81"/>
        <v>#DIV/0!</v>
      </c>
      <c r="BI50">
        <f t="shared" si="82"/>
        <v>100.015629032258</v>
      </c>
      <c r="BJ50">
        <f t="shared" si="83"/>
        <v>84.31347816906657</v>
      </c>
      <c r="BK50">
        <f t="shared" si="84"/>
        <v>0.84300302847540931</v>
      </c>
      <c r="BL50">
        <f t="shared" si="85"/>
        <v>0.19600605695081874</v>
      </c>
      <c r="BM50">
        <v>0.69784624368543502</v>
      </c>
      <c r="BN50">
        <v>0.5</v>
      </c>
      <c r="BO50" t="s">
        <v>253</v>
      </c>
      <c r="BP50">
        <v>1684830714.9000001</v>
      </c>
      <c r="BQ50">
        <v>400.02351612903198</v>
      </c>
      <c r="BR50">
        <v>400.39809677419402</v>
      </c>
      <c r="BS50">
        <v>16.5725612903226</v>
      </c>
      <c r="BT50">
        <v>16.2760741935484</v>
      </c>
      <c r="BU50">
        <v>500.00445161290298</v>
      </c>
      <c r="BV50">
        <v>95.367958064516102</v>
      </c>
      <c r="BW50">
        <v>0.19998141935483901</v>
      </c>
      <c r="BX50">
        <v>28.695377419354799</v>
      </c>
      <c r="BY50">
        <v>27.999761290322599</v>
      </c>
      <c r="BZ50">
        <v>999.9</v>
      </c>
      <c r="CA50">
        <v>9992.5806451612898</v>
      </c>
      <c r="CB50">
        <v>0</v>
      </c>
      <c r="CC50">
        <v>72.801561290322596</v>
      </c>
      <c r="CD50">
        <v>100.015629032258</v>
      </c>
      <c r="CE50">
        <v>0.89991380645161301</v>
      </c>
      <c r="CF50">
        <v>0.100086225806452</v>
      </c>
      <c r="CG50">
        <v>0</v>
      </c>
      <c r="CH50">
        <v>2.3185451612903201</v>
      </c>
      <c r="CI50">
        <v>0</v>
      </c>
      <c r="CJ50">
        <v>88.937154838709702</v>
      </c>
      <c r="CK50">
        <v>914.45412903225804</v>
      </c>
      <c r="CL50">
        <v>37.536000000000001</v>
      </c>
      <c r="CM50">
        <v>41.941064516129003</v>
      </c>
      <c r="CN50">
        <v>39.625</v>
      </c>
      <c r="CO50">
        <v>40.566064516129003</v>
      </c>
      <c r="CP50">
        <v>38.215451612903202</v>
      </c>
      <c r="CQ50">
        <v>90.006451612903206</v>
      </c>
      <c r="CR50">
        <v>10.011935483871</v>
      </c>
      <c r="CS50">
        <v>0</v>
      </c>
      <c r="CT50">
        <v>59.400000095367403</v>
      </c>
      <c r="CU50">
        <v>2.3074576923076902</v>
      </c>
      <c r="CV50">
        <v>0.38362735787597801</v>
      </c>
      <c r="CW50">
        <v>0.71687521725054404</v>
      </c>
      <c r="CX50">
        <v>88.960153846153901</v>
      </c>
      <c r="CY50">
        <v>15</v>
      </c>
      <c r="CZ50">
        <v>1684828631.0999999</v>
      </c>
      <c r="DA50" t="s">
        <v>254</v>
      </c>
      <c r="DB50">
        <v>1</v>
      </c>
      <c r="DC50">
        <v>-3.3639999999999999</v>
      </c>
      <c r="DD50">
        <v>0.39100000000000001</v>
      </c>
      <c r="DE50">
        <v>399</v>
      </c>
      <c r="DF50">
        <v>15</v>
      </c>
      <c r="DG50">
        <v>2.08</v>
      </c>
      <c r="DH50">
        <v>0.28000000000000003</v>
      </c>
      <c r="DI50">
        <v>-0.38729977500000001</v>
      </c>
      <c r="DJ50">
        <v>0.12789844600016201</v>
      </c>
      <c r="DK50">
        <v>0.11150359918694699</v>
      </c>
      <c r="DL50">
        <v>1</v>
      </c>
      <c r="DM50">
        <v>2.31193409090909</v>
      </c>
      <c r="DN50">
        <v>0.19083358990249699</v>
      </c>
      <c r="DO50">
        <v>0.208346607999945</v>
      </c>
      <c r="DP50">
        <v>1</v>
      </c>
      <c r="DQ50">
        <v>0.29635840384615397</v>
      </c>
      <c r="DR50">
        <v>-2.3144284128746198E-3</v>
      </c>
      <c r="DS50">
        <v>3.8318057063900898E-3</v>
      </c>
      <c r="DT50">
        <v>1</v>
      </c>
      <c r="DU50">
        <v>3</v>
      </c>
      <c r="DV50">
        <v>3</v>
      </c>
      <c r="DW50" t="s">
        <v>255</v>
      </c>
      <c r="DX50">
        <v>100</v>
      </c>
      <c r="DY50">
        <v>100</v>
      </c>
      <c r="DZ50">
        <v>-3.3639999999999999</v>
      </c>
      <c r="EA50">
        <v>0.39100000000000001</v>
      </c>
      <c r="EB50">
        <v>2</v>
      </c>
      <c r="EC50">
        <v>515.30999999999995</v>
      </c>
      <c r="ED50">
        <v>425.70800000000003</v>
      </c>
      <c r="EE50">
        <v>27.984999999999999</v>
      </c>
      <c r="EF50">
        <v>30.222799999999999</v>
      </c>
      <c r="EG50">
        <v>30.000699999999998</v>
      </c>
      <c r="EH50">
        <v>30.3445</v>
      </c>
      <c r="EI50">
        <v>30.366599999999998</v>
      </c>
      <c r="EJ50">
        <v>20.0715</v>
      </c>
      <c r="EK50">
        <v>28.740400000000001</v>
      </c>
      <c r="EL50">
        <v>17.294699999999999</v>
      </c>
      <c r="EM50">
        <v>27.978200000000001</v>
      </c>
      <c r="EN50">
        <v>400.41899999999998</v>
      </c>
      <c r="EO50">
        <v>16.299900000000001</v>
      </c>
      <c r="EP50">
        <v>100.265</v>
      </c>
      <c r="EQ50">
        <v>89.967600000000004</v>
      </c>
    </row>
    <row r="51" spans="1:147" x14ac:dyDescent="0.3">
      <c r="A51">
        <v>35</v>
      </c>
      <c r="B51">
        <v>1684830782.9000001</v>
      </c>
      <c r="C51">
        <v>2040.3000001907301</v>
      </c>
      <c r="D51" t="s">
        <v>356</v>
      </c>
      <c r="E51" t="s">
        <v>357</v>
      </c>
      <c r="F51">
        <v>1684830774.9000001</v>
      </c>
      <c r="G51">
        <f t="shared" si="43"/>
        <v>2.0718099301696388E-3</v>
      </c>
      <c r="H51">
        <f t="shared" si="44"/>
        <v>1.875737619168125</v>
      </c>
      <c r="I51">
        <f t="shared" si="45"/>
        <v>400.00564516128998</v>
      </c>
      <c r="J51">
        <f t="shared" si="46"/>
        <v>351.30211947462141</v>
      </c>
      <c r="K51">
        <f t="shared" si="47"/>
        <v>33.572949475182412</v>
      </c>
      <c r="L51">
        <f t="shared" si="48"/>
        <v>38.227407608219366</v>
      </c>
      <c r="M51">
        <f t="shared" si="49"/>
        <v>8.8278951582110771E-2</v>
      </c>
      <c r="N51">
        <f t="shared" si="50"/>
        <v>3.3573105866474569</v>
      </c>
      <c r="O51">
        <f t="shared" si="51"/>
        <v>8.7009379829411371E-2</v>
      </c>
      <c r="P51">
        <f t="shared" si="52"/>
        <v>5.4493407313789585E-2</v>
      </c>
      <c r="Q51">
        <f t="shared" si="53"/>
        <v>16.521265937310901</v>
      </c>
      <c r="R51">
        <f t="shared" si="54"/>
        <v>28.279943070818018</v>
      </c>
      <c r="S51">
        <f t="shared" si="55"/>
        <v>27.9884387096774</v>
      </c>
      <c r="T51">
        <f t="shared" si="56"/>
        <v>3.7922827719700347</v>
      </c>
      <c r="U51">
        <f t="shared" si="57"/>
        <v>40.065895912238801</v>
      </c>
      <c r="V51">
        <f t="shared" si="58"/>
        <v>1.5806689736353523</v>
      </c>
      <c r="W51">
        <f t="shared" si="59"/>
        <v>3.9451731644730561</v>
      </c>
      <c r="X51">
        <f t="shared" si="60"/>
        <v>2.2116137983346826</v>
      </c>
      <c r="Y51">
        <f t="shared" si="61"/>
        <v>-91.366817920481068</v>
      </c>
      <c r="Z51">
        <f t="shared" si="62"/>
        <v>123.01590157687239</v>
      </c>
      <c r="AA51">
        <f t="shared" si="63"/>
        <v>8.0131098795956959</v>
      </c>
      <c r="AB51">
        <f t="shared" si="64"/>
        <v>56.18345947329793</v>
      </c>
      <c r="AC51">
        <v>-3.95441366148854E-2</v>
      </c>
      <c r="AD51">
        <v>4.4391757606843003E-2</v>
      </c>
      <c r="AE51">
        <v>3.3455895399167601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50146.321319253118</v>
      </c>
      <c r="AK51">
        <v>0</v>
      </c>
      <c r="AL51">
        <v>0</v>
      </c>
      <c r="AM51">
        <v>0</v>
      </c>
      <c r="AN51">
        <f t="shared" si="68"/>
        <v>0</v>
      </c>
      <c r="AO51" t="e">
        <f t="shared" si="69"/>
        <v>#DIV/0!</v>
      </c>
      <c r="AP51">
        <v>-1</v>
      </c>
      <c r="AQ51" t="s">
        <v>358</v>
      </c>
      <c r="AR51">
        <v>2.3943692307692301</v>
      </c>
      <c r="AS51">
        <v>1.8116000000000001</v>
      </c>
      <c r="AT51">
        <f t="shared" si="70"/>
        <v>-0.32168758598433977</v>
      </c>
      <c r="AU51">
        <v>0.5</v>
      </c>
      <c r="AV51">
        <f t="shared" si="71"/>
        <v>84.28914306921429</v>
      </c>
      <c r="AW51">
        <f t="shared" si="72"/>
        <v>1.875737619168125</v>
      </c>
      <c r="AX51">
        <f t="shared" si="73"/>
        <v>-13.557385479312094</v>
      </c>
      <c r="AY51">
        <f t="shared" si="74"/>
        <v>1</v>
      </c>
      <c r="AZ51">
        <f t="shared" si="75"/>
        <v>3.4117532987690997E-2</v>
      </c>
      <c r="BA51">
        <f t="shared" si="76"/>
        <v>-1</v>
      </c>
      <c r="BB51" t="s">
        <v>252</v>
      </c>
      <c r="BC51">
        <v>0</v>
      </c>
      <c r="BD51">
        <f t="shared" si="77"/>
        <v>1.8116000000000001</v>
      </c>
      <c r="BE51">
        <f t="shared" si="78"/>
        <v>-0.32168758598433983</v>
      </c>
      <c r="BF51" t="e">
        <f t="shared" si="79"/>
        <v>#DIV/0!</v>
      </c>
      <c r="BG51">
        <f t="shared" si="80"/>
        <v>-0.32168758598433983</v>
      </c>
      <c r="BH51" t="e">
        <f t="shared" si="81"/>
        <v>#DIV/0!</v>
      </c>
      <c r="BI51">
        <f t="shared" si="82"/>
        <v>99.986703225806494</v>
      </c>
      <c r="BJ51">
        <f t="shared" si="83"/>
        <v>84.28914306921429</v>
      </c>
      <c r="BK51">
        <f t="shared" si="84"/>
        <v>0.84300352296703507</v>
      </c>
      <c r="BL51">
        <f t="shared" si="85"/>
        <v>0.1960070459340702</v>
      </c>
      <c r="BM51">
        <v>0.69784624368543502</v>
      </c>
      <c r="BN51">
        <v>0.5</v>
      </c>
      <c r="BO51" t="s">
        <v>253</v>
      </c>
      <c r="BP51">
        <v>1684830774.9000001</v>
      </c>
      <c r="BQ51">
        <v>400.00564516128998</v>
      </c>
      <c r="BR51">
        <v>400.38309677419397</v>
      </c>
      <c r="BS51">
        <v>16.5398741935484</v>
      </c>
      <c r="BT51">
        <v>16.2555032258065</v>
      </c>
      <c r="BU51">
        <v>500.012838709677</v>
      </c>
      <c r="BV51">
        <v>95.367222580645205</v>
      </c>
      <c r="BW51">
        <v>0.19994770967741901</v>
      </c>
      <c r="BX51">
        <v>28.668087096774201</v>
      </c>
      <c r="BY51">
        <v>27.9884387096774</v>
      </c>
      <c r="BZ51">
        <v>999.9</v>
      </c>
      <c r="CA51">
        <v>9999.5161290322594</v>
      </c>
      <c r="CB51">
        <v>0</v>
      </c>
      <c r="CC51">
        <v>72.7774</v>
      </c>
      <c r="CD51">
        <v>99.986703225806494</v>
      </c>
      <c r="CE51">
        <v>0.89990564516129001</v>
      </c>
      <c r="CF51">
        <v>0.100094380645161</v>
      </c>
      <c r="CG51">
        <v>0</v>
      </c>
      <c r="CH51">
        <v>2.4007774193548399</v>
      </c>
      <c r="CI51">
        <v>0</v>
      </c>
      <c r="CJ51">
        <v>88.833258064516102</v>
      </c>
      <c r="CK51">
        <v>914.18683870967698</v>
      </c>
      <c r="CL51">
        <v>37.443096774193499</v>
      </c>
      <c r="CM51">
        <v>41.866870967741903</v>
      </c>
      <c r="CN51">
        <v>39.549999999999997</v>
      </c>
      <c r="CO51">
        <v>40.503999999999998</v>
      </c>
      <c r="CP51">
        <v>38.127000000000002</v>
      </c>
      <c r="CQ51">
        <v>89.978387096774199</v>
      </c>
      <c r="CR51">
        <v>10.0106451612903</v>
      </c>
      <c r="CS51">
        <v>0</v>
      </c>
      <c r="CT51">
        <v>59.400000095367403</v>
      </c>
      <c r="CU51">
        <v>2.3943692307692301</v>
      </c>
      <c r="CV51">
        <v>-0.63501539022223796</v>
      </c>
      <c r="CW51">
        <v>0.50091624575756</v>
      </c>
      <c r="CX51">
        <v>88.814776923076906</v>
      </c>
      <c r="CY51">
        <v>15</v>
      </c>
      <c r="CZ51">
        <v>1684828631.0999999</v>
      </c>
      <c r="DA51" t="s">
        <v>254</v>
      </c>
      <c r="DB51">
        <v>1</v>
      </c>
      <c r="DC51">
        <v>-3.3639999999999999</v>
      </c>
      <c r="DD51">
        <v>0.39100000000000001</v>
      </c>
      <c r="DE51">
        <v>399</v>
      </c>
      <c r="DF51">
        <v>15</v>
      </c>
      <c r="DG51">
        <v>2.08</v>
      </c>
      <c r="DH51">
        <v>0.28000000000000003</v>
      </c>
      <c r="DI51">
        <v>-0.38013336538461501</v>
      </c>
      <c r="DJ51">
        <v>-6.6871185861945596E-3</v>
      </c>
      <c r="DK51">
        <v>8.70722296732451E-2</v>
      </c>
      <c r="DL51">
        <v>1</v>
      </c>
      <c r="DM51">
        <v>2.3543340909090902</v>
      </c>
      <c r="DN51">
        <v>0.44995965533103999</v>
      </c>
      <c r="DO51">
        <v>0.17407845533131699</v>
      </c>
      <c r="DP51">
        <v>1</v>
      </c>
      <c r="DQ51">
        <v>0.28362003846153799</v>
      </c>
      <c r="DR51">
        <v>1.2387733287800001E-2</v>
      </c>
      <c r="DS51">
        <v>3.6715354467827602E-3</v>
      </c>
      <c r="DT51">
        <v>1</v>
      </c>
      <c r="DU51">
        <v>3</v>
      </c>
      <c r="DV51">
        <v>3</v>
      </c>
      <c r="DW51" t="s">
        <v>255</v>
      </c>
      <c r="DX51">
        <v>100</v>
      </c>
      <c r="DY51">
        <v>100</v>
      </c>
      <c r="DZ51">
        <v>-3.3639999999999999</v>
      </c>
      <c r="EA51">
        <v>0.39100000000000001</v>
      </c>
      <c r="EB51">
        <v>2</v>
      </c>
      <c r="EC51">
        <v>515.26599999999996</v>
      </c>
      <c r="ED51">
        <v>425.31900000000002</v>
      </c>
      <c r="EE51">
        <v>27.955200000000001</v>
      </c>
      <c r="EF51">
        <v>30.230699999999999</v>
      </c>
      <c r="EG51">
        <v>30</v>
      </c>
      <c r="EH51">
        <v>30.354900000000001</v>
      </c>
      <c r="EI51">
        <v>30.382200000000001</v>
      </c>
      <c r="EJ51">
        <v>20.071400000000001</v>
      </c>
      <c r="EK51">
        <v>28.740400000000001</v>
      </c>
      <c r="EL51">
        <v>16.544</v>
      </c>
      <c r="EM51">
        <v>27.954499999999999</v>
      </c>
      <c r="EN51">
        <v>400.33</v>
      </c>
      <c r="EO51">
        <v>16.315799999999999</v>
      </c>
      <c r="EP51">
        <v>100.268</v>
      </c>
      <c r="EQ51">
        <v>89.971599999999995</v>
      </c>
    </row>
    <row r="52" spans="1:147" x14ac:dyDescent="0.3">
      <c r="A52">
        <v>36</v>
      </c>
      <c r="B52">
        <v>1684830842.9000001</v>
      </c>
      <c r="C52">
        <v>2100.3000001907299</v>
      </c>
      <c r="D52" t="s">
        <v>359</v>
      </c>
      <c r="E52" t="s">
        <v>360</v>
      </c>
      <c r="F52">
        <v>1684830834.9000001</v>
      </c>
      <c r="G52">
        <f t="shared" si="43"/>
        <v>1.9295277281532427E-3</v>
      </c>
      <c r="H52">
        <f t="shared" si="44"/>
        <v>1.8875388250730187</v>
      </c>
      <c r="I52">
        <f t="shared" si="45"/>
        <v>400.02151612903202</v>
      </c>
      <c r="J52">
        <f t="shared" si="46"/>
        <v>348.67896818747164</v>
      </c>
      <c r="K52">
        <f t="shared" si="47"/>
        <v>33.32291619247308</v>
      </c>
      <c r="L52">
        <f t="shared" si="48"/>
        <v>38.229674495270316</v>
      </c>
      <c r="M52">
        <f t="shared" si="49"/>
        <v>8.2279354733463317E-2</v>
      </c>
      <c r="N52">
        <f t="shared" si="50"/>
        <v>3.3557661512014159</v>
      </c>
      <c r="O52">
        <f t="shared" si="51"/>
        <v>8.1174819428686776E-2</v>
      </c>
      <c r="P52">
        <f t="shared" si="52"/>
        <v>5.0832264895167775E-2</v>
      </c>
      <c r="Q52">
        <f t="shared" si="53"/>
        <v>16.522143719151185</v>
      </c>
      <c r="R52">
        <f t="shared" si="54"/>
        <v>28.292348915171324</v>
      </c>
      <c r="S52">
        <f t="shared" si="55"/>
        <v>27.9831096774193</v>
      </c>
      <c r="T52">
        <f t="shared" si="56"/>
        <v>3.7911047035639811</v>
      </c>
      <c r="U52">
        <f t="shared" si="57"/>
        <v>40.179149077964723</v>
      </c>
      <c r="V52">
        <f t="shared" si="58"/>
        <v>1.583300701355709</v>
      </c>
      <c r="W52">
        <f t="shared" si="59"/>
        <v>3.9406028691235568</v>
      </c>
      <c r="X52">
        <f t="shared" si="60"/>
        <v>2.2078040022082721</v>
      </c>
      <c r="Y52">
        <f t="shared" si="61"/>
        <v>-85.092172811558001</v>
      </c>
      <c r="Z52">
        <f t="shared" si="62"/>
        <v>120.30859945427507</v>
      </c>
      <c r="AA52">
        <f t="shared" si="63"/>
        <v>7.8393779741988761</v>
      </c>
      <c r="AB52">
        <f t="shared" si="64"/>
        <v>59.577948336067124</v>
      </c>
      <c r="AC52">
        <v>-3.9521297184144599E-2</v>
      </c>
      <c r="AD52">
        <v>4.4366118344992302E-2</v>
      </c>
      <c r="AE52">
        <v>3.34405187417308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50121.898564223047</v>
      </c>
      <c r="AK52">
        <v>0</v>
      </c>
      <c r="AL52">
        <v>0</v>
      </c>
      <c r="AM52">
        <v>0</v>
      </c>
      <c r="AN52">
        <f t="shared" si="68"/>
        <v>0</v>
      </c>
      <c r="AO52" t="e">
        <f t="shared" si="69"/>
        <v>#DIV/0!</v>
      </c>
      <c r="AP52">
        <v>-1</v>
      </c>
      <c r="AQ52" t="s">
        <v>361</v>
      </c>
      <c r="AR52">
        <v>2.3295192307692298</v>
      </c>
      <c r="AS52">
        <v>1.4947999999999999</v>
      </c>
      <c r="AT52">
        <f t="shared" si="70"/>
        <v>-0.55841532697968299</v>
      </c>
      <c r="AU52">
        <v>0.5</v>
      </c>
      <c r="AV52">
        <f t="shared" si="71"/>
        <v>84.293962876660188</v>
      </c>
      <c r="AW52">
        <f t="shared" si="72"/>
        <v>1.8875388250730187</v>
      </c>
      <c r="AX52">
        <f t="shared" si="73"/>
        <v>-23.535520421091729</v>
      </c>
      <c r="AY52">
        <f t="shared" si="74"/>
        <v>1</v>
      </c>
      <c r="AZ52">
        <f t="shared" si="75"/>
        <v>3.4255582802508601E-2</v>
      </c>
      <c r="BA52">
        <f t="shared" si="76"/>
        <v>-1</v>
      </c>
      <c r="BB52" t="s">
        <v>252</v>
      </c>
      <c r="BC52">
        <v>0</v>
      </c>
      <c r="BD52">
        <f t="shared" si="77"/>
        <v>1.4947999999999999</v>
      </c>
      <c r="BE52">
        <f t="shared" si="78"/>
        <v>-0.55841532697968288</v>
      </c>
      <c r="BF52" t="e">
        <f t="shared" si="79"/>
        <v>#DIV/0!</v>
      </c>
      <c r="BG52">
        <f t="shared" si="80"/>
        <v>-0.55841532697968288</v>
      </c>
      <c r="BH52" t="e">
        <f t="shared" si="81"/>
        <v>#DIV/0!</v>
      </c>
      <c r="BI52">
        <f t="shared" si="82"/>
        <v>99.992467741935499</v>
      </c>
      <c r="BJ52">
        <f t="shared" si="83"/>
        <v>84.293962876660188</v>
      </c>
      <c r="BK52">
        <f t="shared" si="84"/>
        <v>0.84300312593753934</v>
      </c>
      <c r="BL52">
        <f t="shared" si="85"/>
        <v>0.19600625187507864</v>
      </c>
      <c r="BM52">
        <v>0.69784624368543502</v>
      </c>
      <c r="BN52">
        <v>0.5</v>
      </c>
      <c r="BO52" t="s">
        <v>253</v>
      </c>
      <c r="BP52">
        <v>1684830834.9000001</v>
      </c>
      <c r="BQ52">
        <v>400.02151612903202</v>
      </c>
      <c r="BR52">
        <v>400.39267741935498</v>
      </c>
      <c r="BS52">
        <v>16.567087096774198</v>
      </c>
      <c r="BT52">
        <v>16.302251612903198</v>
      </c>
      <c r="BU52">
        <v>500.01074193548402</v>
      </c>
      <c r="BV52">
        <v>95.369058064516096</v>
      </c>
      <c r="BW52">
        <v>0.19998748387096801</v>
      </c>
      <c r="BX52">
        <v>28.6481064516129</v>
      </c>
      <c r="BY52">
        <v>27.9831096774193</v>
      </c>
      <c r="BZ52">
        <v>999.9</v>
      </c>
      <c r="CA52">
        <v>9993.5483870967691</v>
      </c>
      <c r="CB52">
        <v>0</v>
      </c>
      <c r="CC52">
        <v>72.788445161290298</v>
      </c>
      <c r="CD52">
        <v>99.992467741935499</v>
      </c>
      <c r="CE52">
        <v>0.899921967741935</v>
      </c>
      <c r="CF52">
        <v>0.100078070967742</v>
      </c>
      <c r="CG52">
        <v>0</v>
      </c>
      <c r="CH52">
        <v>2.3087064516128999</v>
      </c>
      <c r="CI52">
        <v>0</v>
      </c>
      <c r="CJ52">
        <v>88.482019354838698</v>
      </c>
      <c r="CK52">
        <v>914.24461290322597</v>
      </c>
      <c r="CL52">
        <v>37.375</v>
      </c>
      <c r="CM52">
        <v>41.783999999999999</v>
      </c>
      <c r="CN52">
        <v>39.436999999999998</v>
      </c>
      <c r="CO52">
        <v>40.436999999999998</v>
      </c>
      <c r="CP52">
        <v>38.061999999999998</v>
      </c>
      <c r="CQ52">
        <v>89.985806451612902</v>
      </c>
      <c r="CR52">
        <v>10.01</v>
      </c>
      <c r="CS52">
        <v>0</v>
      </c>
      <c r="CT52">
        <v>59.400000095367403</v>
      </c>
      <c r="CU52">
        <v>2.3295192307692298</v>
      </c>
      <c r="CV52">
        <v>0.24091281427174999</v>
      </c>
      <c r="CW52">
        <v>-0.43948034623039101</v>
      </c>
      <c r="CX52">
        <v>88.518661538461501</v>
      </c>
      <c r="CY52">
        <v>15</v>
      </c>
      <c r="CZ52">
        <v>1684828631.0999999</v>
      </c>
      <c r="DA52" t="s">
        <v>254</v>
      </c>
      <c r="DB52">
        <v>1</v>
      </c>
      <c r="DC52">
        <v>-3.3639999999999999</v>
      </c>
      <c r="DD52">
        <v>0.39100000000000001</v>
      </c>
      <c r="DE52">
        <v>399</v>
      </c>
      <c r="DF52">
        <v>15</v>
      </c>
      <c r="DG52">
        <v>2.08</v>
      </c>
      <c r="DH52">
        <v>0.28000000000000003</v>
      </c>
      <c r="DI52">
        <v>-0.36801501923076901</v>
      </c>
      <c r="DJ52">
        <v>3.05665960898109E-2</v>
      </c>
      <c r="DK52">
        <v>9.1437223652138397E-2</v>
      </c>
      <c r="DL52">
        <v>1</v>
      </c>
      <c r="DM52">
        <v>2.2997954545454502</v>
      </c>
      <c r="DN52">
        <v>0.14571734189061999</v>
      </c>
      <c r="DO52">
        <v>0.18960915776040899</v>
      </c>
      <c r="DP52">
        <v>1</v>
      </c>
      <c r="DQ52">
        <v>0.26499301923076901</v>
      </c>
      <c r="DR52">
        <v>-7.1460599334101805E-4</v>
      </c>
      <c r="DS52">
        <v>2.7757497080857E-3</v>
      </c>
      <c r="DT52">
        <v>1</v>
      </c>
      <c r="DU52">
        <v>3</v>
      </c>
      <c r="DV52">
        <v>3</v>
      </c>
      <c r="DW52" t="s">
        <v>255</v>
      </c>
      <c r="DX52">
        <v>100</v>
      </c>
      <c r="DY52">
        <v>100</v>
      </c>
      <c r="DZ52">
        <v>-3.3639999999999999</v>
      </c>
      <c r="EA52">
        <v>0.39100000000000001</v>
      </c>
      <c r="EB52">
        <v>2</v>
      </c>
      <c r="EC52">
        <v>515.11699999999996</v>
      </c>
      <c r="ED52">
        <v>426.40199999999999</v>
      </c>
      <c r="EE52">
        <v>27.951499999999999</v>
      </c>
      <c r="EF52">
        <v>30.238499999999998</v>
      </c>
      <c r="EG52">
        <v>30.0001</v>
      </c>
      <c r="EH52">
        <v>30.367999999999999</v>
      </c>
      <c r="EI52">
        <v>30.392600000000002</v>
      </c>
      <c r="EJ52">
        <v>20.0732</v>
      </c>
      <c r="EK52">
        <v>28.448699999999999</v>
      </c>
      <c r="EL52">
        <v>15.7965</v>
      </c>
      <c r="EM52">
        <v>27.954699999999999</v>
      </c>
      <c r="EN52">
        <v>400.32</v>
      </c>
      <c r="EO52">
        <v>16.2668</v>
      </c>
      <c r="EP52">
        <v>100.27</v>
      </c>
      <c r="EQ52">
        <v>89.975800000000007</v>
      </c>
    </row>
    <row r="53" spans="1:147" x14ac:dyDescent="0.3">
      <c r="A53">
        <v>37</v>
      </c>
      <c r="B53">
        <v>1684830902.9000001</v>
      </c>
      <c r="C53">
        <v>2160.3000001907299</v>
      </c>
      <c r="D53" t="s">
        <v>362</v>
      </c>
      <c r="E53" t="s">
        <v>363</v>
      </c>
      <c r="F53">
        <v>1684830894.9000001</v>
      </c>
      <c r="G53">
        <f t="shared" si="43"/>
        <v>1.9559779477707892E-3</v>
      </c>
      <c r="H53">
        <f t="shared" si="44"/>
        <v>1.8598302258738448</v>
      </c>
      <c r="I53">
        <f t="shared" si="45"/>
        <v>400.01361290322598</v>
      </c>
      <c r="J53">
        <f t="shared" si="46"/>
        <v>349.71654217405415</v>
      </c>
      <c r="K53">
        <f t="shared" si="47"/>
        <v>33.422944054264867</v>
      </c>
      <c r="L53">
        <f t="shared" si="48"/>
        <v>38.2299119220812</v>
      </c>
      <c r="M53">
        <f t="shared" si="49"/>
        <v>8.3462631396464579E-2</v>
      </c>
      <c r="N53">
        <f t="shared" si="50"/>
        <v>3.3562680273797629</v>
      </c>
      <c r="O53">
        <f t="shared" si="51"/>
        <v>8.2326502542377195E-2</v>
      </c>
      <c r="P53">
        <f t="shared" si="52"/>
        <v>5.1554852267467421E-2</v>
      </c>
      <c r="Q53">
        <f t="shared" si="53"/>
        <v>16.524459667459343</v>
      </c>
      <c r="R53">
        <f t="shared" si="54"/>
        <v>28.26249008586317</v>
      </c>
      <c r="S53">
        <f t="shared" si="55"/>
        <v>27.967280645161299</v>
      </c>
      <c r="T53">
        <f t="shared" si="56"/>
        <v>3.7876073235748575</v>
      </c>
      <c r="U53">
        <f t="shared" si="57"/>
        <v>40.169141405026799</v>
      </c>
      <c r="V53">
        <f t="shared" si="58"/>
        <v>1.5807160659520163</v>
      </c>
      <c r="W53">
        <f t="shared" si="59"/>
        <v>3.9351502438491361</v>
      </c>
      <c r="X53">
        <f t="shared" si="60"/>
        <v>2.206891257622841</v>
      </c>
      <c r="Y53">
        <f t="shared" si="61"/>
        <v>-86.258627496691801</v>
      </c>
      <c r="Z53">
        <f t="shared" si="62"/>
        <v>118.87262683323247</v>
      </c>
      <c r="AA53">
        <f t="shared" si="63"/>
        <v>7.743120428556721</v>
      </c>
      <c r="AB53">
        <f t="shared" si="64"/>
        <v>56.881579432556734</v>
      </c>
      <c r="AC53">
        <v>-3.9528718563730303E-2</v>
      </c>
      <c r="AD53">
        <v>4.43744494937258E-2</v>
      </c>
      <c r="AE53">
        <v>3.3445515506236201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50134.947337957572</v>
      </c>
      <c r="AK53">
        <v>0</v>
      </c>
      <c r="AL53">
        <v>0</v>
      </c>
      <c r="AM53">
        <v>0</v>
      </c>
      <c r="AN53">
        <f t="shared" si="68"/>
        <v>0</v>
      </c>
      <c r="AO53" t="e">
        <f t="shared" si="69"/>
        <v>#DIV/0!</v>
      </c>
      <c r="AP53">
        <v>-1</v>
      </c>
      <c r="AQ53" t="s">
        <v>364</v>
      </c>
      <c r="AR53">
        <v>2.3613269230769198</v>
      </c>
      <c r="AS53">
        <v>2.2849499999999998</v>
      </c>
      <c r="AT53">
        <f t="shared" si="70"/>
        <v>-3.3426080691883797E-2</v>
      </c>
      <c r="AU53">
        <v>0.5</v>
      </c>
      <c r="AV53">
        <f t="shared" si="71"/>
        <v>84.305795575023495</v>
      </c>
      <c r="AW53">
        <f t="shared" si="72"/>
        <v>1.8598302258738448</v>
      </c>
      <c r="AX53">
        <f t="shared" si="73"/>
        <v>-1.4090061628420976</v>
      </c>
      <c r="AY53">
        <f t="shared" si="74"/>
        <v>1</v>
      </c>
      <c r="AZ53">
        <f t="shared" si="75"/>
        <v>3.3922107090833271E-2</v>
      </c>
      <c r="BA53">
        <f t="shared" si="76"/>
        <v>-1</v>
      </c>
      <c r="BB53" t="s">
        <v>252</v>
      </c>
      <c r="BC53">
        <v>0</v>
      </c>
      <c r="BD53">
        <f t="shared" si="77"/>
        <v>2.2849499999999998</v>
      </c>
      <c r="BE53">
        <f t="shared" si="78"/>
        <v>-3.342608069188386E-2</v>
      </c>
      <c r="BF53" t="e">
        <f t="shared" si="79"/>
        <v>#DIV/0!</v>
      </c>
      <c r="BG53">
        <f t="shared" si="80"/>
        <v>-3.342608069188386E-2</v>
      </c>
      <c r="BH53" t="e">
        <f t="shared" si="81"/>
        <v>#DIV/0!</v>
      </c>
      <c r="BI53">
        <f t="shared" si="82"/>
        <v>100.00650645161301</v>
      </c>
      <c r="BJ53">
        <f t="shared" si="83"/>
        <v>84.305795575023495</v>
      </c>
      <c r="BK53">
        <f t="shared" si="84"/>
        <v>0.84300310616103646</v>
      </c>
      <c r="BL53">
        <f t="shared" si="85"/>
        <v>0.19600621232207308</v>
      </c>
      <c r="BM53">
        <v>0.69784624368543502</v>
      </c>
      <c r="BN53">
        <v>0.5</v>
      </c>
      <c r="BO53" t="s">
        <v>253</v>
      </c>
      <c r="BP53">
        <v>1684830894.9000001</v>
      </c>
      <c r="BQ53">
        <v>400.01361290322598</v>
      </c>
      <c r="BR53">
        <v>400.38238709677398</v>
      </c>
      <c r="BS53">
        <v>16.539612903225802</v>
      </c>
      <c r="BT53">
        <v>16.271135483870999</v>
      </c>
      <c r="BU53">
        <v>500.00322580645201</v>
      </c>
      <c r="BV53">
        <v>95.371574193548398</v>
      </c>
      <c r="BW53">
        <v>0.19995309677419401</v>
      </c>
      <c r="BX53">
        <v>28.624241935483901</v>
      </c>
      <c r="BY53">
        <v>27.967280645161299</v>
      </c>
      <c r="BZ53">
        <v>999.9</v>
      </c>
      <c r="CA53">
        <v>9995.1612903225796</v>
      </c>
      <c r="CB53">
        <v>0</v>
      </c>
      <c r="CC53">
        <v>72.792241935483901</v>
      </c>
      <c r="CD53">
        <v>100.00650645161301</v>
      </c>
      <c r="CE53">
        <v>0.899921967741936</v>
      </c>
      <c r="CF53">
        <v>0.100078070967742</v>
      </c>
      <c r="CG53">
        <v>0</v>
      </c>
      <c r="CH53">
        <v>2.3751516129032302</v>
      </c>
      <c r="CI53">
        <v>0</v>
      </c>
      <c r="CJ53">
        <v>88.203090322580593</v>
      </c>
      <c r="CK53">
        <v>914.37312903225802</v>
      </c>
      <c r="CL53">
        <v>37.292000000000002</v>
      </c>
      <c r="CM53">
        <v>41.707322580645098</v>
      </c>
      <c r="CN53">
        <v>39.375</v>
      </c>
      <c r="CO53">
        <v>40.375</v>
      </c>
      <c r="CP53">
        <v>38</v>
      </c>
      <c r="CQ53">
        <v>89.998064516129006</v>
      </c>
      <c r="CR53">
        <v>10.011290322580599</v>
      </c>
      <c r="CS53">
        <v>0</v>
      </c>
      <c r="CT53">
        <v>59.200000047683702</v>
      </c>
      <c r="CU53">
        <v>2.3613269230769198</v>
      </c>
      <c r="CV53">
        <v>-0.43883418925255102</v>
      </c>
      <c r="CW53">
        <v>2.4282290347141502</v>
      </c>
      <c r="CX53">
        <v>88.192026923076895</v>
      </c>
      <c r="CY53">
        <v>15</v>
      </c>
      <c r="CZ53">
        <v>1684828631.0999999</v>
      </c>
      <c r="DA53" t="s">
        <v>254</v>
      </c>
      <c r="DB53">
        <v>1</v>
      </c>
      <c r="DC53">
        <v>-3.3639999999999999</v>
      </c>
      <c r="DD53">
        <v>0.39100000000000001</v>
      </c>
      <c r="DE53">
        <v>399</v>
      </c>
      <c r="DF53">
        <v>15</v>
      </c>
      <c r="DG53">
        <v>2.08</v>
      </c>
      <c r="DH53">
        <v>0.28000000000000003</v>
      </c>
      <c r="DI53">
        <v>-0.37705994230769202</v>
      </c>
      <c r="DJ53">
        <v>5.2945812345238402E-2</v>
      </c>
      <c r="DK53">
        <v>8.9643164411720003E-2</v>
      </c>
      <c r="DL53">
        <v>1</v>
      </c>
      <c r="DM53">
        <v>2.36817954545455</v>
      </c>
      <c r="DN53">
        <v>-0.16291038908945599</v>
      </c>
      <c r="DO53">
        <v>0.20686719892409799</v>
      </c>
      <c r="DP53">
        <v>1</v>
      </c>
      <c r="DQ53">
        <v>0.268795519230769</v>
      </c>
      <c r="DR53">
        <v>-1.9542440023907798E-3</v>
      </c>
      <c r="DS53">
        <v>3.3959933037126201E-3</v>
      </c>
      <c r="DT53">
        <v>1</v>
      </c>
      <c r="DU53">
        <v>3</v>
      </c>
      <c r="DV53">
        <v>3</v>
      </c>
      <c r="DW53" t="s">
        <v>255</v>
      </c>
      <c r="DX53">
        <v>100</v>
      </c>
      <c r="DY53">
        <v>100</v>
      </c>
      <c r="DZ53">
        <v>-3.3639999999999999</v>
      </c>
      <c r="EA53">
        <v>0.39100000000000001</v>
      </c>
      <c r="EB53">
        <v>2</v>
      </c>
      <c r="EC53">
        <v>515.053</v>
      </c>
      <c r="ED53">
        <v>425.34500000000003</v>
      </c>
      <c r="EE53">
        <v>28.003499999999999</v>
      </c>
      <c r="EF53">
        <v>30.2438</v>
      </c>
      <c r="EG53">
        <v>30.000399999999999</v>
      </c>
      <c r="EH53">
        <v>30.375800000000002</v>
      </c>
      <c r="EI53">
        <v>30.402999999999999</v>
      </c>
      <c r="EJ53">
        <v>20.078099999999999</v>
      </c>
      <c r="EK53">
        <v>28.448699999999999</v>
      </c>
      <c r="EL53">
        <v>15.422000000000001</v>
      </c>
      <c r="EM53">
        <v>28.0078</v>
      </c>
      <c r="EN53">
        <v>400.38099999999997</v>
      </c>
      <c r="EO53">
        <v>16.261099999999999</v>
      </c>
      <c r="EP53">
        <v>100.27200000000001</v>
      </c>
      <c r="EQ53">
        <v>89.976699999999994</v>
      </c>
    </row>
    <row r="54" spans="1:147" x14ac:dyDescent="0.3">
      <c r="A54">
        <v>38</v>
      </c>
      <c r="B54">
        <v>1684830962.9000001</v>
      </c>
      <c r="C54">
        <v>2220.3000001907299</v>
      </c>
      <c r="D54" t="s">
        <v>365</v>
      </c>
      <c r="E54" t="s">
        <v>366</v>
      </c>
      <c r="F54">
        <v>1684830954.9000001</v>
      </c>
      <c r="G54">
        <f t="shared" si="43"/>
        <v>1.9806652260432591E-3</v>
      </c>
      <c r="H54">
        <f t="shared" si="44"/>
        <v>1.8635583705341205</v>
      </c>
      <c r="I54">
        <f t="shared" si="45"/>
        <v>400.03370967741898</v>
      </c>
      <c r="J54">
        <f t="shared" si="46"/>
        <v>350.04694904359422</v>
      </c>
      <c r="K54">
        <f t="shared" si="47"/>
        <v>33.454631322653988</v>
      </c>
      <c r="L54">
        <f t="shared" si="48"/>
        <v>38.231958057217518</v>
      </c>
      <c r="M54">
        <f t="shared" si="49"/>
        <v>8.4423463876930852E-2</v>
      </c>
      <c r="N54">
        <f t="shared" si="50"/>
        <v>3.357396787065547</v>
      </c>
      <c r="O54">
        <f t="shared" si="51"/>
        <v>8.3261607294836268E-2</v>
      </c>
      <c r="P54">
        <f t="shared" si="52"/>
        <v>5.2141560609522908E-2</v>
      </c>
      <c r="Q54">
        <f t="shared" si="53"/>
        <v>16.524135779282666</v>
      </c>
      <c r="R54">
        <f t="shared" si="54"/>
        <v>28.258234287976517</v>
      </c>
      <c r="S54">
        <f t="shared" si="55"/>
        <v>27.971019354838699</v>
      </c>
      <c r="T54">
        <f t="shared" si="56"/>
        <v>3.7884331269069138</v>
      </c>
      <c r="U54">
        <f t="shared" si="57"/>
        <v>40.116590086675039</v>
      </c>
      <c r="V54">
        <f t="shared" si="58"/>
        <v>1.5787651132121294</v>
      </c>
      <c r="W54">
        <f t="shared" si="59"/>
        <v>3.935441945093249</v>
      </c>
      <c r="X54">
        <f t="shared" si="60"/>
        <v>2.2096680136947846</v>
      </c>
      <c r="Y54">
        <f t="shared" si="61"/>
        <v>-87.347336468507734</v>
      </c>
      <c r="Z54">
        <f t="shared" si="62"/>
        <v>118.46710201991023</v>
      </c>
      <c r="AA54">
        <f t="shared" si="63"/>
        <v>7.7143035821463641</v>
      </c>
      <c r="AB54">
        <f t="shared" si="64"/>
        <v>55.358204912831525</v>
      </c>
      <c r="AC54">
        <v>-3.9545411490534102E-2</v>
      </c>
      <c r="AD54">
        <v>4.4393188766443901E-2</v>
      </c>
      <c r="AE54">
        <v>3.3456753624564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50155.048324449584</v>
      </c>
      <c r="AK54">
        <v>0</v>
      </c>
      <c r="AL54">
        <v>0</v>
      </c>
      <c r="AM54">
        <v>0</v>
      </c>
      <c r="AN54">
        <f t="shared" si="68"/>
        <v>0</v>
      </c>
      <c r="AO54" t="e">
        <f t="shared" si="69"/>
        <v>#DIV/0!</v>
      </c>
      <c r="AP54">
        <v>-1</v>
      </c>
      <c r="AQ54" t="s">
        <v>367</v>
      </c>
      <c r="AR54">
        <v>2.3060153846153799</v>
      </c>
      <c r="AS54">
        <v>2.4529399999999999</v>
      </c>
      <c r="AT54">
        <f t="shared" si="70"/>
        <v>5.9897353944499243E-2</v>
      </c>
      <c r="AU54">
        <v>0.5</v>
      </c>
      <c r="AV54">
        <f t="shared" si="71"/>
        <v>84.304276286910749</v>
      </c>
      <c r="AW54">
        <f t="shared" si="72"/>
        <v>1.8635583705341205</v>
      </c>
      <c r="AX54">
        <f t="shared" si="73"/>
        <v>2.5248015378959736</v>
      </c>
      <c r="AY54">
        <f t="shared" si="74"/>
        <v>1</v>
      </c>
      <c r="AZ54">
        <f t="shared" si="75"/>
        <v>3.3966940903313612E-2</v>
      </c>
      <c r="BA54">
        <f t="shared" si="76"/>
        <v>-1</v>
      </c>
      <c r="BB54" t="s">
        <v>252</v>
      </c>
      <c r="BC54">
        <v>0</v>
      </c>
      <c r="BD54">
        <f t="shared" si="77"/>
        <v>2.4529399999999999</v>
      </c>
      <c r="BE54">
        <f t="shared" si="78"/>
        <v>5.989735394449925E-2</v>
      </c>
      <c r="BF54" t="e">
        <f t="shared" si="79"/>
        <v>#DIV/0!</v>
      </c>
      <c r="BG54">
        <f t="shared" si="80"/>
        <v>5.989735394449925E-2</v>
      </c>
      <c r="BH54" t="e">
        <f t="shared" si="81"/>
        <v>#DIV/0!</v>
      </c>
      <c r="BI54">
        <f t="shared" si="82"/>
        <v>100.00472258064499</v>
      </c>
      <c r="BJ54">
        <f t="shared" si="83"/>
        <v>84.304276286910749</v>
      </c>
      <c r="BK54">
        <f t="shared" si="84"/>
        <v>0.84300295137488912</v>
      </c>
      <c r="BL54">
        <f t="shared" si="85"/>
        <v>0.19600590274977825</v>
      </c>
      <c r="BM54">
        <v>0.69784624368543502</v>
      </c>
      <c r="BN54">
        <v>0.5</v>
      </c>
      <c r="BO54" t="s">
        <v>253</v>
      </c>
      <c r="BP54">
        <v>1684830954.9000001</v>
      </c>
      <c r="BQ54">
        <v>400.03370967741898</v>
      </c>
      <c r="BR54">
        <v>400.40438709677397</v>
      </c>
      <c r="BS54">
        <v>16.5191451612903</v>
      </c>
      <c r="BT54">
        <v>16.2472741935484</v>
      </c>
      <c r="BU54">
        <v>500.00448387096799</v>
      </c>
      <c r="BV54">
        <v>95.371835483870996</v>
      </c>
      <c r="BW54">
        <v>0.20000541935483901</v>
      </c>
      <c r="BX54">
        <v>28.625519354838701</v>
      </c>
      <c r="BY54">
        <v>27.971019354838699</v>
      </c>
      <c r="BZ54">
        <v>999.9</v>
      </c>
      <c r="CA54">
        <v>9999.3548387096798</v>
      </c>
      <c r="CB54">
        <v>0</v>
      </c>
      <c r="CC54">
        <v>72.738396774193504</v>
      </c>
      <c r="CD54">
        <v>100.00472258064499</v>
      </c>
      <c r="CE54">
        <v>0.899930129032258</v>
      </c>
      <c r="CF54">
        <v>0.100069916129032</v>
      </c>
      <c r="CG54">
        <v>0</v>
      </c>
      <c r="CH54">
        <v>2.3011645161290302</v>
      </c>
      <c r="CI54">
        <v>0</v>
      </c>
      <c r="CJ54">
        <v>88.056464516128997</v>
      </c>
      <c r="CK54">
        <v>914.35967741935497</v>
      </c>
      <c r="CL54">
        <v>37.2296774193548</v>
      </c>
      <c r="CM54">
        <v>41.625</v>
      </c>
      <c r="CN54">
        <v>39.311999999999998</v>
      </c>
      <c r="CO54">
        <v>40.311999999999998</v>
      </c>
      <c r="CP54">
        <v>37.936999999999998</v>
      </c>
      <c r="CQ54">
        <v>89.997419354838698</v>
      </c>
      <c r="CR54">
        <v>10.0106451612903</v>
      </c>
      <c r="CS54">
        <v>0</v>
      </c>
      <c r="CT54">
        <v>59.600000143051098</v>
      </c>
      <c r="CU54">
        <v>2.3060153846153799</v>
      </c>
      <c r="CV54">
        <v>0.107261532075809</v>
      </c>
      <c r="CW54">
        <v>-0.65627690199960698</v>
      </c>
      <c r="CX54">
        <v>88.042573076923105</v>
      </c>
      <c r="CY54">
        <v>15</v>
      </c>
      <c r="CZ54">
        <v>1684828631.0999999</v>
      </c>
      <c r="DA54" t="s">
        <v>254</v>
      </c>
      <c r="DB54">
        <v>1</v>
      </c>
      <c r="DC54">
        <v>-3.3639999999999999</v>
      </c>
      <c r="DD54">
        <v>0.39100000000000001</v>
      </c>
      <c r="DE54">
        <v>399</v>
      </c>
      <c r="DF54">
        <v>15</v>
      </c>
      <c r="DG54">
        <v>2.08</v>
      </c>
      <c r="DH54">
        <v>0.28000000000000003</v>
      </c>
      <c r="DI54">
        <v>-0.38479559615384601</v>
      </c>
      <c r="DJ54">
        <v>0.205370902416112</v>
      </c>
      <c r="DK54">
        <v>8.8829249417775494E-2</v>
      </c>
      <c r="DL54">
        <v>1</v>
      </c>
      <c r="DM54">
        <v>2.3403227272727301</v>
      </c>
      <c r="DN54">
        <v>-0.28213817416049097</v>
      </c>
      <c r="DO54">
        <v>0.192344445844187</v>
      </c>
      <c r="DP54">
        <v>1</v>
      </c>
      <c r="DQ54">
        <v>0.26969517307692298</v>
      </c>
      <c r="DR54">
        <v>1.8266662682489401E-2</v>
      </c>
      <c r="DS54">
        <v>3.6816428017998198E-3</v>
      </c>
      <c r="DT54">
        <v>1</v>
      </c>
      <c r="DU54">
        <v>3</v>
      </c>
      <c r="DV54">
        <v>3</v>
      </c>
      <c r="DW54" t="s">
        <v>255</v>
      </c>
      <c r="DX54">
        <v>100</v>
      </c>
      <c r="DY54">
        <v>100</v>
      </c>
      <c r="DZ54">
        <v>-3.3639999999999999</v>
      </c>
      <c r="EA54">
        <v>0.39100000000000001</v>
      </c>
      <c r="EB54">
        <v>2</v>
      </c>
      <c r="EC54">
        <v>515.62400000000002</v>
      </c>
      <c r="ED54">
        <v>424.899</v>
      </c>
      <c r="EE54">
        <v>28.102399999999999</v>
      </c>
      <c r="EF54">
        <v>30.246400000000001</v>
      </c>
      <c r="EG54">
        <v>30.0001</v>
      </c>
      <c r="EH54">
        <v>30.383600000000001</v>
      </c>
      <c r="EI54">
        <v>30.410799999999998</v>
      </c>
      <c r="EJ54">
        <v>20.072800000000001</v>
      </c>
      <c r="EK54">
        <v>28.448699999999999</v>
      </c>
      <c r="EL54">
        <v>14.6759</v>
      </c>
      <c r="EM54">
        <v>28.111699999999999</v>
      </c>
      <c r="EN54">
        <v>400.279</v>
      </c>
      <c r="EO54">
        <v>16.2453</v>
      </c>
      <c r="EP54">
        <v>100.273</v>
      </c>
      <c r="EQ54">
        <v>89.981300000000005</v>
      </c>
    </row>
    <row r="55" spans="1:147" x14ac:dyDescent="0.3">
      <c r="A55">
        <v>39</v>
      </c>
      <c r="B55">
        <v>1684831022.9000001</v>
      </c>
      <c r="C55">
        <v>2280.3000001907299</v>
      </c>
      <c r="D55" t="s">
        <v>368</v>
      </c>
      <c r="E55" t="s">
        <v>369</v>
      </c>
      <c r="F55">
        <v>1684831014.9000001</v>
      </c>
      <c r="G55">
        <f t="shared" si="43"/>
        <v>1.9954298848427949E-3</v>
      </c>
      <c r="H55">
        <f t="shared" si="44"/>
        <v>1.899981665649382</v>
      </c>
      <c r="I55">
        <f t="shared" si="45"/>
        <v>400.02577419354799</v>
      </c>
      <c r="J55">
        <f t="shared" si="46"/>
        <v>349.50975936775859</v>
      </c>
      <c r="K55">
        <f t="shared" si="47"/>
        <v>33.402770730211991</v>
      </c>
      <c r="L55">
        <f t="shared" si="48"/>
        <v>38.230604048749903</v>
      </c>
      <c r="M55">
        <f t="shared" si="49"/>
        <v>8.4871413037279908E-2</v>
      </c>
      <c r="N55">
        <f t="shared" si="50"/>
        <v>3.3585203941624959</v>
      </c>
      <c r="O55">
        <f t="shared" si="51"/>
        <v>8.3697673581349316E-2</v>
      </c>
      <c r="P55">
        <f t="shared" si="52"/>
        <v>5.2415149462810263E-2</v>
      </c>
      <c r="Q55">
        <f t="shared" si="53"/>
        <v>16.52546813309338</v>
      </c>
      <c r="R55">
        <f t="shared" si="54"/>
        <v>28.261117791104954</v>
      </c>
      <c r="S55">
        <f t="shared" si="55"/>
        <v>27.981338709677399</v>
      </c>
      <c r="T55">
        <f t="shared" si="56"/>
        <v>3.7907132733140672</v>
      </c>
      <c r="U55">
        <f t="shared" si="57"/>
        <v>40.037253008454101</v>
      </c>
      <c r="V55">
        <f t="shared" si="58"/>
        <v>1.5762038956866631</v>
      </c>
      <c r="W55">
        <f t="shared" si="59"/>
        <v>3.9368432578374906</v>
      </c>
      <c r="X55">
        <f t="shared" si="60"/>
        <v>2.2145093776274041</v>
      </c>
      <c r="Y55">
        <f t="shared" si="61"/>
        <v>-87.998457921567251</v>
      </c>
      <c r="Z55">
        <f t="shared" si="62"/>
        <v>117.74919823000417</v>
      </c>
      <c r="AA55">
        <f t="shared" si="63"/>
        <v>7.6656179505152782</v>
      </c>
      <c r="AB55">
        <f t="shared" si="64"/>
        <v>53.941826392045577</v>
      </c>
      <c r="AC55">
        <v>-3.9562030486882199E-2</v>
      </c>
      <c r="AD55">
        <v>4.4411845045748501E-2</v>
      </c>
      <c r="AE55">
        <v>3.3467940436136399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50174.21165070789</v>
      </c>
      <c r="AK55">
        <v>0</v>
      </c>
      <c r="AL55">
        <v>0</v>
      </c>
      <c r="AM55">
        <v>0</v>
      </c>
      <c r="AN55">
        <f t="shared" si="68"/>
        <v>0</v>
      </c>
      <c r="AO55" t="e">
        <f t="shared" si="69"/>
        <v>#DIV/0!</v>
      </c>
      <c r="AP55">
        <v>-1</v>
      </c>
      <c r="AQ55" t="s">
        <v>370</v>
      </c>
      <c r="AR55">
        <v>2.33671153846154</v>
      </c>
      <c r="AS55">
        <v>1.9184000000000001</v>
      </c>
      <c r="AT55">
        <f t="shared" si="70"/>
        <v>-0.21805230320138658</v>
      </c>
      <c r="AU55">
        <v>0.5</v>
      </c>
      <c r="AV55">
        <f t="shared" si="71"/>
        <v>84.311098966407727</v>
      </c>
      <c r="AW55">
        <f t="shared" si="72"/>
        <v>1.899981665649382</v>
      </c>
      <c r="AX55">
        <f t="shared" si="73"/>
        <v>-9.192114657532624</v>
      </c>
      <c r="AY55">
        <f t="shared" si="74"/>
        <v>1</v>
      </c>
      <c r="AZ55">
        <f t="shared" si="75"/>
        <v>3.4396202886702129E-2</v>
      </c>
      <c r="BA55">
        <f t="shared" si="76"/>
        <v>-1</v>
      </c>
      <c r="BB55" t="s">
        <v>252</v>
      </c>
      <c r="BC55">
        <v>0</v>
      </c>
      <c r="BD55">
        <f t="shared" si="77"/>
        <v>1.9184000000000001</v>
      </c>
      <c r="BE55">
        <f t="shared" si="78"/>
        <v>-0.21805230320138652</v>
      </c>
      <c r="BF55" t="e">
        <f t="shared" si="79"/>
        <v>#DIV/0!</v>
      </c>
      <c r="BG55">
        <f t="shared" si="80"/>
        <v>-0.21805230320138652</v>
      </c>
      <c r="BH55" t="e">
        <f t="shared" si="81"/>
        <v>#DIV/0!</v>
      </c>
      <c r="BI55">
        <f t="shared" si="82"/>
        <v>100.012819354839</v>
      </c>
      <c r="BJ55">
        <f t="shared" si="83"/>
        <v>84.311098966407727</v>
      </c>
      <c r="BK55">
        <f t="shared" si="84"/>
        <v>0.8430029221281865</v>
      </c>
      <c r="BL55">
        <f t="shared" si="85"/>
        <v>0.19600584425637319</v>
      </c>
      <c r="BM55">
        <v>0.69784624368543502</v>
      </c>
      <c r="BN55">
        <v>0.5</v>
      </c>
      <c r="BO55" t="s">
        <v>253</v>
      </c>
      <c r="BP55">
        <v>1684831014.9000001</v>
      </c>
      <c r="BQ55">
        <v>400.02577419354799</v>
      </c>
      <c r="BR55">
        <v>400.40235483870998</v>
      </c>
      <c r="BS55">
        <v>16.492603225806501</v>
      </c>
      <c r="BT55">
        <v>16.218699999999998</v>
      </c>
      <c r="BU55">
        <v>500.00770967741897</v>
      </c>
      <c r="BV55">
        <v>95.370380645161305</v>
      </c>
      <c r="BW55">
        <v>0.19997135483871001</v>
      </c>
      <c r="BX55">
        <v>28.6316548387097</v>
      </c>
      <c r="BY55">
        <v>27.981338709677399</v>
      </c>
      <c r="BZ55">
        <v>999.9</v>
      </c>
      <c r="CA55">
        <v>10003.7096774194</v>
      </c>
      <c r="CB55">
        <v>0</v>
      </c>
      <c r="CC55">
        <v>72.7774</v>
      </c>
      <c r="CD55">
        <v>100.012819354839</v>
      </c>
      <c r="CE55">
        <v>0.899930129032258</v>
      </c>
      <c r="CF55">
        <v>0.100069916129032</v>
      </c>
      <c r="CG55">
        <v>0</v>
      </c>
      <c r="CH55">
        <v>2.3302838709677398</v>
      </c>
      <c r="CI55">
        <v>0</v>
      </c>
      <c r="CJ55">
        <v>87.900106451612899</v>
      </c>
      <c r="CK55">
        <v>914.43367741935504</v>
      </c>
      <c r="CL55">
        <v>37.152999999999999</v>
      </c>
      <c r="CM55">
        <v>41.561999999999998</v>
      </c>
      <c r="CN55">
        <v>39.247967741935497</v>
      </c>
      <c r="CO55">
        <v>40.25</v>
      </c>
      <c r="CP55">
        <v>37.875</v>
      </c>
      <c r="CQ55">
        <v>90.004193548387093</v>
      </c>
      <c r="CR55">
        <v>10.011290322580599</v>
      </c>
      <c r="CS55">
        <v>0</v>
      </c>
      <c r="CT55">
        <v>59.399999856948902</v>
      </c>
      <c r="CU55">
        <v>2.33671153846154</v>
      </c>
      <c r="CV55">
        <v>0.51899829679996901</v>
      </c>
      <c r="CW55">
        <v>-1.5170256565590701</v>
      </c>
      <c r="CX55">
        <v>87.891230769230802</v>
      </c>
      <c r="CY55">
        <v>15</v>
      </c>
      <c r="CZ55">
        <v>1684828631.0999999</v>
      </c>
      <c r="DA55" t="s">
        <v>254</v>
      </c>
      <c r="DB55">
        <v>1</v>
      </c>
      <c r="DC55">
        <v>-3.3639999999999999</v>
      </c>
      <c r="DD55">
        <v>0.39100000000000001</v>
      </c>
      <c r="DE55">
        <v>399</v>
      </c>
      <c r="DF55">
        <v>15</v>
      </c>
      <c r="DG55">
        <v>2.08</v>
      </c>
      <c r="DH55">
        <v>0.28000000000000003</v>
      </c>
      <c r="DI55">
        <v>-0.389865576923077</v>
      </c>
      <c r="DJ55">
        <v>9.9246290446519697E-2</v>
      </c>
      <c r="DK55">
        <v>9.9541374827901097E-2</v>
      </c>
      <c r="DL55">
        <v>1</v>
      </c>
      <c r="DM55">
        <v>2.3359431818181799</v>
      </c>
      <c r="DN55">
        <v>6.7041593438814606E-2</v>
      </c>
      <c r="DO55">
        <v>0.177440817787646</v>
      </c>
      <c r="DP55">
        <v>1</v>
      </c>
      <c r="DQ55">
        <v>0.27358182692307698</v>
      </c>
      <c r="DR55">
        <v>5.0444924442921198E-3</v>
      </c>
      <c r="DS55">
        <v>3.2639037959589301E-3</v>
      </c>
      <c r="DT55">
        <v>1</v>
      </c>
      <c r="DU55">
        <v>3</v>
      </c>
      <c r="DV55">
        <v>3</v>
      </c>
      <c r="DW55" t="s">
        <v>255</v>
      </c>
      <c r="DX55">
        <v>100</v>
      </c>
      <c r="DY55">
        <v>100</v>
      </c>
      <c r="DZ55">
        <v>-3.3639999999999999</v>
      </c>
      <c r="EA55">
        <v>0.39100000000000001</v>
      </c>
      <c r="EB55">
        <v>2</v>
      </c>
      <c r="EC55">
        <v>515.79300000000001</v>
      </c>
      <c r="ED55">
        <v>424.57900000000001</v>
      </c>
      <c r="EE55">
        <v>28.1264</v>
      </c>
      <c r="EF55">
        <v>30.246400000000001</v>
      </c>
      <c r="EG55">
        <v>30.000399999999999</v>
      </c>
      <c r="EH55">
        <v>30.3889</v>
      </c>
      <c r="EI55">
        <v>30.418600000000001</v>
      </c>
      <c r="EJ55">
        <v>20.078900000000001</v>
      </c>
      <c r="EK55">
        <v>28.448699999999999</v>
      </c>
      <c r="EL55">
        <v>13.9323</v>
      </c>
      <c r="EM55">
        <v>28.127500000000001</v>
      </c>
      <c r="EN55">
        <v>400.30599999999998</v>
      </c>
      <c r="EO55">
        <v>16.245000000000001</v>
      </c>
      <c r="EP55">
        <v>100.276</v>
      </c>
      <c r="EQ55">
        <v>89.985200000000006</v>
      </c>
    </row>
    <row r="56" spans="1:147" x14ac:dyDescent="0.3">
      <c r="A56">
        <v>40</v>
      </c>
      <c r="B56">
        <v>1684831082.9000001</v>
      </c>
      <c r="C56">
        <v>2340.3000001907299</v>
      </c>
      <c r="D56" t="s">
        <v>371</v>
      </c>
      <c r="E56" t="s">
        <v>372</v>
      </c>
      <c r="F56">
        <v>1684831074.9000001</v>
      </c>
      <c r="G56">
        <f t="shared" si="43"/>
        <v>1.9555545508684281E-3</v>
      </c>
      <c r="H56">
        <f t="shared" si="44"/>
        <v>2.0985533284379048</v>
      </c>
      <c r="I56">
        <f t="shared" si="45"/>
        <v>400.004677419355</v>
      </c>
      <c r="J56">
        <f t="shared" si="46"/>
        <v>345.07049690908849</v>
      </c>
      <c r="K56">
        <f t="shared" si="47"/>
        <v>32.9797322295098</v>
      </c>
      <c r="L56">
        <f t="shared" si="48"/>
        <v>38.23000595532605</v>
      </c>
      <c r="M56">
        <f t="shared" si="49"/>
        <v>8.3311627821285122E-2</v>
      </c>
      <c r="N56">
        <f t="shared" si="50"/>
        <v>3.3574541249002468</v>
      </c>
      <c r="O56">
        <f t="shared" si="51"/>
        <v>8.2179970295830046E-2</v>
      </c>
      <c r="P56">
        <f t="shared" si="52"/>
        <v>5.1462875683712064E-2</v>
      </c>
      <c r="Q56">
        <f t="shared" si="53"/>
        <v>16.522958124337432</v>
      </c>
      <c r="R56">
        <f t="shared" si="54"/>
        <v>28.27766367842856</v>
      </c>
      <c r="S56">
        <f t="shared" si="55"/>
        <v>27.981238709677399</v>
      </c>
      <c r="T56">
        <f t="shared" si="56"/>
        <v>3.7906911717469831</v>
      </c>
      <c r="U56">
        <f t="shared" si="57"/>
        <v>40.124204265333624</v>
      </c>
      <c r="V56">
        <f t="shared" si="58"/>
        <v>1.5803190162389038</v>
      </c>
      <c r="W56">
        <f t="shared" si="59"/>
        <v>3.938567867386376</v>
      </c>
      <c r="X56">
        <f t="shared" si="60"/>
        <v>2.2103721555080793</v>
      </c>
      <c r="Y56">
        <f t="shared" si="61"/>
        <v>-86.239955693297674</v>
      </c>
      <c r="Z56">
        <f t="shared" si="62"/>
        <v>119.09622711091802</v>
      </c>
      <c r="AA56">
        <f t="shared" si="63"/>
        <v>7.7560613130276543</v>
      </c>
      <c r="AB56">
        <f t="shared" si="64"/>
        <v>57.135290854985435</v>
      </c>
      <c r="AC56">
        <v>-3.9546259505510203E-2</v>
      </c>
      <c r="AD56">
        <v>4.4394140737544698E-2</v>
      </c>
      <c r="AE56">
        <v>3.3457324489359301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50153.848519354797</v>
      </c>
      <c r="AK56">
        <v>0</v>
      </c>
      <c r="AL56">
        <v>0</v>
      </c>
      <c r="AM56">
        <v>0</v>
      </c>
      <c r="AN56">
        <f t="shared" si="68"/>
        <v>0</v>
      </c>
      <c r="AO56" t="e">
        <f t="shared" si="69"/>
        <v>#DIV/0!</v>
      </c>
      <c r="AP56">
        <v>-1</v>
      </c>
      <c r="AQ56" t="s">
        <v>373</v>
      </c>
      <c r="AR56">
        <v>2.3385115384615398</v>
      </c>
      <c r="AS56">
        <v>1.9396</v>
      </c>
      <c r="AT56">
        <f t="shared" si="70"/>
        <v>-0.20566690991005343</v>
      </c>
      <c r="AU56">
        <v>0.5</v>
      </c>
      <c r="AV56">
        <f t="shared" si="71"/>
        <v>84.298118046095169</v>
      </c>
      <c r="AW56">
        <f t="shared" si="72"/>
        <v>2.0985533284379048</v>
      </c>
      <c r="AX56">
        <f t="shared" si="73"/>
        <v>-8.668666724886652</v>
      </c>
      <c r="AY56">
        <f t="shared" si="74"/>
        <v>1</v>
      </c>
      <c r="AZ56">
        <f t="shared" si="75"/>
        <v>3.6757087824233287E-2</v>
      </c>
      <c r="BA56">
        <f t="shared" si="76"/>
        <v>-1</v>
      </c>
      <c r="BB56" t="s">
        <v>252</v>
      </c>
      <c r="BC56">
        <v>0</v>
      </c>
      <c r="BD56">
        <f t="shared" si="77"/>
        <v>1.9396</v>
      </c>
      <c r="BE56">
        <f t="shared" si="78"/>
        <v>-0.20566690991005351</v>
      </c>
      <c r="BF56" t="e">
        <f t="shared" si="79"/>
        <v>#DIV/0!</v>
      </c>
      <c r="BG56">
        <f t="shared" si="80"/>
        <v>-0.20566690991005351</v>
      </c>
      <c r="BH56" t="e">
        <f t="shared" si="81"/>
        <v>#DIV/0!</v>
      </c>
      <c r="BI56">
        <f t="shared" si="82"/>
        <v>99.997396774193504</v>
      </c>
      <c r="BJ56">
        <f t="shared" si="83"/>
        <v>84.298118046095169</v>
      </c>
      <c r="BK56">
        <f t="shared" si="84"/>
        <v>0.84300312573587044</v>
      </c>
      <c r="BL56">
        <f t="shared" si="85"/>
        <v>0.19600625147174094</v>
      </c>
      <c r="BM56">
        <v>0.69784624368543502</v>
      </c>
      <c r="BN56">
        <v>0.5</v>
      </c>
      <c r="BO56" t="s">
        <v>253</v>
      </c>
      <c r="BP56">
        <v>1684831074.9000001</v>
      </c>
      <c r="BQ56">
        <v>400.004677419355</v>
      </c>
      <c r="BR56">
        <v>400.40674193548398</v>
      </c>
      <c r="BS56">
        <v>16.535048387096801</v>
      </c>
      <c r="BT56">
        <v>16.266629032258098</v>
      </c>
      <c r="BU56">
        <v>500.00545161290302</v>
      </c>
      <c r="BV56">
        <v>95.373880645161293</v>
      </c>
      <c r="BW56">
        <v>0.20001664516129</v>
      </c>
      <c r="BX56">
        <v>28.639203225806501</v>
      </c>
      <c r="BY56">
        <v>27.981238709677399</v>
      </c>
      <c r="BZ56">
        <v>999.9</v>
      </c>
      <c r="CA56">
        <v>9999.3548387096798</v>
      </c>
      <c r="CB56">
        <v>0</v>
      </c>
      <c r="CC56">
        <v>72.776364516128993</v>
      </c>
      <c r="CD56">
        <v>99.997396774193504</v>
      </c>
      <c r="CE56">
        <v>0.899930129032258</v>
      </c>
      <c r="CF56">
        <v>0.100069916129032</v>
      </c>
      <c r="CG56">
        <v>0</v>
      </c>
      <c r="CH56">
        <v>2.3439870967741898</v>
      </c>
      <c r="CI56">
        <v>0</v>
      </c>
      <c r="CJ56">
        <v>87.849038709677401</v>
      </c>
      <c r="CK56">
        <v>914.29219354838699</v>
      </c>
      <c r="CL56">
        <v>37.102645161290297</v>
      </c>
      <c r="CM56">
        <v>41.503999999999998</v>
      </c>
      <c r="CN56">
        <v>39.186999999999998</v>
      </c>
      <c r="CO56">
        <v>40.186999999999998</v>
      </c>
      <c r="CP56">
        <v>37.811999999999998</v>
      </c>
      <c r="CQ56">
        <v>89.9916129032258</v>
      </c>
      <c r="CR56">
        <v>10.0106451612903</v>
      </c>
      <c r="CS56">
        <v>0</v>
      </c>
      <c r="CT56">
        <v>59.400000095367403</v>
      </c>
      <c r="CU56">
        <v>2.3385115384615398</v>
      </c>
      <c r="CV56">
        <v>0.38076922643003402</v>
      </c>
      <c r="CW56">
        <v>-1.2037880488928501</v>
      </c>
      <c r="CX56">
        <v>87.8536230769231</v>
      </c>
      <c r="CY56">
        <v>15</v>
      </c>
      <c r="CZ56">
        <v>1684828631.0999999</v>
      </c>
      <c r="DA56" t="s">
        <v>254</v>
      </c>
      <c r="DB56">
        <v>1</v>
      </c>
      <c r="DC56">
        <v>-3.3639999999999999</v>
      </c>
      <c r="DD56">
        <v>0.39100000000000001</v>
      </c>
      <c r="DE56">
        <v>399</v>
      </c>
      <c r="DF56">
        <v>15</v>
      </c>
      <c r="DG56">
        <v>2.08</v>
      </c>
      <c r="DH56">
        <v>0.28000000000000003</v>
      </c>
      <c r="DI56">
        <v>-0.41492169230769199</v>
      </c>
      <c r="DJ56">
        <v>-4.35002305130852E-2</v>
      </c>
      <c r="DK56">
        <v>0.120127239954388</v>
      </c>
      <c r="DL56">
        <v>1</v>
      </c>
      <c r="DM56">
        <v>2.3564045454545499</v>
      </c>
      <c r="DN56">
        <v>-3.5628311906636803E-2</v>
      </c>
      <c r="DO56">
        <v>0.171735138240872</v>
      </c>
      <c r="DP56">
        <v>1</v>
      </c>
      <c r="DQ56">
        <v>0.26716986538461501</v>
      </c>
      <c r="DR56">
        <v>1.7024565866985499E-2</v>
      </c>
      <c r="DS56">
        <v>4.0269210037372502E-3</v>
      </c>
      <c r="DT56">
        <v>1</v>
      </c>
      <c r="DU56">
        <v>3</v>
      </c>
      <c r="DV56">
        <v>3</v>
      </c>
      <c r="DW56" t="s">
        <v>255</v>
      </c>
      <c r="DX56">
        <v>100</v>
      </c>
      <c r="DY56">
        <v>100</v>
      </c>
      <c r="DZ56">
        <v>-3.3639999999999999</v>
      </c>
      <c r="EA56">
        <v>0.39100000000000001</v>
      </c>
      <c r="EB56">
        <v>2</v>
      </c>
      <c r="EC56">
        <v>515.43299999999999</v>
      </c>
      <c r="ED56">
        <v>424.47199999999998</v>
      </c>
      <c r="EE56">
        <v>28.134399999999999</v>
      </c>
      <c r="EF56">
        <v>30.246400000000001</v>
      </c>
      <c r="EG56">
        <v>30</v>
      </c>
      <c r="EH56">
        <v>30.391500000000001</v>
      </c>
      <c r="EI56">
        <v>30.421199999999999</v>
      </c>
      <c r="EJ56">
        <v>20.0808</v>
      </c>
      <c r="EK56">
        <v>27.8932</v>
      </c>
      <c r="EL56">
        <v>13.555999999999999</v>
      </c>
      <c r="EM56">
        <v>28.138999999999999</v>
      </c>
      <c r="EN56">
        <v>400.334</v>
      </c>
      <c r="EO56">
        <v>16.315300000000001</v>
      </c>
      <c r="EP56">
        <v>100.277</v>
      </c>
      <c r="EQ56">
        <v>89.990200000000002</v>
      </c>
    </row>
    <row r="57" spans="1:147" x14ac:dyDescent="0.3">
      <c r="A57">
        <v>41</v>
      </c>
      <c r="B57">
        <v>1684831142.9000001</v>
      </c>
      <c r="C57">
        <v>2400.3000001907299</v>
      </c>
      <c r="D57" t="s">
        <v>374</v>
      </c>
      <c r="E57" t="s">
        <v>375</v>
      </c>
      <c r="F57">
        <v>1684831134.9000001</v>
      </c>
      <c r="G57">
        <f t="shared" si="43"/>
        <v>2.3255126672816115E-3</v>
      </c>
      <c r="H57">
        <f t="shared" si="44"/>
        <v>8.1239073055904072</v>
      </c>
      <c r="I57">
        <f t="shared" si="45"/>
        <v>399.90351612903203</v>
      </c>
      <c r="J57">
        <f t="shared" si="46"/>
        <v>239.8935671447868</v>
      </c>
      <c r="K57">
        <f t="shared" si="47"/>
        <v>22.927636794230079</v>
      </c>
      <c r="L57">
        <f t="shared" si="48"/>
        <v>38.220460346934431</v>
      </c>
      <c r="M57">
        <f t="shared" si="49"/>
        <v>8.9798841624145781E-2</v>
      </c>
      <c r="N57">
        <f t="shared" si="50"/>
        <v>3.3605716514056025</v>
      </c>
      <c r="O57">
        <f t="shared" si="51"/>
        <v>8.8486782356456128E-2</v>
      </c>
      <c r="P57">
        <f t="shared" si="52"/>
        <v>5.5420525240496711E-2</v>
      </c>
      <c r="Q57">
        <f t="shared" si="53"/>
        <v>161.84609844652707</v>
      </c>
      <c r="R57">
        <f t="shared" si="54"/>
        <v>29.219591944915045</v>
      </c>
      <c r="S57">
        <f t="shared" si="55"/>
        <v>29.0261161290323</v>
      </c>
      <c r="T57">
        <f t="shared" si="56"/>
        <v>4.0278545713735552</v>
      </c>
      <c r="U57">
        <f t="shared" si="57"/>
        <v>39.733139373520714</v>
      </c>
      <c r="V57">
        <f t="shared" si="58"/>
        <v>1.5898978530336827</v>
      </c>
      <c r="W57">
        <f t="shared" si="59"/>
        <v>4.0014403042444604</v>
      </c>
      <c r="X57">
        <f t="shared" si="60"/>
        <v>2.4379567183398727</v>
      </c>
      <c r="Y57">
        <f t="shared" si="61"/>
        <v>-102.55510862711907</v>
      </c>
      <c r="Z57">
        <f t="shared" si="62"/>
        <v>-20.595522238073066</v>
      </c>
      <c r="AA57">
        <f t="shared" si="63"/>
        <v>-1.3488360097099843</v>
      </c>
      <c r="AB57">
        <f t="shared" si="64"/>
        <v>37.346631571624961</v>
      </c>
      <c r="AC57">
        <v>-3.9592375972462401E-2</v>
      </c>
      <c r="AD57">
        <v>4.4445910511722898E-2</v>
      </c>
      <c r="AE57">
        <v>3.3488363063284798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50164.504846065844</v>
      </c>
      <c r="AK57">
        <v>0</v>
      </c>
      <c r="AL57">
        <v>0</v>
      </c>
      <c r="AM57">
        <v>0</v>
      </c>
      <c r="AN57">
        <f t="shared" si="68"/>
        <v>0</v>
      </c>
      <c r="AO57" t="e">
        <f t="shared" si="69"/>
        <v>#DIV/0!</v>
      </c>
      <c r="AP57">
        <v>-1</v>
      </c>
      <c r="AQ57" t="s">
        <v>376</v>
      </c>
      <c r="AR57">
        <v>2.2884000000000002</v>
      </c>
      <c r="AS57">
        <v>1.556</v>
      </c>
      <c r="AT57">
        <f t="shared" si="70"/>
        <v>-0.47069408740359897</v>
      </c>
      <c r="AU57">
        <v>0.5</v>
      </c>
      <c r="AV57">
        <f t="shared" si="71"/>
        <v>841.19846299360415</v>
      </c>
      <c r="AW57">
        <f t="shared" si="72"/>
        <v>8.1239073055904072</v>
      </c>
      <c r="AX57">
        <f t="shared" si="73"/>
        <v>-197.97357143204232</v>
      </c>
      <c r="AY57">
        <f t="shared" si="74"/>
        <v>1</v>
      </c>
      <c r="AZ57">
        <f t="shared" si="75"/>
        <v>1.0846319515516968E-2</v>
      </c>
      <c r="BA57">
        <f t="shared" si="76"/>
        <v>-1</v>
      </c>
      <c r="BB57" t="s">
        <v>252</v>
      </c>
      <c r="BC57">
        <v>0</v>
      </c>
      <c r="BD57">
        <f t="shared" si="77"/>
        <v>1.556</v>
      </c>
      <c r="BE57">
        <f t="shared" si="78"/>
        <v>-0.47069408740359908</v>
      </c>
      <c r="BF57" t="e">
        <f t="shared" si="79"/>
        <v>#DIV/0!</v>
      </c>
      <c r="BG57">
        <f t="shared" si="80"/>
        <v>-0.47069408740359908</v>
      </c>
      <c r="BH57" t="e">
        <f t="shared" si="81"/>
        <v>#DIV/0!</v>
      </c>
      <c r="BI57">
        <f t="shared" si="82"/>
        <v>999.99851612903205</v>
      </c>
      <c r="BJ57">
        <f t="shared" si="83"/>
        <v>841.19846299360415</v>
      </c>
      <c r="BK57">
        <f t="shared" si="84"/>
        <v>0.84119971122543391</v>
      </c>
      <c r="BL57">
        <f t="shared" si="85"/>
        <v>0.19239942245086772</v>
      </c>
      <c r="BM57">
        <v>0.69784624368543502</v>
      </c>
      <c r="BN57">
        <v>0.5</v>
      </c>
      <c r="BO57" t="s">
        <v>253</v>
      </c>
      <c r="BP57">
        <v>1684831134.9000001</v>
      </c>
      <c r="BQ57">
        <v>399.90351612903203</v>
      </c>
      <c r="BR57">
        <v>401.16716129032301</v>
      </c>
      <c r="BS57">
        <v>16.6352193548387</v>
      </c>
      <c r="BT57">
        <v>16.316048387096799</v>
      </c>
      <c r="BU57">
        <v>499.99967741935501</v>
      </c>
      <c r="BV57">
        <v>95.374335483870993</v>
      </c>
      <c r="BW57">
        <v>0.19986880645161301</v>
      </c>
      <c r="BX57">
        <v>28.912438709677399</v>
      </c>
      <c r="BY57">
        <v>29.0261161290323</v>
      </c>
      <c r="BZ57">
        <v>999.9</v>
      </c>
      <c r="CA57">
        <v>10010.967741935499</v>
      </c>
      <c r="CB57">
        <v>0</v>
      </c>
      <c r="CC57">
        <v>72.7774</v>
      </c>
      <c r="CD57">
        <v>999.99851612903205</v>
      </c>
      <c r="CE57">
        <v>0.96000929032258098</v>
      </c>
      <c r="CF57">
        <v>3.9991058064516097E-2</v>
      </c>
      <c r="CG57">
        <v>0</v>
      </c>
      <c r="CH57">
        <v>2.3060774193548399</v>
      </c>
      <c r="CI57">
        <v>0</v>
      </c>
      <c r="CJ57">
        <v>1113.6777419354801</v>
      </c>
      <c r="CK57">
        <v>9334.3354838709693</v>
      </c>
      <c r="CL57">
        <v>37.713419354838699</v>
      </c>
      <c r="CM57">
        <v>41.5</v>
      </c>
      <c r="CN57">
        <v>39.186999999999998</v>
      </c>
      <c r="CO57">
        <v>40.186999999999998</v>
      </c>
      <c r="CP57">
        <v>38.03</v>
      </c>
      <c r="CQ57">
        <v>960.00838709677396</v>
      </c>
      <c r="CR57">
        <v>39.990322580645199</v>
      </c>
      <c r="CS57">
        <v>0</v>
      </c>
      <c r="CT57">
        <v>59.200000047683702</v>
      </c>
      <c r="CU57">
        <v>2.2884000000000002</v>
      </c>
      <c r="CV57">
        <v>-7.5405121421726506E-2</v>
      </c>
      <c r="CW57">
        <v>-91.272136644831605</v>
      </c>
      <c r="CX57">
        <v>1113.1534615384601</v>
      </c>
      <c r="CY57">
        <v>15</v>
      </c>
      <c r="CZ57">
        <v>1684828631.0999999</v>
      </c>
      <c r="DA57" t="s">
        <v>254</v>
      </c>
      <c r="DB57">
        <v>1</v>
      </c>
      <c r="DC57">
        <v>-3.3639999999999999</v>
      </c>
      <c r="DD57">
        <v>0.39100000000000001</v>
      </c>
      <c r="DE57">
        <v>399</v>
      </c>
      <c r="DF57">
        <v>15</v>
      </c>
      <c r="DG57">
        <v>2.08</v>
      </c>
      <c r="DH57">
        <v>0.28000000000000003</v>
      </c>
      <c r="DI57">
        <v>-1.2515025</v>
      </c>
      <c r="DJ57">
        <v>-0.183931785195935</v>
      </c>
      <c r="DK57">
        <v>8.7574414530092404E-2</v>
      </c>
      <c r="DL57">
        <v>1</v>
      </c>
      <c r="DM57">
        <v>2.34200227272727</v>
      </c>
      <c r="DN57">
        <v>-0.30109066427888498</v>
      </c>
      <c r="DO57">
        <v>0.20428435227824901</v>
      </c>
      <c r="DP57">
        <v>1</v>
      </c>
      <c r="DQ57">
        <v>0.31453750000000003</v>
      </c>
      <c r="DR57">
        <v>4.7455128489712103E-2</v>
      </c>
      <c r="DS57">
        <v>6.8483643204333604E-3</v>
      </c>
      <c r="DT57">
        <v>1</v>
      </c>
      <c r="DU57">
        <v>3</v>
      </c>
      <c r="DV57">
        <v>3</v>
      </c>
      <c r="DW57" t="s">
        <v>255</v>
      </c>
      <c r="DX57">
        <v>100</v>
      </c>
      <c r="DY57">
        <v>100</v>
      </c>
      <c r="DZ57">
        <v>-3.3639999999999999</v>
      </c>
      <c r="EA57">
        <v>0.39100000000000001</v>
      </c>
      <c r="EB57">
        <v>2</v>
      </c>
      <c r="EC57">
        <v>514.81799999999998</v>
      </c>
      <c r="ED57">
        <v>424.61700000000002</v>
      </c>
      <c r="EE57">
        <v>28.130199999999999</v>
      </c>
      <c r="EF57">
        <v>30.246400000000001</v>
      </c>
      <c r="EG57">
        <v>30.0001</v>
      </c>
      <c r="EH57">
        <v>30.394100000000002</v>
      </c>
      <c r="EI57">
        <v>30.4239</v>
      </c>
      <c r="EJ57">
        <v>20.1174</v>
      </c>
      <c r="EK57">
        <v>27.621400000000001</v>
      </c>
      <c r="EL57">
        <v>12.8146</v>
      </c>
      <c r="EM57">
        <v>28.13</v>
      </c>
      <c r="EN57">
        <v>401.23399999999998</v>
      </c>
      <c r="EO57">
        <v>16.382100000000001</v>
      </c>
      <c r="EP57">
        <v>100.28</v>
      </c>
      <c r="EQ57">
        <v>89.993099999999998</v>
      </c>
    </row>
    <row r="58" spans="1:147" x14ac:dyDescent="0.3">
      <c r="A58">
        <v>42</v>
      </c>
      <c r="B58">
        <v>1684831202.9000001</v>
      </c>
      <c r="C58">
        <v>2460.3000001907299</v>
      </c>
      <c r="D58" t="s">
        <v>377</v>
      </c>
      <c r="E58" t="s">
        <v>378</v>
      </c>
      <c r="F58">
        <v>1684831194.9000001</v>
      </c>
      <c r="G58">
        <f t="shared" si="43"/>
        <v>3.140296510348921E-3</v>
      </c>
      <c r="H58">
        <f t="shared" si="44"/>
        <v>10.019664123260686</v>
      </c>
      <c r="I58">
        <f t="shared" si="45"/>
        <v>399.93745161290298</v>
      </c>
      <c r="J58">
        <f t="shared" si="46"/>
        <v>263.07277453129893</v>
      </c>
      <c r="K58">
        <f t="shared" si="47"/>
        <v>25.142460616286677</v>
      </c>
      <c r="L58">
        <f t="shared" si="48"/>
        <v>38.222927644529534</v>
      </c>
      <c r="M58">
        <f t="shared" si="49"/>
        <v>0.13171492664596454</v>
      </c>
      <c r="N58">
        <f t="shared" si="50"/>
        <v>3.3549498945309977</v>
      </c>
      <c r="O58">
        <f t="shared" si="51"/>
        <v>0.12890812763780324</v>
      </c>
      <c r="P58">
        <f t="shared" si="52"/>
        <v>8.0814777843731089E-2</v>
      </c>
      <c r="Q58">
        <f t="shared" si="53"/>
        <v>161.8479277873073</v>
      </c>
      <c r="R58">
        <f t="shared" si="54"/>
        <v>28.069593896230103</v>
      </c>
      <c r="S58">
        <f t="shared" si="55"/>
        <v>28.105135483870999</v>
      </c>
      <c r="T58">
        <f t="shared" si="56"/>
        <v>3.8181606736925557</v>
      </c>
      <c r="U58">
        <f t="shared" si="57"/>
        <v>41.111009301579038</v>
      </c>
      <c r="V58">
        <f t="shared" si="58"/>
        <v>1.5554022148552147</v>
      </c>
      <c r="W58">
        <f t="shared" si="59"/>
        <v>3.7834201623346497</v>
      </c>
      <c r="X58">
        <f t="shared" si="60"/>
        <v>2.2627584588373413</v>
      </c>
      <c r="Y58">
        <f t="shared" si="61"/>
        <v>-138.48707610638741</v>
      </c>
      <c r="Z58">
        <f t="shared" si="62"/>
        <v>-28.364823014132167</v>
      </c>
      <c r="AA58">
        <f t="shared" si="63"/>
        <v>-1.8434036142581258</v>
      </c>
      <c r="AB58">
        <f t="shared" si="64"/>
        <v>-6.84737494747041</v>
      </c>
      <c r="AC58">
        <v>-3.9509227939074298E-2</v>
      </c>
      <c r="AD58">
        <v>4.4352569560077E-2</v>
      </c>
      <c r="AE58">
        <v>3.34323919487715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50223.797162475959</v>
      </c>
      <c r="AK58">
        <v>0</v>
      </c>
      <c r="AL58">
        <v>0</v>
      </c>
      <c r="AM58">
        <v>0</v>
      </c>
      <c r="AN58">
        <f t="shared" si="68"/>
        <v>0</v>
      </c>
      <c r="AO58" t="e">
        <f t="shared" si="69"/>
        <v>#DIV/0!</v>
      </c>
      <c r="AP58">
        <v>-1</v>
      </c>
      <c r="AQ58" t="s">
        <v>379</v>
      </c>
      <c r="AR58">
        <v>2.3924730769230802</v>
      </c>
      <c r="AS58">
        <v>1.8564000000000001</v>
      </c>
      <c r="AT58">
        <f t="shared" si="70"/>
        <v>-0.28877024182454214</v>
      </c>
      <c r="AU58">
        <v>0.5</v>
      </c>
      <c r="AV58">
        <f t="shared" si="71"/>
        <v>841.20793714891227</v>
      </c>
      <c r="AW58">
        <f t="shared" si="72"/>
        <v>10.019664123260686</v>
      </c>
      <c r="AX58">
        <f t="shared" si="73"/>
        <v>-121.45790971760782</v>
      </c>
      <c r="AY58">
        <f t="shared" si="74"/>
        <v>1</v>
      </c>
      <c r="AZ58">
        <f t="shared" si="75"/>
        <v>1.3099809971609866E-2</v>
      </c>
      <c r="BA58">
        <f t="shared" si="76"/>
        <v>-1</v>
      </c>
      <c r="BB58" t="s">
        <v>252</v>
      </c>
      <c r="BC58">
        <v>0</v>
      </c>
      <c r="BD58">
        <f t="shared" si="77"/>
        <v>1.8564000000000001</v>
      </c>
      <c r="BE58">
        <f t="shared" si="78"/>
        <v>-0.2887702418245422</v>
      </c>
      <c r="BF58" t="e">
        <f t="shared" si="79"/>
        <v>#DIV/0!</v>
      </c>
      <c r="BG58">
        <f t="shared" si="80"/>
        <v>-0.2887702418245422</v>
      </c>
      <c r="BH58" t="e">
        <f t="shared" si="81"/>
        <v>#DIV/0!</v>
      </c>
      <c r="BI58">
        <f t="shared" si="82"/>
        <v>1000.00977419355</v>
      </c>
      <c r="BJ58">
        <f t="shared" si="83"/>
        <v>841.20793714891227</v>
      </c>
      <c r="BK58">
        <f t="shared" si="84"/>
        <v>0.84119971510008262</v>
      </c>
      <c r="BL58">
        <f t="shared" si="85"/>
        <v>0.19239943020016542</v>
      </c>
      <c r="BM58">
        <v>0.69784624368543502</v>
      </c>
      <c r="BN58">
        <v>0.5</v>
      </c>
      <c r="BO58" t="s">
        <v>253</v>
      </c>
      <c r="BP58">
        <v>1684831194.9000001</v>
      </c>
      <c r="BQ58">
        <v>399.93745161290298</v>
      </c>
      <c r="BR58">
        <v>401.51116129032198</v>
      </c>
      <c r="BS58">
        <v>16.274619354838698</v>
      </c>
      <c r="BT58">
        <v>15.8434677419355</v>
      </c>
      <c r="BU58">
        <v>500.00490322580703</v>
      </c>
      <c r="BV58">
        <v>95.372258064516103</v>
      </c>
      <c r="BW58">
        <v>0.20000577419354801</v>
      </c>
      <c r="BX58">
        <v>27.948312903225801</v>
      </c>
      <c r="BY58">
        <v>28.105135483870999</v>
      </c>
      <c r="BZ58">
        <v>999.9</v>
      </c>
      <c r="CA58">
        <v>9990.1612903225796</v>
      </c>
      <c r="CB58">
        <v>0</v>
      </c>
      <c r="CC58">
        <v>72.802596774193503</v>
      </c>
      <c r="CD58">
        <v>1000.00977419355</v>
      </c>
      <c r="CE58">
        <v>0.96001322580645199</v>
      </c>
      <c r="CF58">
        <v>3.9987109677419398E-2</v>
      </c>
      <c r="CG58">
        <v>0</v>
      </c>
      <c r="CH58">
        <v>2.3878838709677401</v>
      </c>
      <c r="CI58">
        <v>0</v>
      </c>
      <c r="CJ58">
        <v>1068.27419354839</v>
      </c>
      <c r="CK58">
        <v>9334.4580645161295</v>
      </c>
      <c r="CL58">
        <v>38.155000000000001</v>
      </c>
      <c r="CM58">
        <v>41.5</v>
      </c>
      <c r="CN58">
        <v>39.424999999999997</v>
      </c>
      <c r="CO58">
        <v>40.217483870967698</v>
      </c>
      <c r="CP58">
        <v>38.381</v>
      </c>
      <c r="CQ58">
        <v>960.02064516128996</v>
      </c>
      <c r="CR58">
        <v>39.990967741935499</v>
      </c>
      <c r="CS58">
        <v>0</v>
      </c>
      <c r="CT58">
        <v>59.600000143051098</v>
      </c>
      <c r="CU58">
        <v>2.3924730769230802</v>
      </c>
      <c r="CV58">
        <v>6.3401728731632107E-2</v>
      </c>
      <c r="CW58">
        <v>-11.5514529968491</v>
      </c>
      <c r="CX58">
        <v>1068.13153846154</v>
      </c>
      <c r="CY58">
        <v>15</v>
      </c>
      <c r="CZ58">
        <v>1684828631.0999999</v>
      </c>
      <c r="DA58" t="s">
        <v>254</v>
      </c>
      <c r="DB58">
        <v>1</v>
      </c>
      <c r="DC58">
        <v>-3.3639999999999999</v>
      </c>
      <c r="DD58">
        <v>0.39100000000000001</v>
      </c>
      <c r="DE58">
        <v>399</v>
      </c>
      <c r="DF58">
        <v>15</v>
      </c>
      <c r="DG58">
        <v>2.08</v>
      </c>
      <c r="DH58">
        <v>0.28000000000000003</v>
      </c>
      <c r="DI58">
        <v>-1.5392303846153801</v>
      </c>
      <c r="DJ58">
        <v>-0.43630250149406702</v>
      </c>
      <c r="DK58">
        <v>0.103174951025347</v>
      </c>
      <c r="DL58">
        <v>1</v>
      </c>
      <c r="DM58">
        <v>2.3310386363636399</v>
      </c>
      <c r="DN58">
        <v>0.235501202876369</v>
      </c>
      <c r="DO58">
        <v>0.21397513684783501</v>
      </c>
      <c r="DP58">
        <v>1</v>
      </c>
      <c r="DQ58">
        <v>0.40745667307692301</v>
      </c>
      <c r="DR58">
        <v>0.26216129941090799</v>
      </c>
      <c r="DS58">
        <v>3.6638270225859797E-2</v>
      </c>
      <c r="DT58">
        <v>0</v>
      </c>
      <c r="DU58">
        <v>2</v>
      </c>
      <c r="DV58">
        <v>3</v>
      </c>
      <c r="DW58" t="s">
        <v>262</v>
      </c>
      <c r="DX58">
        <v>100</v>
      </c>
      <c r="DY58">
        <v>100</v>
      </c>
      <c r="DZ58">
        <v>-3.3639999999999999</v>
      </c>
      <c r="EA58">
        <v>0.39100000000000001</v>
      </c>
      <c r="EB58">
        <v>2</v>
      </c>
      <c r="EC58">
        <v>514.24599999999998</v>
      </c>
      <c r="ED58">
        <v>423.77600000000001</v>
      </c>
      <c r="EE58">
        <v>20.010000000000002</v>
      </c>
      <c r="EF58">
        <v>30.283100000000001</v>
      </c>
      <c r="EG58">
        <v>29.9999</v>
      </c>
      <c r="EH58">
        <v>30.401900000000001</v>
      </c>
      <c r="EI58">
        <v>30.428999999999998</v>
      </c>
      <c r="EJ58">
        <v>20.119900000000001</v>
      </c>
      <c r="EK58">
        <v>32.272500000000001</v>
      </c>
      <c r="EL58">
        <v>12.0671</v>
      </c>
      <c r="EM58">
        <v>19.642900000000001</v>
      </c>
      <c r="EN58">
        <v>401.495</v>
      </c>
      <c r="EO58">
        <v>15.455</v>
      </c>
      <c r="EP58">
        <v>100.28100000000001</v>
      </c>
      <c r="EQ58">
        <v>89.998400000000004</v>
      </c>
    </row>
    <row r="59" spans="1:147" x14ac:dyDescent="0.3">
      <c r="A59">
        <v>43</v>
      </c>
      <c r="B59">
        <v>1684831262.9000001</v>
      </c>
      <c r="C59">
        <v>2520.3000001907299</v>
      </c>
      <c r="D59" t="s">
        <v>380</v>
      </c>
      <c r="E59" t="s">
        <v>381</v>
      </c>
      <c r="F59">
        <v>1684831254.9129</v>
      </c>
      <c r="G59">
        <f t="shared" si="43"/>
        <v>4.176619733089016E-3</v>
      </c>
      <c r="H59">
        <f t="shared" si="44"/>
        <v>10.524659308606866</v>
      </c>
      <c r="I59">
        <f t="shared" si="45"/>
        <v>399.99103225806499</v>
      </c>
      <c r="J59">
        <f t="shared" si="46"/>
        <v>293.17983163801637</v>
      </c>
      <c r="K59">
        <f t="shared" si="47"/>
        <v>28.020574870980131</v>
      </c>
      <c r="L59">
        <f t="shared" si="48"/>
        <v>38.229023478484088</v>
      </c>
      <c r="M59">
        <f t="shared" si="49"/>
        <v>0.18400742282816598</v>
      </c>
      <c r="N59">
        <f t="shared" si="50"/>
        <v>3.3565694153790577</v>
      </c>
      <c r="O59">
        <f t="shared" si="51"/>
        <v>0.17858155020032354</v>
      </c>
      <c r="P59">
        <f t="shared" si="52"/>
        <v>0.1120876349426132</v>
      </c>
      <c r="Q59">
        <f t="shared" si="53"/>
        <v>161.84509655294787</v>
      </c>
      <c r="R59">
        <f t="shared" si="54"/>
        <v>26.885107574347241</v>
      </c>
      <c r="S59">
        <f t="shared" si="55"/>
        <v>27.224877419354801</v>
      </c>
      <c r="T59">
        <f t="shared" si="56"/>
        <v>3.6267052201751167</v>
      </c>
      <c r="U59">
        <f t="shared" si="57"/>
        <v>40.532099982528393</v>
      </c>
      <c r="V59">
        <f t="shared" si="58"/>
        <v>1.4508042359945457</v>
      </c>
      <c r="W59">
        <f t="shared" si="59"/>
        <v>3.5793956805098266</v>
      </c>
      <c r="X59">
        <f t="shared" si="60"/>
        <v>2.1759009841805712</v>
      </c>
      <c r="Y59">
        <f t="shared" si="61"/>
        <v>-184.1889302292256</v>
      </c>
      <c r="Z59">
        <f t="shared" si="62"/>
        <v>-40.490534719370878</v>
      </c>
      <c r="AA59">
        <f t="shared" si="63"/>
        <v>-2.6062950054914298</v>
      </c>
      <c r="AB59">
        <f t="shared" si="64"/>
        <v>-65.440663401140057</v>
      </c>
      <c r="AC59">
        <v>-3.9533175487105103E-2</v>
      </c>
      <c r="AD59">
        <v>4.4379452780662E-2</v>
      </c>
      <c r="AE59">
        <v>3.34485161757227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50411.713903870492</v>
      </c>
      <c r="AK59">
        <v>0</v>
      </c>
      <c r="AL59">
        <v>0</v>
      </c>
      <c r="AM59">
        <v>0</v>
      </c>
      <c r="AN59">
        <f t="shared" si="68"/>
        <v>0</v>
      </c>
      <c r="AO59" t="e">
        <f t="shared" si="69"/>
        <v>#DIV/0!</v>
      </c>
      <c r="AP59">
        <v>-1</v>
      </c>
      <c r="AQ59" t="s">
        <v>382</v>
      </c>
      <c r="AR59">
        <v>2.2988807692307698</v>
      </c>
      <c r="AS59">
        <v>1.1739999999999999</v>
      </c>
      <c r="AT59">
        <f t="shared" si="70"/>
        <v>-0.9581607915083219</v>
      </c>
      <c r="AU59">
        <v>0.5</v>
      </c>
      <c r="AV59">
        <f t="shared" si="71"/>
        <v>841.19120779351681</v>
      </c>
      <c r="AW59">
        <f t="shared" si="72"/>
        <v>10.524659308606866</v>
      </c>
      <c r="AX59">
        <f t="shared" si="73"/>
        <v>-402.99821673463867</v>
      </c>
      <c r="AY59">
        <f t="shared" si="74"/>
        <v>1</v>
      </c>
      <c r="AZ59">
        <f t="shared" si="75"/>
        <v>1.3700403905595467E-2</v>
      </c>
      <c r="BA59">
        <f t="shared" si="76"/>
        <v>-1</v>
      </c>
      <c r="BB59" t="s">
        <v>252</v>
      </c>
      <c r="BC59">
        <v>0</v>
      </c>
      <c r="BD59">
        <f t="shared" si="77"/>
        <v>1.1739999999999999</v>
      </c>
      <c r="BE59">
        <f t="shared" si="78"/>
        <v>-0.9581607915083219</v>
      </c>
      <c r="BF59" t="e">
        <f t="shared" si="79"/>
        <v>#DIV/0!</v>
      </c>
      <c r="BG59">
        <f t="shared" si="80"/>
        <v>-0.9581607915083219</v>
      </c>
      <c r="BH59" t="e">
        <f t="shared" si="81"/>
        <v>#DIV/0!</v>
      </c>
      <c r="BI59">
        <f t="shared" si="82"/>
        <v>999.98961290322598</v>
      </c>
      <c r="BJ59">
        <f t="shared" si="83"/>
        <v>841.19120779351681</v>
      </c>
      <c r="BK59">
        <f t="shared" si="84"/>
        <v>0.8411999454187562</v>
      </c>
      <c r="BL59">
        <f t="shared" si="85"/>
        <v>0.19239989083751241</v>
      </c>
      <c r="BM59">
        <v>0.69784624368543502</v>
      </c>
      <c r="BN59">
        <v>0.5</v>
      </c>
      <c r="BO59" t="s">
        <v>253</v>
      </c>
      <c r="BP59">
        <v>1684831254.9129</v>
      </c>
      <c r="BQ59">
        <v>399.99103225806499</v>
      </c>
      <c r="BR59">
        <v>401.69306451612903</v>
      </c>
      <c r="BS59">
        <v>15.179793548387099</v>
      </c>
      <c r="BT59">
        <v>14.605732258064499</v>
      </c>
      <c r="BU59">
        <v>500.01538709677402</v>
      </c>
      <c r="BV59">
        <v>95.374632258064494</v>
      </c>
      <c r="BW59">
        <v>0.20006916129032301</v>
      </c>
      <c r="BX59">
        <v>27.001122580645202</v>
      </c>
      <c r="BY59">
        <v>27.224877419354801</v>
      </c>
      <c r="BZ59">
        <v>999.9</v>
      </c>
      <c r="CA59">
        <v>9995.9677419354794</v>
      </c>
      <c r="CB59">
        <v>0</v>
      </c>
      <c r="CC59">
        <v>72.772912903225802</v>
      </c>
      <c r="CD59">
        <v>999.98961290322598</v>
      </c>
      <c r="CE59">
        <v>0.96000129032258097</v>
      </c>
      <c r="CF59">
        <v>3.9999048387096801E-2</v>
      </c>
      <c r="CG59">
        <v>0</v>
      </c>
      <c r="CH59">
        <v>2.2798612903225801</v>
      </c>
      <c r="CI59">
        <v>0</v>
      </c>
      <c r="CJ59">
        <v>1064.3103225806501</v>
      </c>
      <c r="CK59">
        <v>9334.2267741935502</v>
      </c>
      <c r="CL59">
        <v>38.5</v>
      </c>
      <c r="CM59">
        <v>41.625</v>
      </c>
      <c r="CN59">
        <v>39.679000000000002</v>
      </c>
      <c r="CO59">
        <v>40.311999999999998</v>
      </c>
      <c r="CP59">
        <v>38.625</v>
      </c>
      <c r="CQ59">
        <v>959.99129032257997</v>
      </c>
      <c r="CR59">
        <v>39.997741935483901</v>
      </c>
      <c r="CS59">
        <v>0</v>
      </c>
      <c r="CT59">
        <v>59.400000095367403</v>
      </c>
      <c r="CU59">
        <v>2.2988807692307698</v>
      </c>
      <c r="CV59">
        <v>-0.95099831009306801</v>
      </c>
      <c r="CW59">
        <v>-2.9712820568428899</v>
      </c>
      <c r="CX59">
        <v>1064.27038461538</v>
      </c>
      <c r="CY59">
        <v>15</v>
      </c>
      <c r="CZ59">
        <v>1684828631.0999999</v>
      </c>
      <c r="DA59" t="s">
        <v>254</v>
      </c>
      <c r="DB59">
        <v>1</v>
      </c>
      <c r="DC59">
        <v>-3.3639999999999999</v>
      </c>
      <c r="DD59">
        <v>0.39100000000000001</v>
      </c>
      <c r="DE59">
        <v>399</v>
      </c>
      <c r="DF59">
        <v>15</v>
      </c>
      <c r="DG59">
        <v>2.08</v>
      </c>
      <c r="DH59">
        <v>0.28000000000000003</v>
      </c>
      <c r="DI59">
        <v>-1.72292730769231</v>
      </c>
      <c r="DJ59">
        <v>0.17395695905664099</v>
      </c>
      <c r="DK59">
        <v>0.119520269927409</v>
      </c>
      <c r="DL59">
        <v>1</v>
      </c>
      <c r="DM59">
        <v>2.2863386363636402</v>
      </c>
      <c r="DN59">
        <v>-4.4658965102256899E-2</v>
      </c>
      <c r="DO59">
        <v>0.17388857745944</v>
      </c>
      <c r="DP59">
        <v>1</v>
      </c>
      <c r="DQ59">
        <v>0.56857396153846196</v>
      </c>
      <c r="DR59">
        <v>5.3528738449624899E-2</v>
      </c>
      <c r="DS59">
        <v>2.59480339228246E-2</v>
      </c>
      <c r="DT59">
        <v>1</v>
      </c>
      <c r="DU59">
        <v>3</v>
      </c>
      <c r="DV59">
        <v>3</v>
      </c>
      <c r="DW59" t="s">
        <v>255</v>
      </c>
      <c r="DX59">
        <v>100</v>
      </c>
      <c r="DY59">
        <v>100</v>
      </c>
      <c r="DZ59">
        <v>-3.3639999999999999</v>
      </c>
      <c r="EA59">
        <v>0.39100000000000001</v>
      </c>
      <c r="EB59">
        <v>2</v>
      </c>
      <c r="EC59">
        <v>516.31899999999996</v>
      </c>
      <c r="ED59">
        <v>421.05700000000002</v>
      </c>
      <c r="EE59">
        <v>23.694299999999998</v>
      </c>
      <c r="EF59">
        <v>30.411999999999999</v>
      </c>
      <c r="EG59">
        <v>30.001300000000001</v>
      </c>
      <c r="EH59">
        <v>30.4543</v>
      </c>
      <c r="EI59">
        <v>30.4682</v>
      </c>
      <c r="EJ59">
        <v>20.125599999999999</v>
      </c>
      <c r="EK59">
        <v>36.172499999999999</v>
      </c>
      <c r="EL59">
        <v>10.560600000000001</v>
      </c>
      <c r="EM59">
        <v>23.956900000000001</v>
      </c>
      <c r="EN59">
        <v>401.58699999999999</v>
      </c>
      <c r="EO59">
        <v>14.5611</v>
      </c>
      <c r="EP59">
        <v>100.285</v>
      </c>
      <c r="EQ59">
        <v>90.01</v>
      </c>
    </row>
    <row r="60" spans="1:147" x14ac:dyDescent="0.3">
      <c r="A60">
        <v>44</v>
      </c>
      <c r="B60">
        <v>1684831322.9000001</v>
      </c>
      <c r="C60">
        <v>2580.3000001907299</v>
      </c>
      <c r="D60" t="s">
        <v>383</v>
      </c>
      <c r="E60" t="s">
        <v>384</v>
      </c>
      <c r="F60">
        <v>1684831314.9290299</v>
      </c>
      <c r="G60">
        <f t="shared" si="43"/>
        <v>3.8286836921050415E-3</v>
      </c>
      <c r="H60">
        <f t="shared" si="44"/>
        <v>11.510490083158</v>
      </c>
      <c r="I60">
        <f t="shared" si="45"/>
        <v>399.97</v>
      </c>
      <c r="J60">
        <f t="shared" si="46"/>
        <v>271.40690078280011</v>
      </c>
      <c r="K60">
        <f t="shared" si="47"/>
        <v>25.938827190586604</v>
      </c>
      <c r="L60">
        <f t="shared" si="48"/>
        <v>38.225825067438393</v>
      </c>
      <c r="M60">
        <f t="shared" si="49"/>
        <v>0.16291617310216505</v>
      </c>
      <c r="N60">
        <f t="shared" si="50"/>
        <v>3.356615722493058</v>
      </c>
      <c r="O60">
        <f t="shared" si="51"/>
        <v>0.15864738149833196</v>
      </c>
      <c r="P60">
        <f t="shared" si="52"/>
        <v>9.9528831030915907E-2</v>
      </c>
      <c r="Q60">
        <f t="shared" si="53"/>
        <v>161.85168041977317</v>
      </c>
      <c r="R60">
        <f t="shared" si="54"/>
        <v>27.298919504545896</v>
      </c>
      <c r="S60">
        <f t="shared" si="55"/>
        <v>27.4967516129032</v>
      </c>
      <c r="T60">
        <f t="shared" si="56"/>
        <v>3.6849225870699476</v>
      </c>
      <c r="U60">
        <f t="shared" si="57"/>
        <v>39.457893973459498</v>
      </c>
      <c r="V60">
        <f t="shared" si="58"/>
        <v>1.4403063661277518</v>
      </c>
      <c r="W60">
        <f t="shared" si="59"/>
        <v>3.6502362926327057</v>
      </c>
      <c r="X60">
        <f t="shared" si="60"/>
        <v>2.2446162209421958</v>
      </c>
      <c r="Y60">
        <f t="shared" si="61"/>
        <v>-168.84495082183233</v>
      </c>
      <c r="Z60">
        <f t="shared" si="62"/>
        <v>-29.230595224819663</v>
      </c>
      <c r="AA60">
        <f t="shared" si="63"/>
        <v>-1.8871933411854713</v>
      </c>
      <c r="AB60">
        <f t="shared" si="64"/>
        <v>-38.111058968064299</v>
      </c>
      <c r="AC60">
        <v>-3.9533860290780203E-2</v>
      </c>
      <c r="AD60">
        <v>4.4380221532779401E-2</v>
      </c>
      <c r="AE60">
        <v>3.3448977217076101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50356.407589066366</v>
      </c>
      <c r="AK60">
        <v>0</v>
      </c>
      <c r="AL60">
        <v>0</v>
      </c>
      <c r="AM60">
        <v>0</v>
      </c>
      <c r="AN60">
        <f t="shared" si="68"/>
        <v>0</v>
      </c>
      <c r="AO60" t="e">
        <f t="shared" si="69"/>
        <v>#DIV/0!</v>
      </c>
      <c r="AP60">
        <v>-1</v>
      </c>
      <c r="AQ60" t="s">
        <v>385</v>
      </c>
      <c r="AR60">
        <v>2.3419923076923101</v>
      </c>
      <c r="AS60">
        <v>1.748</v>
      </c>
      <c r="AT60">
        <f t="shared" si="70"/>
        <v>-0.33981253300475411</v>
      </c>
      <c r="AU60">
        <v>0.5</v>
      </c>
      <c r="AV60">
        <f t="shared" si="71"/>
        <v>841.2274956386683</v>
      </c>
      <c r="AW60">
        <f t="shared" si="72"/>
        <v>11.510490083158</v>
      </c>
      <c r="AX60">
        <f t="shared" si="73"/>
        <v>-142.9298230631108</v>
      </c>
      <c r="AY60">
        <f t="shared" si="74"/>
        <v>1</v>
      </c>
      <c r="AZ60">
        <f t="shared" si="75"/>
        <v>1.4871708483161159E-2</v>
      </c>
      <c r="BA60">
        <f t="shared" si="76"/>
        <v>-1</v>
      </c>
      <c r="BB60" t="s">
        <v>252</v>
      </c>
      <c r="BC60">
        <v>0</v>
      </c>
      <c r="BD60">
        <f t="shared" si="77"/>
        <v>1.748</v>
      </c>
      <c r="BE60">
        <f t="shared" si="78"/>
        <v>-0.33981253300475411</v>
      </c>
      <c r="BF60" t="e">
        <f t="shared" si="79"/>
        <v>#DIV/0!</v>
      </c>
      <c r="BG60">
        <f t="shared" si="80"/>
        <v>-0.33981253300475411</v>
      </c>
      <c r="BH60" t="e">
        <f t="shared" si="81"/>
        <v>#DIV/0!</v>
      </c>
      <c r="BI60">
        <f t="shared" si="82"/>
        <v>1000.03303225806</v>
      </c>
      <c r="BJ60">
        <f t="shared" si="83"/>
        <v>841.2274956386683</v>
      </c>
      <c r="BK60">
        <f t="shared" si="84"/>
        <v>0.84119970891280349</v>
      </c>
      <c r="BL60">
        <f t="shared" si="85"/>
        <v>0.19239941782560704</v>
      </c>
      <c r="BM60">
        <v>0.69784624368543502</v>
      </c>
      <c r="BN60">
        <v>0.5</v>
      </c>
      <c r="BO60" t="s">
        <v>253</v>
      </c>
      <c r="BP60">
        <v>1684831314.9290299</v>
      </c>
      <c r="BQ60">
        <v>399.97</v>
      </c>
      <c r="BR60">
        <v>401.790161290323</v>
      </c>
      <c r="BS60">
        <v>15.0704225806452</v>
      </c>
      <c r="BT60">
        <v>14.544132258064501</v>
      </c>
      <c r="BU60">
        <v>500.021903225806</v>
      </c>
      <c r="BV60">
        <v>95.371667741935497</v>
      </c>
      <c r="BW60">
        <v>0.20006280645161301</v>
      </c>
      <c r="BX60">
        <v>27.335222580645201</v>
      </c>
      <c r="BY60">
        <v>27.4967516129032</v>
      </c>
      <c r="BZ60">
        <v>999.9</v>
      </c>
      <c r="CA60">
        <v>9996.4516129032309</v>
      </c>
      <c r="CB60">
        <v>0</v>
      </c>
      <c r="CC60">
        <v>72.756690322580695</v>
      </c>
      <c r="CD60">
        <v>1000.03303225806</v>
      </c>
      <c r="CE60">
        <v>0.96000819354838696</v>
      </c>
      <c r="CF60">
        <v>3.9991916129032301E-2</v>
      </c>
      <c r="CG60">
        <v>0</v>
      </c>
      <c r="CH60">
        <v>2.34907741935484</v>
      </c>
      <c r="CI60">
        <v>0</v>
      </c>
      <c r="CJ60">
        <v>1060.14161290323</v>
      </c>
      <c r="CK60">
        <v>9334.6435483870991</v>
      </c>
      <c r="CL60">
        <v>38.776000000000003</v>
      </c>
      <c r="CM60">
        <v>41.75</v>
      </c>
      <c r="CN60">
        <v>39.939064516129001</v>
      </c>
      <c r="CO60">
        <v>40.423000000000002</v>
      </c>
      <c r="CP60">
        <v>38.811999999999998</v>
      </c>
      <c r="CQ60">
        <v>960.04129032258095</v>
      </c>
      <c r="CR60">
        <v>39.9916129032258</v>
      </c>
      <c r="CS60">
        <v>0</v>
      </c>
      <c r="CT60">
        <v>59.200000047683702</v>
      </c>
      <c r="CU60">
        <v>2.3419923076923101</v>
      </c>
      <c r="CV60">
        <v>-0.63737435306553603</v>
      </c>
      <c r="CW60">
        <v>-2.5880341780138001</v>
      </c>
      <c r="CX60">
        <v>1060.10538461538</v>
      </c>
      <c r="CY60">
        <v>15</v>
      </c>
      <c r="CZ60">
        <v>1684828631.0999999</v>
      </c>
      <c r="DA60" t="s">
        <v>254</v>
      </c>
      <c r="DB60">
        <v>1</v>
      </c>
      <c r="DC60">
        <v>-3.3639999999999999</v>
      </c>
      <c r="DD60">
        <v>0.39100000000000001</v>
      </c>
      <c r="DE60">
        <v>399</v>
      </c>
      <c r="DF60">
        <v>15</v>
      </c>
      <c r="DG60">
        <v>2.08</v>
      </c>
      <c r="DH60">
        <v>0.28000000000000003</v>
      </c>
      <c r="DI60">
        <v>-1.8205498076923099</v>
      </c>
      <c r="DJ60">
        <v>-0.12848433589925701</v>
      </c>
      <c r="DK60">
        <v>0.13966976588326499</v>
      </c>
      <c r="DL60">
        <v>1</v>
      </c>
      <c r="DM60">
        <v>2.3282386363636398</v>
      </c>
      <c r="DN60">
        <v>9.0904241018973E-2</v>
      </c>
      <c r="DO60">
        <v>0.19493567495681199</v>
      </c>
      <c r="DP60">
        <v>1</v>
      </c>
      <c r="DQ60">
        <v>0.53178536538461496</v>
      </c>
      <c r="DR60">
        <v>-5.2778216256044799E-2</v>
      </c>
      <c r="DS60">
        <v>1.8246041415804801E-2</v>
      </c>
      <c r="DT60">
        <v>1</v>
      </c>
      <c r="DU60">
        <v>3</v>
      </c>
      <c r="DV60">
        <v>3</v>
      </c>
      <c r="DW60" t="s">
        <v>255</v>
      </c>
      <c r="DX60">
        <v>100</v>
      </c>
      <c r="DY60">
        <v>100</v>
      </c>
      <c r="DZ60">
        <v>-3.3639999999999999</v>
      </c>
      <c r="EA60">
        <v>0.39100000000000001</v>
      </c>
      <c r="EB60">
        <v>2</v>
      </c>
      <c r="EC60">
        <v>516.50599999999997</v>
      </c>
      <c r="ED60">
        <v>420.27199999999999</v>
      </c>
      <c r="EE60">
        <v>27.751200000000001</v>
      </c>
      <c r="EF60">
        <v>30.475300000000001</v>
      </c>
      <c r="EG60">
        <v>30.001000000000001</v>
      </c>
      <c r="EH60">
        <v>30.5093</v>
      </c>
      <c r="EI60">
        <v>30.5152</v>
      </c>
      <c r="EJ60">
        <v>20.135899999999999</v>
      </c>
      <c r="EK60">
        <v>34.653399999999998</v>
      </c>
      <c r="EL60">
        <v>9.0701000000000001</v>
      </c>
      <c r="EM60">
        <v>27.768699999999999</v>
      </c>
      <c r="EN60">
        <v>401.90699999999998</v>
      </c>
      <c r="EO60">
        <v>14.7988</v>
      </c>
      <c r="EP60">
        <v>100.27</v>
      </c>
      <c r="EQ60">
        <v>90.002899999999997</v>
      </c>
    </row>
    <row r="61" spans="1:147" x14ac:dyDescent="0.3">
      <c r="A61">
        <v>45</v>
      </c>
      <c r="B61">
        <v>1684831382.9000001</v>
      </c>
      <c r="C61">
        <v>2640.3000001907299</v>
      </c>
      <c r="D61" t="s">
        <v>386</v>
      </c>
      <c r="E61" t="s">
        <v>387</v>
      </c>
      <c r="F61">
        <v>1684831374.93226</v>
      </c>
      <c r="G61">
        <f t="shared" si="43"/>
        <v>3.34504859999316E-3</v>
      </c>
      <c r="H61">
        <f t="shared" si="44"/>
        <v>13.462612325810088</v>
      </c>
      <c r="I61">
        <f t="shared" si="45"/>
        <v>399.94851612903199</v>
      </c>
      <c r="J61">
        <f t="shared" si="46"/>
        <v>229.42834293194906</v>
      </c>
      <c r="K61">
        <f t="shared" si="47"/>
        <v>21.926275686804935</v>
      </c>
      <c r="L61">
        <f t="shared" si="48"/>
        <v>38.222746645451736</v>
      </c>
      <c r="M61">
        <f t="shared" si="49"/>
        <v>0.13887275374345806</v>
      </c>
      <c r="N61">
        <f t="shared" si="50"/>
        <v>3.3579277597240833</v>
      </c>
      <c r="O61">
        <f t="shared" si="51"/>
        <v>0.13575918927046915</v>
      </c>
      <c r="P61">
        <f t="shared" si="52"/>
        <v>8.5123420556632495E-2</v>
      </c>
      <c r="Q61">
        <f t="shared" si="53"/>
        <v>161.84614435166529</v>
      </c>
      <c r="R61">
        <f t="shared" si="54"/>
        <v>28.001038998984615</v>
      </c>
      <c r="S61">
        <f t="shared" si="55"/>
        <v>27.950945161290299</v>
      </c>
      <c r="T61">
        <f t="shared" si="56"/>
        <v>3.7840009963253194</v>
      </c>
      <c r="U61">
        <f t="shared" si="57"/>
        <v>39.544338145594075</v>
      </c>
      <c r="V61">
        <f t="shared" si="58"/>
        <v>1.4942442775681963</v>
      </c>
      <c r="W61">
        <f t="shared" si="59"/>
        <v>3.7786554223431374</v>
      </c>
      <c r="X61">
        <f t="shared" si="60"/>
        <v>2.2897567187571228</v>
      </c>
      <c r="Y61">
        <f t="shared" si="61"/>
        <v>-147.51664325969836</v>
      </c>
      <c r="Z61">
        <f t="shared" si="62"/>
        <v>-4.3879966670483812</v>
      </c>
      <c r="AA61">
        <f t="shared" si="63"/>
        <v>-0.28466941910618226</v>
      </c>
      <c r="AB61">
        <f t="shared" si="64"/>
        <v>9.6568350058123578</v>
      </c>
      <c r="AC61">
        <v>-3.9553264694312897E-2</v>
      </c>
      <c r="AD61">
        <v>4.4402004675663999E-2</v>
      </c>
      <c r="AE61">
        <v>3.34620400739264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50281.037625648474</v>
      </c>
      <c r="AK61">
        <v>0</v>
      </c>
      <c r="AL61">
        <v>0</v>
      </c>
      <c r="AM61">
        <v>0</v>
      </c>
      <c r="AN61">
        <f t="shared" si="68"/>
        <v>0</v>
      </c>
      <c r="AO61" t="e">
        <f t="shared" si="69"/>
        <v>#DIV/0!</v>
      </c>
      <c r="AP61">
        <v>-1</v>
      </c>
      <c r="AQ61" t="s">
        <v>388</v>
      </c>
      <c r="AR61">
        <v>2.3053576923076902</v>
      </c>
      <c r="AS61">
        <v>1.6684000000000001</v>
      </c>
      <c r="AT61">
        <f t="shared" si="70"/>
        <v>-0.38177756671523011</v>
      </c>
      <c r="AU61">
        <v>0.5</v>
      </c>
      <c r="AV61">
        <f t="shared" si="71"/>
        <v>841.19826832246531</v>
      </c>
      <c r="AW61">
        <f t="shared" si="72"/>
        <v>13.462612325810088</v>
      </c>
      <c r="AX61">
        <f t="shared" si="73"/>
        <v>-160.57531400260802</v>
      </c>
      <c r="AY61">
        <f t="shared" si="74"/>
        <v>1</v>
      </c>
      <c r="AZ61">
        <f t="shared" si="75"/>
        <v>1.71928698268147E-2</v>
      </c>
      <c r="BA61">
        <f t="shared" si="76"/>
        <v>-1</v>
      </c>
      <c r="BB61" t="s">
        <v>252</v>
      </c>
      <c r="BC61">
        <v>0</v>
      </c>
      <c r="BD61">
        <f t="shared" si="77"/>
        <v>1.6684000000000001</v>
      </c>
      <c r="BE61">
        <f t="shared" si="78"/>
        <v>-0.38177756671523017</v>
      </c>
      <c r="BF61" t="e">
        <f t="shared" si="79"/>
        <v>#DIV/0!</v>
      </c>
      <c r="BG61">
        <f t="shared" si="80"/>
        <v>-0.38177756671523017</v>
      </c>
      <c r="BH61" t="e">
        <f t="shared" si="81"/>
        <v>#DIV/0!</v>
      </c>
      <c r="BI61">
        <f t="shared" si="82"/>
        <v>999.99822580645196</v>
      </c>
      <c r="BJ61">
        <f t="shared" si="83"/>
        <v>841.19826832246531</v>
      </c>
      <c r="BK61">
        <f t="shared" si="84"/>
        <v>0.84119976077365344</v>
      </c>
      <c r="BL61">
        <f t="shared" si="85"/>
        <v>0.19239952154730675</v>
      </c>
      <c r="BM61">
        <v>0.69784624368543502</v>
      </c>
      <c r="BN61">
        <v>0.5</v>
      </c>
      <c r="BO61" t="s">
        <v>253</v>
      </c>
      <c r="BP61">
        <v>1684831374.93226</v>
      </c>
      <c r="BQ61">
        <v>399.94851612903199</v>
      </c>
      <c r="BR61">
        <v>402.01422580645198</v>
      </c>
      <c r="BS61">
        <v>15.635212903225799</v>
      </c>
      <c r="BT61">
        <v>15.175641935483901</v>
      </c>
      <c r="BU61">
        <v>499.995</v>
      </c>
      <c r="BV61">
        <v>95.369238709677404</v>
      </c>
      <c r="BW61">
        <v>0.199928580645161</v>
      </c>
      <c r="BX61">
        <v>27.926706451612901</v>
      </c>
      <c r="BY61">
        <v>27.950945161290299</v>
      </c>
      <c r="BZ61">
        <v>999.9</v>
      </c>
      <c r="CA61">
        <v>10001.6129032258</v>
      </c>
      <c r="CB61">
        <v>0</v>
      </c>
      <c r="CC61">
        <v>72.735290322580596</v>
      </c>
      <c r="CD61">
        <v>999.99822580645196</v>
      </c>
      <c r="CE61">
        <v>0.96000809677419396</v>
      </c>
      <c r="CF61">
        <v>3.99921322580645E-2</v>
      </c>
      <c r="CG61">
        <v>0</v>
      </c>
      <c r="CH61">
        <v>2.33326129032258</v>
      </c>
      <c r="CI61">
        <v>0</v>
      </c>
      <c r="CJ61">
        <v>1060.85290322581</v>
      </c>
      <c r="CK61">
        <v>9334.3316129032191</v>
      </c>
      <c r="CL61">
        <v>39</v>
      </c>
      <c r="CM61">
        <v>41.883000000000003</v>
      </c>
      <c r="CN61">
        <v>40.149000000000001</v>
      </c>
      <c r="CO61">
        <v>40.527999999999999</v>
      </c>
      <c r="CP61">
        <v>39.003999999999998</v>
      </c>
      <c r="CQ61">
        <v>960.00580645161301</v>
      </c>
      <c r="CR61">
        <v>39.991935483871003</v>
      </c>
      <c r="CS61">
        <v>0</v>
      </c>
      <c r="CT61">
        <v>59.600000143051098</v>
      </c>
      <c r="CU61">
        <v>2.3053576923076902</v>
      </c>
      <c r="CV61">
        <v>-0.25665299698760002</v>
      </c>
      <c r="CW61">
        <v>7.1538461571273304</v>
      </c>
      <c r="CX61">
        <v>1060.92807692308</v>
      </c>
      <c r="CY61">
        <v>15</v>
      </c>
      <c r="CZ61">
        <v>1684828631.0999999</v>
      </c>
      <c r="DA61" t="s">
        <v>254</v>
      </c>
      <c r="DB61">
        <v>1</v>
      </c>
      <c r="DC61">
        <v>-3.3639999999999999</v>
      </c>
      <c r="DD61">
        <v>0.39100000000000001</v>
      </c>
      <c r="DE61">
        <v>399</v>
      </c>
      <c r="DF61">
        <v>15</v>
      </c>
      <c r="DG61">
        <v>2.08</v>
      </c>
      <c r="DH61">
        <v>0.28000000000000003</v>
      </c>
      <c r="DI61">
        <v>-2.0344173076923102</v>
      </c>
      <c r="DJ61">
        <v>-0.23065918578331299</v>
      </c>
      <c r="DK61">
        <v>0.13256329270775</v>
      </c>
      <c r="DL61">
        <v>1</v>
      </c>
      <c r="DM61">
        <v>2.2929931818181801</v>
      </c>
      <c r="DN61">
        <v>0.39547459013130198</v>
      </c>
      <c r="DO61">
        <v>0.234969089260817</v>
      </c>
      <c r="DP61">
        <v>1</v>
      </c>
      <c r="DQ61">
        <v>0.45923440384615399</v>
      </c>
      <c r="DR61">
        <v>2.1260163129386101E-2</v>
      </c>
      <c r="DS61">
        <v>8.8123972230987006E-3</v>
      </c>
      <c r="DT61">
        <v>1</v>
      </c>
      <c r="DU61">
        <v>3</v>
      </c>
      <c r="DV61">
        <v>3</v>
      </c>
      <c r="DW61" t="s">
        <v>255</v>
      </c>
      <c r="DX61">
        <v>100</v>
      </c>
      <c r="DY61">
        <v>100</v>
      </c>
      <c r="DZ61">
        <v>-3.3639999999999999</v>
      </c>
      <c r="EA61">
        <v>0.39100000000000001</v>
      </c>
      <c r="EB61">
        <v>2</v>
      </c>
      <c r="EC61">
        <v>516.22799999999995</v>
      </c>
      <c r="ED61">
        <v>420.64100000000002</v>
      </c>
      <c r="EE61">
        <v>27.751300000000001</v>
      </c>
      <c r="EF61">
        <v>30.475300000000001</v>
      </c>
      <c r="EG61">
        <v>30.0001</v>
      </c>
      <c r="EH61">
        <v>30.5382</v>
      </c>
      <c r="EI61">
        <v>30.549199999999999</v>
      </c>
      <c r="EJ61">
        <v>20.153199999999998</v>
      </c>
      <c r="EK61">
        <v>31.294</v>
      </c>
      <c r="EL61">
        <v>7.9426899999999998</v>
      </c>
      <c r="EM61">
        <v>27.75</v>
      </c>
      <c r="EN61">
        <v>402.08499999999998</v>
      </c>
      <c r="EO61">
        <v>15.2944</v>
      </c>
      <c r="EP61">
        <v>100.264</v>
      </c>
      <c r="EQ61">
        <v>90.004599999999996</v>
      </c>
    </row>
    <row r="62" spans="1:147" x14ac:dyDescent="0.3">
      <c r="A62">
        <v>46</v>
      </c>
      <c r="B62">
        <v>1684831442.9000001</v>
      </c>
      <c r="C62">
        <v>2700.3000001907299</v>
      </c>
      <c r="D62" t="s">
        <v>389</v>
      </c>
      <c r="E62" t="s">
        <v>390</v>
      </c>
      <c r="F62">
        <v>1684831434.9548399</v>
      </c>
      <c r="G62">
        <f t="shared" si="43"/>
        <v>3.8991710637905556E-3</v>
      </c>
      <c r="H62">
        <f t="shared" si="44"/>
        <v>14.841196261710808</v>
      </c>
      <c r="I62">
        <f t="shared" si="45"/>
        <v>399.964</v>
      </c>
      <c r="J62">
        <f t="shared" si="46"/>
        <v>238.66875254234316</v>
      </c>
      <c r="K62">
        <f t="shared" si="47"/>
        <v>22.809861785320976</v>
      </c>
      <c r="L62">
        <f t="shared" si="48"/>
        <v>38.225043965424632</v>
      </c>
      <c r="M62">
        <f t="shared" si="49"/>
        <v>0.16325511620103575</v>
      </c>
      <c r="N62">
        <f t="shared" si="50"/>
        <v>3.3574642334268083</v>
      </c>
      <c r="O62">
        <f t="shared" si="51"/>
        <v>0.15896984816894708</v>
      </c>
      <c r="P62">
        <f t="shared" si="52"/>
        <v>9.9731800470344162E-2</v>
      </c>
      <c r="Q62">
        <f t="shared" si="53"/>
        <v>161.84637612817681</v>
      </c>
      <c r="R62">
        <f t="shared" si="54"/>
        <v>28.062979705703544</v>
      </c>
      <c r="S62">
        <f t="shared" si="55"/>
        <v>28.0447806451613</v>
      </c>
      <c r="T62">
        <f t="shared" si="56"/>
        <v>3.8047576167631294</v>
      </c>
      <c r="U62">
        <f t="shared" si="57"/>
        <v>39.942646290535002</v>
      </c>
      <c r="V62">
        <f t="shared" si="58"/>
        <v>1.525987380953024</v>
      </c>
      <c r="W62">
        <f t="shared" si="59"/>
        <v>3.820446371663234</v>
      </c>
      <c r="X62">
        <f t="shared" si="60"/>
        <v>2.2787702358101054</v>
      </c>
      <c r="Y62">
        <f t="shared" si="61"/>
        <v>-171.95344391316351</v>
      </c>
      <c r="Z62">
        <f t="shared" si="62"/>
        <v>12.784392449429479</v>
      </c>
      <c r="AA62">
        <f t="shared" si="63"/>
        <v>0.8306652579008077</v>
      </c>
      <c r="AB62">
        <f t="shared" si="64"/>
        <v>3.5079899223436009</v>
      </c>
      <c r="AC62">
        <v>-3.9546409009184803E-2</v>
      </c>
      <c r="AD62">
        <v>4.4394308568516602E-2</v>
      </c>
      <c r="AE62">
        <v>3.3457425131489802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50241.215396465595</v>
      </c>
      <c r="AK62">
        <v>0</v>
      </c>
      <c r="AL62">
        <v>0</v>
      </c>
      <c r="AM62">
        <v>0</v>
      </c>
      <c r="AN62">
        <f t="shared" si="68"/>
        <v>0</v>
      </c>
      <c r="AO62" t="e">
        <f t="shared" si="69"/>
        <v>#DIV/0!</v>
      </c>
      <c r="AP62">
        <v>-1</v>
      </c>
      <c r="AQ62" t="s">
        <v>391</v>
      </c>
      <c r="AR62">
        <v>2.3529615384615399</v>
      </c>
      <c r="AS62">
        <v>1.4852000000000001</v>
      </c>
      <c r="AT62">
        <f t="shared" si="70"/>
        <v>-0.58427251445026918</v>
      </c>
      <c r="AU62">
        <v>0.5</v>
      </c>
      <c r="AV62">
        <f t="shared" si="71"/>
        <v>841.19931727732626</v>
      </c>
      <c r="AW62">
        <f t="shared" si="72"/>
        <v>14.841196261710808</v>
      </c>
      <c r="AX62">
        <f t="shared" si="73"/>
        <v>-245.74482012973658</v>
      </c>
      <c r="AY62">
        <f t="shared" si="74"/>
        <v>1</v>
      </c>
      <c r="AZ62">
        <f t="shared" si="75"/>
        <v>1.8831679884124642E-2</v>
      </c>
      <c r="BA62">
        <f t="shared" si="76"/>
        <v>-1</v>
      </c>
      <c r="BB62" t="s">
        <v>252</v>
      </c>
      <c r="BC62">
        <v>0</v>
      </c>
      <c r="BD62">
        <f t="shared" si="77"/>
        <v>1.4852000000000001</v>
      </c>
      <c r="BE62">
        <f t="shared" si="78"/>
        <v>-0.58427251445026918</v>
      </c>
      <c r="BF62" t="e">
        <f t="shared" si="79"/>
        <v>#DIV/0!</v>
      </c>
      <c r="BG62">
        <f t="shared" si="80"/>
        <v>-0.58427251445026918</v>
      </c>
      <c r="BH62" t="e">
        <f t="shared" si="81"/>
        <v>#DIV/0!</v>
      </c>
      <c r="BI62">
        <f t="shared" si="82"/>
        <v>999.99945161290304</v>
      </c>
      <c r="BJ62">
        <f t="shared" si="83"/>
        <v>841.19931727732626</v>
      </c>
      <c r="BK62">
        <f t="shared" si="84"/>
        <v>0.84119977858043082</v>
      </c>
      <c r="BL62">
        <f t="shared" si="85"/>
        <v>0.19239955716086177</v>
      </c>
      <c r="BM62">
        <v>0.69784624368543502</v>
      </c>
      <c r="BN62">
        <v>0.5</v>
      </c>
      <c r="BO62" t="s">
        <v>253</v>
      </c>
      <c r="BP62">
        <v>1684831434.9548399</v>
      </c>
      <c r="BQ62">
        <v>399.964</v>
      </c>
      <c r="BR62">
        <v>402.25299999999999</v>
      </c>
      <c r="BS62">
        <v>15.967019354838699</v>
      </c>
      <c r="BT62">
        <v>15.4315129032258</v>
      </c>
      <c r="BU62">
        <v>500.00803225806402</v>
      </c>
      <c r="BV62">
        <v>95.371164516128999</v>
      </c>
      <c r="BW62">
        <v>0.20004680645161299</v>
      </c>
      <c r="BX62">
        <v>28.1154096774194</v>
      </c>
      <c r="BY62">
        <v>28.0447806451613</v>
      </c>
      <c r="BZ62">
        <v>999.9</v>
      </c>
      <c r="CA62">
        <v>9999.6774193548408</v>
      </c>
      <c r="CB62">
        <v>0</v>
      </c>
      <c r="CC62">
        <v>72.7774</v>
      </c>
      <c r="CD62">
        <v>999.99945161290304</v>
      </c>
      <c r="CE62">
        <v>0.96000619354838701</v>
      </c>
      <c r="CF62">
        <v>3.9994012903225802E-2</v>
      </c>
      <c r="CG62">
        <v>0</v>
      </c>
      <c r="CH62">
        <v>2.3587129032258098</v>
      </c>
      <c r="CI62">
        <v>0</v>
      </c>
      <c r="CJ62">
        <v>1072.46032258064</v>
      </c>
      <c r="CK62">
        <v>9334.3396774193607</v>
      </c>
      <c r="CL62">
        <v>39.207322580645098</v>
      </c>
      <c r="CM62">
        <v>42.048000000000002</v>
      </c>
      <c r="CN62">
        <v>40.356709677419403</v>
      </c>
      <c r="CO62">
        <v>40.637</v>
      </c>
      <c r="CP62">
        <v>39.1991935483871</v>
      </c>
      <c r="CQ62">
        <v>960.00645161290299</v>
      </c>
      <c r="CR62">
        <v>39.992580645161297</v>
      </c>
      <c r="CS62">
        <v>0</v>
      </c>
      <c r="CT62">
        <v>59.400000095367403</v>
      </c>
      <c r="CU62">
        <v>2.3529615384615399</v>
      </c>
      <c r="CV62">
        <v>-0.44351453613668601</v>
      </c>
      <c r="CW62">
        <v>16.191111128343699</v>
      </c>
      <c r="CX62">
        <v>1072.6065384615399</v>
      </c>
      <c r="CY62">
        <v>15</v>
      </c>
      <c r="CZ62">
        <v>1684828631.0999999</v>
      </c>
      <c r="DA62" t="s">
        <v>254</v>
      </c>
      <c r="DB62">
        <v>1</v>
      </c>
      <c r="DC62">
        <v>-3.3639999999999999</v>
      </c>
      <c r="DD62">
        <v>0.39100000000000001</v>
      </c>
      <c r="DE62">
        <v>399</v>
      </c>
      <c r="DF62">
        <v>15</v>
      </c>
      <c r="DG62">
        <v>2.08</v>
      </c>
      <c r="DH62">
        <v>0.28000000000000003</v>
      </c>
      <c r="DI62">
        <v>-2.2527650000000001</v>
      </c>
      <c r="DJ62">
        <v>-0.37738646130933201</v>
      </c>
      <c r="DK62">
        <v>0.102111033862842</v>
      </c>
      <c r="DL62">
        <v>1</v>
      </c>
      <c r="DM62">
        <v>2.3538772727272699</v>
      </c>
      <c r="DN62">
        <v>5.0470652191903602E-2</v>
      </c>
      <c r="DO62">
        <v>0.16675635310731901</v>
      </c>
      <c r="DP62">
        <v>1</v>
      </c>
      <c r="DQ62">
        <v>0.51802028846153803</v>
      </c>
      <c r="DR62">
        <v>0.16531489427186</v>
      </c>
      <c r="DS62">
        <v>2.16189580651019E-2</v>
      </c>
      <c r="DT62">
        <v>0</v>
      </c>
      <c r="DU62">
        <v>2</v>
      </c>
      <c r="DV62">
        <v>3</v>
      </c>
      <c r="DW62" t="s">
        <v>262</v>
      </c>
      <c r="DX62">
        <v>100</v>
      </c>
      <c r="DY62">
        <v>100</v>
      </c>
      <c r="DZ62">
        <v>-3.3639999999999999</v>
      </c>
      <c r="EA62">
        <v>0.39100000000000001</v>
      </c>
      <c r="EB62">
        <v>2</v>
      </c>
      <c r="EC62">
        <v>515.69600000000003</v>
      </c>
      <c r="ED62">
        <v>421.62700000000001</v>
      </c>
      <c r="EE62">
        <v>26.9681</v>
      </c>
      <c r="EF62">
        <v>30.459499999999998</v>
      </c>
      <c r="EG62">
        <v>29.9999</v>
      </c>
      <c r="EH62">
        <v>30.551400000000001</v>
      </c>
      <c r="EI62">
        <v>30.564900000000002</v>
      </c>
      <c r="EJ62">
        <v>20.159300000000002</v>
      </c>
      <c r="EK62">
        <v>30.404399999999999</v>
      </c>
      <c r="EL62">
        <v>7.1958099999999998</v>
      </c>
      <c r="EM62">
        <v>26.954799999999999</v>
      </c>
      <c r="EN62">
        <v>402.13400000000001</v>
      </c>
      <c r="EO62">
        <v>15.4611</v>
      </c>
      <c r="EP62">
        <v>100.26600000000001</v>
      </c>
      <c r="EQ62">
        <v>90.009</v>
      </c>
    </row>
    <row r="63" spans="1:147" x14ac:dyDescent="0.3">
      <c r="A63">
        <v>47</v>
      </c>
      <c r="B63">
        <v>1684831502.9000001</v>
      </c>
      <c r="C63">
        <v>2760.3000001907299</v>
      </c>
      <c r="D63" t="s">
        <v>392</v>
      </c>
      <c r="E63" t="s">
        <v>393</v>
      </c>
      <c r="F63">
        <v>1684831494.9548399</v>
      </c>
      <c r="G63">
        <f t="shared" si="43"/>
        <v>4.0618291605898308E-3</v>
      </c>
      <c r="H63">
        <f t="shared" si="44"/>
        <v>15.505071716842716</v>
      </c>
      <c r="I63">
        <f t="shared" si="45"/>
        <v>399.996451612903</v>
      </c>
      <c r="J63">
        <f t="shared" si="46"/>
        <v>238.97794644960399</v>
      </c>
      <c r="K63">
        <f t="shared" si="47"/>
        <v>22.839116113344105</v>
      </c>
      <c r="L63">
        <f t="shared" si="48"/>
        <v>38.227650454931158</v>
      </c>
      <c r="M63">
        <f t="shared" si="49"/>
        <v>0.17100179913254043</v>
      </c>
      <c r="N63">
        <f t="shared" si="50"/>
        <v>3.3579917797653658</v>
      </c>
      <c r="O63">
        <f t="shared" si="51"/>
        <v>0.16630721217629416</v>
      </c>
      <c r="P63">
        <f t="shared" si="52"/>
        <v>0.10435306253316834</v>
      </c>
      <c r="Q63">
        <f t="shared" si="53"/>
        <v>161.84505914871573</v>
      </c>
      <c r="R63">
        <f t="shared" si="54"/>
        <v>28.105299011914994</v>
      </c>
      <c r="S63">
        <f t="shared" si="55"/>
        <v>28.067674193548399</v>
      </c>
      <c r="T63">
        <f t="shared" si="56"/>
        <v>3.8098367691220898</v>
      </c>
      <c r="U63">
        <f t="shared" si="57"/>
        <v>40.149597791834381</v>
      </c>
      <c r="V63">
        <f t="shared" si="58"/>
        <v>1.5410128037886524</v>
      </c>
      <c r="W63">
        <f t="shared" si="59"/>
        <v>3.8381774377377784</v>
      </c>
      <c r="X63">
        <f t="shared" si="60"/>
        <v>2.2688239653334374</v>
      </c>
      <c r="Y63">
        <f t="shared" si="61"/>
        <v>-179.12666598201153</v>
      </c>
      <c r="Z63">
        <f t="shared" si="62"/>
        <v>23.03771370361272</v>
      </c>
      <c r="AA63">
        <f t="shared" si="63"/>
        <v>1.4974029329740275</v>
      </c>
      <c r="AB63">
        <f t="shared" si="64"/>
        <v>7.2535098032909637</v>
      </c>
      <c r="AC63">
        <v>-3.95542115991383E-2</v>
      </c>
      <c r="AD63">
        <v>4.4403067659283903E-2</v>
      </c>
      <c r="AE63">
        <v>3.3462677467673898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50237.430453114372</v>
      </c>
      <c r="AK63">
        <v>0</v>
      </c>
      <c r="AL63">
        <v>0</v>
      </c>
      <c r="AM63">
        <v>0</v>
      </c>
      <c r="AN63">
        <f t="shared" si="68"/>
        <v>0</v>
      </c>
      <c r="AO63" t="e">
        <f t="shared" si="69"/>
        <v>#DIV/0!</v>
      </c>
      <c r="AP63">
        <v>-1</v>
      </c>
      <c r="AQ63" t="s">
        <v>394</v>
      </c>
      <c r="AR63">
        <v>2.3290538461538501</v>
      </c>
      <c r="AS63">
        <v>1.5708</v>
      </c>
      <c r="AT63">
        <f t="shared" si="70"/>
        <v>-0.48271826213002944</v>
      </c>
      <c r="AU63">
        <v>0.5</v>
      </c>
      <c r="AV63">
        <f t="shared" si="71"/>
        <v>841.18773003949605</v>
      </c>
      <c r="AW63">
        <f t="shared" si="72"/>
        <v>15.505071716842716</v>
      </c>
      <c r="AX63">
        <f t="shared" si="73"/>
        <v>-203.02833958488495</v>
      </c>
      <c r="AY63">
        <f t="shared" si="74"/>
        <v>1</v>
      </c>
      <c r="AZ63">
        <f t="shared" si="75"/>
        <v>1.9621151292907892E-2</v>
      </c>
      <c r="BA63">
        <f t="shared" si="76"/>
        <v>-1</v>
      </c>
      <c r="BB63" t="s">
        <v>252</v>
      </c>
      <c r="BC63">
        <v>0</v>
      </c>
      <c r="BD63">
        <f t="shared" si="77"/>
        <v>1.5708</v>
      </c>
      <c r="BE63">
        <f t="shared" si="78"/>
        <v>-0.48271826213002939</v>
      </c>
      <c r="BF63" t="e">
        <f t="shared" si="79"/>
        <v>#DIV/0!</v>
      </c>
      <c r="BG63">
        <f t="shared" si="80"/>
        <v>-0.48271826213002939</v>
      </c>
      <c r="BH63" t="e">
        <f t="shared" si="81"/>
        <v>#DIV/0!</v>
      </c>
      <c r="BI63">
        <f t="shared" si="82"/>
        <v>999.98503225806405</v>
      </c>
      <c r="BJ63">
        <f t="shared" si="83"/>
        <v>841.18773003949605</v>
      </c>
      <c r="BK63">
        <f t="shared" si="84"/>
        <v>0.8412003209088158</v>
      </c>
      <c r="BL63">
        <f t="shared" si="85"/>
        <v>0.19240064181763167</v>
      </c>
      <c r="BM63">
        <v>0.69784624368543502</v>
      </c>
      <c r="BN63">
        <v>0.5</v>
      </c>
      <c r="BO63" t="s">
        <v>253</v>
      </c>
      <c r="BP63">
        <v>1684831494.9548399</v>
      </c>
      <c r="BQ63">
        <v>399.996451612903</v>
      </c>
      <c r="BR63">
        <v>402.38722580645202</v>
      </c>
      <c r="BS63">
        <v>16.1244451612903</v>
      </c>
      <c r="BT63">
        <v>15.566683870967699</v>
      </c>
      <c r="BU63">
        <v>500.00367741935497</v>
      </c>
      <c r="BV63">
        <v>95.369983870967701</v>
      </c>
      <c r="BW63">
        <v>0.199990064516129</v>
      </c>
      <c r="BX63">
        <v>28.194929032258099</v>
      </c>
      <c r="BY63">
        <v>28.067674193548399</v>
      </c>
      <c r="BZ63">
        <v>999.9</v>
      </c>
      <c r="CA63">
        <v>10001.774193548399</v>
      </c>
      <c r="CB63">
        <v>0</v>
      </c>
      <c r="CC63">
        <v>72.773948387096794</v>
      </c>
      <c r="CD63">
        <v>999.98503225806405</v>
      </c>
      <c r="CE63">
        <v>0.95998732258064601</v>
      </c>
      <c r="CF63">
        <v>4.0012970967741902E-2</v>
      </c>
      <c r="CG63">
        <v>0</v>
      </c>
      <c r="CH63">
        <v>2.33405806451613</v>
      </c>
      <c r="CI63">
        <v>0</v>
      </c>
      <c r="CJ63">
        <v>1088.3580645161301</v>
      </c>
      <c r="CK63">
        <v>9334.1432258064506</v>
      </c>
      <c r="CL63">
        <v>39.395000000000003</v>
      </c>
      <c r="CM63">
        <v>42.186999999999998</v>
      </c>
      <c r="CN63">
        <v>40.54</v>
      </c>
      <c r="CO63">
        <v>40.75</v>
      </c>
      <c r="CP63">
        <v>39.390999999999998</v>
      </c>
      <c r="CQ63">
        <v>959.97258064516097</v>
      </c>
      <c r="CR63">
        <v>40.01</v>
      </c>
      <c r="CS63">
        <v>0</v>
      </c>
      <c r="CT63">
        <v>59.200000047683702</v>
      </c>
      <c r="CU63">
        <v>2.3290538461538501</v>
      </c>
      <c r="CV63">
        <v>0.39699828371512402</v>
      </c>
      <c r="CW63">
        <v>21.354871778529201</v>
      </c>
      <c r="CX63">
        <v>1088.4465384615401</v>
      </c>
      <c r="CY63">
        <v>15</v>
      </c>
      <c r="CZ63">
        <v>1684828631.0999999</v>
      </c>
      <c r="DA63" t="s">
        <v>254</v>
      </c>
      <c r="DB63">
        <v>1</v>
      </c>
      <c r="DC63">
        <v>-3.3639999999999999</v>
      </c>
      <c r="DD63">
        <v>0.39100000000000001</v>
      </c>
      <c r="DE63">
        <v>399</v>
      </c>
      <c r="DF63">
        <v>15</v>
      </c>
      <c r="DG63">
        <v>2.08</v>
      </c>
      <c r="DH63">
        <v>0.28000000000000003</v>
      </c>
      <c r="DI63">
        <v>-2.3802928846153799</v>
      </c>
      <c r="DJ63">
        <v>-0.13628894144164599</v>
      </c>
      <c r="DK63">
        <v>8.17058894952956E-2</v>
      </c>
      <c r="DL63">
        <v>1</v>
      </c>
      <c r="DM63">
        <v>2.3604136363636399</v>
      </c>
      <c r="DN63">
        <v>-0.20326870432807001</v>
      </c>
      <c r="DO63">
        <v>0.21688337837199401</v>
      </c>
      <c r="DP63">
        <v>1</v>
      </c>
      <c r="DQ63">
        <v>0.55372994230769201</v>
      </c>
      <c r="DR63">
        <v>4.9194497797830701E-2</v>
      </c>
      <c r="DS63">
        <v>7.0394751481950898E-3</v>
      </c>
      <c r="DT63">
        <v>1</v>
      </c>
      <c r="DU63">
        <v>3</v>
      </c>
      <c r="DV63">
        <v>3</v>
      </c>
      <c r="DW63" t="s">
        <v>255</v>
      </c>
      <c r="DX63">
        <v>100</v>
      </c>
      <c r="DY63">
        <v>100</v>
      </c>
      <c r="DZ63">
        <v>-3.3639999999999999</v>
      </c>
      <c r="EA63">
        <v>0.39100000000000001</v>
      </c>
      <c r="EB63">
        <v>2</v>
      </c>
      <c r="EC63">
        <v>516.1</v>
      </c>
      <c r="ED63">
        <v>422.07799999999997</v>
      </c>
      <c r="EE63">
        <v>26.0718</v>
      </c>
      <c r="EF63">
        <v>30.440999999999999</v>
      </c>
      <c r="EG63">
        <v>30</v>
      </c>
      <c r="EH63">
        <v>30.554099999999998</v>
      </c>
      <c r="EI63">
        <v>30.575399999999998</v>
      </c>
      <c r="EJ63">
        <v>20.169</v>
      </c>
      <c r="EK63">
        <v>29.5608</v>
      </c>
      <c r="EL63">
        <v>6.0769099999999998</v>
      </c>
      <c r="EM63">
        <v>26.078099999999999</v>
      </c>
      <c r="EN63">
        <v>402.38900000000001</v>
      </c>
      <c r="EO63">
        <v>15.5548</v>
      </c>
      <c r="EP63">
        <v>100.268</v>
      </c>
      <c r="EQ63">
        <v>90.012</v>
      </c>
    </row>
    <row r="64" spans="1:147" x14ac:dyDescent="0.3">
      <c r="A64">
        <v>48</v>
      </c>
      <c r="B64">
        <v>1684831563</v>
      </c>
      <c r="C64">
        <v>2820.4000000953702</v>
      </c>
      <c r="D64" t="s">
        <v>395</v>
      </c>
      <c r="E64" t="s">
        <v>396</v>
      </c>
      <c r="F64">
        <v>1684831554.9677401</v>
      </c>
      <c r="G64">
        <f t="shared" si="43"/>
        <v>4.4523259079764493E-3</v>
      </c>
      <c r="H64">
        <f t="shared" si="44"/>
        <v>16.293287789973629</v>
      </c>
      <c r="I64">
        <f t="shared" si="45"/>
        <v>399.966580645161</v>
      </c>
      <c r="J64">
        <f t="shared" si="46"/>
        <v>246.51263586732961</v>
      </c>
      <c r="K64">
        <f t="shared" si="47"/>
        <v>23.559315954299258</v>
      </c>
      <c r="L64">
        <f t="shared" si="48"/>
        <v>38.224973788570352</v>
      </c>
      <c r="M64">
        <f t="shared" si="49"/>
        <v>0.18985171220227684</v>
      </c>
      <c r="N64">
        <f t="shared" si="50"/>
        <v>3.3574440651221917</v>
      </c>
      <c r="O64">
        <f t="shared" si="51"/>
        <v>0.18408297386729705</v>
      </c>
      <c r="P64">
        <f t="shared" si="52"/>
        <v>0.11555555575954654</v>
      </c>
      <c r="Q64">
        <f t="shared" si="53"/>
        <v>161.84599312003172</v>
      </c>
      <c r="R64">
        <f t="shared" si="54"/>
        <v>27.94478898287884</v>
      </c>
      <c r="S64">
        <f t="shared" si="55"/>
        <v>27.9754096774194</v>
      </c>
      <c r="T64">
        <f t="shared" si="56"/>
        <v>3.789403058532816</v>
      </c>
      <c r="U64">
        <f t="shared" si="57"/>
        <v>40.351714516085913</v>
      </c>
      <c r="V64">
        <f t="shared" si="58"/>
        <v>1.5423659853007545</v>
      </c>
      <c r="W64">
        <f t="shared" si="59"/>
        <v>3.822305951054203</v>
      </c>
      <c r="X64">
        <f t="shared" si="60"/>
        <v>2.2470370732320615</v>
      </c>
      <c r="Y64">
        <f t="shared" si="61"/>
        <v>-196.34757254176142</v>
      </c>
      <c r="Z64">
        <f t="shared" si="62"/>
        <v>26.853193738513614</v>
      </c>
      <c r="AA64">
        <f t="shared" si="63"/>
        <v>1.7442651386256829</v>
      </c>
      <c r="AB64">
        <f t="shared" si="64"/>
        <v>-5.904120544590409</v>
      </c>
      <c r="AC64">
        <v>-3.95461107230013E-2</v>
      </c>
      <c r="AD64">
        <v>4.4393973716144397E-2</v>
      </c>
      <c r="AE64">
        <v>3.3457224332576301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50239.442484026127</v>
      </c>
      <c r="AK64">
        <v>0</v>
      </c>
      <c r="AL64">
        <v>0</v>
      </c>
      <c r="AM64">
        <v>0</v>
      </c>
      <c r="AN64">
        <f t="shared" si="68"/>
        <v>0</v>
      </c>
      <c r="AO64" t="e">
        <f t="shared" si="69"/>
        <v>#DIV/0!</v>
      </c>
      <c r="AP64">
        <v>-1</v>
      </c>
      <c r="AQ64" t="s">
        <v>397</v>
      </c>
      <c r="AR64">
        <v>2.26124230769231</v>
      </c>
      <c r="AS64">
        <v>1.4368000000000001</v>
      </c>
      <c r="AT64">
        <f t="shared" si="70"/>
        <v>-0.57380450145622897</v>
      </c>
      <c r="AU64">
        <v>0.5</v>
      </c>
      <c r="AV64">
        <f t="shared" si="71"/>
        <v>841.19248958742855</v>
      </c>
      <c r="AW64">
        <f t="shared" si="72"/>
        <v>16.293287789973629</v>
      </c>
      <c r="AX64">
        <f t="shared" si="73"/>
        <v>-241.34001855821927</v>
      </c>
      <c r="AY64">
        <f t="shared" si="74"/>
        <v>1</v>
      </c>
      <c r="AZ64">
        <f t="shared" si="75"/>
        <v>2.055806251724299E-2</v>
      </c>
      <c r="BA64">
        <f t="shared" si="76"/>
        <v>-1</v>
      </c>
      <c r="BB64" t="s">
        <v>252</v>
      </c>
      <c r="BC64">
        <v>0</v>
      </c>
      <c r="BD64">
        <f t="shared" si="77"/>
        <v>1.4368000000000001</v>
      </c>
      <c r="BE64">
        <f t="shared" si="78"/>
        <v>-0.57380450145622908</v>
      </c>
      <c r="BF64" t="e">
        <f t="shared" si="79"/>
        <v>#DIV/0!</v>
      </c>
      <c r="BG64">
        <f t="shared" si="80"/>
        <v>-0.57380450145622908</v>
      </c>
      <c r="BH64" t="e">
        <f t="shared" si="81"/>
        <v>#DIV/0!</v>
      </c>
      <c r="BI64">
        <f t="shared" si="82"/>
        <v>999.99067741935505</v>
      </c>
      <c r="BJ64">
        <f t="shared" si="83"/>
        <v>841.19248958742855</v>
      </c>
      <c r="BK64">
        <f t="shared" si="84"/>
        <v>0.8412003317453598</v>
      </c>
      <c r="BL64">
        <f t="shared" si="85"/>
        <v>0.19240066349071988</v>
      </c>
      <c r="BM64">
        <v>0.69784624368543502</v>
      </c>
      <c r="BN64">
        <v>0.5</v>
      </c>
      <c r="BO64" t="s">
        <v>253</v>
      </c>
      <c r="BP64">
        <v>1684831554.9677401</v>
      </c>
      <c r="BQ64">
        <v>399.966580645161</v>
      </c>
      <c r="BR64">
        <v>402.48906451612902</v>
      </c>
      <c r="BS64">
        <v>16.138529032258099</v>
      </c>
      <c r="BT64">
        <v>15.527174193548399</v>
      </c>
      <c r="BU64">
        <v>500.01990322580701</v>
      </c>
      <c r="BV64">
        <v>95.370445161290306</v>
      </c>
      <c r="BW64">
        <v>0.19997406451612901</v>
      </c>
      <c r="BX64">
        <v>28.123764516129</v>
      </c>
      <c r="BY64">
        <v>27.9754096774194</v>
      </c>
      <c r="BZ64">
        <v>999.9</v>
      </c>
      <c r="CA64">
        <v>9999.6774193548408</v>
      </c>
      <c r="CB64">
        <v>0</v>
      </c>
      <c r="CC64">
        <v>72.7774</v>
      </c>
      <c r="CD64">
        <v>999.99067741935505</v>
      </c>
      <c r="CE64">
        <v>0.95998861290322601</v>
      </c>
      <c r="CF64">
        <v>4.00116548387097E-2</v>
      </c>
      <c r="CG64">
        <v>0</v>
      </c>
      <c r="CH64">
        <v>2.2805548387096799</v>
      </c>
      <c r="CI64">
        <v>0</v>
      </c>
      <c r="CJ64">
        <v>1105.71258064516</v>
      </c>
      <c r="CK64">
        <v>9334.1977419354807</v>
      </c>
      <c r="CL64">
        <v>39.566064516129003</v>
      </c>
      <c r="CM64">
        <v>42.316064516129003</v>
      </c>
      <c r="CN64">
        <v>40.689032258064501</v>
      </c>
      <c r="CO64">
        <v>40.875</v>
      </c>
      <c r="CP64">
        <v>39.561999999999998</v>
      </c>
      <c r="CQ64">
        <v>959.97903225806397</v>
      </c>
      <c r="CR64">
        <v>40.010645161290299</v>
      </c>
      <c r="CS64">
        <v>0</v>
      </c>
      <c r="CT64">
        <v>59.600000143051098</v>
      </c>
      <c r="CU64">
        <v>2.26124230769231</v>
      </c>
      <c r="CV64">
        <v>0.19600341903733001</v>
      </c>
      <c r="CW64">
        <v>19.200000019644701</v>
      </c>
      <c r="CX64">
        <v>1105.9223076923099</v>
      </c>
      <c r="CY64">
        <v>15</v>
      </c>
      <c r="CZ64">
        <v>1684828631.0999999</v>
      </c>
      <c r="DA64" t="s">
        <v>254</v>
      </c>
      <c r="DB64">
        <v>1</v>
      </c>
      <c r="DC64">
        <v>-3.3639999999999999</v>
      </c>
      <c r="DD64">
        <v>0.39100000000000001</v>
      </c>
      <c r="DE64">
        <v>399</v>
      </c>
      <c r="DF64">
        <v>15</v>
      </c>
      <c r="DG64">
        <v>2.08</v>
      </c>
      <c r="DH64">
        <v>0.28000000000000003</v>
      </c>
      <c r="DI64">
        <v>-2.5079861538461499</v>
      </c>
      <c r="DJ64">
        <v>-0.28441748633444303</v>
      </c>
      <c r="DK64">
        <v>0.11306107517542199</v>
      </c>
      <c r="DL64">
        <v>1</v>
      </c>
      <c r="DM64">
        <v>2.2791250000000001</v>
      </c>
      <c r="DN64">
        <v>-0.15430722857660401</v>
      </c>
      <c r="DO64">
        <v>0.17254015886295701</v>
      </c>
      <c r="DP64">
        <v>1</v>
      </c>
      <c r="DQ64">
        <v>0.60531594230769203</v>
      </c>
      <c r="DR64">
        <v>7.8212296398775E-2</v>
      </c>
      <c r="DS64">
        <v>1.1002093467597399E-2</v>
      </c>
      <c r="DT64">
        <v>1</v>
      </c>
      <c r="DU64">
        <v>3</v>
      </c>
      <c r="DV64">
        <v>3</v>
      </c>
      <c r="DW64" t="s">
        <v>255</v>
      </c>
      <c r="DX64">
        <v>100</v>
      </c>
      <c r="DY64">
        <v>100</v>
      </c>
      <c r="DZ64">
        <v>-3.3639999999999999</v>
      </c>
      <c r="EA64">
        <v>0.39100000000000001</v>
      </c>
      <c r="EB64">
        <v>2</v>
      </c>
      <c r="EC64">
        <v>515.71799999999996</v>
      </c>
      <c r="ED64">
        <v>421.971</v>
      </c>
      <c r="EE64">
        <v>25.981000000000002</v>
      </c>
      <c r="EF64">
        <v>30.422499999999999</v>
      </c>
      <c r="EG64">
        <v>30.0002</v>
      </c>
      <c r="EH64">
        <v>30.554099999999998</v>
      </c>
      <c r="EI64">
        <v>30.577999999999999</v>
      </c>
      <c r="EJ64">
        <v>20.1769</v>
      </c>
      <c r="EK64">
        <v>31.045200000000001</v>
      </c>
      <c r="EL64">
        <v>5.3298300000000003</v>
      </c>
      <c r="EM64">
        <v>25.971800000000002</v>
      </c>
      <c r="EN64">
        <v>402.43599999999998</v>
      </c>
      <c r="EO64">
        <v>15.335000000000001</v>
      </c>
      <c r="EP64">
        <v>100.274</v>
      </c>
      <c r="EQ64">
        <v>90.019400000000005</v>
      </c>
    </row>
    <row r="65" spans="1:147" x14ac:dyDescent="0.3">
      <c r="A65">
        <v>49</v>
      </c>
      <c r="B65">
        <v>1684831623</v>
      </c>
      <c r="C65">
        <v>2880.4000000953702</v>
      </c>
      <c r="D65" t="s">
        <v>398</v>
      </c>
      <c r="E65" t="s">
        <v>399</v>
      </c>
      <c r="F65">
        <v>1684831615</v>
      </c>
      <c r="G65">
        <f t="shared" si="43"/>
        <v>4.9587065737038355E-3</v>
      </c>
      <c r="H65">
        <f t="shared" si="44"/>
        <v>16.641841317119724</v>
      </c>
      <c r="I65">
        <f t="shared" si="45"/>
        <v>399.99390322580598</v>
      </c>
      <c r="J65">
        <f t="shared" si="46"/>
        <v>257.63592605401692</v>
      </c>
      <c r="K65">
        <f t="shared" si="47"/>
        <v>24.62195062188075</v>
      </c>
      <c r="L65">
        <f t="shared" si="48"/>
        <v>38.226928538740523</v>
      </c>
      <c r="M65">
        <f t="shared" si="49"/>
        <v>0.21150863037909656</v>
      </c>
      <c r="N65">
        <f t="shared" si="50"/>
        <v>3.356922706225927</v>
      </c>
      <c r="O65">
        <f t="shared" si="51"/>
        <v>0.20437425758788427</v>
      </c>
      <c r="P65">
        <f t="shared" si="52"/>
        <v>0.12835485835701749</v>
      </c>
      <c r="Q65">
        <f t="shared" si="53"/>
        <v>161.8490301904439</v>
      </c>
      <c r="R65">
        <f t="shared" si="54"/>
        <v>27.826372970133416</v>
      </c>
      <c r="S65">
        <f t="shared" si="55"/>
        <v>27.9329419354839</v>
      </c>
      <c r="T65">
        <f t="shared" si="56"/>
        <v>3.780029958122987</v>
      </c>
      <c r="U65">
        <f t="shared" si="57"/>
        <v>39.919573313292418</v>
      </c>
      <c r="V65">
        <f t="shared" si="58"/>
        <v>1.5256220527671847</v>
      </c>
      <c r="W65">
        <f t="shared" si="59"/>
        <v>3.8217393778083872</v>
      </c>
      <c r="X65">
        <f t="shared" si="60"/>
        <v>2.2544079053558024</v>
      </c>
      <c r="Y65">
        <f t="shared" si="61"/>
        <v>-218.67895990033915</v>
      </c>
      <c r="Z65">
        <f t="shared" si="62"/>
        <v>34.074149300013659</v>
      </c>
      <c r="AA65">
        <f t="shared" si="63"/>
        <v>2.2131539808293619</v>
      </c>
      <c r="AB65">
        <f t="shared" si="64"/>
        <v>-20.542626429052234</v>
      </c>
      <c r="AC65">
        <v>-3.9538400156764499E-2</v>
      </c>
      <c r="AD65">
        <v>4.4385317930060897E-2</v>
      </c>
      <c r="AE65">
        <v>3.3452033598052999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50230.435558142068</v>
      </c>
      <c r="AK65">
        <v>0</v>
      </c>
      <c r="AL65">
        <v>0</v>
      </c>
      <c r="AM65">
        <v>0</v>
      </c>
      <c r="AN65">
        <f t="shared" si="68"/>
        <v>0</v>
      </c>
      <c r="AO65" t="e">
        <f t="shared" si="69"/>
        <v>#DIV/0!</v>
      </c>
      <c r="AP65">
        <v>-1</v>
      </c>
      <c r="AQ65" t="s">
        <v>400</v>
      </c>
      <c r="AR65">
        <v>2.3419846153846202</v>
      </c>
      <c r="AS65">
        <v>2.2109899999999998</v>
      </c>
      <c r="AT65">
        <f t="shared" si="70"/>
        <v>-5.9247041092280073E-2</v>
      </c>
      <c r="AU65">
        <v>0.5</v>
      </c>
      <c r="AV65">
        <f t="shared" si="71"/>
        <v>841.20840340633254</v>
      </c>
      <c r="AW65">
        <f t="shared" si="72"/>
        <v>16.641841317119724</v>
      </c>
      <c r="AX65">
        <f t="shared" si="73"/>
        <v>-24.91955442189315</v>
      </c>
      <c r="AY65">
        <f t="shared" si="74"/>
        <v>1</v>
      </c>
      <c r="AZ65">
        <f t="shared" si="75"/>
        <v>2.0972022207198647E-2</v>
      </c>
      <c r="BA65">
        <f t="shared" si="76"/>
        <v>-1</v>
      </c>
      <c r="BB65" t="s">
        <v>252</v>
      </c>
      <c r="BC65">
        <v>0</v>
      </c>
      <c r="BD65">
        <f t="shared" si="77"/>
        <v>2.2109899999999998</v>
      </c>
      <c r="BE65">
        <f t="shared" si="78"/>
        <v>-5.9247041092280128E-2</v>
      </c>
      <c r="BF65" t="e">
        <f t="shared" si="79"/>
        <v>#DIV/0!</v>
      </c>
      <c r="BG65">
        <f t="shared" si="80"/>
        <v>-5.9247041092280128E-2</v>
      </c>
      <c r="BH65" t="e">
        <f t="shared" si="81"/>
        <v>#DIV/0!</v>
      </c>
      <c r="BI65">
        <f t="shared" si="82"/>
        <v>1000.00961290323</v>
      </c>
      <c r="BJ65">
        <f t="shared" si="83"/>
        <v>841.20840340633254</v>
      </c>
      <c r="BK65">
        <f t="shared" si="84"/>
        <v>0.84120031702908782</v>
      </c>
      <c r="BL65">
        <f t="shared" si="85"/>
        <v>0.19240063405817556</v>
      </c>
      <c r="BM65">
        <v>0.69784624368543502</v>
      </c>
      <c r="BN65">
        <v>0.5</v>
      </c>
      <c r="BO65" t="s">
        <v>253</v>
      </c>
      <c r="BP65">
        <v>1684831615</v>
      </c>
      <c r="BQ65">
        <v>399.99390322580598</v>
      </c>
      <c r="BR65">
        <v>402.59338709677399</v>
      </c>
      <c r="BS65">
        <v>15.9636032258065</v>
      </c>
      <c r="BT65">
        <v>15.2825774193548</v>
      </c>
      <c r="BU65">
        <v>500.00661290322603</v>
      </c>
      <c r="BV65">
        <v>95.368770967741895</v>
      </c>
      <c r="BW65">
        <v>0.20000703225806499</v>
      </c>
      <c r="BX65">
        <v>28.121219354838701</v>
      </c>
      <c r="BY65">
        <v>27.9329419354839</v>
      </c>
      <c r="BZ65">
        <v>999.9</v>
      </c>
      <c r="CA65">
        <v>9997.9032258064508</v>
      </c>
      <c r="CB65">
        <v>0</v>
      </c>
      <c r="CC65">
        <v>72.780851612903206</v>
      </c>
      <c r="CD65">
        <v>1000.00961290323</v>
      </c>
      <c r="CE65">
        <v>0.95999054838709696</v>
      </c>
      <c r="CF65">
        <v>4.0009680645161298E-2</v>
      </c>
      <c r="CG65">
        <v>0</v>
      </c>
      <c r="CH65">
        <v>2.3561516129032301</v>
      </c>
      <c r="CI65">
        <v>0</v>
      </c>
      <c r="CJ65">
        <v>1119.5793548387101</v>
      </c>
      <c r="CK65">
        <v>9334.3812903225808</v>
      </c>
      <c r="CL65">
        <v>39.741870967741903</v>
      </c>
      <c r="CM65">
        <v>42.447161290322597</v>
      </c>
      <c r="CN65">
        <v>40.870935483871001</v>
      </c>
      <c r="CO65">
        <v>41</v>
      </c>
      <c r="CP65">
        <v>39.691064516129003</v>
      </c>
      <c r="CQ65">
        <v>959.99903225806395</v>
      </c>
      <c r="CR65">
        <v>40.010967741935502</v>
      </c>
      <c r="CS65">
        <v>0</v>
      </c>
      <c r="CT65">
        <v>59.400000095367403</v>
      </c>
      <c r="CU65">
        <v>2.3419846153846202</v>
      </c>
      <c r="CV65">
        <v>-0.628779488387472</v>
      </c>
      <c r="CW65">
        <v>15.666324806222301</v>
      </c>
      <c r="CX65">
        <v>1119.64538461538</v>
      </c>
      <c r="CY65">
        <v>15</v>
      </c>
      <c r="CZ65">
        <v>1684828631.0999999</v>
      </c>
      <c r="DA65" t="s">
        <v>254</v>
      </c>
      <c r="DB65">
        <v>1</v>
      </c>
      <c r="DC65">
        <v>-3.3639999999999999</v>
      </c>
      <c r="DD65">
        <v>0.39100000000000001</v>
      </c>
      <c r="DE65">
        <v>399</v>
      </c>
      <c r="DF65">
        <v>15</v>
      </c>
      <c r="DG65">
        <v>2.08</v>
      </c>
      <c r="DH65">
        <v>0.28000000000000003</v>
      </c>
      <c r="DI65">
        <v>-2.6180169230769201</v>
      </c>
      <c r="DJ65">
        <v>0.102371176427782</v>
      </c>
      <c r="DK65">
        <v>0.12590090160577899</v>
      </c>
      <c r="DL65">
        <v>1</v>
      </c>
      <c r="DM65">
        <v>2.3612159090909102</v>
      </c>
      <c r="DN65">
        <v>-0.238357670165494</v>
      </c>
      <c r="DO65">
        <v>0.174865481992174</v>
      </c>
      <c r="DP65">
        <v>1</v>
      </c>
      <c r="DQ65">
        <v>0.67992498076923102</v>
      </c>
      <c r="DR65">
        <v>1.6129284325731401E-2</v>
      </c>
      <c r="DS65">
        <v>3.02566383364801E-3</v>
      </c>
      <c r="DT65">
        <v>1</v>
      </c>
      <c r="DU65">
        <v>3</v>
      </c>
      <c r="DV65">
        <v>3</v>
      </c>
      <c r="DW65" t="s">
        <v>255</v>
      </c>
      <c r="DX65">
        <v>100</v>
      </c>
      <c r="DY65">
        <v>100</v>
      </c>
      <c r="DZ65">
        <v>-3.3639999999999999</v>
      </c>
      <c r="EA65">
        <v>0.39100000000000001</v>
      </c>
      <c r="EB65">
        <v>2</v>
      </c>
      <c r="EC65">
        <v>515.90899999999999</v>
      </c>
      <c r="ED65">
        <v>421.80900000000003</v>
      </c>
      <c r="EE65">
        <v>26.2942</v>
      </c>
      <c r="EF65">
        <v>30.401399999999999</v>
      </c>
      <c r="EG65">
        <v>30.0001</v>
      </c>
      <c r="EH65">
        <v>30.546199999999999</v>
      </c>
      <c r="EI65">
        <v>30.572800000000001</v>
      </c>
      <c r="EJ65">
        <v>20.182200000000002</v>
      </c>
      <c r="EK65">
        <v>31.6343</v>
      </c>
      <c r="EL65">
        <v>4.1993</v>
      </c>
      <c r="EM65">
        <v>26.287400000000002</v>
      </c>
      <c r="EN65">
        <v>402.65800000000002</v>
      </c>
      <c r="EO65">
        <v>15.344900000000001</v>
      </c>
      <c r="EP65">
        <v>100.277</v>
      </c>
      <c r="EQ65">
        <v>90.026300000000006</v>
      </c>
    </row>
    <row r="66" spans="1:147" x14ac:dyDescent="0.3">
      <c r="A66">
        <v>50</v>
      </c>
      <c r="B66">
        <v>1684831683</v>
      </c>
      <c r="C66">
        <v>2940.4000000953702</v>
      </c>
      <c r="D66" t="s">
        <v>401</v>
      </c>
      <c r="E66" t="s">
        <v>402</v>
      </c>
      <c r="F66">
        <v>1684831675</v>
      </c>
      <c r="G66">
        <f t="shared" si="43"/>
        <v>5.0182722960581032E-3</v>
      </c>
      <c r="H66">
        <f t="shared" si="44"/>
        <v>17.283292130414647</v>
      </c>
      <c r="I66">
        <f t="shared" si="45"/>
        <v>399.98206451612901</v>
      </c>
      <c r="J66">
        <f t="shared" si="46"/>
        <v>255.04099916667926</v>
      </c>
      <c r="K66">
        <f t="shared" si="47"/>
        <v>24.373669182598228</v>
      </c>
      <c r="L66">
        <f t="shared" si="48"/>
        <v>38.2253463221316</v>
      </c>
      <c r="M66">
        <f t="shared" si="49"/>
        <v>0.21528696035525877</v>
      </c>
      <c r="N66">
        <f t="shared" si="50"/>
        <v>3.3593497311971618</v>
      </c>
      <c r="O66">
        <f t="shared" si="51"/>
        <v>0.20790534747772269</v>
      </c>
      <c r="P66">
        <f t="shared" si="52"/>
        <v>0.13058296578448442</v>
      </c>
      <c r="Q66">
        <f t="shared" si="53"/>
        <v>161.84895187714949</v>
      </c>
      <c r="R66">
        <f t="shared" si="54"/>
        <v>27.881317576653501</v>
      </c>
      <c r="S66">
        <f t="shared" si="55"/>
        <v>27.955016129032298</v>
      </c>
      <c r="T66">
        <f t="shared" si="56"/>
        <v>3.7848994491556986</v>
      </c>
      <c r="U66">
        <f t="shared" si="57"/>
        <v>40.199551600840067</v>
      </c>
      <c r="V66">
        <f t="shared" si="58"/>
        <v>1.5424489382234179</v>
      </c>
      <c r="W66">
        <f t="shared" si="59"/>
        <v>3.8369804557501199</v>
      </c>
      <c r="X66">
        <f t="shared" si="60"/>
        <v>2.2424505109322808</v>
      </c>
      <c r="Y66">
        <f t="shared" si="61"/>
        <v>-221.30580825616235</v>
      </c>
      <c r="Z66">
        <f t="shared" si="62"/>
        <v>42.480053903360634</v>
      </c>
      <c r="AA66">
        <f t="shared" si="63"/>
        <v>2.7583761347080094</v>
      </c>
      <c r="AB66">
        <f t="shared" si="64"/>
        <v>-14.218426340944212</v>
      </c>
      <c r="AC66">
        <v>-3.9574298460260199E-2</v>
      </c>
      <c r="AD66">
        <v>4.4425616920598897E-2</v>
      </c>
      <c r="AE66">
        <v>3.3476197443699198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50262.740907443687</v>
      </c>
      <c r="AK66">
        <v>0</v>
      </c>
      <c r="AL66">
        <v>0</v>
      </c>
      <c r="AM66">
        <v>0</v>
      </c>
      <c r="AN66">
        <f t="shared" si="68"/>
        <v>0</v>
      </c>
      <c r="AO66" t="e">
        <f t="shared" si="69"/>
        <v>#DIV/0!</v>
      </c>
      <c r="AP66">
        <v>-1</v>
      </c>
      <c r="AQ66" t="s">
        <v>403</v>
      </c>
      <c r="AR66">
        <v>2.3320692307692301</v>
      </c>
      <c r="AS66">
        <v>1.7791999999999999</v>
      </c>
      <c r="AT66">
        <f t="shared" si="70"/>
        <v>-0.31074035002766998</v>
      </c>
      <c r="AU66">
        <v>0.5</v>
      </c>
      <c r="AV66">
        <f t="shared" si="71"/>
        <v>841.20799637391917</v>
      </c>
      <c r="AW66">
        <f t="shared" si="72"/>
        <v>17.283292130414647</v>
      </c>
      <c r="AX66">
        <f t="shared" si="73"/>
        <v>-130.69863361965329</v>
      </c>
      <c r="AY66">
        <f t="shared" si="74"/>
        <v>1</v>
      </c>
      <c r="AZ66">
        <f t="shared" si="75"/>
        <v>2.1734567680319193E-2</v>
      </c>
      <c r="BA66">
        <f t="shared" si="76"/>
        <v>-1</v>
      </c>
      <c r="BB66" t="s">
        <v>252</v>
      </c>
      <c r="BC66">
        <v>0</v>
      </c>
      <c r="BD66">
        <f t="shared" si="77"/>
        <v>1.7791999999999999</v>
      </c>
      <c r="BE66">
        <f t="shared" si="78"/>
        <v>-0.31074035002766986</v>
      </c>
      <c r="BF66" t="e">
        <f t="shared" si="79"/>
        <v>#DIV/0!</v>
      </c>
      <c r="BG66">
        <f t="shared" si="80"/>
        <v>-0.31074035002766986</v>
      </c>
      <c r="BH66" t="e">
        <f t="shared" si="81"/>
        <v>#DIV/0!</v>
      </c>
      <c r="BI66">
        <f t="shared" si="82"/>
        <v>1000.00912903226</v>
      </c>
      <c r="BJ66">
        <f t="shared" si="83"/>
        <v>841.20799637391917</v>
      </c>
      <c r="BK66">
        <f t="shared" si="84"/>
        <v>0.84120031702908782</v>
      </c>
      <c r="BL66">
        <f t="shared" si="85"/>
        <v>0.19240063405817556</v>
      </c>
      <c r="BM66">
        <v>0.69784624368543502</v>
      </c>
      <c r="BN66">
        <v>0.5</v>
      </c>
      <c r="BO66" t="s">
        <v>253</v>
      </c>
      <c r="BP66">
        <v>1684831675</v>
      </c>
      <c r="BQ66">
        <v>399.98206451612901</v>
      </c>
      <c r="BR66">
        <v>402.67441935483902</v>
      </c>
      <c r="BS66">
        <v>16.139864516128998</v>
      </c>
      <c r="BT66">
        <v>15.4507741935484</v>
      </c>
      <c r="BU66">
        <v>500.00135483870997</v>
      </c>
      <c r="BV66">
        <v>95.367664516128997</v>
      </c>
      <c r="BW66">
        <v>0.19998641935483899</v>
      </c>
      <c r="BX66">
        <v>28.189570967741901</v>
      </c>
      <c r="BY66">
        <v>27.955016129032298</v>
      </c>
      <c r="BZ66">
        <v>999.9</v>
      </c>
      <c r="CA66">
        <v>10007.0967741935</v>
      </c>
      <c r="CB66">
        <v>0</v>
      </c>
      <c r="CC66">
        <v>72.784303225806397</v>
      </c>
      <c r="CD66">
        <v>1000.00912903226</v>
      </c>
      <c r="CE66">
        <v>0.95999183870967797</v>
      </c>
      <c r="CF66">
        <v>4.0008364516128998E-2</v>
      </c>
      <c r="CG66">
        <v>0</v>
      </c>
      <c r="CH66">
        <v>2.3367709677419399</v>
      </c>
      <c r="CI66">
        <v>0</v>
      </c>
      <c r="CJ66">
        <v>1127.86064516129</v>
      </c>
      <c r="CK66">
        <v>9334.3796774193597</v>
      </c>
      <c r="CL66">
        <v>39.875</v>
      </c>
      <c r="CM66">
        <v>42.561999999999998</v>
      </c>
      <c r="CN66">
        <v>40.995935483871001</v>
      </c>
      <c r="CO66">
        <v>41.112806451612897</v>
      </c>
      <c r="CP66">
        <v>39.811999999999998</v>
      </c>
      <c r="CQ66">
        <v>959.99903225806395</v>
      </c>
      <c r="CR66">
        <v>40.010967741935502</v>
      </c>
      <c r="CS66">
        <v>0</v>
      </c>
      <c r="CT66">
        <v>59.400000095367403</v>
      </c>
      <c r="CU66">
        <v>2.3320692307692301</v>
      </c>
      <c r="CV66">
        <v>1.3358085477844499</v>
      </c>
      <c r="CW66">
        <v>8.3107692314031993</v>
      </c>
      <c r="CX66">
        <v>1127.92115384615</v>
      </c>
      <c r="CY66">
        <v>15</v>
      </c>
      <c r="CZ66">
        <v>1684828631.0999999</v>
      </c>
      <c r="DA66" t="s">
        <v>254</v>
      </c>
      <c r="DB66">
        <v>1</v>
      </c>
      <c r="DC66">
        <v>-3.3639999999999999</v>
      </c>
      <c r="DD66">
        <v>0.39100000000000001</v>
      </c>
      <c r="DE66">
        <v>399</v>
      </c>
      <c r="DF66">
        <v>15</v>
      </c>
      <c r="DG66">
        <v>2.08</v>
      </c>
      <c r="DH66">
        <v>0.28000000000000003</v>
      </c>
      <c r="DI66">
        <v>-2.6950846153846202</v>
      </c>
      <c r="DJ66">
        <v>-4.2212686758295301E-2</v>
      </c>
      <c r="DK66">
        <v>0.10473362424708201</v>
      </c>
      <c r="DL66">
        <v>1</v>
      </c>
      <c r="DM66">
        <v>2.35408863636364</v>
      </c>
      <c r="DN66">
        <v>1.9093087311202801E-2</v>
      </c>
      <c r="DO66">
        <v>0.20577162784361999</v>
      </c>
      <c r="DP66">
        <v>1</v>
      </c>
      <c r="DQ66">
        <v>0.67830723076923105</v>
      </c>
      <c r="DR66">
        <v>0.11433955092632</v>
      </c>
      <c r="DS66">
        <v>1.4691599460779499E-2</v>
      </c>
      <c r="DT66">
        <v>0</v>
      </c>
      <c r="DU66">
        <v>2</v>
      </c>
      <c r="DV66">
        <v>3</v>
      </c>
      <c r="DW66" t="s">
        <v>262</v>
      </c>
      <c r="DX66">
        <v>100</v>
      </c>
      <c r="DY66">
        <v>100</v>
      </c>
      <c r="DZ66">
        <v>-3.3639999999999999</v>
      </c>
      <c r="EA66">
        <v>0.39100000000000001</v>
      </c>
      <c r="EB66">
        <v>2</v>
      </c>
      <c r="EC66">
        <v>516.56799999999998</v>
      </c>
      <c r="ED66">
        <v>421.87700000000001</v>
      </c>
      <c r="EE66">
        <v>26.5566</v>
      </c>
      <c r="EF66">
        <v>30.372399999999999</v>
      </c>
      <c r="EG66">
        <v>29.9999</v>
      </c>
      <c r="EH66">
        <v>30.533000000000001</v>
      </c>
      <c r="EI66">
        <v>30.564900000000002</v>
      </c>
      <c r="EJ66">
        <v>20.190300000000001</v>
      </c>
      <c r="EK66">
        <v>29.450199999999999</v>
      </c>
      <c r="EL66">
        <v>3.4562499999999998</v>
      </c>
      <c r="EM66">
        <v>26.5519</v>
      </c>
      <c r="EN66">
        <v>402.75799999999998</v>
      </c>
      <c r="EO66">
        <v>15.464700000000001</v>
      </c>
      <c r="EP66">
        <v>100.283</v>
      </c>
      <c r="EQ66">
        <v>90.035200000000003</v>
      </c>
    </row>
    <row r="67" spans="1:147" x14ac:dyDescent="0.3">
      <c r="A67">
        <v>51</v>
      </c>
      <c r="B67">
        <v>1684831743</v>
      </c>
      <c r="C67">
        <v>3000.4000000953702</v>
      </c>
      <c r="D67" t="s">
        <v>404</v>
      </c>
      <c r="E67" t="s">
        <v>405</v>
      </c>
      <c r="F67">
        <v>1684831735</v>
      </c>
      <c r="G67">
        <f t="shared" si="43"/>
        <v>5.3500277267874057E-3</v>
      </c>
      <c r="H67">
        <f t="shared" si="44"/>
        <v>17.688693663918134</v>
      </c>
      <c r="I67">
        <f t="shared" si="45"/>
        <v>399.98941935483901</v>
      </c>
      <c r="J67">
        <f t="shared" si="46"/>
        <v>259.822070642261</v>
      </c>
      <c r="K67">
        <f t="shared" si="47"/>
        <v>24.830662605747932</v>
      </c>
      <c r="L67">
        <f t="shared" si="48"/>
        <v>38.226168752014992</v>
      </c>
      <c r="M67">
        <f t="shared" si="49"/>
        <v>0.22925212896892697</v>
      </c>
      <c r="N67">
        <f t="shared" si="50"/>
        <v>3.3597905743625782</v>
      </c>
      <c r="O67">
        <f t="shared" si="51"/>
        <v>0.22090283443037659</v>
      </c>
      <c r="P67">
        <f t="shared" si="52"/>
        <v>0.13878908836877452</v>
      </c>
      <c r="Q67">
        <f t="shared" si="53"/>
        <v>161.85012822999113</v>
      </c>
      <c r="R67">
        <f t="shared" si="54"/>
        <v>27.877704375733622</v>
      </c>
      <c r="S67">
        <f t="shared" si="55"/>
        <v>27.992022580645202</v>
      </c>
      <c r="T67">
        <f t="shared" si="56"/>
        <v>3.7930752239784353</v>
      </c>
      <c r="U67">
        <f t="shared" si="57"/>
        <v>40.04903941504476</v>
      </c>
      <c r="V67">
        <f t="shared" si="58"/>
        <v>1.5431415429152486</v>
      </c>
      <c r="W67">
        <f t="shared" si="59"/>
        <v>3.8531299762849103</v>
      </c>
      <c r="X67">
        <f t="shared" si="60"/>
        <v>2.2499336810631867</v>
      </c>
      <c r="Y67">
        <f t="shared" si="61"/>
        <v>-235.93622275132458</v>
      </c>
      <c r="Z67">
        <f t="shared" si="62"/>
        <v>48.854499541789927</v>
      </c>
      <c r="AA67">
        <f t="shared" si="63"/>
        <v>3.1736003279726459</v>
      </c>
      <c r="AB67">
        <f t="shared" si="64"/>
        <v>-22.057994651570873</v>
      </c>
      <c r="AC67">
        <v>-3.9580820138141903E-2</v>
      </c>
      <c r="AD67">
        <v>4.4432938075351397E-2</v>
      </c>
      <c r="AE67">
        <v>3.3480586544828599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50258.648885844865</v>
      </c>
      <c r="AK67">
        <v>0</v>
      </c>
      <c r="AL67">
        <v>0</v>
      </c>
      <c r="AM67">
        <v>0</v>
      </c>
      <c r="AN67">
        <f t="shared" si="68"/>
        <v>0</v>
      </c>
      <c r="AO67" t="e">
        <f t="shared" si="69"/>
        <v>#DIV/0!</v>
      </c>
      <c r="AP67">
        <v>-1</v>
      </c>
      <c r="AQ67" t="s">
        <v>406</v>
      </c>
      <c r="AR67">
        <v>2.3240923076923101</v>
      </c>
      <c r="AS67">
        <v>1.978</v>
      </c>
      <c r="AT67">
        <f t="shared" si="70"/>
        <v>-0.17497083300925698</v>
      </c>
      <c r="AU67">
        <v>0.5</v>
      </c>
      <c r="AV67">
        <f t="shared" si="71"/>
        <v>841.2137618318427</v>
      </c>
      <c r="AW67">
        <f t="shared" si="72"/>
        <v>17.688693663918134</v>
      </c>
      <c r="AX67">
        <f t="shared" si="73"/>
        <v>-73.593936323284112</v>
      </c>
      <c r="AY67">
        <f t="shared" si="74"/>
        <v>1</v>
      </c>
      <c r="AZ67">
        <f t="shared" si="75"/>
        <v>2.2216343231500738E-2</v>
      </c>
      <c r="BA67">
        <f t="shared" si="76"/>
        <v>-1</v>
      </c>
      <c r="BB67" t="s">
        <v>252</v>
      </c>
      <c r="BC67">
        <v>0</v>
      </c>
      <c r="BD67">
        <f t="shared" si="77"/>
        <v>1.978</v>
      </c>
      <c r="BE67">
        <f t="shared" si="78"/>
        <v>-0.17497083300925689</v>
      </c>
      <c r="BF67" t="e">
        <f t="shared" si="79"/>
        <v>#DIV/0!</v>
      </c>
      <c r="BG67">
        <f t="shared" si="80"/>
        <v>-0.17497083300925689</v>
      </c>
      <c r="BH67" t="e">
        <f t="shared" si="81"/>
        <v>#DIV/0!</v>
      </c>
      <c r="BI67">
        <f t="shared" si="82"/>
        <v>1000.01593548387</v>
      </c>
      <c r="BJ67">
        <f t="shared" si="83"/>
        <v>841.2137618318427</v>
      </c>
      <c r="BK67">
        <f t="shared" si="84"/>
        <v>0.84120035689712402</v>
      </c>
      <c r="BL67">
        <f t="shared" si="85"/>
        <v>0.19240071379424806</v>
      </c>
      <c r="BM67">
        <v>0.69784624368543502</v>
      </c>
      <c r="BN67">
        <v>0.5</v>
      </c>
      <c r="BO67" t="s">
        <v>253</v>
      </c>
      <c r="BP67">
        <v>1684831735</v>
      </c>
      <c r="BQ67">
        <v>399.98941935483901</v>
      </c>
      <c r="BR67">
        <v>402.75683870967703</v>
      </c>
      <c r="BS67">
        <v>16.147061290322601</v>
      </c>
      <c r="BT67">
        <v>15.4124322580645</v>
      </c>
      <c r="BU67">
        <v>500.009064516129</v>
      </c>
      <c r="BV67">
        <v>95.368009677419394</v>
      </c>
      <c r="BW67">
        <v>0.199940129032258</v>
      </c>
      <c r="BX67">
        <v>28.261738709677399</v>
      </c>
      <c r="BY67">
        <v>27.992022580645202</v>
      </c>
      <c r="BZ67">
        <v>999.9</v>
      </c>
      <c r="CA67">
        <v>10008.7096774194</v>
      </c>
      <c r="CB67">
        <v>0</v>
      </c>
      <c r="CC67">
        <v>72.7774</v>
      </c>
      <c r="CD67">
        <v>1000.01593548387</v>
      </c>
      <c r="CE67">
        <v>0.959991516129033</v>
      </c>
      <c r="CF67">
        <v>4.0008693548387098E-2</v>
      </c>
      <c r="CG67">
        <v>0</v>
      </c>
      <c r="CH67">
        <v>2.33383870967742</v>
      </c>
      <c r="CI67">
        <v>0</v>
      </c>
      <c r="CJ67">
        <v>1132.5954838709699</v>
      </c>
      <c r="CK67">
        <v>9334.4367741935494</v>
      </c>
      <c r="CL67">
        <v>40</v>
      </c>
      <c r="CM67">
        <v>42.662999999999997</v>
      </c>
      <c r="CN67">
        <v>41.125</v>
      </c>
      <c r="CO67">
        <v>41.186999999999998</v>
      </c>
      <c r="CP67">
        <v>39.936999999999998</v>
      </c>
      <c r="CQ67">
        <v>960.00451612903203</v>
      </c>
      <c r="CR67">
        <v>40.0125806451613</v>
      </c>
      <c r="CS67">
        <v>0</v>
      </c>
      <c r="CT67">
        <v>59.200000047683702</v>
      </c>
      <c r="CU67">
        <v>2.3240923076923101</v>
      </c>
      <c r="CV67">
        <v>-3.4379492538341598E-2</v>
      </c>
      <c r="CW67">
        <v>4.4010256471085798</v>
      </c>
      <c r="CX67">
        <v>1132.6165384615399</v>
      </c>
      <c r="CY67">
        <v>15</v>
      </c>
      <c r="CZ67">
        <v>1684828631.0999999</v>
      </c>
      <c r="DA67" t="s">
        <v>254</v>
      </c>
      <c r="DB67">
        <v>1</v>
      </c>
      <c r="DC67">
        <v>-3.3639999999999999</v>
      </c>
      <c r="DD67">
        <v>0.39100000000000001</v>
      </c>
      <c r="DE67">
        <v>399</v>
      </c>
      <c r="DF67">
        <v>15</v>
      </c>
      <c r="DG67">
        <v>2.08</v>
      </c>
      <c r="DH67">
        <v>0.28000000000000003</v>
      </c>
      <c r="DI67">
        <v>-2.7493182692307698</v>
      </c>
      <c r="DJ67">
        <v>-1.9792316229822401E-2</v>
      </c>
      <c r="DK67">
        <v>0.11337812040860901</v>
      </c>
      <c r="DL67">
        <v>1</v>
      </c>
      <c r="DM67">
        <v>2.31253181818182</v>
      </c>
      <c r="DN67">
        <v>0.13766813745156201</v>
      </c>
      <c r="DO67">
        <v>0.184326735313247</v>
      </c>
      <c r="DP67">
        <v>1</v>
      </c>
      <c r="DQ67">
        <v>0.731089923076923</v>
      </c>
      <c r="DR67">
        <v>3.07813984461708E-2</v>
      </c>
      <c r="DS67">
        <v>4.86006872714207E-3</v>
      </c>
      <c r="DT67">
        <v>1</v>
      </c>
      <c r="DU67">
        <v>3</v>
      </c>
      <c r="DV67">
        <v>3</v>
      </c>
      <c r="DW67" t="s">
        <v>255</v>
      </c>
      <c r="DX67">
        <v>100</v>
      </c>
      <c r="DY67">
        <v>100</v>
      </c>
      <c r="DZ67">
        <v>-3.3639999999999999</v>
      </c>
      <c r="EA67">
        <v>0.39100000000000001</v>
      </c>
      <c r="EB67">
        <v>2</v>
      </c>
      <c r="EC67">
        <v>515.54999999999995</v>
      </c>
      <c r="ED67">
        <v>422.28300000000002</v>
      </c>
      <c r="EE67">
        <v>26.617899999999999</v>
      </c>
      <c r="EF67">
        <v>30.3461</v>
      </c>
      <c r="EG67">
        <v>30</v>
      </c>
      <c r="EH67">
        <v>30.517199999999999</v>
      </c>
      <c r="EI67">
        <v>30.5518</v>
      </c>
      <c r="EJ67">
        <v>20.191800000000001</v>
      </c>
      <c r="EK67">
        <v>29.450199999999999</v>
      </c>
      <c r="EL67">
        <v>2.7113999999999998</v>
      </c>
      <c r="EM67">
        <v>26.616099999999999</v>
      </c>
      <c r="EN67">
        <v>402.86599999999999</v>
      </c>
      <c r="EO67">
        <v>15.4039</v>
      </c>
      <c r="EP67">
        <v>100.291</v>
      </c>
      <c r="EQ67">
        <v>90.043499999999995</v>
      </c>
    </row>
    <row r="68" spans="1:147" x14ac:dyDescent="0.3">
      <c r="A68">
        <v>52</v>
      </c>
      <c r="B68">
        <v>1684831803</v>
      </c>
      <c r="C68">
        <v>3060.4000000953702</v>
      </c>
      <c r="D68" t="s">
        <v>407</v>
      </c>
      <c r="E68" t="s">
        <v>408</v>
      </c>
      <c r="F68">
        <v>1684831795</v>
      </c>
      <c r="G68">
        <f t="shared" si="43"/>
        <v>5.3723648819569425E-3</v>
      </c>
      <c r="H68">
        <f t="shared" si="44"/>
        <v>17.660613136414504</v>
      </c>
      <c r="I68">
        <f t="shared" si="45"/>
        <v>400.02280645161301</v>
      </c>
      <c r="J68">
        <f t="shared" si="46"/>
        <v>260.70001485911661</v>
      </c>
      <c r="K68">
        <f t="shared" si="47"/>
        <v>24.914042659209347</v>
      </c>
      <c r="L68">
        <f t="shared" si="48"/>
        <v>38.228556565207327</v>
      </c>
      <c r="M68">
        <f t="shared" si="49"/>
        <v>0.23047255478293693</v>
      </c>
      <c r="N68">
        <f t="shared" si="50"/>
        <v>3.3556768316671732</v>
      </c>
      <c r="O68">
        <f t="shared" si="51"/>
        <v>0.22202595343292131</v>
      </c>
      <c r="P68">
        <f t="shared" si="52"/>
        <v>0.13949932351498961</v>
      </c>
      <c r="Q68">
        <f t="shared" si="53"/>
        <v>161.8471057265217</v>
      </c>
      <c r="R68">
        <f t="shared" si="54"/>
        <v>27.916564480103393</v>
      </c>
      <c r="S68">
        <f t="shared" si="55"/>
        <v>28.0049225806452</v>
      </c>
      <c r="T68">
        <f t="shared" si="56"/>
        <v>3.7959288192872891</v>
      </c>
      <c r="U68">
        <f t="shared" si="57"/>
        <v>40.0759580401728</v>
      </c>
      <c r="V68">
        <f t="shared" si="58"/>
        <v>1.5481741275964842</v>
      </c>
      <c r="W68">
        <f t="shared" si="59"/>
        <v>3.8630994823494151</v>
      </c>
      <c r="X68">
        <f t="shared" si="60"/>
        <v>2.2477546916908047</v>
      </c>
      <c r="Y68">
        <f t="shared" si="61"/>
        <v>-236.92129129430117</v>
      </c>
      <c r="Z68">
        <f t="shared" si="62"/>
        <v>54.496887735287203</v>
      </c>
      <c r="AA68">
        <f t="shared" si="63"/>
        <v>3.5454834262827482</v>
      </c>
      <c r="AB68">
        <f t="shared" si="64"/>
        <v>-17.03181440620952</v>
      </c>
      <c r="AC68">
        <v>-3.9519976439226598E-2</v>
      </c>
      <c r="AD68">
        <v>4.4364635693118298E-2</v>
      </c>
      <c r="AE68">
        <v>3.3439629461131299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50177.104343508654</v>
      </c>
      <c r="AK68">
        <v>0</v>
      </c>
      <c r="AL68">
        <v>0</v>
      </c>
      <c r="AM68">
        <v>0</v>
      </c>
      <c r="AN68">
        <f t="shared" si="68"/>
        <v>0</v>
      </c>
      <c r="AO68" t="e">
        <f t="shared" si="69"/>
        <v>#DIV/0!</v>
      </c>
      <c r="AP68">
        <v>-1</v>
      </c>
      <c r="AQ68" t="s">
        <v>409</v>
      </c>
      <c r="AR68">
        <v>2.3701846153846202</v>
      </c>
      <c r="AS68">
        <v>1.63</v>
      </c>
      <c r="AT68">
        <f t="shared" si="70"/>
        <v>-0.45410099103350943</v>
      </c>
      <c r="AU68">
        <v>0.5</v>
      </c>
      <c r="AV68">
        <f t="shared" si="71"/>
        <v>841.19836714805592</v>
      </c>
      <c r="AW68">
        <f t="shared" si="72"/>
        <v>17.660613136414504</v>
      </c>
      <c r="AX68">
        <f t="shared" si="73"/>
        <v>-190.99450608885107</v>
      </c>
      <c r="AY68">
        <f t="shared" si="74"/>
        <v>1</v>
      </c>
      <c r="AZ68">
        <f t="shared" si="75"/>
        <v>2.2183368234154129E-2</v>
      </c>
      <c r="BA68">
        <f t="shared" si="76"/>
        <v>-1</v>
      </c>
      <c r="BB68" t="s">
        <v>252</v>
      </c>
      <c r="BC68">
        <v>0</v>
      </c>
      <c r="BD68">
        <f t="shared" si="77"/>
        <v>1.63</v>
      </c>
      <c r="BE68">
        <f t="shared" si="78"/>
        <v>-0.45410099103350943</v>
      </c>
      <c r="BF68" t="e">
        <f t="shared" si="79"/>
        <v>#DIV/0!</v>
      </c>
      <c r="BG68">
        <f t="shared" si="80"/>
        <v>-0.45410099103350943</v>
      </c>
      <c r="BH68" t="e">
        <f t="shared" si="81"/>
        <v>#DIV/0!</v>
      </c>
      <c r="BI68">
        <f t="shared" si="82"/>
        <v>999.997677419355</v>
      </c>
      <c r="BJ68">
        <f t="shared" si="83"/>
        <v>841.19836714805592</v>
      </c>
      <c r="BK68">
        <f t="shared" si="84"/>
        <v>0.84120032090363983</v>
      </c>
      <c r="BL68">
        <f t="shared" si="85"/>
        <v>0.19240064180727975</v>
      </c>
      <c r="BM68">
        <v>0.69784624368543502</v>
      </c>
      <c r="BN68">
        <v>0.5</v>
      </c>
      <c r="BO68" t="s">
        <v>253</v>
      </c>
      <c r="BP68">
        <v>1684831795</v>
      </c>
      <c r="BQ68">
        <v>400.02280645161301</v>
      </c>
      <c r="BR68">
        <v>402.78754838709699</v>
      </c>
      <c r="BS68">
        <v>16.200061290322601</v>
      </c>
      <c r="BT68">
        <v>15.4624129032258</v>
      </c>
      <c r="BU68">
        <v>500.01454838709702</v>
      </c>
      <c r="BV68">
        <v>95.365870967741898</v>
      </c>
      <c r="BW68">
        <v>0.20007164516129</v>
      </c>
      <c r="BX68">
        <v>28.306158064516101</v>
      </c>
      <c r="BY68">
        <v>28.0049225806452</v>
      </c>
      <c r="BZ68">
        <v>999.9</v>
      </c>
      <c r="CA68">
        <v>9993.5483870967691</v>
      </c>
      <c r="CB68">
        <v>0</v>
      </c>
      <c r="CC68">
        <v>72.7774</v>
      </c>
      <c r="CD68">
        <v>999.997677419355</v>
      </c>
      <c r="CE68">
        <v>0.95999377419354903</v>
      </c>
      <c r="CF68">
        <v>4.0006390322580701E-2</v>
      </c>
      <c r="CG68">
        <v>0</v>
      </c>
      <c r="CH68">
        <v>2.3576806451612899</v>
      </c>
      <c r="CI68">
        <v>0</v>
      </c>
      <c r="CJ68">
        <v>1134.4074193548399</v>
      </c>
      <c r="CK68">
        <v>9334.2838709677399</v>
      </c>
      <c r="CL68">
        <v>40.120935483871001</v>
      </c>
      <c r="CM68">
        <v>42.758000000000003</v>
      </c>
      <c r="CN68">
        <v>41.25</v>
      </c>
      <c r="CO68">
        <v>41.274000000000001</v>
      </c>
      <c r="CP68">
        <v>40.06</v>
      </c>
      <c r="CQ68">
        <v>959.98806451612904</v>
      </c>
      <c r="CR68">
        <v>40.010645161290299</v>
      </c>
      <c r="CS68">
        <v>0</v>
      </c>
      <c r="CT68">
        <v>59.600000143051098</v>
      </c>
      <c r="CU68">
        <v>2.3701846153846202</v>
      </c>
      <c r="CV68">
        <v>3.3757271289646798E-2</v>
      </c>
      <c r="CW68">
        <v>3.20854699473173</v>
      </c>
      <c r="CX68">
        <v>1134.46115384615</v>
      </c>
      <c r="CY68">
        <v>15</v>
      </c>
      <c r="CZ68">
        <v>1684828631.0999999</v>
      </c>
      <c r="DA68" t="s">
        <v>254</v>
      </c>
      <c r="DB68">
        <v>1</v>
      </c>
      <c r="DC68">
        <v>-3.3639999999999999</v>
      </c>
      <c r="DD68">
        <v>0.39100000000000001</v>
      </c>
      <c r="DE68">
        <v>399</v>
      </c>
      <c r="DF68">
        <v>15</v>
      </c>
      <c r="DG68">
        <v>2.08</v>
      </c>
      <c r="DH68">
        <v>0.28000000000000003</v>
      </c>
      <c r="DI68">
        <v>-2.7988240384615399</v>
      </c>
      <c r="DJ68">
        <v>0.189351301972152</v>
      </c>
      <c r="DK68">
        <v>0.112109525212206</v>
      </c>
      <c r="DL68">
        <v>1</v>
      </c>
      <c r="DM68">
        <v>2.3951477272727302</v>
      </c>
      <c r="DN68">
        <v>-0.25145103527325302</v>
      </c>
      <c r="DO68">
        <v>0.15988268211501</v>
      </c>
      <c r="DP68">
        <v>1</v>
      </c>
      <c r="DQ68">
        <v>0.73616005769230797</v>
      </c>
      <c r="DR68">
        <v>2.4859813882047799E-3</v>
      </c>
      <c r="DS68">
        <v>9.9922252342151997E-3</v>
      </c>
      <c r="DT68">
        <v>1</v>
      </c>
      <c r="DU68">
        <v>3</v>
      </c>
      <c r="DV68">
        <v>3</v>
      </c>
      <c r="DW68" t="s">
        <v>255</v>
      </c>
      <c r="DX68">
        <v>100</v>
      </c>
      <c r="DY68">
        <v>100</v>
      </c>
      <c r="DZ68">
        <v>-3.3639999999999999</v>
      </c>
      <c r="EA68">
        <v>0.39100000000000001</v>
      </c>
      <c r="EB68">
        <v>2</v>
      </c>
      <c r="EC68">
        <v>515.93399999999997</v>
      </c>
      <c r="ED68">
        <v>422.17099999999999</v>
      </c>
      <c r="EE68">
        <v>26.4467</v>
      </c>
      <c r="EF68">
        <v>30.319800000000001</v>
      </c>
      <c r="EG68">
        <v>29.9999</v>
      </c>
      <c r="EH68">
        <v>30.5014</v>
      </c>
      <c r="EI68">
        <v>30.536100000000001</v>
      </c>
      <c r="EJ68">
        <v>20.194199999999999</v>
      </c>
      <c r="EK68">
        <v>28.8872</v>
      </c>
      <c r="EL68">
        <v>1.9641599999999999</v>
      </c>
      <c r="EM68">
        <v>26.447199999999999</v>
      </c>
      <c r="EN68">
        <v>402.79199999999997</v>
      </c>
      <c r="EO68">
        <v>15.52</v>
      </c>
      <c r="EP68">
        <v>100.298</v>
      </c>
      <c r="EQ68">
        <v>90.053299999999993</v>
      </c>
    </row>
    <row r="69" spans="1:147" x14ac:dyDescent="0.3">
      <c r="A69">
        <v>53</v>
      </c>
      <c r="B69">
        <v>1684831863</v>
      </c>
      <c r="C69">
        <v>3120.4000000953702</v>
      </c>
      <c r="D69" t="s">
        <v>410</v>
      </c>
      <c r="E69" t="s">
        <v>411</v>
      </c>
      <c r="F69">
        <v>1684831855</v>
      </c>
      <c r="G69">
        <f t="shared" si="43"/>
        <v>5.5616616354678726E-3</v>
      </c>
      <c r="H69">
        <f t="shared" si="44"/>
        <v>17.893650139727136</v>
      </c>
      <c r="I69">
        <f t="shared" si="45"/>
        <v>400.001709677419</v>
      </c>
      <c r="J69">
        <f t="shared" si="46"/>
        <v>263.76389470753912</v>
      </c>
      <c r="K69">
        <f t="shared" si="47"/>
        <v>25.206294324302647</v>
      </c>
      <c r="L69">
        <f t="shared" si="48"/>
        <v>38.225704983363265</v>
      </c>
      <c r="M69">
        <f t="shared" si="49"/>
        <v>0.23967318230258566</v>
      </c>
      <c r="N69">
        <f t="shared" si="50"/>
        <v>3.3582535809490826</v>
      </c>
      <c r="O69">
        <f t="shared" si="51"/>
        <v>0.23055979612378733</v>
      </c>
      <c r="P69">
        <f t="shared" si="52"/>
        <v>0.14488980164954002</v>
      </c>
      <c r="Q69">
        <f t="shared" si="53"/>
        <v>161.84884323063915</v>
      </c>
      <c r="R69">
        <f t="shared" si="54"/>
        <v>27.877755338630145</v>
      </c>
      <c r="S69">
        <f t="shared" si="55"/>
        <v>27.9854709677419</v>
      </c>
      <c r="T69">
        <f t="shared" si="56"/>
        <v>3.7916266654187827</v>
      </c>
      <c r="U69">
        <f t="shared" si="57"/>
        <v>40.134955515798538</v>
      </c>
      <c r="V69">
        <f t="shared" si="58"/>
        <v>1.5508311851057801</v>
      </c>
      <c r="W69">
        <f t="shared" si="59"/>
        <v>3.8640411211999925</v>
      </c>
      <c r="X69">
        <f t="shared" si="60"/>
        <v>2.2407954803130026</v>
      </c>
      <c r="Y69">
        <f t="shared" si="61"/>
        <v>-245.26927812413319</v>
      </c>
      <c r="Z69">
        <f t="shared" si="62"/>
        <v>58.819111046967734</v>
      </c>
      <c r="AA69">
        <f t="shared" si="63"/>
        <v>3.8234539443356361</v>
      </c>
      <c r="AB69">
        <f t="shared" si="64"/>
        <v>-20.777869902190687</v>
      </c>
      <c r="AC69">
        <v>-3.95580839131544E-2</v>
      </c>
      <c r="AD69">
        <v>4.4407414671000199E-2</v>
      </c>
      <c r="AE69">
        <v>3.3465284001811102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50222.771400323109</v>
      </c>
      <c r="AK69">
        <v>0</v>
      </c>
      <c r="AL69">
        <v>0</v>
      </c>
      <c r="AM69">
        <v>0</v>
      </c>
      <c r="AN69">
        <f t="shared" si="68"/>
        <v>0</v>
      </c>
      <c r="AO69" t="e">
        <f t="shared" si="69"/>
        <v>#DIV/0!</v>
      </c>
      <c r="AP69">
        <v>-1</v>
      </c>
      <c r="AQ69" t="s">
        <v>412</v>
      </c>
      <c r="AR69">
        <v>2.3231846153846201</v>
      </c>
      <c r="AS69">
        <v>1.4672000000000001</v>
      </c>
      <c r="AT69">
        <f t="shared" si="70"/>
        <v>-0.58341372368090227</v>
      </c>
      <c r="AU69">
        <v>0.5</v>
      </c>
      <c r="AV69">
        <f t="shared" si="71"/>
        <v>841.20998388388693</v>
      </c>
      <c r="AW69">
        <f t="shared" si="72"/>
        <v>17.893650139727136</v>
      </c>
      <c r="AX69">
        <f t="shared" si="73"/>
        <v>-245.38672454762514</v>
      </c>
      <c r="AY69">
        <f t="shared" si="74"/>
        <v>1</v>
      </c>
      <c r="AZ69">
        <f t="shared" si="75"/>
        <v>2.2460087851661835E-2</v>
      </c>
      <c r="BA69">
        <f t="shared" si="76"/>
        <v>-1</v>
      </c>
      <c r="BB69" t="s">
        <v>252</v>
      </c>
      <c r="BC69">
        <v>0</v>
      </c>
      <c r="BD69">
        <f t="shared" si="77"/>
        <v>1.4672000000000001</v>
      </c>
      <c r="BE69">
        <f t="shared" si="78"/>
        <v>-0.58341372368090239</v>
      </c>
      <c r="BF69" t="e">
        <f t="shared" si="79"/>
        <v>#DIV/0!</v>
      </c>
      <c r="BG69">
        <f t="shared" si="80"/>
        <v>-0.58341372368090239</v>
      </c>
      <c r="BH69" t="e">
        <f t="shared" si="81"/>
        <v>#DIV/0!</v>
      </c>
      <c r="BI69">
        <f t="shared" si="82"/>
        <v>1000.01183870968</v>
      </c>
      <c r="BJ69">
        <f t="shared" si="83"/>
        <v>841.20998388388693</v>
      </c>
      <c r="BK69">
        <f t="shared" si="84"/>
        <v>0.84120002516100623</v>
      </c>
      <c r="BL69">
        <f t="shared" si="85"/>
        <v>0.19240005032201249</v>
      </c>
      <c r="BM69">
        <v>0.69784624368543502</v>
      </c>
      <c r="BN69">
        <v>0.5</v>
      </c>
      <c r="BO69" t="s">
        <v>253</v>
      </c>
      <c r="BP69">
        <v>1684831855</v>
      </c>
      <c r="BQ69">
        <v>400.001709677419</v>
      </c>
      <c r="BR69">
        <v>402.80958064516102</v>
      </c>
      <c r="BS69">
        <v>16.2282193548387</v>
      </c>
      <c r="BT69">
        <v>15.464587096774199</v>
      </c>
      <c r="BU69">
        <v>500.00506451612898</v>
      </c>
      <c r="BV69">
        <v>95.363941935483894</v>
      </c>
      <c r="BW69">
        <v>0.199912064516129</v>
      </c>
      <c r="BX69">
        <v>28.310348387096798</v>
      </c>
      <c r="BY69">
        <v>27.9854709677419</v>
      </c>
      <c r="BZ69">
        <v>999.9</v>
      </c>
      <c r="CA69">
        <v>10003.3870967742</v>
      </c>
      <c r="CB69">
        <v>0</v>
      </c>
      <c r="CC69">
        <v>72.781541935483901</v>
      </c>
      <c r="CD69">
        <v>1000.01183870968</v>
      </c>
      <c r="CE69">
        <v>0.95999538709677401</v>
      </c>
      <c r="CF69">
        <v>4.0004745161290302E-2</v>
      </c>
      <c r="CG69">
        <v>0</v>
      </c>
      <c r="CH69">
        <v>2.3315032258064501</v>
      </c>
      <c r="CI69">
        <v>0</v>
      </c>
      <c r="CJ69">
        <v>1134.61193548387</v>
      </c>
      <c r="CK69">
        <v>9334.4077419354799</v>
      </c>
      <c r="CL69">
        <v>40.191064516129003</v>
      </c>
      <c r="CM69">
        <v>42.8648387096774</v>
      </c>
      <c r="CN69">
        <v>41.340451612903202</v>
      </c>
      <c r="CO69">
        <v>41.375</v>
      </c>
      <c r="CP69">
        <v>40.125</v>
      </c>
      <c r="CQ69">
        <v>960.01</v>
      </c>
      <c r="CR69">
        <v>40.001290322580601</v>
      </c>
      <c r="CS69">
        <v>0</v>
      </c>
      <c r="CT69">
        <v>59.400000095367403</v>
      </c>
      <c r="CU69">
        <v>2.3231846153846201</v>
      </c>
      <c r="CV69">
        <v>-0.11027691322965701</v>
      </c>
      <c r="CW69">
        <v>2.7398290511916001</v>
      </c>
      <c r="CX69">
        <v>1134.64461538462</v>
      </c>
      <c r="CY69">
        <v>15</v>
      </c>
      <c r="CZ69">
        <v>1684828631.0999999</v>
      </c>
      <c r="DA69" t="s">
        <v>254</v>
      </c>
      <c r="DB69">
        <v>1</v>
      </c>
      <c r="DC69">
        <v>-3.3639999999999999</v>
      </c>
      <c r="DD69">
        <v>0.39100000000000001</v>
      </c>
      <c r="DE69">
        <v>399</v>
      </c>
      <c r="DF69">
        <v>15</v>
      </c>
      <c r="DG69">
        <v>2.08</v>
      </c>
      <c r="DH69">
        <v>0.28000000000000003</v>
      </c>
      <c r="DI69">
        <v>-2.82629019230769</v>
      </c>
      <c r="DJ69">
        <v>-5.2519337488249697E-2</v>
      </c>
      <c r="DK69">
        <v>0.10257319136354</v>
      </c>
      <c r="DL69">
        <v>1</v>
      </c>
      <c r="DM69">
        <v>2.29898409090909</v>
      </c>
      <c r="DN69">
        <v>0.25742956343249501</v>
      </c>
      <c r="DO69">
        <v>0.145799092688257</v>
      </c>
      <c r="DP69">
        <v>1</v>
      </c>
      <c r="DQ69">
        <v>0.76189594230769198</v>
      </c>
      <c r="DR69">
        <v>1.6859959019893601E-2</v>
      </c>
      <c r="DS69">
        <v>3.3014688130580199E-3</v>
      </c>
      <c r="DT69">
        <v>1</v>
      </c>
      <c r="DU69">
        <v>3</v>
      </c>
      <c r="DV69">
        <v>3</v>
      </c>
      <c r="DW69" t="s">
        <v>255</v>
      </c>
      <c r="DX69">
        <v>100</v>
      </c>
      <c r="DY69">
        <v>100</v>
      </c>
      <c r="DZ69">
        <v>-3.3639999999999999</v>
      </c>
      <c r="EA69">
        <v>0.39100000000000001</v>
      </c>
      <c r="EB69">
        <v>2</v>
      </c>
      <c r="EC69">
        <v>516.02</v>
      </c>
      <c r="ED69">
        <v>422.05700000000002</v>
      </c>
      <c r="EE69">
        <v>26.412700000000001</v>
      </c>
      <c r="EF69">
        <v>30.296199999999999</v>
      </c>
      <c r="EG69">
        <v>29.9999</v>
      </c>
      <c r="EH69">
        <v>30.480499999999999</v>
      </c>
      <c r="EI69">
        <v>30.520399999999999</v>
      </c>
      <c r="EJ69">
        <v>20.1998</v>
      </c>
      <c r="EK69">
        <v>28.8872</v>
      </c>
      <c r="EL69">
        <v>1.21828</v>
      </c>
      <c r="EM69">
        <v>26.405999999999999</v>
      </c>
      <c r="EN69">
        <v>402.84399999999999</v>
      </c>
      <c r="EO69">
        <v>15.5182</v>
      </c>
      <c r="EP69">
        <v>100.3</v>
      </c>
      <c r="EQ69">
        <v>90.062100000000001</v>
      </c>
    </row>
    <row r="70" spans="1:147" x14ac:dyDescent="0.3">
      <c r="A70">
        <v>54</v>
      </c>
      <c r="B70">
        <v>1684831923</v>
      </c>
      <c r="C70">
        <v>3180.4000000953702</v>
      </c>
      <c r="D70" t="s">
        <v>413</v>
      </c>
      <c r="E70" t="s">
        <v>414</v>
      </c>
      <c r="F70">
        <v>1684831915</v>
      </c>
      <c r="G70">
        <f t="shared" si="43"/>
        <v>5.6151550715746561E-3</v>
      </c>
      <c r="H70">
        <f t="shared" si="44"/>
        <v>18.241813397590697</v>
      </c>
      <c r="I70">
        <f t="shared" si="45"/>
        <v>399.99348387096802</v>
      </c>
      <c r="J70">
        <f t="shared" si="46"/>
        <v>262.89044757221211</v>
      </c>
      <c r="K70">
        <f t="shared" si="47"/>
        <v>25.122734059637288</v>
      </c>
      <c r="L70">
        <f t="shared" si="48"/>
        <v>38.224781515189342</v>
      </c>
      <c r="M70">
        <f t="shared" si="49"/>
        <v>0.24263952572863431</v>
      </c>
      <c r="N70">
        <f t="shared" si="50"/>
        <v>3.3600104084571738</v>
      </c>
      <c r="O70">
        <f t="shared" si="51"/>
        <v>0.23330856270602338</v>
      </c>
      <c r="P70">
        <f t="shared" si="52"/>
        <v>0.14662630365486207</v>
      </c>
      <c r="Q70">
        <f t="shared" si="53"/>
        <v>161.84767312759681</v>
      </c>
      <c r="R70">
        <f t="shared" si="54"/>
        <v>27.873804199213819</v>
      </c>
      <c r="S70">
        <f t="shared" si="55"/>
        <v>27.982725806451601</v>
      </c>
      <c r="T70">
        <f t="shared" si="56"/>
        <v>3.7910198550337983</v>
      </c>
      <c r="U70">
        <f t="shared" si="57"/>
        <v>40.233841536311978</v>
      </c>
      <c r="V70">
        <f t="shared" si="58"/>
        <v>1.5553818330651092</v>
      </c>
      <c r="W70">
        <f t="shared" si="59"/>
        <v>3.865854647912109</v>
      </c>
      <c r="X70">
        <f t="shared" si="60"/>
        <v>2.2356380219686889</v>
      </c>
      <c r="Y70">
        <f t="shared" si="61"/>
        <v>-247.62833865644234</v>
      </c>
      <c r="Z70">
        <f t="shared" si="62"/>
        <v>60.808583583978546</v>
      </c>
      <c r="AA70">
        <f t="shared" si="63"/>
        <v>3.9508148748160403</v>
      </c>
      <c r="AB70">
        <f t="shared" si="64"/>
        <v>-21.021267070050939</v>
      </c>
      <c r="AC70">
        <v>-3.9584072416364198E-2</v>
      </c>
      <c r="AD70">
        <v>4.4436589042571202E-2</v>
      </c>
      <c r="AE70">
        <v>3.3482775245886498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50253.057966585191</v>
      </c>
      <c r="AK70">
        <v>0</v>
      </c>
      <c r="AL70">
        <v>0</v>
      </c>
      <c r="AM70">
        <v>0</v>
      </c>
      <c r="AN70">
        <f t="shared" si="68"/>
        <v>0</v>
      </c>
      <c r="AO70" t="e">
        <f t="shared" si="69"/>
        <v>#DIV/0!</v>
      </c>
      <c r="AP70">
        <v>-1</v>
      </c>
      <c r="AQ70" t="s">
        <v>415</v>
      </c>
      <c r="AR70">
        <v>2.3465307692307702</v>
      </c>
      <c r="AS70">
        <v>1.4419999999999999</v>
      </c>
      <c r="AT70">
        <f t="shared" si="70"/>
        <v>-0.62727515203243422</v>
      </c>
      <c r="AU70">
        <v>0.5</v>
      </c>
      <c r="AV70">
        <f t="shared" si="71"/>
        <v>841.20417305806757</v>
      </c>
      <c r="AW70">
        <f t="shared" si="72"/>
        <v>18.241813397590697</v>
      </c>
      <c r="AX70">
        <f t="shared" si="73"/>
        <v>-263.83323777265872</v>
      </c>
      <c r="AY70">
        <f t="shared" si="74"/>
        <v>1</v>
      </c>
      <c r="AZ70">
        <f t="shared" si="75"/>
        <v>2.2874129746218521E-2</v>
      </c>
      <c r="BA70">
        <f t="shared" si="76"/>
        <v>-1</v>
      </c>
      <c r="BB70" t="s">
        <v>252</v>
      </c>
      <c r="BC70">
        <v>0</v>
      </c>
      <c r="BD70">
        <f t="shared" si="77"/>
        <v>1.4419999999999999</v>
      </c>
      <c r="BE70">
        <f t="shared" si="78"/>
        <v>-0.62727515203243434</v>
      </c>
      <c r="BF70" t="e">
        <f t="shared" si="79"/>
        <v>#DIV/0!</v>
      </c>
      <c r="BG70">
        <f t="shared" si="80"/>
        <v>-0.62727515203243434</v>
      </c>
      <c r="BH70" t="e">
        <f t="shared" si="81"/>
        <v>#DIV/0!</v>
      </c>
      <c r="BI70">
        <f t="shared" si="82"/>
        <v>1000.00496774194</v>
      </c>
      <c r="BJ70">
        <f t="shared" si="83"/>
        <v>841.20417305806757</v>
      </c>
      <c r="BK70">
        <f t="shared" si="84"/>
        <v>0.84119999419357649</v>
      </c>
      <c r="BL70">
        <f t="shared" si="85"/>
        <v>0.19239998838715297</v>
      </c>
      <c r="BM70">
        <v>0.69784624368543502</v>
      </c>
      <c r="BN70">
        <v>0.5</v>
      </c>
      <c r="BO70" t="s">
        <v>253</v>
      </c>
      <c r="BP70">
        <v>1684831915</v>
      </c>
      <c r="BQ70">
        <v>399.99348387096802</v>
      </c>
      <c r="BR70">
        <v>402.85293548387102</v>
      </c>
      <c r="BS70">
        <v>16.275896774193601</v>
      </c>
      <c r="BT70">
        <v>15.5049548387097</v>
      </c>
      <c r="BU70">
        <v>500.00361290322599</v>
      </c>
      <c r="BV70">
        <v>95.363551612903194</v>
      </c>
      <c r="BW70">
        <v>0.199958935483871</v>
      </c>
      <c r="BX70">
        <v>28.3184161290323</v>
      </c>
      <c r="BY70">
        <v>27.982725806451601</v>
      </c>
      <c r="BZ70">
        <v>999.9</v>
      </c>
      <c r="CA70">
        <v>10010</v>
      </c>
      <c r="CB70">
        <v>0</v>
      </c>
      <c r="CC70">
        <v>72.809154838709702</v>
      </c>
      <c r="CD70">
        <v>1000.00496774194</v>
      </c>
      <c r="CE70">
        <v>0.95999699999999999</v>
      </c>
      <c r="CF70">
        <v>4.00031E-2</v>
      </c>
      <c r="CG70">
        <v>0</v>
      </c>
      <c r="CH70">
        <v>2.3612870967741899</v>
      </c>
      <c r="CI70">
        <v>0</v>
      </c>
      <c r="CJ70">
        <v>1134.3267741935499</v>
      </c>
      <c r="CK70">
        <v>9334.3561290322596</v>
      </c>
      <c r="CL70">
        <v>40.311999999999998</v>
      </c>
      <c r="CM70">
        <v>42.936999999999998</v>
      </c>
      <c r="CN70">
        <v>41.436999999999998</v>
      </c>
      <c r="CO70">
        <v>41.436999999999998</v>
      </c>
      <c r="CP70">
        <v>40.237806451612897</v>
      </c>
      <c r="CQ70">
        <v>960.00483870967696</v>
      </c>
      <c r="CR70">
        <v>40</v>
      </c>
      <c r="CS70">
        <v>0</v>
      </c>
      <c r="CT70">
        <v>59.400000095367403</v>
      </c>
      <c r="CU70">
        <v>2.3465307692307702</v>
      </c>
      <c r="CV70">
        <v>-0.30021878778170202</v>
      </c>
      <c r="CW70">
        <v>2.0847863196174701</v>
      </c>
      <c r="CX70">
        <v>1134.34230769231</v>
      </c>
      <c r="CY70">
        <v>15</v>
      </c>
      <c r="CZ70">
        <v>1684828631.0999999</v>
      </c>
      <c r="DA70" t="s">
        <v>254</v>
      </c>
      <c r="DB70">
        <v>1</v>
      </c>
      <c r="DC70">
        <v>-3.3639999999999999</v>
      </c>
      <c r="DD70">
        <v>0.39100000000000001</v>
      </c>
      <c r="DE70">
        <v>399</v>
      </c>
      <c r="DF70">
        <v>15</v>
      </c>
      <c r="DG70">
        <v>2.08</v>
      </c>
      <c r="DH70">
        <v>0.28000000000000003</v>
      </c>
      <c r="DI70">
        <v>-2.8306101923076898</v>
      </c>
      <c r="DJ70">
        <v>-0.113527960385892</v>
      </c>
      <c r="DK70">
        <v>0.102104933288681</v>
      </c>
      <c r="DL70">
        <v>1</v>
      </c>
      <c r="DM70">
        <v>2.3333454545454502</v>
      </c>
      <c r="DN70">
        <v>-0.151128235596694</v>
      </c>
      <c r="DO70">
        <v>0.21347544403657201</v>
      </c>
      <c r="DP70">
        <v>1</v>
      </c>
      <c r="DQ70">
        <v>0.768641019230769</v>
      </c>
      <c r="DR70">
        <v>2.5276924784428001E-2</v>
      </c>
      <c r="DS70">
        <v>4.2372873556375196E-3</v>
      </c>
      <c r="DT70">
        <v>1</v>
      </c>
      <c r="DU70">
        <v>3</v>
      </c>
      <c r="DV70">
        <v>3</v>
      </c>
      <c r="DW70" t="s">
        <v>255</v>
      </c>
      <c r="DX70">
        <v>100</v>
      </c>
      <c r="DY70">
        <v>100</v>
      </c>
      <c r="DZ70">
        <v>-3.3639999999999999</v>
      </c>
      <c r="EA70">
        <v>0.39100000000000001</v>
      </c>
      <c r="EB70">
        <v>2</v>
      </c>
      <c r="EC70">
        <v>515.745</v>
      </c>
      <c r="ED70">
        <v>422.17500000000001</v>
      </c>
      <c r="EE70">
        <v>26.401199999999999</v>
      </c>
      <c r="EF70">
        <v>30.272600000000001</v>
      </c>
      <c r="EG70">
        <v>29.9999</v>
      </c>
      <c r="EH70">
        <v>30.4621</v>
      </c>
      <c r="EI70">
        <v>30.502099999999999</v>
      </c>
      <c r="EJ70">
        <v>20.201799999999999</v>
      </c>
      <c r="EK70">
        <v>28.6097</v>
      </c>
      <c r="EL70">
        <v>9.7593299999999994E-2</v>
      </c>
      <c r="EM70">
        <v>26.399100000000001</v>
      </c>
      <c r="EN70">
        <v>402.91500000000002</v>
      </c>
      <c r="EO70">
        <v>15.511200000000001</v>
      </c>
      <c r="EP70">
        <v>100.306</v>
      </c>
      <c r="EQ70">
        <v>90.068799999999996</v>
      </c>
    </row>
    <row r="71" spans="1:147" x14ac:dyDescent="0.3">
      <c r="A71">
        <v>55</v>
      </c>
      <c r="B71">
        <v>1684831983</v>
      </c>
      <c r="C71">
        <v>3240.4000000953702</v>
      </c>
      <c r="D71" t="s">
        <v>416</v>
      </c>
      <c r="E71" t="s">
        <v>417</v>
      </c>
      <c r="F71">
        <v>1684831975</v>
      </c>
      <c r="G71">
        <f t="shared" si="43"/>
        <v>5.7454281638580473E-3</v>
      </c>
      <c r="H71">
        <f t="shared" si="44"/>
        <v>18.097445635168263</v>
      </c>
      <c r="I71">
        <f t="shared" si="45"/>
        <v>400.00616129032301</v>
      </c>
      <c r="J71">
        <f t="shared" si="46"/>
        <v>266.71320662409738</v>
      </c>
      <c r="K71">
        <f t="shared" si="47"/>
        <v>25.487883380752386</v>
      </c>
      <c r="L71">
        <f t="shared" si="48"/>
        <v>38.225742622934078</v>
      </c>
      <c r="M71">
        <f t="shared" si="49"/>
        <v>0.24866176699619319</v>
      </c>
      <c r="N71">
        <f t="shared" si="50"/>
        <v>3.3590856467762107</v>
      </c>
      <c r="O71">
        <f t="shared" si="51"/>
        <v>0.23886934118518738</v>
      </c>
      <c r="P71">
        <f t="shared" si="52"/>
        <v>0.15014101684656969</v>
      </c>
      <c r="Q71">
        <f t="shared" si="53"/>
        <v>161.84687857051972</v>
      </c>
      <c r="R71">
        <f t="shared" si="54"/>
        <v>27.851934760254579</v>
      </c>
      <c r="S71">
        <f t="shared" si="55"/>
        <v>27.972187096774199</v>
      </c>
      <c r="T71">
        <f t="shared" si="56"/>
        <v>3.788691089043891</v>
      </c>
      <c r="U71">
        <f t="shared" si="57"/>
        <v>40.190008054512845</v>
      </c>
      <c r="V71">
        <f t="shared" si="58"/>
        <v>1.5544132416266219</v>
      </c>
      <c r="W71">
        <f t="shared" si="59"/>
        <v>3.8676609358183009</v>
      </c>
      <c r="X71">
        <f t="shared" si="60"/>
        <v>2.2342778474172693</v>
      </c>
      <c r="Y71">
        <f t="shared" si="61"/>
        <v>-253.37338202613989</v>
      </c>
      <c r="Z71">
        <f t="shared" si="62"/>
        <v>64.154957365310963</v>
      </c>
      <c r="AA71">
        <f t="shared" si="63"/>
        <v>4.1693288645777988</v>
      </c>
      <c r="AB71">
        <f t="shared" si="64"/>
        <v>-23.202217225731403</v>
      </c>
      <c r="AC71">
        <v>-3.9570391855818697E-2</v>
      </c>
      <c r="AD71">
        <v>4.4421231414876E-2</v>
      </c>
      <c r="AE71">
        <v>3.3473568178827899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50235.049292813987</v>
      </c>
      <c r="AK71">
        <v>0</v>
      </c>
      <c r="AL71">
        <v>0</v>
      </c>
      <c r="AM71">
        <v>0</v>
      </c>
      <c r="AN71">
        <f t="shared" si="68"/>
        <v>0</v>
      </c>
      <c r="AO71" t="e">
        <f t="shared" si="69"/>
        <v>#DIV/0!</v>
      </c>
      <c r="AP71">
        <v>-1</v>
      </c>
      <c r="AQ71" t="s">
        <v>418</v>
      </c>
      <c r="AR71">
        <v>2.2573307692307698</v>
      </c>
      <c r="AS71">
        <v>1.5267999999999999</v>
      </c>
      <c r="AT71">
        <f t="shared" si="70"/>
        <v>-0.47847181636807035</v>
      </c>
      <c r="AU71">
        <v>0.5</v>
      </c>
      <c r="AV71">
        <f t="shared" si="71"/>
        <v>841.19987748390758</v>
      </c>
      <c r="AW71">
        <f t="shared" si="72"/>
        <v>18.097445635168263</v>
      </c>
      <c r="AX71">
        <f t="shared" si="73"/>
        <v>-201.24521665416177</v>
      </c>
      <c r="AY71">
        <f t="shared" si="74"/>
        <v>1</v>
      </c>
      <c r="AZ71">
        <f t="shared" si="75"/>
        <v>2.2702625316934386E-2</v>
      </c>
      <c r="BA71">
        <f t="shared" si="76"/>
        <v>-1</v>
      </c>
      <c r="BB71" t="s">
        <v>252</v>
      </c>
      <c r="BC71">
        <v>0</v>
      </c>
      <c r="BD71">
        <f t="shared" si="77"/>
        <v>1.5267999999999999</v>
      </c>
      <c r="BE71">
        <f t="shared" si="78"/>
        <v>-0.4784718163680704</v>
      </c>
      <c r="BF71" t="e">
        <f t="shared" si="79"/>
        <v>#DIV/0!</v>
      </c>
      <c r="BG71">
        <f t="shared" si="80"/>
        <v>-0.4784718163680704</v>
      </c>
      <c r="BH71" t="e">
        <f t="shared" si="81"/>
        <v>#DIV/0!</v>
      </c>
      <c r="BI71">
        <f t="shared" si="82"/>
        <v>999.99983870967799</v>
      </c>
      <c r="BJ71">
        <f t="shared" si="83"/>
        <v>841.19987748390758</v>
      </c>
      <c r="BK71">
        <f t="shared" si="84"/>
        <v>0.84120001316132853</v>
      </c>
      <c r="BL71">
        <f t="shared" si="85"/>
        <v>0.19240002632265707</v>
      </c>
      <c r="BM71">
        <v>0.69784624368543502</v>
      </c>
      <c r="BN71">
        <v>0.5</v>
      </c>
      <c r="BO71" t="s">
        <v>253</v>
      </c>
      <c r="BP71">
        <v>1684831975</v>
      </c>
      <c r="BQ71">
        <v>400.00616129032301</v>
      </c>
      <c r="BR71">
        <v>402.852709677419</v>
      </c>
      <c r="BS71">
        <v>16.265867741935502</v>
      </c>
      <c r="BT71">
        <v>15.4770419354839</v>
      </c>
      <c r="BU71">
        <v>500.01009677419302</v>
      </c>
      <c r="BV71">
        <v>95.362861290322599</v>
      </c>
      <c r="BW71">
        <v>0.20002329032258101</v>
      </c>
      <c r="BX71">
        <v>28.3264483870968</v>
      </c>
      <c r="BY71">
        <v>27.972187096774199</v>
      </c>
      <c r="BZ71">
        <v>999.9</v>
      </c>
      <c r="CA71">
        <v>10006.6129032258</v>
      </c>
      <c r="CB71">
        <v>0</v>
      </c>
      <c r="CC71">
        <v>72.791206451612894</v>
      </c>
      <c r="CD71">
        <v>999.99983870967799</v>
      </c>
      <c r="CE71">
        <v>0.95999732258064496</v>
      </c>
      <c r="CF71">
        <v>4.00027709677419E-2</v>
      </c>
      <c r="CG71">
        <v>0</v>
      </c>
      <c r="CH71">
        <v>2.2480225806451601</v>
      </c>
      <c r="CI71">
        <v>0</v>
      </c>
      <c r="CJ71">
        <v>1133.13935483871</v>
      </c>
      <c r="CK71">
        <v>9334.3125806451608</v>
      </c>
      <c r="CL71">
        <v>40.375</v>
      </c>
      <c r="CM71">
        <v>43.02</v>
      </c>
      <c r="CN71">
        <v>41.54</v>
      </c>
      <c r="CO71">
        <v>41.5</v>
      </c>
      <c r="CP71">
        <v>40.311999999999998</v>
      </c>
      <c r="CQ71">
        <v>959.99677419354805</v>
      </c>
      <c r="CR71">
        <v>40.000322580645197</v>
      </c>
      <c r="CS71">
        <v>0</v>
      </c>
      <c r="CT71">
        <v>59.400000095367403</v>
      </c>
      <c r="CU71">
        <v>2.2573307692307698</v>
      </c>
      <c r="CV71">
        <v>-0.59734017429489195</v>
      </c>
      <c r="CW71">
        <v>1.20581196254509</v>
      </c>
      <c r="CX71">
        <v>1133.1826923076901</v>
      </c>
      <c r="CY71">
        <v>15</v>
      </c>
      <c r="CZ71">
        <v>1684828631.0999999</v>
      </c>
      <c r="DA71" t="s">
        <v>254</v>
      </c>
      <c r="DB71">
        <v>1</v>
      </c>
      <c r="DC71">
        <v>-3.3639999999999999</v>
      </c>
      <c r="DD71">
        <v>0.39100000000000001</v>
      </c>
      <c r="DE71">
        <v>399</v>
      </c>
      <c r="DF71">
        <v>15</v>
      </c>
      <c r="DG71">
        <v>2.08</v>
      </c>
      <c r="DH71">
        <v>0.28000000000000003</v>
      </c>
      <c r="DI71">
        <v>-2.8627871153846201</v>
      </c>
      <c r="DJ71">
        <v>7.4058994279854906E-2</v>
      </c>
      <c r="DK71">
        <v>8.2972915792688201E-2</v>
      </c>
      <c r="DL71">
        <v>1</v>
      </c>
      <c r="DM71">
        <v>2.2820568181818199</v>
      </c>
      <c r="DN71">
        <v>-0.33546458082620001</v>
      </c>
      <c r="DO71">
        <v>0.14835868145344</v>
      </c>
      <c r="DP71">
        <v>1</v>
      </c>
      <c r="DQ71">
        <v>0.78807284615384599</v>
      </c>
      <c r="DR71">
        <v>9.4142679074525407E-3</v>
      </c>
      <c r="DS71">
        <v>2.77568731186609E-3</v>
      </c>
      <c r="DT71">
        <v>1</v>
      </c>
      <c r="DU71">
        <v>3</v>
      </c>
      <c r="DV71">
        <v>3</v>
      </c>
      <c r="DW71" t="s">
        <v>255</v>
      </c>
      <c r="DX71">
        <v>100</v>
      </c>
      <c r="DY71">
        <v>100</v>
      </c>
      <c r="DZ71">
        <v>-3.3639999999999999</v>
      </c>
      <c r="EA71">
        <v>0.39100000000000001</v>
      </c>
      <c r="EB71">
        <v>2</v>
      </c>
      <c r="EC71">
        <v>516.49</v>
      </c>
      <c r="ED71">
        <v>421.65</v>
      </c>
      <c r="EE71">
        <v>26.4543</v>
      </c>
      <c r="EF71">
        <v>30.2516</v>
      </c>
      <c r="EG71">
        <v>30</v>
      </c>
      <c r="EH71">
        <v>30.4438</v>
      </c>
      <c r="EI71">
        <v>30.481200000000001</v>
      </c>
      <c r="EJ71">
        <v>20.202100000000002</v>
      </c>
      <c r="EK71">
        <v>28.6097</v>
      </c>
      <c r="EL71">
        <v>0</v>
      </c>
      <c r="EM71">
        <v>26.452999999999999</v>
      </c>
      <c r="EN71">
        <v>402.78500000000003</v>
      </c>
      <c r="EO71">
        <v>15.473000000000001</v>
      </c>
      <c r="EP71">
        <v>100.312</v>
      </c>
      <c r="EQ71">
        <v>90.075299999999999</v>
      </c>
    </row>
    <row r="72" spans="1:147" x14ac:dyDescent="0.3">
      <c r="A72">
        <v>56</v>
      </c>
      <c r="B72">
        <v>1684832043</v>
      </c>
      <c r="C72">
        <v>3300.4000000953702</v>
      </c>
      <c r="D72" t="s">
        <v>419</v>
      </c>
      <c r="E72" t="s">
        <v>420</v>
      </c>
      <c r="F72">
        <v>1684832035</v>
      </c>
      <c r="G72">
        <f t="shared" si="43"/>
        <v>5.8299962078729129E-3</v>
      </c>
      <c r="H72">
        <f t="shared" si="44"/>
        <v>18.181917198136997</v>
      </c>
      <c r="I72">
        <f t="shared" si="45"/>
        <v>400.026935483871</v>
      </c>
      <c r="J72">
        <f t="shared" si="46"/>
        <v>267.78076624029444</v>
      </c>
      <c r="K72">
        <f t="shared" si="47"/>
        <v>25.589086995600066</v>
      </c>
      <c r="L72">
        <f t="shared" si="48"/>
        <v>38.226509679543049</v>
      </c>
      <c r="M72">
        <f t="shared" si="49"/>
        <v>0.25220557879890515</v>
      </c>
      <c r="N72">
        <f t="shared" si="50"/>
        <v>3.3577947172406049</v>
      </c>
      <c r="O72">
        <f t="shared" si="51"/>
        <v>0.24213442199431104</v>
      </c>
      <c r="P72">
        <f t="shared" si="52"/>
        <v>0.15220535685524045</v>
      </c>
      <c r="Q72">
        <f t="shared" si="53"/>
        <v>161.85046226251239</v>
      </c>
      <c r="R72">
        <f t="shared" si="54"/>
        <v>27.852968732749545</v>
      </c>
      <c r="S72">
        <f t="shared" si="55"/>
        <v>27.9772741935484</v>
      </c>
      <c r="T72">
        <f t="shared" si="56"/>
        <v>3.789815042131627</v>
      </c>
      <c r="U72">
        <f t="shared" si="57"/>
        <v>40.113210912969627</v>
      </c>
      <c r="V72">
        <f t="shared" si="58"/>
        <v>1.553295595464109</v>
      </c>
      <c r="W72">
        <f t="shared" si="59"/>
        <v>3.872279381558779</v>
      </c>
      <c r="X72">
        <f t="shared" si="60"/>
        <v>2.236519446667518</v>
      </c>
      <c r="Y72">
        <f t="shared" si="61"/>
        <v>-257.10283276719548</v>
      </c>
      <c r="Z72">
        <f t="shared" si="62"/>
        <v>66.924517072830255</v>
      </c>
      <c r="AA72">
        <f t="shared" si="63"/>
        <v>4.3515454513719085</v>
      </c>
      <c r="AB72">
        <f t="shared" si="64"/>
        <v>-23.976307980480911</v>
      </c>
      <c r="AC72">
        <v>-3.9551296918888E-2</v>
      </c>
      <c r="AD72">
        <v>4.4399795675362903E-2</v>
      </c>
      <c r="AE72">
        <v>3.3460715481659902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50208.317302973832</v>
      </c>
      <c r="AK72">
        <v>0</v>
      </c>
      <c r="AL72">
        <v>0</v>
      </c>
      <c r="AM72">
        <v>0</v>
      </c>
      <c r="AN72">
        <f t="shared" si="68"/>
        <v>0</v>
      </c>
      <c r="AO72" t="e">
        <f t="shared" si="69"/>
        <v>#DIV/0!</v>
      </c>
      <c r="AP72">
        <v>-1</v>
      </c>
      <c r="AQ72" t="s">
        <v>421</v>
      </c>
      <c r="AR72">
        <v>2.3589269230769201</v>
      </c>
      <c r="AS72">
        <v>1.6195999999999999</v>
      </c>
      <c r="AT72">
        <f t="shared" si="70"/>
        <v>-0.45648735680224761</v>
      </c>
      <c r="AU72">
        <v>0.5</v>
      </c>
      <c r="AV72">
        <f t="shared" si="71"/>
        <v>841.21849358712404</v>
      </c>
      <c r="AW72">
        <f t="shared" si="72"/>
        <v>18.181917198136997</v>
      </c>
      <c r="AX72">
        <f t="shared" si="73"/>
        <v>-192.00280331537738</v>
      </c>
      <c r="AY72">
        <f t="shared" si="74"/>
        <v>1</v>
      </c>
      <c r="AZ72">
        <f t="shared" si="75"/>
        <v>2.2802538632194665E-2</v>
      </c>
      <c r="BA72">
        <f t="shared" si="76"/>
        <v>-1</v>
      </c>
      <c r="BB72" t="s">
        <v>252</v>
      </c>
      <c r="BC72">
        <v>0</v>
      </c>
      <c r="BD72">
        <f t="shared" si="77"/>
        <v>1.6195999999999999</v>
      </c>
      <c r="BE72">
        <f t="shared" si="78"/>
        <v>-0.45648735680224761</v>
      </c>
      <c r="BF72" t="e">
        <f t="shared" si="79"/>
        <v>#DIV/0!</v>
      </c>
      <c r="BG72">
        <f t="shared" si="80"/>
        <v>-0.45648735680224761</v>
      </c>
      <c r="BH72" t="e">
        <f t="shared" si="81"/>
        <v>#DIV/0!</v>
      </c>
      <c r="BI72">
        <f t="shared" si="82"/>
        <v>1000.02196774194</v>
      </c>
      <c r="BJ72">
        <f t="shared" si="83"/>
        <v>841.21849358712404</v>
      </c>
      <c r="BK72">
        <f t="shared" si="84"/>
        <v>0.84120001432228952</v>
      </c>
      <c r="BL72">
        <f t="shared" si="85"/>
        <v>0.19240002864457917</v>
      </c>
      <c r="BM72">
        <v>0.69784624368543502</v>
      </c>
      <c r="BN72">
        <v>0.5</v>
      </c>
      <c r="BO72" t="s">
        <v>253</v>
      </c>
      <c r="BP72">
        <v>1684832035</v>
      </c>
      <c r="BQ72">
        <v>400.026935483871</v>
      </c>
      <c r="BR72">
        <v>402.89003225806499</v>
      </c>
      <c r="BS72">
        <v>16.254690322580601</v>
      </c>
      <c r="BT72">
        <v>15.4542387096774</v>
      </c>
      <c r="BU72">
        <v>500.00645161290299</v>
      </c>
      <c r="BV72">
        <v>95.359880645161297</v>
      </c>
      <c r="BW72">
        <v>0.199958677419355</v>
      </c>
      <c r="BX72">
        <v>28.3469709677419</v>
      </c>
      <c r="BY72">
        <v>27.9772741935484</v>
      </c>
      <c r="BZ72">
        <v>999.9</v>
      </c>
      <c r="CA72">
        <v>10002.0967741935</v>
      </c>
      <c r="CB72">
        <v>0</v>
      </c>
      <c r="CC72">
        <v>72.780851612903206</v>
      </c>
      <c r="CD72">
        <v>1000.02196774194</v>
      </c>
      <c r="CE72">
        <v>0.95999829032258099</v>
      </c>
      <c r="CF72">
        <v>4.0001783870967797E-2</v>
      </c>
      <c r="CG72">
        <v>0</v>
      </c>
      <c r="CH72">
        <v>2.3542903225806402</v>
      </c>
      <c r="CI72">
        <v>0</v>
      </c>
      <c r="CJ72">
        <v>1132.1280645161301</v>
      </c>
      <c r="CK72">
        <v>9334.5248387096799</v>
      </c>
      <c r="CL72">
        <v>40.4491935483871</v>
      </c>
      <c r="CM72">
        <v>43.082322580645098</v>
      </c>
      <c r="CN72">
        <v>41.625</v>
      </c>
      <c r="CO72">
        <v>41.561999999999998</v>
      </c>
      <c r="CP72">
        <v>40.375</v>
      </c>
      <c r="CQ72">
        <v>960.01903225806404</v>
      </c>
      <c r="CR72">
        <v>40.001290322580601</v>
      </c>
      <c r="CS72">
        <v>0</v>
      </c>
      <c r="CT72">
        <v>59.200000047683702</v>
      </c>
      <c r="CU72">
        <v>2.3589269230769201</v>
      </c>
      <c r="CV72">
        <v>9.7001709823731005E-2</v>
      </c>
      <c r="CW72">
        <v>0.92307693768754795</v>
      </c>
      <c r="CX72">
        <v>1132.1269230769201</v>
      </c>
      <c r="CY72">
        <v>15</v>
      </c>
      <c r="CZ72">
        <v>1684828631.0999999</v>
      </c>
      <c r="DA72" t="s">
        <v>254</v>
      </c>
      <c r="DB72">
        <v>1</v>
      </c>
      <c r="DC72">
        <v>-3.3639999999999999</v>
      </c>
      <c r="DD72">
        <v>0.39100000000000001</v>
      </c>
      <c r="DE72">
        <v>399</v>
      </c>
      <c r="DF72">
        <v>15</v>
      </c>
      <c r="DG72">
        <v>2.08</v>
      </c>
      <c r="DH72">
        <v>0.28000000000000003</v>
      </c>
      <c r="DI72">
        <v>-2.8905307692307698</v>
      </c>
      <c r="DJ72">
        <v>0.206480423461114</v>
      </c>
      <c r="DK72">
        <v>0.11717275273724501</v>
      </c>
      <c r="DL72">
        <v>1</v>
      </c>
      <c r="DM72">
        <v>2.3418477272727301</v>
      </c>
      <c r="DN72">
        <v>0.20013686321699101</v>
      </c>
      <c r="DO72">
        <v>0.188145568025298</v>
      </c>
      <c r="DP72">
        <v>1</v>
      </c>
      <c r="DQ72">
        <v>0.79983565384615396</v>
      </c>
      <c r="DR72">
        <v>2.6029334927000201E-3</v>
      </c>
      <c r="DS72">
        <v>2.6864709255868899E-3</v>
      </c>
      <c r="DT72">
        <v>1</v>
      </c>
      <c r="DU72">
        <v>3</v>
      </c>
      <c r="DV72">
        <v>3</v>
      </c>
      <c r="DW72" t="s">
        <v>255</v>
      </c>
      <c r="DX72">
        <v>100</v>
      </c>
      <c r="DY72">
        <v>100</v>
      </c>
      <c r="DZ72">
        <v>-3.3639999999999999</v>
      </c>
      <c r="EA72">
        <v>0.39100000000000001</v>
      </c>
      <c r="EB72">
        <v>2</v>
      </c>
      <c r="EC72">
        <v>515.96</v>
      </c>
      <c r="ED72">
        <v>421.91199999999998</v>
      </c>
      <c r="EE72">
        <v>26.504300000000001</v>
      </c>
      <c r="EF72">
        <v>30.230699999999999</v>
      </c>
      <c r="EG72">
        <v>30</v>
      </c>
      <c r="EH72">
        <v>30.4254</v>
      </c>
      <c r="EI72">
        <v>30.465599999999998</v>
      </c>
      <c r="EJ72">
        <v>20.201899999999998</v>
      </c>
      <c r="EK72">
        <v>28.6097</v>
      </c>
      <c r="EL72">
        <v>0</v>
      </c>
      <c r="EM72">
        <v>26.503499999999999</v>
      </c>
      <c r="EN72">
        <v>402.77100000000002</v>
      </c>
      <c r="EO72">
        <v>15.449299999999999</v>
      </c>
      <c r="EP72">
        <v>100.318</v>
      </c>
      <c r="EQ72">
        <v>90.081500000000005</v>
      </c>
    </row>
    <row r="73" spans="1:147" x14ac:dyDescent="0.3">
      <c r="A73">
        <v>57</v>
      </c>
      <c r="B73">
        <v>1684832103</v>
      </c>
      <c r="C73">
        <v>3360.4000000953702</v>
      </c>
      <c r="D73" t="s">
        <v>422</v>
      </c>
      <c r="E73" t="s">
        <v>423</v>
      </c>
      <c r="F73">
        <v>1684832095</v>
      </c>
      <c r="G73">
        <f t="shared" si="43"/>
        <v>5.8862873119378814E-3</v>
      </c>
      <c r="H73">
        <f t="shared" si="44"/>
        <v>18.539543962677094</v>
      </c>
      <c r="I73">
        <f t="shared" si="45"/>
        <v>399.988870967742</v>
      </c>
      <c r="J73">
        <f t="shared" si="46"/>
        <v>266.38411249648311</v>
      </c>
      <c r="K73">
        <f t="shared" si="47"/>
        <v>25.455327731539096</v>
      </c>
      <c r="L73">
        <f t="shared" si="48"/>
        <v>38.222428897994433</v>
      </c>
      <c r="M73">
        <f t="shared" si="49"/>
        <v>0.25433574111803459</v>
      </c>
      <c r="N73">
        <f t="shared" si="50"/>
        <v>3.3559079045930336</v>
      </c>
      <c r="O73">
        <f t="shared" si="51"/>
        <v>0.24409194756377048</v>
      </c>
      <c r="P73">
        <f t="shared" si="52"/>
        <v>0.15344345228451614</v>
      </c>
      <c r="Q73">
        <f t="shared" si="53"/>
        <v>161.84572897242654</v>
      </c>
      <c r="R73">
        <f t="shared" si="54"/>
        <v>27.853767696539023</v>
      </c>
      <c r="S73">
        <f t="shared" si="55"/>
        <v>27.986054838709698</v>
      </c>
      <c r="T73">
        <f t="shared" si="56"/>
        <v>3.7917557394251475</v>
      </c>
      <c r="U73">
        <f t="shared" si="57"/>
        <v>40.041627749390926</v>
      </c>
      <c r="V73">
        <f t="shared" si="58"/>
        <v>1.5517828554708866</v>
      </c>
      <c r="W73">
        <f t="shared" si="59"/>
        <v>3.8754240091912613</v>
      </c>
      <c r="X73">
        <f t="shared" si="60"/>
        <v>2.2399728839542608</v>
      </c>
      <c r="Y73">
        <f t="shared" si="61"/>
        <v>-259.58527045646059</v>
      </c>
      <c r="Z73">
        <f t="shared" si="62"/>
        <v>67.824212362427716</v>
      </c>
      <c r="AA73">
        <f t="shared" si="63"/>
        <v>4.4130245259046958</v>
      </c>
      <c r="AB73">
        <f t="shared" si="64"/>
        <v>-25.502304595701645</v>
      </c>
      <c r="AC73">
        <v>-3.95233932843497E-2</v>
      </c>
      <c r="AD73">
        <v>4.4368471401100999E-2</v>
      </c>
      <c r="AE73">
        <v>3.3441930062718699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50171.991966107613</v>
      </c>
      <c r="AK73">
        <v>0</v>
      </c>
      <c r="AL73">
        <v>0</v>
      </c>
      <c r="AM73">
        <v>0</v>
      </c>
      <c r="AN73">
        <f t="shared" si="68"/>
        <v>0</v>
      </c>
      <c r="AO73" t="e">
        <f t="shared" si="69"/>
        <v>#DIV/0!</v>
      </c>
      <c r="AP73">
        <v>-1</v>
      </c>
      <c r="AQ73" t="s">
        <v>424</v>
      </c>
      <c r="AR73">
        <v>2.34183846153846</v>
      </c>
      <c r="AS73">
        <v>1.7</v>
      </c>
      <c r="AT73">
        <f t="shared" si="70"/>
        <v>-0.37755203619909405</v>
      </c>
      <c r="AU73">
        <v>0.5</v>
      </c>
      <c r="AV73">
        <f t="shared" si="71"/>
        <v>841.19385843870566</v>
      </c>
      <c r="AW73">
        <f t="shared" si="72"/>
        <v>18.539543962677094</v>
      </c>
      <c r="AX73">
        <f t="shared" si="73"/>
        <v>-158.79722704585291</v>
      </c>
      <c r="AY73">
        <f t="shared" si="74"/>
        <v>1</v>
      </c>
      <c r="AZ73">
        <f t="shared" si="75"/>
        <v>2.3228348336902249E-2</v>
      </c>
      <c r="BA73">
        <f t="shared" si="76"/>
        <v>-1</v>
      </c>
      <c r="BB73" t="s">
        <v>252</v>
      </c>
      <c r="BC73">
        <v>0</v>
      </c>
      <c r="BD73">
        <f t="shared" si="77"/>
        <v>1.7</v>
      </c>
      <c r="BE73">
        <f t="shared" si="78"/>
        <v>-0.37755203619909417</v>
      </c>
      <c r="BF73" t="e">
        <f t="shared" si="79"/>
        <v>#DIV/0!</v>
      </c>
      <c r="BG73">
        <f t="shared" si="80"/>
        <v>-0.37755203619909417</v>
      </c>
      <c r="BH73" t="e">
        <f t="shared" si="81"/>
        <v>#DIV/0!</v>
      </c>
      <c r="BI73">
        <f t="shared" si="82"/>
        <v>999.992677419355</v>
      </c>
      <c r="BJ73">
        <f t="shared" si="83"/>
        <v>841.19385843870566</v>
      </c>
      <c r="BK73">
        <f t="shared" si="84"/>
        <v>0.84120001819367751</v>
      </c>
      <c r="BL73">
        <f t="shared" si="85"/>
        <v>0.19240003638735503</v>
      </c>
      <c r="BM73">
        <v>0.69784624368543502</v>
      </c>
      <c r="BN73">
        <v>0.5</v>
      </c>
      <c r="BO73" t="s">
        <v>253</v>
      </c>
      <c r="BP73">
        <v>1684832095</v>
      </c>
      <c r="BQ73">
        <v>399.988870967742</v>
      </c>
      <c r="BR73">
        <v>402.90493548387099</v>
      </c>
      <c r="BS73">
        <v>16.239048387096801</v>
      </c>
      <c r="BT73">
        <v>15.4308709677419</v>
      </c>
      <c r="BU73">
        <v>500.01619354838698</v>
      </c>
      <c r="BV73">
        <v>95.358725806451602</v>
      </c>
      <c r="BW73">
        <v>0.20000512903225801</v>
      </c>
      <c r="BX73">
        <v>28.360932258064501</v>
      </c>
      <c r="BY73">
        <v>27.986054838709698</v>
      </c>
      <c r="BZ73">
        <v>999.9</v>
      </c>
      <c r="CA73">
        <v>9995.1612903225796</v>
      </c>
      <c r="CB73">
        <v>0</v>
      </c>
      <c r="CC73">
        <v>72.7774</v>
      </c>
      <c r="CD73">
        <v>999.992677419355</v>
      </c>
      <c r="CE73">
        <v>0.95999861290322597</v>
      </c>
      <c r="CF73">
        <v>4.0001454838709698E-2</v>
      </c>
      <c r="CG73">
        <v>0</v>
      </c>
      <c r="CH73">
        <v>2.3670774193548398</v>
      </c>
      <c r="CI73">
        <v>0</v>
      </c>
      <c r="CJ73">
        <v>1130.6474193548399</v>
      </c>
      <c r="CK73">
        <v>9334.2516129032192</v>
      </c>
      <c r="CL73">
        <v>40.512</v>
      </c>
      <c r="CM73">
        <v>43.143000000000001</v>
      </c>
      <c r="CN73">
        <v>41.686999999999998</v>
      </c>
      <c r="CO73">
        <v>41.625</v>
      </c>
      <c r="CP73">
        <v>40.436999999999998</v>
      </c>
      <c r="CQ73">
        <v>959.99258064516096</v>
      </c>
      <c r="CR73">
        <v>40.000322580645197</v>
      </c>
      <c r="CS73">
        <v>0</v>
      </c>
      <c r="CT73">
        <v>59.600000143051098</v>
      </c>
      <c r="CU73">
        <v>2.34183846153846</v>
      </c>
      <c r="CV73">
        <v>0.22572992110953399</v>
      </c>
      <c r="CW73">
        <v>-0.40273504334564297</v>
      </c>
      <c r="CX73">
        <v>1130.6761538461501</v>
      </c>
      <c r="CY73">
        <v>15</v>
      </c>
      <c r="CZ73">
        <v>1684828631.0999999</v>
      </c>
      <c r="DA73" t="s">
        <v>254</v>
      </c>
      <c r="DB73">
        <v>1</v>
      </c>
      <c r="DC73">
        <v>-3.3639999999999999</v>
      </c>
      <c r="DD73">
        <v>0.39100000000000001</v>
      </c>
      <c r="DE73">
        <v>399</v>
      </c>
      <c r="DF73">
        <v>15</v>
      </c>
      <c r="DG73">
        <v>2.08</v>
      </c>
      <c r="DH73">
        <v>0.28000000000000003</v>
      </c>
      <c r="DI73">
        <v>-2.9032576923076898</v>
      </c>
      <c r="DJ73">
        <v>-0.12592408435076</v>
      </c>
      <c r="DK73">
        <v>9.2314446273746395E-2</v>
      </c>
      <c r="DL73">
        <v>1</v>
      </c>
      <c r="DM73">
        <v>2.3264045454545501</v>
      </c>
      <c r="DN73">
        <v>0.26710474019871899</v>
      </c>
      <c r="DO73">
        <v>0.16629991793928101</v>
      </c>
      <c r="DP73">
        <v>1</v>
      </c>
      <c r="DQ73">
        <v>0.80776609615384598</v>
      </c>
      <c r="DR73">
        <v>3.7734534278159402E-3</v>
      </c>
      <c r="DS73">
        <v>2.1944010419843699E-3</v>
      </c>
      <c r="DT73">
        <v>1</v>
      </c>
      <c r="DU73">
        <v>3</v>
      </c>
      <c r="DV73">
        <v>3</v>
      </c>
      <c r="DW73" t="s">
        <v>255</v>
      </c>
      <c r="DX73">
        <v>100</v>
      </c>
      <c r="DY73">
        <v>100</v>
      </c>
      <c r="DZ73">
        <v>-3.3639999999999999</v>
      </c>
      <c r="EA73">
        <v>0.39100000000000001</v>
      </c>
      <c r="EB73">
        <v>2</v>
      </c>
      <c r="EC73">
        <v>515.41</v>
      </c>
      <c r="ED73">
        <v>421.887</v>
      </c>
      <c r="EE73">
        <v>26.5153</v>
      </c>
      <c r="EF73">
        <v>30.212299999999999</v>
      </c>
      <c r="EG73">
        <v>29.9999</v>
      </c>
      <c r="EH73">
        <v>30.404499999999999</v>
      </c>
      <c r="EI73">
        <v>30.444700000000001</v>
      </c>
      <c r="EJ73">
        <v>20.205400000000001</v>
      </c>
      <c r="EK73">
        <v>28.6097</v>
      </c>
      <c r="EL73">
        <v>0</v>
      </c>
      <c r="EM73">
        <v>26.518699999999999</v>
      </c>
      <c r="EN73">
        <v>402.89499999999998</v>
      </c>
      <c r="EO73">
        <v>15.4376</v>
      </c>
      <c r="EP73">
        <v>100.322</v>
      </c>
      <c r="EQ73">
        <v>90.088700000000003</v>
      </c>
    </row>
    <row r="74" spans="1:147" x14ac:dyDescent="0.3">
      <c r="A74">
        <v>58</v>
      </c>
      <c r="B74">
        <v>1684832163</v>
      </c>
      <c r="C74">
        <v>3420.4000000953702</v>
      </c>
      <c r="D74" t="s">
        <v>425</v>
      </c>
      <c r="E74" t="s">
        <v>426</v>
      </c>
      <c r="F74">
        <v>1684832155</v>
      </c>
      <c r="G74">
        <f t="shared" si="43"/>
        <v>5.7693319306402618E-3</v>
      </c>
      <c r="H74">
        <f t="shared" si="44"/>
        <v>18.199570229247676</v>
      </c>
      <c r="I74">
        <f t="shared" si="45"/>
        <v>400.00509677419399</v>
      </c>
      <c r="J74">
        <f t="shared" si="46"/>
        <v>266.4394756284683</v>
      </c>
      <c r="K74">
        <f t="shared" si="47"/>
        <v>25.4607531438485</v>
      </c>
      <c r="L74">
        <f t="shared" si="48"/>
        <v>38.224182063210776</v>
      </c>
      <c r="M74">
        <f t="shared" si="49"/>
        <v>0.2495454742711356</v>
      </c>
      <c r="N74">
        <f t="shared" si="50"/>
        <v>3.3566969789205876</v>
      </c>
      <c r="O74">
        <f t="shared" si="51"/>
        <v>0.2396780886844592</v>
      </c>
      <c r="P74">
        <f t="shared" si="52"/>
        <v>0.15065284039727547</v>
      </c>
      <c r="Q74">
        <f t="shared" si="53"/>
        <v>161.84499648074441</v>
      </c>
      <c r="R74">
        <f t="shared" si="54"/>
        <v>27.907279580923021</v>
      </c>
      <c r="S74">
        <f t="shared" si="55"/>
        <v>28.0013774193548</v>
      </c>
      <c r="T74">
        <f t="shared" si="56"/>
        <v>3.7951444113466941</v>
      </c>
      <c r="U74">
        <f t="shared" si="57"/>
        <v>40.175047768518922</v>
      </c>
      <c r="V74">
        <f t="shared" si="58"/>
        <v>1.5593664638750839</v>
      </c>
      <c r="W74">
        <f t="shared" si="59"/>
        <v>3.8814302670151397</v>
      </c>
      <c r="X74">
        <f t="shared" si="60"/>
        <v>2.2357779474716102</v>
      </c>
      <c r="Y74">
        <f t="shared" si="61"/>
        <v>-254.42753814123554</v>
      </c>
      <c r="Z74">
        <f t="shared" si="62"/>
        <v>69.887997270969535</v>
      </c>
      <c r="AA74">
        <f t="shared" si="63"/>
        <v>4.5471873044040718</v>
      </c>
      <c r="AB74">
        <f t="shared" si="64"/>
        <v>-18.14735708511752</v>
      </c>
      <c r="AC74">
        <v>-3.95350619448194E-2</v>
      </c>
      <c r="AD74">
        <v>4.4381570494708998E-2</v>
      </c>
      <c r="AE74">
        <v>3.3449786219598798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50181.774115337947</v>
      </c>
      <c r="AK74">
        <v>0</v>
      </c>
      <c r="AL74">
        <v>0</v>
      </c>
      <c r="AM74">
        <v>0</v>
      </c>
      <c r="AN74">
        <f t="shared" si="68"/>
        <v>0</v>
      </c>
      <c r="AO74" t="e">
        <f t="shared" si="69"/>
        <v>#DIV/0!</v>
      </c>
      <c r="AP74">
        <v>-1</v>
      </c>
      <c r="AQ74" t="s">
        <v>427</v>
      </c>
      <c r="AR74">
        <v>2.2874346153846199</v>
      </c>
      <c r="AS74">
        <v>2.222</v>
      </c>
      <c r="AT74">
        <f t="shared" si="70"/>
        <v>-2.9448521775256475E-2</v>
      </c>
      <c r="AU74">
        <v>0.5</v>
      </c>
      <c r="AV74">
        <f t="shared" si="71"/>
        <v>841.18991252903959</v>
      </c>
      <c r="AW74">
        <f t="shared" si="72"/>
        <v>18.199570229247676</v>
      </c>
      <c r="AX74">
        <f t="shared" si="73"/>
        <v>-12.385899728118757</v>
      </c>
      <c r="AY74">
        <f t="shared" si="74"/>
        <v>1</v>
      </c>
      <c r="AZ74">
        <f t="shared" si="75"/>
        <v>2.2824299178201175E-2</v>
      </c>
      <c r="BA74">
        <f t="shared" si="76"/>
        <v>-1</v>
      </c>
      <c r="BB74" t="s">
        <v>252</v>
      </c>
      <c r="BC74">
        <v>0</v>
      </c>
      <c r="BD74">
        <f t="shared" si="77"/>
        <v>2.222</v>
      </c>
      <c r="BE74">
        <f t="shared" si="78"/>
        <v>-2.9448521775256489E-2</v>
      </c>
      <c r="BF74" t="e">
        <f t="shared" si="79"/>
        <v>#DIV/0!</v>
      </c>
      <c r="BG74">
        <f t="shared" si="80"/>
        <v>-2.9448521775256489E-2</v>
      </c>
      <c r="BH74" t="e">
        <f t="shared" si="81"/>
        <v>#DIV/0!</v>
      </c>
      <c r="BI74">
        <f t="shared" si="82"/>
        <v>999.98796774193499</v>
      </c>
      <c r="BJ74">
        <f t="shared" si="83"/>
        <v>841.18991252903959</v>
      </c>
      <c r="BK74">
        <f t="shared" si="84"/>
        <v>0.84120003406493371</v>
      </c>
      <c r="BL74">
        <f t="shared" si="85"/>
        <v>0.1924000681298674</v>
      </c>
      <c r="BM74">
        <v>0.69784624368543502</v>
      </c>
      <c r="BN74">
        <v>0.5</v>
      </c>
      <c r="BO74" t="s">
        <v>253</v>
      </c>
      <c r="BP74">
        <v>1684832155</v>
      </c>
      <c r="BQ74">
        <v>400.00509677419399</v>
      </c>
      <c r="BR74">
        <v>402.86719354838698</v>
      </c>
      <c r="BS74">
        <v>16.318322580645201</v>
      </c>
      <c r="BT74">
        <v>15.5262677419355</v>
      </c>
      <c r="BU74">
        <v>500.01680645161298</v>
      </c>
      <c r="BV74">
        <v>95.359180645161302</v>
      </c>
      <c r="BW74">
        <v>0.20005690322580599</v>
      </c>
      <c r="BX74">
        <v>28.387570967741901</v>
      </c>
      <c r="BY74">
        <v>28.0013774193548</v>
      </c>
      <c r="BZ74">
        <v>999.9</v>
      </c>
      <c r="CA74">
        <v>9998.0645161290304</v>
      </c>
      <c r="CB74">
        <v>0</v>
      </c>
      <c r="CC74">
        <v>72.7774</v>
      </c>
      <c r="CD74">
        <v>999.98796774193499</v>
      </c>
      <c r="CE74">
        <v>0.95999861290322597</v>
      </c>
      <c r="CF74">
        <v>4.0001454838709698E-2</v>
      </c>
      <c r="CG74">
        <v>0</v>
      </c>
      <c r="CH74">
        <v>2.3025741935483901</v>
      </c>
      <c r="CI74">
        <v>0</v>
      </c>
      <c r="CJ74">
        <v>1128.33096774194</v>
      </c>
      <c r="CK74">
        <v>9334.2070967741893</v>
      </c>
      <c r="CL74">
        <v>40.625</v>
      </c>
      <c r="CM74">
        <v>43.213419354838699</v>
      </c>
      <c r="CN74">
        <v>41.75</v>
      </c>
      <c r="CO74">
        <v>41.686999999999998</v>
      </c>
      <c r="CP74">
        <v>40.5</v>
      </c>
      <c r="CQ74">
        <v>959.98709677419401</v>
      </c>
      <c r="CR74">
        <v>40.000645161290301</v>
      </c>
      <c r="CS74">
        <v>0</v>
      </c>
      <c r="CT74">
        <v>59.400000095367403</v>
      </c>
      <c r="CU74">
        <v>2.2874346153846199</v>
      </c>
      <c r="CV74">
        <v>-0.51727520713340203</v>
      </c>
      <c r="CW74">
        <v>-0.53948720580577203</v>
      </c>
      <c r="CX74">
        <v>1128.37846153846</v>
      </c>
      <c r="CY74">
        <v>15</v>
      </c>
      <c r="CZ74">
        <v>1684828631.0999999</v>
      </c>
      <c r="DA74" t="s">
        <v>254</v>
      </c>
      <c r="DB74">
        <v>1</v>
      </c>
      <c r="DC74">
        <v>-3.3639999999999999</v>
      </c>
      <c r="DD74">
        <v>0.39100000000000001</v>
      </c>
      <c r="DE74">
        <v>399</v>
      </c>
      <c r="DF74">
        <v>15</v>
      </c>
      <c r="DG74">
        <v>2.08</v>
      </c>
      <c r="DH74">
        <v>0.28000000000000003</v>
      </c>
      <c r="DI74">
        <v>-2.8595426923076901</v>
      </c>
      <c r="DJ74">
        <v>1.22410654828178E-2</v>
      </c>
      <c r="DK74">
        <v>9.8708272120725402E-2</v>
      </c>
      <c r="DL74">
        <v>1</v>
      </c>
      <c r="DM74">
        <v>2.30145909090909</v>
      </c>
      <c r="DN74">
        <v>-7.3311405268051993E-2</v>
      </c>
      <c r="DO74">
        <v>0.19585573925513</v>
      </c>
      <c r="DP74">
        <v>1</v>
      </c>
      <c r="DQ74">
        <v>0.78514759615384599</v>
      </c>
      <c r="DR74">
        <v>7.5392686758304503E-2</v>
      </c>
      <c r="DS74">
        <v>1.0115587038099699E-2</v>
      </c>
      <c r="DT74">
        <v>1</v>
      </c>
      <c r="DU74">
        <v>3</v>
      </c>
      <c r="DV74">
        <v>3</v>
      </c>
      <c r="DW74" t="s">
        <v>255</v>
      </c>
      <c r="DX74">
        <v>100</v>
      </c>
      <c r="DY74">
        <v>100</v>
      </c>
      <c r="DZ74">
        <v>-3.3639999999999999</v>
      </c>
      <c r="EA74">
        <v>0.39100000000000001</v>
      </c>
      <c r="EB74">
        <v>2</v>
      </c>
      <c r="EC74">
        <v>515.79300000000001</v>
      </c>
      <c r="ED74">
        <v>421.649</v>
      </c>
      <c r="EE74">
        <v>26.472899999999999</v>
      </c>
      <c r="EF74">
        <v>30.194099999999999</v>
      </c>
      <c r="EG74">
        <v>29.9999</v>
      </c>
      <c r="EH74">
        <v>30.3889</v>
      </c>
      <c r="EI74">
        <v>30.428999999999998</v>
      </c>
      <c r="EJ74">
        <v>20.210100000000001</v>
      </c>
      <c r="EK74">
        <v>28.052099999999999</v>
      </c>
      <c r="EL74">
        <v>0</v>
      </c>
      <c r="EM74">
        <v>26.4697</v>
      </c>
      <c r="EN74">
        <v>402.92500000000001</v>
      </c>
      <c r="EO74">
        <v>15.4529</v>
      </c>
      <c r="EP74">
        <v>100.32599999999999</v>
      </c>
      <c r="EQ74">
        <v>90.096900000000005</v>
      </c>
    </row>
    <row r="75" spans="1:147" x14ac:dyDescent="0.3">
      <c r="A75">
        <v>59</v>
      </c>
      <c r="B75">
        <v>1684832223</v>
      </c>
      <c r="C75">
        <v>3480.4000000953702</v>
      </c>
      <c r="D75" t="s">
        <v>428</v>
      </c>
      <c r="E75" t="s">
        <v>429</v>
      </c>
      <c r="F75">
        <v>1684832215</v>
      </c>
      <c r="G75">
        <f t="shared" si="43"/>
        <v>5.8694611149845465E-3</v>
      </c>
      <c r="H75">
        <f t="shared" si="44"/>
        <v>18.297777192948175</v>
      </c>
      <c r="I75">
        <f t="shared" si="45"/>
        <v>399.98525806451602</v>
      </c>
      <c r="J75">
        <f t="shared" si="46"/>
        <v>267.66914397517718</v>
      </c>
      <c r="K75">
        <f t="shared" si="47"/>
        <v>25.577853138523135</v>
      </c>
      <c r="L75">
        <f t="shared" si="48"/>
        <v>38.221679332965017</v>
      </c>
      <c r="M75">
        <f t="shared" si="49"/>
        <v>0.25373657704939379</v>
      </c>
      <c r="N75">
        <f t="shared" si="50"/>
        <v>3.3573477291964071</v>
      </c>
      <c r="O75">
        <f t="shared" si="51"/>
        <v>0.24354413489093446</v>
      </c>
      <c r="P75">
        <f t="shared" si="52"/>
        <v>0.15309671923089285</v>
      </c>
      <c r="Q75">
        <f t="shared" si="53"/>
        <v>161.84642885014412</v>
      </c>
      <c r="R75">
        <f t="shared" si="54"/>
        <v>27.876120275400858</v>
      </c>
      <c r="S75">
        <f t="shared" si="55"/>
        <v>27.986748387096799</v>
      </c>
      <c r="T75">
        <f t="shared" si="56"/>
        <v>3.791909064358721</v>
      </c>
      <c r="U75">
        <f t="shared" si="57"/>
        <v>40.039735954430391</v>
      </c>
      <c r="V75">
        <f t="shared" si="58"/>
        <v>1.5533604048335254</v>
      </c>
      <c r="W75">
        <f t="shared" si="59"/>
        <v>3.8795470744398011</v>
      </c>
      <c r="X75">
        <f t="shared" si="60"/>
        <v>2.2385486595251955</v>
      </c>
      <c r="Y75">
        <f t="shared" si="61"/>
        <v>-258.8432351708185</v>
      </c>
      <c r="Z75">
        <f t="shared" si="62"/>
        <v>71.038351327669588</v>
      </c>
      <c r="AA75">
        <f t="shared" si="63"/>
        <v>4.6206092489138682</v>
      </c>
      <c r="AB75">
        <f t="shared" si="64"/>
        <v>-21.337845744090927</v>
      </c>
      <c r="AC75">
        <v>-3.9544685939254899E-2</v>
      </c>
      <c r="AD75">
        <v>4.4392374271571201E-2</v>
      </c>
      <c r="AE75">
        <v>3.3456265196436799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50194.850955083981</v>
      </c>
      <c r="AK75">
        <v>0</v>
      </c>
      <c r="AL75">
        <v>0</v>
      </c>
      <c r="AM75">
        <v>0</v>
      </c>
      <c r="AN75">
        <f t="shared" si="68"/>
        <v>0</v>
      </c>
      <c r="AO75" t="e">
        <f t="shared" si="69"/>
        <v>#DIV/0!</v>
      </c>
      <c r="AP75">
        <v>-1</v>
      </c>
      <c r="AQ75" t="s">
        <v>430</v>
      </c>
      <c r="AR75">
        <v>2.3286346153846198</v>
      </c>
      <c r="AS75">
        <v>1.60677</v>
      </c>
      <c r="AT75">
        <f t="shared" si="70"/>
        <v>-0.44926443447700648</v>
      </c>
      <c r="AU75">
        <v>0.5</v>
      </c>
      <c r="AV75">
        <f t="shared" si="71"/>
        <v>841.19754344515684</v>
      </c>
      <c r="AW75">
        <f t="shared" si="72"/>
        <v>18.297777192948175</v>
      </c>
      <c r="AX75">
        <f t="shared" si="73"/>
        <v>-188.96006931966772</v>
      </c>
      <c r="AY75">
        <f t="shared" si="74"/>
        <v>1</v>
      </c>
      <c r="AZ75">
        <f t="shared" si="75"/>
        <v>2.2940838740343188E-2</v>
      </c>
      <c r="BA75">
        <f t="shared" si="76"/>
        <v>-1</v>
      </c>
      <c r="BB75" t="s">
        <v>252</v>
      </c>
      <c r="BC75">
        <v>0</v>
      </c>
      <c r="BD75">
        <f t="shared" si="77"/>
        <v>1.60677</v>
      </c>
      <c r="BE75">
        <f t="shared" si="78"/>
        <v>-0.44926443447700654</v>
      </c>
      <c r="BF75" t="e">
        <f t="shared" si="79"/>
        <v>#DIV/0!</v>
      </c>
      <c r="BG75">
        <f t="shared" si="80"/>
        <v>-0.44926443447700654</v>
      </c>
      <c r="BH75" t="e">
        <f t="shared" si="81"/>
        <v>#DIV/0!</v>
      </c>
      <c r="BI75">
        <f t="shared" si="82"/>
        <v>999.99706451612894</v>
      </c>
      <c r="BJ75">
        <f t="shared" si="83"/>
        <v>841.19754344515684</v>
      </c>
      <c r="BK75">
        <f t="shared" si="84"/>
        <v>0.84120001277422662</v>
      </c>
      <c r="BL75">
        <f t="shared" si="85"/>
        <v>0.19240002554845304</v>
      </c>
      <c r="BM75">
        <v>0.69784624368543502</v>
      </c>
      <c r="BN75">
        <v>0.5</v>
      </c>
      <c r="BO75" t="s">
        <v>253</v>
      </c>
      <c r="BP75">
        <v>1684832215</v>
      </c>
      <c r="BQ75">
        <v>399.98525806451602</v>
      </c>
      <c r="BR75">
        <v>402.86667741935503</v>
      </c>
      <c r="BS75">
        <v>16.255729032258099</v>
      </c>
      <c r="BT75">
        <v>15.449864516129001</v>
      </c>
      <c r="BU75">
        <v>500.00938709677399</v>
      </c>
      <c r="BV75">
        <v>95.357780645161299</v>
      </c>
      <c r="BW75">
        <v>0.199939451612903</v>
      </c>
      <c r="BX75">
        <v>28.379222580645202</v>
      </c>
      <c r="BY75">
        <v>27.986748387096799</v>
      </c>
      <c r="BZ75">
        <v>999.9</v>
      </c>
      <c r="CA75">
        <v>10000.6451612903</v>
      </c>
      <c r="CB75">
        <v>0</v>
      </c>
      <c r="CC75">
        <v>72.788790322580596</v>
      </c>
      <c r="CD75">
        <v>999.99706451612894</v>
      </c>
      <c r="CE75">
        <v>0.959999580645162</v>
      </c>
      <c r="CF75">
        <v>4.0000467741935497E-2</v>
      </c>
      <c r="CG75">
        <v>0</v>
      </c>
      <c r="CH75">
        <v>2.3284225806451602</v>
      </c>
      <c r="CI75">
        <v>0</v>
      </c>
      <c r="CJ75">
        <v>1126.7074193548401</v>
      </c>
      <c r="CK75">
        <v>9334.2912903225806</v>
      </c>
      <c r="CL75">
        <v>40.686999999999998</v>
      </c>
      <c r="CM75">
        <v>43.281999999999996</v>
      </c>
      <c r="CN75">
        <v>41.811999999999998</v>
      </c>
      <c r="CO75">
        <v>41.75</v>
      </c>
      <c r="CP75">
        <v>40.561999999999998</v>
      </c>
      <c r="CQ75">
        <v>959.99709677419298</v>
      </c>
      <c r="CR75">
        <v>40.000322580645197</v>
      </c>
      <c r="CS75">
        <v>0</v>
      </c>
      <c r="CT75">
        <v>59.200000047683702</v>
      </c>
      <c r="CU75">
        <v>2.3286346153846198</v>
      </c>
      <c r="CV75">
        <v>-0.164823921280217</v>
      </c>
      <c r="CW75">
        <v>0.56581195693971797</v>
      </c>
      <c r="CX75">
        <v>1126.69346153846</v>
      </c>
      <c r="CY75">
        <v>15</v>
      </c>
      <c r="CZ75">
        <v>1684828631.0999999</v>
      </c>
      <c r="DA75" t="s">
        <v>254</v>
      </c>
      <c r="DB75">
        <v>1</v>
      </c>
      <c r="DC75">
        <v>-3.3639999999999999</v>
      </c>
      <c r="DD75">
        <v>0.39100000000000001</v>
      </c>
      <c r="DE75">
        <v>399</v>
      </c>
      <c r="DF75">
        <v>15</v>
      </c>
      <c r="DG75">
        <v>2.08</v>
      </c>
      <c r="DH75">
        <v>0.28000000000000003</v>
      </c>
      <c r="DI75">
        <v>-2.8689386538461501</v>
      </c>
      <c r="DJ75">
        <v>-9.6287731580240093E-2</v>
      </c>
      <c r="DK75">
        <v>9.6666243253404296E-2</v>
      </c>
      <c r="DL75">
        <v>1</v>
      </c>
      <c r="DM75">
        <v>2.2958113636363602</v>
      </c>
      <c r="DN75">
        <v>2.8444925792206699E-2</v>
      </c>
      <c r="DO75">
        <v>0.203636164201911</v>
      </c>
      <c r="DP75">
        <v>1</v>
      </c>
      <c r="DQ75">
        <v>0.80754188461538501</v>
      </c>
      <c r="DR75">
        <v>-1.5697891231965602E-2</v>
      </c>
      <c r="DS75">
        <v>3.3523259242011299E-3</v>
      </c>
      <c r="DT75">
        <v>1</v>
      </c>
      <c r="DU75">
        <v>3</v>
      </c>
      <c r="DV75">
        <v>3</v>
      </c>
      <c r="DW75" t="s">
        <v>255</v>
      </c>
      <c r="DX75">
        <v>100</v>
      </c>
      <c r="DY75">
        <v>100</v>
      </c>
      <c r="DZ75">
        <v>-3.3639999999999999</v>
      </c>
      <c r="EA75">
        <v>0.39100000000000001</v>
      </c>
      <c r="EB75">
        <v>2</v>
      </c>
      <c r="EC75">
        <v>515.54</v>
      </c>
      <c r="ED75">
        <v>421.786</v>
      </c>
      <c r="EE75">
        <v>26.410299999999999</v>
      </c>
      <c r="EF75">
        <v>30.181000000000001</v>
      </c>
      <c r="EG75">
        <v>29.9999</v>
      </c>
      <c r="EH75">
        <v>30.373200000000001</v>
      </c>
      <c r="EI75">
        <v>30.413399999999999</v>
      </c>
      <c r="EJ75">
        <v>20.2089</v>
      </c>
      <c r="EK75">
        <v>28.633400000000002</v>
      </c>
      <c r="EL75">
        <v>0</v>
      </c>
      <c r="EM75">
        <v>26.404800000000002</v>
      </c>
      <c r="EN75">
        <v>402.94600000000003</v>
      </c>
      <c r="EO75">
        <v>15.409700000000001</v>
      </c>
      <c r="EP75">
        <v>100.331</v>
      </c>
      <c r="EQ75">
        <v>90.101799999999997</v>
      </c>
    </row>
    <row r="76" spans="1:147" x14ac:dyDescent="0.3">
      <c r="A76">
        <v>60</v>
      </c>
      <c r="B76">
        <v>1684832283</v>
      </c>
      <c r="C76">
        <v>3540.4000000953702</v>
      </c>
      <c r="D76" t="s">
        <v>431</v>
      </c>
      <c r="E76" t="s">
        <v>432</v>
      </c>
      <c r="F76">
        <v>1684832275.0032301</v>
      </c>
      <c r="G76">
        <f t="shared" si="43"/>
        <v>5.8795017817093774E-3</v>
      </c>
      <c r="H76">
        <f t="shared" si="44"/>
        <v>18.243731708117089</v>
      </c>
      <c r="I76">
        <f t="shared" si="45"/>
        <v>400.00767741935499</v>
      </c>
      <c r="J76">
        <f t="shared" si="46"/>
        <v>268.04479046261724</v>
      </c>
      <c r="K76">
        <f t="shared" si="47"/>
        <v>25.61343825816742</v>
      </c>
      <c r="L76">
        <f t="shared" si="48"/>
        <v>38.223357860045759</v>
      </c>
      <c r="M76">
        <f t="shared" si="49"/>
        <v>0.25379848562926627</v>
      </c>
      <c r="N76">
        <f t="shared" si="50"/>
        <v>3.356363246183625</v>
      </c>
      <c r="O76">
        <f t="shared" si="51"/>
        <v>0.24359831489321956</v>
      </c>
      <c r="P76">
        <f t="shared" si="52"/>
        <v>0.15313123266495066</v>
      </c>
      <c r="Q76">
        <f t="shared" si="53"/>
        <v>161.84513857023703</v>
      </c>
      <c r="R76">
        <f t="shared" si="54"/>
        <v>27.880692796483189</v>
      </c>
      <c r="S76">
        <f t="shared" si="55"/>
        <v>27.993183870967702</v>
      </c>
      <c r="T76">
        <f t="shared" si="56"/>
        <v>3.793332035096872</v>
      </c>
      <c r="U76">
        <f t="shared" si="57"/>
        <v>39.9748407306666</v>
      </c>
      <c r="V76">
        <f t="shared" si="58"/>
        <v>1.5514751206524964</v>
      </c>
      <c r="W76">
        <f t="shared" si="59"/>
        <v>3.8811289608523345</v>
      </c>
      <c r="X76">
        <f t="shared" si="60"/>
        <v>2.2418569144443756</v>
      </c>
      <c r="Y76">
        <f t="shared" si="61"/>
        <v>-259.28602857338353</v>
      </c>
      <c r="Z76">
        <f t="shared" si="62"/>
        <v>71.122003608807347</v>
      </c>
      <c r="AA76">
        <f t="shared" si="63"/>
        <v>4.627717168804887</v>
      </c>
      <c r="AB76">
        <f t="shared" si="64"/>
        <v>-21.691169225534281</v>
      </c>
      <c r="AC76">
        <v>-3.9530126641056103E-2</v>
      </c>
      <c r="AD76">
        <v>4.4376030183878402E-2</v>
      </c>
      <c r="AE76">
        <v>3.3446463520675001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50175.930310607568</v>
      </c>
      <c r="AK76" t="s">
        <v>433</v>
      </c>
      <c r="AL76">
        <v>2.2895653846153801</v>
      </c>
      <c r="AM76">
        <v>1.714</v>
      </c>
      <c r="AN76">
        <f t="shared" si="68"/>
        <v>-0.57556538461538009</v>
      </c>
      <c r="AO76">
        <f t="shared" si="69"/>
        <v>-0.33580244143254384</v>
      </c>
      <c r="AP76">
        <v>6.3656598216573199</v>
      </c>
      <c r="AQ76" t="s">
        <v>252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841.19084059354054</v>
      </c>
      <c r="AW76">
        <f t="shared" si="72"/>
        <v>18.243731708117089</v>
      </c>
      <c r="AX76" t="e">
        <f t="shared" si="73"/>
        <v>#DIV/0!</v>
      </c>
      <c r="AY76" t="e">
        <f t="shared" si="74"/>
        <v>#DIV/0!</v>
      </c>
      <c r="AZ76">
        <f t="shared" si="75"/>
        <v>1.4120543535731622E-2</v>
      </c>
      <c r="BA76" t="e">
        <f t="shared" si="76"/>
        <v>#DIV/0!</v>
      </c>
      <c r="BB76" t="s">
        <v>252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-2.9779414221468086</v>
      </c>
      <c r="BI76">
        <f t="shared" si="82"/>
        <v>999.98909677419294</v>
      </c>
      <c r="BJ76">
        <f t="shared" si="83"/>
        <v>841.19084059354054</v>
      </c>
      <c r="BK76">
        <f t="shared" si="84"/>
        <v>0.84120001238722453</v>
      </c>
      <c r="BL76">
        <f t="shared" si="85"/>
        <v>0.19240002477444929</v>
      </c>
      <c r="BM76">
        <v>0.69784624368543502</v>
      </c>
      <c r="BN76">
        <v>0.5</v>
      </c>
      <c r="BO76" t="s">
        <v>253</v>
      </c>
      <c r="BP76">
        <v>1684832275.0032301</v>
      </c>
      <c r="BQ76">
        <v>400.00767741935499</v>
      </c>
      <c r="BR76">
        <v>402.88212903225798</v>
      </c>
      <c r="BS76">
        <v>16.236196774193498</v>
      </c>
      <c r="BT76">
        <v>15.4289387096774</v>
      </c>
      <c r="BU76">
        <v>500.010032258065</v>
      </c>
      <c r="BV76">
        <v>95.356506451612901</v>
      </c>
      <c r="BW76">
        <v>0.200054129032258</v>
      </c>
      <c r="BX76">
        <v>28.386235483871001</v>
      </c>
      <c r="BY76">
        <v>27.993183870967702</v>
      </c>
      <c r="BZ76">
        <v>999.9</v>
      </c>
      <c r="CA76">
        <v>9997.0967741935492</v>
      </c>
      <c r="CB76">
        <v>0</v>
      </c>
      <c r="CC76">
        <v>72.787754838709702</v>
      </c>
      <c r="CD76">
        <v>999.98909677419294</v>
      </c>
      <c r="CE76">
        <v>0.95999990322580697</v>
      </c>
      <c r="CF76">
        <v>4.0000138709677398E-2</v>
      </c>
      <c r="CG76">
        <v>0</v>
      </c>
      <c r="CH76">
        <v>2.2879677419354798</v>
      </c>
      <c r="CI76">
        <v>0</v>
      </c>
      <c r="CJ76">
        <v>1124.6622580645201</v>
      </c>
      <c r="CK76">
        <v>9334.2183870967692</v>
      </c>
      <c r="CL76">
        <v>40.725612903225802</v>
      </c>
      <c r="CM76">
        <v>43.316064516129003</v>
      </c>
      <c r="CN76">
        <v>41.875</v>
      </c>
      <c r="CO76">
        <v>41.798000000000002</v>
      </c>
      <c r="CP76">
        <v>40.625</v>
      </c>
      <c r="CQ76">
        <v>959.98967741935496</v>
      </c>
      <c r="CR76">
        <v>40</v>
      </c>
      <c r="CS76">
        <v>0</v>
      </c>
      <c r="CT76">
        <v>59.600000143051098</v>
      </c>
      <c r="CU76">
        <v>2.2895653846153801</v>
      </c>
      <c r="CV76">
        <v>-0.141808556517555</v>
      </c>
      <c r="CW76">
        <v>-917.21864371806601</v>
      </c>
      <c r="CX76">
        <v>1083.39845384615</v>
      </c>
      <c r="CY76">
        <v>15</v>
      </c>
      <c r="CZ76">
        <v>1684828631.0999999</v>
      </c>
      <c r="DA76" t="s">
        <v>254</v>
      </c>
      <c r="DB76">
        <v>1</v>
      </c>
      <c r="DC76">
        <v>-3.3639999999999999</v>
      </c>
      <c r="DD76">
        <v>0.39100000000000001</v>
      </c>
      <c r="DE76">
        <v>399</v>
      </c>
      <c r="DF76">
        <v>15</v>
      </c>
      <c r="DG76">
        <v>2.08</v>
      </c>
      <c r="DH76">
        <v>0.28000000000000003</v>
      </c>
      <c r="DI76">
        <v>-2.88283115384615</v>
      </c>
      <c r="DJ76">
        <v>0.17126673492035899</v>
      </c>
      <c r="DK76">
        <v>9.5656178188299607E-2</v>
      </c>
      <c r="DL76">
        <v>1</v>
      </c>
      <c r="DM76">
        <v>2.28312045454545</v>
      </c>
      <c r="DN76">
        <v>-0.121153005561667</v>
      </c>
      <c r="DO76">
        <v>0.202801906907327</v>
      </c>
      <c r="DP76">
        <v>1</v>
      </c>
      <c r="DQ76">
        <v>0.80787967307692299</v>
      </c>
      <c r="DR76">
        <v>-5.7068498527942501E-3</v>
      </c>
      <c r="DS76">
        <v>2.37620579691136E-3</v>
      </c>
      <c r="DT76">
        <v>1</v>
      </c>
      <c r="DU76">
        <v>3</v>
      </c>
      <c r="DV76">
        <v>3</v>
      </c>
      <c r="DW76" t="s">
        <v>255</v>
      </c>
      <c r="DX76">
        <v>100</v>
      </c>
      <c r="DY76">
        <v>100</v>
      </c>
      <c r="DZ76">
        <v>-3.3639999999999999</v>
      </c>
      <c r="EA76">
        <v>0.39100000000000001</v>
      </c>
      <c r="EB76">
        <v>2</v>
      </c>
      <c r="EC76">
        <v>515.81700000000001</v>
      </c>
      <c r="ED76">
        <v>421.44299999999998</v>
      </c>
      <c r="EE76">
        <v>26.422999999999998</v>
      </c>
      <c r="EF76">
        <v>30.170500000000001</v>
      </c>
      <c r="EG76">
        <v>30</v>
      </c>
      <c r="EH76">
        <v>30.360099999999999</v>
      </c>
      <c r="EI76">
        <v>30.400400000000001</v>
      </c>
      <c r="EJ76">
        <v>20.206700000000001</v>
      </c>
      <c r="EK76">
        <v>28.633400000000002</v>
      </c>
      <c r="EL76">
        <v>0</v>
      </c>
      <c r="EM76">
        <v>26.4236</v>
      </c>
      <c r="EN76">
        <v>402.89400000000001</v>
      </c>
      <c r="EO76">
        <v>15.476900000000001</v>
      </c>
      <c r="EP76">
        <v>100.334</v>
      </c>
      <c r="EQ76">
        <v>90.105400000000003</v>
      </c>
    </row>
    <row r="77" spans="1:147" x14ac:dyDescent="0.3">
      <c r="A77">
        <v>61</v>
      </c>
      <c r="B77">
        <v>1684832343</v>
      </c>
      <c r="C77">
        <v>3600.4000000953702</v>
      </c>
      <c r="D77" t="s">
        <v>434</v>
      </c>
      <c r="E77" t="s">
        <v>435</v>
      </c>
      <c r="F77">
        <v>1684832335.0032301</v>
      </c>
      <c r="G77">
        <f t="shared" si="43"/>
        <v>5.4113355262164313E-3</v>
      </c>
      <c r="H77">
        <f t="shared" si="44"/>
        <v>-4.3646340847528666</v>
      </c>
      <c r="I77">
        <f t="shared" si="45"/>
        <v>400.16112903225797</v>
      </c>
      <c r="J77">
        <f t="shared" si="46"/>
        <v>414.60540768217339</v>
      </c>
      <c r="K77">
        <f t="shared" si="47"/>
        <v>39.618973645090421</v>
      </c>
      <c r="L77">
        <f t="shared" si="48"/>
        <v>38.238703430206911</v>
      </c>
      <c r="M77">
        <f t="shared" si="49"/>
        <v>0.24764136987493321</v>
      </c>
      <c r="N77">
        <f t="shared" si="50"/>
        <v>3.3621899610944723</v>
      </c>
      <c r="O77">
        <f t="shared" si="51"/>
        <v>0.2379360492647481</v>
      </c>
      <c r="P77">
        <f t="shared" si="52"/>
        <v>0.14955032260596474</v>
      </c>
      <c r="Q77">
        <f t="shared" si="53"/>
        <v>0</v>
      </c>
      <c r="R77">
        <f t="shared" si="54"/>
        <v>27.455849369289904</v>
      </c>
      <c r="S77">
        <f t="shared" si="55"/>
        <v>27.425087096774199</v>
      </c>
      <c r="T77">
        <f t="shared" si="56"/>
        <v>3.669498211085938</v>
      </c>
      <c r="U77">
        <f t="shared" si="57"/>
        <v>39.377762760694097</v>
      </c>
      <c r="V77">
        <f t="shared" si="58"/>
        <v>1.5556515728314002</v>
      </c>
      <c r="W77">
        <f t="shared" si="59"/>
        <v>3.9505839432407086</v>
      </c>
      <c r="X77">
        <f t="shared" si="60"/>
        <v>2.1138466382545378</v>
      </c>
      <c r="Y77">
        <f t="shared" si="61"/>
        <v>-238.63989670614461</v>
      </c>
      <c r="Z77">
        <f t="shared" si="62"/>
        <v>229.59219952853724</v>
      </c>
      <c r="AA77">
        <f t="shared" si="63"/>
        <v>14.893619894122832</v>
      </c>
      <c r="AB77">
        <f t="shared" si="64"/>
        <v>5.8459227165154459</v>
      </c>
      <c r="AC77">
        <v>-3.9616321935767099E-2</v>
      </c>
      <c r="AD77">
        <v>4.4472791953314002E-2</v>
      </c>
      <c r="AE77">
        <v>3.3504475183341298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50229.967354855515</v>
      </c>
      <c r="AK77" t="s">
        <v>436</v>
      </c>
      <c r="AL77">
        <v>2.2716461538461501</v>
      </c>
      <c r="AM77">
        <v>1.5444</v>
      </c>
      <c r="AN77">
        <f t="shared" si="68"/>
        <v>-0.7272461538461501</v>
      </c>
      <c r="AO77">
        <f t="shared" si="69"/>
        <v>-0.47089235550773773</v>
      </c>
      <c r="AP77">
        <v>-1.52292175055296</v>
      </c>
      <c r="AQ77" t="s">
        <v>252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-4.3646340847528666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252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-2.1236275940851796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0.69784624368543502</v>
      </c>
      <c r="BN77">
        <v>0.5</v>
      </c>
      <c r="BO77" t="s">
        <v>253</v>
      </c>
      <c r="BP77">
        <v>1684832335.0032301</v>
      </c>
      <c r="BQ77">
        <v>400.16112903225797</v>
      </c>
      <c r="BR77">
        <v>399.854193548387</v>
      </c>
      <c r="BS77">
        <v>16.2796129032258</v>
      </c>
      <c r="BT77">
        <v>15.5366741935484</v>
      </c>
      <c r="BU77">
        <v>500.01483870967701</v>
      </c>
      <c r="BV77">
        <v>95.358274193548397</v>
      </c>
      <c r="BW77">
        <v>0.19999135483871</v>
      </c>
      <c r="BX77">
        <v>28.691716129032301</v>
      </c>
      <c r="BY77">
        <v>27.425087096774199</v>
      </c>
      <c r="BZ77">
        <v>999.9</v>
      </c>
      <c r="CA77">
        <v>10018.7096774194</v>
      </c>
      <c r="CB77">
        <v>0</v>
      </c>
      <c r="CC77">
        <v>72.817093548387106</v>
      </c>
      <c r="CD77">
        <v>0</v>
      </c>
      <c r="CE77">
        <v>0</v>
      </c>
      <c r="CF77">
        <v>0</v>
      </c>
      <c r="CG77">
        <v>0</v>
      </c>
      <c r="CH77">
        <v>2.2693838709677401</v>
      </c>
      <c r="CI77">
        <v>0</v>
      </c>
      <c r="CJ77">
        <v>-3.15524838709677</v>
      </c>
      <c r="CK77">
        <v>-0.11955483870967699</v>
      </c>
      <c r="CL77">
        <v>39.977548387096803</v>
      </c>
      <c r="CM77">
        <v>43.378999999999998</v>
      </c>
      <c r="CN77">
        <v>41.822161290322597</v>
      </c>
      <c r="CO77">
        <v>41.795999999999999</v>
      </c>
      <c r="CP77">
        <v>40.3384838709677</v>
      </c>
      <c r="CQ77">
        <v>0</v>
      </c>
      <c r="CR77">
        <v>0</v>
      </c>
      <c r="CS77">
        <v>0</v>
      </c>
      <c r="CT77">
        <v>59.400000095367403</v>
      </c>
      <c r="CU77">
        <v>2.2716461538461501</v>
      </c>
      <c r="CV77">
        <v>-0.382762389672411</v>
      </c>
      <c r="CW77">
        <v>-2.2979624022418901</v>
      </c>
      <c r="CX77">
        <v>-3.1708307692307698</v>
      </c>
      <c r="CY77">
        <v>15</v>
      </c>
      <c r="CZ77">
        <v>1684828631.0999999</v>
      </c>
      <c r="DA77" t="s">
        <v>254</v>
      </c>
      <c r="DB77">
        <v>1</v>
      </c>
      <c r="DC77">
        <v>-3.3639999999999999</v>
      </c>
      <c r="DD77">
        <v>0.39100000000000001</v>
      </c>
      <c r="DE77">
        <v>399</v>
      </c>
      <c r="DF77">
        <v>15</v>
      </c>
      <c r="DG77">
        <v>2.08</v>
      </c>
      <c r="DH77">
        <v>0.28000000000000003</v>
      </c>
      <c r="DI77">
        <v>0.29472877692307697</v>
      </c>
      <c r="DJ77">
        <v>0.181315856619715</v>
      </c>
      <c r="DK77">
        <v>0.113290613312428</v>
      </c>
      <c r="DL77">
        <v>1</v>
      </c>
      <c r="DM77">
        <v>2.26921818181818</v>
      </c>
      <c r="DN77">
        <v>-1.7486661613291699E-2</v>
      </c>
      <c r="DO77">
        <v>0.180295244318775</v>
      </c>
      <c r="DP77">
        <v>1</v>
      </c>
      <c r="DQ77">
        <v>0.76345859615384604</v>
      </c>
      <c r="DR77">
        <v>-0.213170301438115</v>
      </c>
      <c r="DS77">
        <v>3.1488799955918099E-2</v>
      </c>
      <c r="DT77">
        <v>0</v>
      </c>
      <c r="DU77">
        <v>2</v>
      </c>
      <c r="DV77">
        <v>3</v>
      </c>
      <c r="DW77" t="s">
        <v>262</v>
      </c>
      <c r="DX77">
        <v>100</v>
      </c>
      <c r="DY77">
        <v>100</v>
      </c>
      <c r="DZ77">
        <v>-3.3639999999999999</v>
      </c>
      <c r="EA77">
        <v>0.39100000000000001</v>
      </c>
      <c r="EB77">
        <v>2</v>
      </c>
      <c r="EC77">
        <v>517.13400000000001</v>
      </c>
      <c r="ED77">
        <v>421.36799999999999</v>
      </c>
      <c r="EE77">
        <v>31.991900000000001</v>
      </c>
      <c r="EF77">
        <v>30.154900000000001</v>
      </c>
      <c r="EG77">
        <v>30.001200000000001</v>
      </c>
      <c r="EH77">
        <v>30.349699999999999</v>
      </c>
      <c r="EI77">
        <v>30.39</v>
      </c>
      <c r="EJ77">
        <v>20.098500000000001</v>
      </c>
      <c r="EK77">
        <v>26.866399999999999</v>
      </c>
      <c r="EL77">
        <v>0</v>
      </c>
      <c r="EM77">
        <v>31.889199999999999</v>
      </c>
      <c r="EN77">
        <v>399.93</v>
      </c>
      <c r="EO77">
        <v>15.741</v>
      </c>
      <c r="EP77">
        <v>100.33499999999999</v>
      </c>
      <c r="EQ77">
        <v>90.107100000000003</v>
      </c>
    </row>
    <row r="78" spans="1:147" x14ac:dyDescent="0.3">
      <c r="A78">
        <v>62</v>
      </c>
      <c r="B78">
        <v>1684832403</v>
      </c>
      <c r="C78">
        <v>3660.4000000953702</v>
      </c>
      <c r="D78" t="s">
        <v>437</v>
      </c>
      <c r="E78" t="s">
        <v>438</v>
      </c>
      <c r="F78">
        <v>1684832395.0032301</v>
      </c>
      <c r="G78">
        <f t="shared" si="43"/>
        <v>4.5137322747080414E-3</v>
      </c>
      <c r="H78">
        <f t="shared" si="44"/>
        <v>-4.4788524795339981</v>
      </c>
      <c r="I78">
        <f t="shared" si="45"/>
        <v>400.03345161290298</v>
      </c>
      <c r="J78">
        <f t="shared" si="46"/>
        <v>422.119057459825</v>
      </c>
      <c r="K78">
        <f t="shared" si="47"/>
        <v>40.33578825401608</v>
      </c>
      <c r="L78">
        <f t="shared" si="48"/>
        <v>38.225387633243606</v>
      </c>
      <c r="M78">
        <f t="shared" si="49"/>
        <v>0.19529758769283706</v>
      </c>
      <c r="N78">
        <f t="shared" si="50"/>
        <v>3.3577140887187253</v>
      </c>
      <c r="O78">
        <f t="shared" si="51"/>
        <v>0.1891993474842435</v>
      </c>
      <c r="P78">
        <f t="shared" si="52"/>
        <v>0.11878163271815866</v>
      </c>
      <c r="Q78">
        <f t="shared" si="53"/>
        <v>0</v>
      </c>
      <c r="R78">
        <f t="shared" si="54"/>
        <v>28.481302574047746</v>
      </c>
      <c r="S78">
        <f t="shared" si="55"/>
        <v>28.227790322580599</v>
      </c>
      <c r="T78">
        <f t="shared" si="56"/>
        <v>3.8455257187557592</v>
      </c>
      <c r="U78">
        <f t="shared" si="57"/>
        <v>39.374932014341503</v>
      </c>
      <c r="V78">
        <f t="shared" si="58"/>
        <v>1.631185949865892</v>
      </c>
      <c r="W78">
        <f t="shared" si="59"/>
        <v>4.1427016287209497</v>
      </c>
      <c r="X78">
        <f t="shared" si="60"/>
        <v>2.2143397688898672</v>
      </c>
      <c r="Y78">
        <f t="shared" si="61"/>
        <v>-199.05559331462462</v>
      </c>
      <c r="Z78">
        <f t="shared" si="62"/>
        <v>232.63953543883352</v>
      </c>
      <c r="AA78">
        <f t="shared" si="63"/>
        <v>15.234016762280712</v>
      </c>
      <c r="AB78">
        <f t="shared" si="64"/>
        <v>48.817958886489606</v>
      </c>
      <c r="AC78">
        <v>-3.9550104391781402E-2</v>
      </c>
      <c r="AD78">
        <v>4.4398456959214599E-2</v>
      </c>
      <c r="AE78">
        <v>3.3459912731141102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50013.259137606525</v>
      </c>
      <c r="AK78" t="s">
        <v>439</v>
      </c>
      <c r="AL78">
        <v>2.2716461538461501</v>
      </c>
      <c r="AM78">
        <v>1.3755999999999999</v>
      </c>
      <c r="AN78">
        <f t="shared" si="68"/>
        <v>-0.89604615384615016</v>
      </c>
      <c r="AO78">
        <f t="shared" si="69"/>
        <v>-0.6513856890419818</v>
      </c>
      <c r="AP78">
        <v>-1.56277518943328</v>
      </c>
      <c r="AQ78" t="s">
        <v>252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-4.4788524795339981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252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-1.5351887780505875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0.69784624368543502</v>
      </c>
      <c r="BN78">
        <v>0.5</v>
      </c>
      <c r="BO78" t="s">
        <v>253</v>
      </c>
      <c r="BP78">
        <v>1684832395.0032301</v>
      </c>
      <c r="BQ78">
        <v>400.03345161290298</v>
      </c>
      <c r="BR78">
        <v>399.66035483871002</v>
      </c>
      <c r="BS78">
        <v>17.070564516129</v>
      </c>
      <c r="BT78">
        <v>16.451341935483899</v>
      </c>
      <c r="BU78">
        <v>500.00125806451598</v>
      </c>
      <c r="BV78">
        <v>95.355467741935499</v>
      </c>
      <c r="BW78">
        <v>0.20001012903225801</v>
      </c>
      <c r="BX78">
        <v>29.512941935483902</v>
      </c>
      <c r="BY78">
        <v>28.227790322580599</v>
      </c>
      <c r="BZ78">
        <v>999.9</v>
      </c>
      <c r="CA78">
        <v>10002.2580645161</v>
      </c>
      <c r="CB78">
        <v>0</v>
      </c>
      <c r="CC78">
        <v>72.781887096774199</v>
      </c>
      <c r="CD78">
        <v>0</v>
      </c>
      <c r="CE78">
        <v>0</v>
      </c>
      <c r="CF78">
        <v>0</v>
      </c>
      <c r="CG78">
        <v>0</v>
      </c>
      <c r="CH78">
        <v>2.2835612903225799</v>
      </c>
      <c r="CI78">
        <v>0</v>
      </c>
      <c r="CJ78">
        <v>-4.6298741935483898</v>
      </c>
      <c r="CK78">
        <v>-0.24348064516129</v>
      </c>
      <c r="CL78">
        <v>39.4634838709677</v>
      </c>
      <c r="CM78">
        <v>43.318096774193499</v>
      </c>
      <c r="CN78">
        <v>41.554064516129003</v>
      </c>
      <c r="CO78">
        <v>41.745935483871001</v>
      </c>
      <c r="CP78">
        <v>39.9593548387097</v>
      </c>
      <c r="CQ78">
        <v>0</v>
      </c>
      <c r="CR78">
        <v>0</v>
      </c>
      <c r="CS78">
        <v>0</v>
      </c>
      <c r="CT78">
        <v>59.400000095367403</v>
      </c>
      <c r="CU78">
        <v>2.2716461538461501</v>
      </c>
      <c r="CV78">
        <v>-9.8940123959100398E-3</v>
      </c>
      <c r="CW78">
        <v>-3.0011760697167098</v>
      </c>
      <c r="CX78">
        <v>-4.6317923076923098</v>
      </c>
      <c r="CY78">
        <v>15</v>
      </c>
      <c r="CZ78">
        <v>1684828631.0999999</v>
      </c>
      <c r="DA78" t="s">
        <v>254</v>
      </c>
      <c r="DB78">
        <v>1</v>
      </c>
      <c r="DC78">
        <v>-3.3639999999999999</v>
      </c>
      <c r="DD78">
        <v>0.39100000000000001</v>
      </c>
      <c r="DE78">
        <v>399</v>
      </c>
      <c r="DF78">
        <v>15</v>
      </c>
      <c r="DG78">
        <v>2.08</v>
      </c>
      <c r="DH78">
        <v>0.28000000000000003</v>
      </c>
      <c r="DI78">
        <v>0.365131730769231</v>
      </c>
      <c r="DJ78">
        <v>-7.7642189639444997E-2</v>
      </c>
      <c r="DK78">
        <v>8.80836358898823E-2</v>
      </c>
      <c r="DL78">
        <v>1</v>
      </c>
      <c r="DM78">
        <v>2.2889909090909102</v>
      </c>
      <c r="DN78">
        <v>-0.13125190095148001</v>
      </c>
      <c r="DO78">
        <v>0.17681305461133701</v>
      </c>
      <c r="DP78">
        <v>1</v>
      </c>
      <c r="DQ78">
        <v>0.62381328846153805</v>
      </c>
      <c r="DR78">
        <v>-4.8348624651404902E-2</v>
      </c>
      <c r="DS78">
        <v>9.6434789950685593E-3</v>
      </c>
      <c r="DT78">
        <v>1</v>
      </c>
      <c r="DU78">
        <v>3</v>
      </c>
      <c r="DV78">
        <v>3</v>
      </c>
      <c r="DW78" t="s">
        <v>255</v>
      </c>
      <c r="DX78">
        <v>100</v>
      </c>
      <c r="DY78">
        <v>100</v>
      </c>
      <c r="DZ78">
        <v>-3.3639999999999999</v>
      </c>
      <c r="EA78">
        <v>0.39100000000000001</v>
      </c>
      <c r="EB78">
        <v>2</v>
      </c>
      <c r="EC78">
        <v>516.13699999999994</v>
      </c>
      <c r="ED78">
        <v>422.14800000000002</v>
      </c>
      <c r="EE78">
        <v>31.994700000000002</v>
      </c>
      <c r="EF78">
        <v>30.134</v>
      </c>
      <c r="EG78">
        <v>29.9999</v>
      </c>
      <c r="EH78">
        <v>30.3367</v>
      </c>
      <c r="EI78">
        <v>30.376999999999999</v>
      </c>
      <c r="EJ78">
        <v>20.105899999999998</v>
      </c>
      <c r="EK78">
        <v>21.7911</v>
      </c>
      <c r="EL78">
        <v>0</v>
      </c>
      <c r="EM78">
        <v>31.99</v>
      </c>
      <c r="EN78">
        <v>399.78100000000001</v>
      </c>
      <c r="EO78">
        <v>16.671399999999998</v>
      </c>
      <c r="EP78">
        <v>100.342</v>
      </c>
      <c r="EQ78">
        <v>90.107500000000002</v>
      </c>
    </row>
    <row r="79" spans="1:147" x14ac:dyDescent="0.3">
      <c r="A79">
        <v>63</v>
      </c>
      <c r="B79">
        <v>1684832463</v>
      </c>
      <c r="C79">
        <v>3720.4000000953702</v>
      </c>
      <c r="D79" t="s">
        <v>440</v>
      </c>
      <c r="E79" t="s">
        <v>441</v>
      </c>
      <c r="F79">
        <v>1684832455.0290301</v>
      </c>
      <c r="G79">
        <f t="shared" si="43"/>
        <v>4.3246323565777822E-3</v>
      </c>
      <c r="H79">
        <f t="shared" si="44"/>
        <v>-5.0705729211997959</v>
      </c>
      <c r="I79">
        <f t="shared" si="45"/>
        <v>400.06851612903199</v>
      </c>
      <c r="J79">
        <f t="shared" si="46"/>
        <v>428.34288386225415</v>
      </c>
      <c r="K79">
        <f t="shared" si="47"/>
        <v>40.931093053969576</v>
      </c>
      <c r="L79">
        <f t="shared" si="48"/>
        <v>38.229283778429391</v>
      </c>
      <c r="M79">
        <f t="shared" si="49"/>
        <v>0.19057029745126797</v>
      </c>
      <c r="N79">
        <f t="shared" si="50"/>
        <v>3.3567613345873499</v>
      </c>
      <c r="O79">
        <f t="shared" si="51"/>
        <v>0.18475738362686719</v>
      </c>
      <c r="P79">
        <f t="shared" si="52"/>
        <v>0.11598086223044174</v>
      </c>
      <c r="Q79">
        <f t="shared" si="53"/>
        <v>0</v>
      </c>
      <c r="R79">
        <f t="shared" si="54"/>
        <v>28.370846965377943</v>
      </c>
      <c r="S79">
        <f t="shared" si="55"/>
        <v>28.171880645161298</v>
      </c>
      <c r="T79">
        <f t="shared" si="56"/>
        <v>3.833030781619184</v>
      </c>
      <c r="U79">
        <f t="shared" si="57"/>
        <v>40.441459610887343</v>
      </c>
      <c r="V79">
        <f t="shared" si="58"/>
        <v>1.6606185408379111</v>
      </c>
      <c r="W79">
        <f t="shared" si="59"/>
        <v>4.1062280066440824</v>
      </c>
      <c r="X79">
        <f t="shared" si="60"/>
        <v>2.1724122407812727</v>
      </c>
      <c r="Y79">
        <f t="shared" si="61"/>
        <v>-190.7162869250802</v>
      </c>
      <c r="Z79">
        <f t="shared" si="62"/>
        <v>214.94532201702057</v>
      </c>
      <c r="AA79">
        <f t="shared" si="63"/>
        <v>14.064693412796695</v>
      </c>
      <c r="AB79">
        <f t="shared" si="64"/>
        <v>38.293728504737061</v>
      </c>
      <c r="AC79">
        <v>-3.9536013671741199E-2</v>
      </c>
      <c r="AD79">
        <v>4.43826388915547E-2</v>
      </c>
      <c r="AE79">
        <v>3.3450426955308199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50021.550744687622</v>
      </c>
      <c r="AK79" t="s">
        <v>442</v>
      </c>
      <c r="AL79">
        <v>2.3301807692307701</v>
      </c>
      <c r="AM79">
        <v>1.8784000000000001</v>
      </c>
      <c r="AN79">
        <f t="shared" si="68"/>
        <v>-0.45178076923077004</v>
      </c>
      <c r="AO79">
        <f t="shared" si="69"/>
        <v>-0.24051361223954962</v>
      </c>
      <c r="AP79">
        <v>-1.76924013319788</v>
      </c>
      <c r="AQ79" t="s">
        <v>252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-5.0705729211997959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252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-4.1577688293334853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0.69784624368543502</v>
      </c>
      <c r="BN79">
        <v>0.5</v>
      </c>
      <c r="BO79" t="s">
        <v>253</v>
      </c>
      <c r="BP79">
        <v>1684832455.0290301</v>
      </c>
      <c r="BQ79">
        <v>400.06851612903199</v>
      </c>
      <c r="BR79">
        <v>399.60229032258098</v>
      </c>
      <c r="BS79">
        <v>17.3783322580645</v>
      </c>
      <c r="BT79">
        <v>16.785229032258101</v>
      </c>
      <c r="BU79">
        <v>499.99422580645199</v>
      </c>
      <c r="BV79">
        <v>95.356861290322598</v>
      </c>
      <c r="BW79">
        <v>0.199980193548387</v>
      </c>
      <c r="BX79">
        <v>29.359622580645201</v>
      </c>
      <c r="BY79">
        <v>28.171880645161298</v>
      </c>
      <c r="BZ79">
        <v>999.9</v>
      </c>
      <c r="CA79">
        <v>9998.5483870967691</v>
      </c>
      <c r="CB79">
        <v>0</v>
      </c>
      <c r="CC79">
        <v>72.799145161290298</v>
      </c>
      <c r="CD79">
        <v>0</v>
      </c>
      <c r="CE79">
        <v>0</v>
      </c>
      <c r="CF79">
        <v>0</v>
      </c>
      <c r="CG79">
        <v>0</v>
      </c>
      <c r="CH79">
        <v>2.3262967741935499</v>
      </c>
      <c r="CI79">
        <v>0</v>
      </c>
      <c r="CJ79">
        <v>-6.0854225806451598</v>
      </c>
      <c r="CK79">
        <v>-0.40888709677419399</v>
      </c>
      <c r="CL79">
        <v>39.080419354838703</v>
      </c>
      <c r="CM79">
        <v>43.233741935483899</v>
      </c>
      <c r="CN79">
        <v>41.26</v>
      </c>
      <c r="CO79">
        <v>41.625</v>
      </c>
      <c r="CP79">
        <v>39.662999999999997</v>
      </c>
      <c r="CQ79">
        <v>0</v>
      </c>
      <c r="CR79">
        <v>0</v>
      </c>
      <c r="CS79">
        <v>0</v>
      </c>
      <c r="CT79">
        <v>59.200000047683702</v>
      </c>
      <c r="CU79">
        <v>2.3301807692307701</v>
      </c>
      <c r="CV79">
        <v>-0.59797948960640601</v>
      </c>
      <c r="CW79">
        <v>-2.21518633272933</v>
      </c>
      <c r="CX79">
        <v>-6.0802153846153901</v>
      </c>
      <c r="CY79">
        <v>15</v>
      </c>
      <c r="CZ79">
        <v>1684828631.0999999</v>
      </c>
      <c r="DA79" t="s">
        <v>254</v>
      </c>
      <c r="DB79">
        <v>1</v>
      </c>
      <c r="DC79">
        <v>-3.3639999999999999</v>
      </c>
      <c r="DD79">
        <v>0.39100000000000001</v>
      </c>
      <c r="DE79">
        <v>399</v>
      </c>
      <c r="DF79">
        <v>15</v>
      </c>
      <c r="DG79">
        <v>2.08</v>
      </c>
      <c r="DH79">
        <v>0.28000000000000003</v>
      </c>
      <c r="DI79">
        <v>0.43898536538461502</v>
      </c>
      <c r="DJ79">
        <v>0.36620870359496799</v>
      </c>
      <c r="DK79">
        <v>9.6416543033745195E-2</v>
      </c>
      <c r="DL79">
        <v>1</v>
      </c>
      <c r="DM79">
        <v>2.3166272727272701</v>
      </c>
      <c r="DN79">
        <v>3.9676894777596901E-2</v>
      </c>
      <c r="DO79">
        <v>0.17943116477513599</v>
      </c>
      <c r="DP79">
        <v>1</v>
      </c>
      <c r="DQ79">
        <v>0.57168130769230796</v>
      </c>
      <c r="DR79">
        <v>0.21481499418517699</v>
      </c>
      <c r="DS79">
        <v>2.8527937121448601E-2</v>
      </c>
      <c r="DT79">
        <v>0</v>
      </c>
      <c r="DU79">
        <v>2</v>
      </c>
      <c r="DV79">
        <v>3</v>
      </c>
      <c r="DW79" t="s">
        <v>262</v>
      </c>
      <c r="DX79">
        <v>100</v>
      </c>
      <c r="DY79">
        <v>100</v>
      </c>
      <c r="DZ79">
        <v>-3.3639999999999999</v>
      </c>
      <c r="EA79">
        <v>0.39100000000000001</v>
      </c>
      <c r="EB79">
        <v>2</v>
      </c>
      <c r="EC79">
        <v>515.69299999999998</v>
      </c>
      <c r="ED79">
        <v>421.94799999999998</v>
      </c>
      <c r="EE79">
        <v>27.3001</v>
      </c>
      <c r="EF79">
        <v>30.139199999999999</v>
      </c>
      <c r="EG79">
        <v>30</v>
      </c>
      <c r="EH79">
        <v>30.328800000000001</v>
      </c>
      <c r="EI79">
        <v>30.366599999999998</v>
      </c>
      <c r="EJ79">
        <v>20.101900000000001</v>
      </c>
      <c r="EK79">
        <v>21.599599999999999</v>
      </c>
      <c r="EL79">
        <v>0</v>
      </c>
      <c r="EM79">
        <v>27.3687</v>
      </c>
      <c r="EN79">
        <v>399.60700000000003</v>
      </c>
      <c r="EO79">
        <v>16.664200000000001</v>
      </c>
      <c r="EP79">
        <v>100.345</v>
      </c>
      <c r="EQ79">
        <v>90.102500000000006</v>
      </c>
    </row>
    <row r="80" spans="1:147" x14ac:dyDescent="0.3">
      <c r="A80">
        <v>64</v>
      </c>
      <c r="B80">
        <v>1684832523.0999999</v>
      </c>
      <c r="C80">
        <v>3780.5</v>
      </c>
      <c r="D80" t="s">
        <v>443</v>
      </c>
      <c r="E80" t="s">
        <v>444</v>
      </c>
      <c r="F80">
        <v>1684832515.0451601</v>
      </c>
      <c r="G80">
        <f t="shared" si="43"/>
        <v>4.0984083455968311E-3</v>
      </c>
      <c r="H80">
        <f t="shared" si="44"/>
        <v>-4.7808928574427716</v>
      </c>
      <c r="I80">
        <f t="shared" si="45"/>
        <v>400.01383870967697</v>
      </c>
      <c r="J80">
        <f t="shared" si="46"/>
        <v>427.87775288042201</v>
      </c>
      <c r="K80">
        <f t="shared" si="47"/>
        <v>40.885772949110574</v>
      </c>
      <c r="L80">
        <f t="shared" si="48"/>
        <v>38.223242213195057</v>
      </c>
      <c r="M80">
        <f t="shared" si="49"/>
        <v>0.18165910828523768</v>
      </c>
      <c r="N80">
        <f t="shared" si="50"/>
        <v>3.3581273658182362</v>
      </c>
      <c r="O80">
        <f t="shared" si="51"/>
        <v>0.17637107666568205</v>
      </c>
      <c r="P80">
        <f t="shared" si="52"/>
        <v>0.11069420952243597</v>
      </c>
      <c r="Q80">
        <f t="shared" si="53"/>
        <v>0</v>
      </c>
      <c r="R80">
        <f t="shared" si="54"/>
        <v>28.045828153220963</v>
      </c>
      <c r="S80">
        <f t="shared" si="55"/>
        <v>27.929254838709699</v>
      </c>
      <c r="T80">
        <f t="shared" si="56"/>
        <v>3.7792171302545507</v>
      </c>
      <c r="U80">
        <f t="shared" si="57"/>
        <v>40.358831280119595</v>
      </c>
      <c r="V80">
        <f t="shared" si="58"/>
        <v>1.6215199467501711</v>
      </c>
      <c r="W80">
        <f t="shared" si="59"/>
        <v>4.0177574407337149</v>
      </c>
      <c r="X80">
        <f t="shared" si="60"/>
        <v>2.1576971835043794</v>
      </c>
      <c r="Y80">
        <f t="shared" si="61"/>
        <v>-180.73980804082026</v>
      </c>
      <c r="Z80">
        <f t="shared" si="62"/>
        <v>190.72626238796113</v>
      </c>
      <c r="AA80">
        <f t="shared" si="63"/>
        <v>12.436485010057051</v>
      </c>
      <c r="AB80">
        <f t="shared" si="64"/>
        <v>22.422939357197919</v>
      </c>
      <c r="AC80">
        <v>-3.95562170436752E-2</v>
      </c>
      <c r="AD80">
        <v>4.4405318946463102E-2</v>
      </c>
      <c r="AE80">
        <v>3.3464027383981501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50108.481948478016</v>
      </c>
      <c r="AK80" t="s">
        <v>445</v>
      </c>
      <c r="AL80">
        <v>2.2870807692307702</v>
      </c>
      <c r="AM80">
        <v>1.2907999999999999</v>
      </c>
      <c r="AN80">
        <f t="shared" si="68"/>
        <v>-0.99628076923077025</v>
      </c>
      <c r="AO80">
        <f t="shared" si="69"/>
        <v>-0.77183201830707338</v>
      </c>
      <c r="AP80">
        <v>-1.6681640610147701</v>
      </c>
      <c r="AQ80" t="s">
        <v>252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-4.7808928574427716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252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-1.2956187049526495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0.69784624368543502</v>
      </c>
      <c r="BN80">
        <v>0.5</v>
      </c>
      <c r="BO80" t="s">
        <v>253</v>
      </c>
      <c r="BP80">
        <v>1684832515.0451601</v>
      </c>
      <c r="BQ80">
        <v>400.01383870967697</v>
      </c>
      <c r="BR80">
        <v>399.57538709677402</v>
      </c>
      <c r="BS80">
        <v>16.969529032258102</v>
      </c>
      <c r="BT80">
        <v>16.407225806451599</v>
      </c>
      <c r="BU80">
        <v>500.00158064516103</v>
      </c>
      <c r="BV80">
        <v>95.354829032258095</v>
      </c>
      <c r="BW80">
        <v>0.19997061290322601</v>
      </c>
      <c r="BX80">
        <v>28.982738709677399</v>
      </c>
      <c r="BY80">
        <v>27.929254838709699</v>
      </c>
      <c r="BZ80">
        <v>999.9</v>
      </c>
      <c r="CA80">
        <v>10003.870967741899</v>
      </c>
      <c r="CB80">
        <v>0</v>
      </c>
      <c r="CC80">
        <v>72.802251612903206</v>
      </c>
      <c r="CD80">
        <v>0</v>
      </c>
      <c r="CE80">
        <v>0</v>
      </c>
      <c r="CF80">
        <v>0</v>
      </c>
      <c r="CG80">
        <v>0</v>
      </c>
      <c r="CH80">
        <v>2.2911354838709701</v>
      </c>
      <c r="CI80">
        <v>0</v>
      </c>
      <c r="CJ80">
        <v>-7.9120870967741901</v>
      </c>
      <c r="CK80">
        <v>-0.60099999999999998</v>
      </c>
      <c r="CL80">
        <v>38.763903225806501</v>
      </c>
      <c r="CM80">
        <v>43.055999999999997</v>
      </c>
      <c r="CN80">
        <v>40.969516129032201</v>
      </c>
      <c r="CO80">
        <v>41.503999999999998</v>
      </c>
      <c r="CP80">
        <v>39.395000000000003</v>
      </c>
      <c r="CQ80">
        <v>0</v>
      </c>
      <c r="CR80">
        <v>0</v>
      </c>
      <c r="CS80">
        <v>0</v>
      </c>
      <c r="CT80">
        <v>59.600000143051098</v>
      </c>
      <c r="CU80">
        <v>2.2870807692307702</v>
      </c>
      <c r="CV80">
        <v>-0.77567521447670695</v>
      </c>
      <c r="CW80">
        <v>-1.53050599826582</v>
      </c>
      <c r="CX80">
        <v>-7.9402269230769198</v>
      </c>
      <c r="CY80">
        <v>15</v>
      </c>
      <c r="CZ80">
        <v>1684828631.0999999</v>
      </c>
      <c r="DA80" t="s">
        <v>254</v>
      </c>
      <c r="DB80">
        <v>1</v>
      </c>
      <c r="DC80">
        <v>-3.3639999999999999</v>
      </c>
      <c r="DD80">
        <v>0.39100000000000001</v>
      </c>
      <c r="DE80">
        <v>399</v>
      </c>
      <c r="DF80">
        <v>15</v>
      </c>
      <c r="DG80">
        <v>2.08</v>
      </c>
      <c r="DH80">
        <v>0.28000000000000003</v>
      </c>
      <c r="DI80">
        <v>0.434821519230769</v>
      </c>
      <c r="DJ80">
        <v>-6.5445807238911496E-2</v>
      </c>
      <c r="DK80">
        <v>7.5720099365383001E-2</v>
      </c>
      <c r="DL80">
        <v>1</v>
      </c>
      <c r="DM80">
        <v>2.2665795454545501</v>
      </c>
      <c r="DN80">
        <v>8.7677602943325605E-2</v>
      </c>
      <c r="DO80">
        <v>0.182410835727219</v>
      </c>
      <c r="DP80">
        <v>1</v>
      </c>
      <c r="DQ80">
        <v>0.56258350000000001</v>
      </c>
      <c r="DR80">
        <v>-3.9047175035382499E-2</v>
      </c>
      <c r="DS80">
        <v>1.9224449990631901E-2</v>
      </c>
      <c r="DT80">
        <v>1</v>
      </c>
      <c r="DU80">
        <v>3</v>
      </c>
      <c r="DV80">
        <v>3</v>
      </c>
      <c r="DW80" t="s">
        <v>255</v>
      </c>
      <c r="DX80">
        <v>100</v>
      </c>
      <c r="DY80">
        <v>100</v>
      </c>
      <c r="DZ80">
        <v>-3.3639999999999999</v>
      </c>
      <c r="EA80">
        <v>0.39100000000000001</v>
      </c>
      <c r="EB80">
        <v>2</v>
      </c>
      <c r="EC80">
        <v>515.48</v>
      </c>
      <c r="ED80">
        <v>421.82299999999998</v>
      </c>
      <c r="EE80">
        <v>27.2498</v>
      </c>
      <c r="EF80">
        <v>30.173200000000001</v>
      </c>
      <c r="EG80">
        <v>30.0002</v>
      </c>
      <c r="EH80">
        <v>30.334</v>
      </c>
      <c r="EI80">
        <v>30.366599999999998</v>
      </c>
      <c r="EJ80">
        <v>20.102799999999998</v>
      </c>
      <c r="EK80">
        <v>23.155200000000001</v>
      </c>
      <c r="EL80">
        <v>0</v>
      </c>
      <c r="EM80">
        <v>27.2516</v>
      </c>
      <c r="EN80">
        <v>399.60399999999998</v>
      </c>
      <c r="EO80">
        <v>16.3108</v>
      </c>
      <c r="EP80">
        <v>100.348</v>
      </c>
      <c r="EQ80">
        <v>90.100399999999993</v>
      </c>
    </row>
    <row r="81" spans="1:147" x14ac:dyDescent="0.3">
      <c r="A81">
        <v>65</v>
      </c>
      <c r="B81">
        <v>1684832583.5999999</v>
      </c>
      <c r="C81">
        <v>3841</v>
      </c>
      <c r="D81" t="s">
        <v>446</v>
      </c>
      <c r="E81" t="s">
        <v>447</v>
      </c>
      <c r="F81">
        <v>1684832575.5483899</v>
      </c>
      <c r="G81">
        <f t="shared" ref="G81:G95" si="86">BU81*AH81*(BS81-BT81)/(100*BM81*(1000-AH81*BS81))</f>
        <v>3.4172247341688151E-3</v>
      </c>
      <c r="H81">
        <f t="shared" ref="H81:H95" si="87">BU81*AH81*(BR81-BQ81*(1000-AH81*BT81)/(1000-AH81*BS81))/(100*BM81)</f>
        <v>-4.4511520940985099</v>
      </c>
      <c r="I81">
        <f t="shared" ref="I81:I112" si="88">BQ81 - IF(AH81&gt;1, H81*BM81*100/(AJ81*CA81), 0)</f>
        <v>400.02077419354799</v>
      </c>
      <c r="J81">
        <f t="shared" ref="J81:J112" si="89">((P81-G81/2)*I81-H81)/(P81+G81/2)</f>
        <v>432.8998309588664</v>
      </c>
      <c r="K81">
        <f t="shared" ref="K81:K112" si="90">J81*(BV81+BW81)/1000</f>
        <v>41.365335234449965</v>
      </c>
      <c r="L81">
        <f t="shared" ref="L81:L95" si="91">(BQ81 - IF(AH81&gt;1, H81*BM81*100/(AJ81*CA81), 0))*(BV81+BW81)/1000</f>
        <v>38.223607961705575</v>
      </c>
      <c r="M81">
        <f t="shared" ref="M81:M112" si="92">2/((1/O81-1/N81)+SIGN(O81)*SQRT((1/O81-1/N81)*(1/O81-1/N81) + 4*BN81/((BN81+1)*(BN81+1))*(2*1/O81*1/N81-1/N81*1/N81)))</f>
        <v>0.15048830980103953</v>
      </c>
      <c r="N81">
        <f t="shared" ref="N81:N95" si="93">AE81+AD81*BM81+AC81*BM81*BM81</f>
        <v>3.3585792979402718</v>
      </c>
      <c r="O81">
        <f t="shared" ref="O81:O95" si="94">G81*(1000-(1000*0.61365*EXP(17.502*S81/(240.97+S81))/(BV81+BW81)+BS81)/2)/(1000*0.61365*EXP(17.502*S81/(240.97+S81))/(BV81+BW81)-BS81)</f>
        <v>0.14684017614444855</v>
      </c>
      <c r="P81">
        <f t="shared" ref="P81:P95" si="95">1/((BN81+1)/(M81/1.6)+1/(N81/1.37)) + BN81/((BN81+1)/(M81/1.6) + BN81/(N81/1.37))</f>
        <v>9.2095514447047347E-2</v>
      </c>
      <c r="Q81">
        <f t="shared" ref="Q81:Q95" si="96">(BJ81*BL81)</f>
        <v>0</v>
      </c>
      <c r="R81">
        <f t="shared" ref="R81:R112" si="97">(BX81+(Q81+2*0.95*0.0000000567*(((BX81+$B$7)+273)^4-(BX81+273)^4)-44100*G81)/(1.84*29.3*N81+8*0.95*0.0000000567*(BX81+273)^3))</f>
        <v>28.034752062145241</v>
      </c>
      <c r="S81">
        <f t="shared" ref="S81:S112" si="98">($C$7*BY81+$D$7*BZ81+$E$7*R81)</f>
        <v>27.851690322580598</v>
      </c>
      <c r="T81">
        <f t="shared" ref="T81:T112" si="99">0.61365*EXP(17.502*S81/(240.97+S81))</f>
        <v>3.7621531881513288</v>
      </c>
      <c r="U81">
        <f t="shared" ref="U81:U112" si="100">(V81/W81*100)</f>
        <v>40.231088312212258</v>
      </c>
      <c r="V81">
        <f t="shared" ref="V81:V95" si="101">BS81*(BV81+BW81)/1000</f>
        <v>1.6008482533726858</v>
      </c>
      <c r="W81">
        <f t="shared" ref="W81:W95" si="102">0.61365*EXP(17.502*BX81/(240.97+BX81))</f>
        <v>3.9791323589094754</v>
      </c>
      <c r="X81">
        <f t="shared" ref="X81:X95" si="103">(T81-BS81*(BV81+BW81)/1000)</f>
        <v>2.1613049347786433</v>
      </c>
      <c r="Y81">
        <f t="shared" ref="Y81:Y95" si="104">(-G81*44100)</f>
        <v>-150.69961077684474</v>
      </c>
      <c r="Z81">
        <f t="shared" ref="Z81:Z95" si="105">2*29.3*N81*0.92*(BX81-S81)</f>
        <v>174.59134337443643</v>
      </c>
      <c r="AA81">
        <f t="shared" ref="AA81:AA95" si="106">2*0.95*0.0000000567*(((BX81+$B$7)+273)^4-(S81+273)^4)</f>
        <v>11.369019001784372</v>
      </c>
      <c r="AB81">
        <f t="shared" ref="AB81:AB112" si="107">Q81+AA81+Y81+Z81</f>
        <v>35.260751599376079</v>
      </c>
      <c r="AC81">
        <v>-3.9562901780667903E-2</v>
      </c>
      <c r="AD81">
        <v>4.4412823149352597E-2</v>
      </c>
      <c r="AE81">
        <v>3.34685268913631</v>
      </c>
      <c r="AF81">
        <v>0</v>
      </c>
      <c r="AG81">
        <v>0</v>
      </c>
      <c r="AH81">
        <f t="shared" ref="AH81:AH95" si="108">IF(AF81*$H$13&gt;=AJ81,1,(AJ81/(AJ81-AF81*$H$13)))</f>
        <v>1</v>
      </c>
      <c r="AI81">
        <f t="shared" ref="AI81:AI112" si="109">(AH81-1)*100</f>
        <v>0</v>
      </c>
      <c r="AJ81">
        <f t="shared" ref="AJ81:AJ95" si="110">MAX(0,($B$13+$C$13*CA81)/(1+$D$13*CA81)*BV81/(BX81+273)*$E$13)</f>
        <v>50144.285522349877</v>
      </c>
      <c r="AK81" t="s">
        <v>448</v>
      </c>
      <c r="AL81">
        <v>2.3407384615384599</v>
      </c>
      <c r="AM81">
        <v>1.5944</v>
      </c>
      <c r="AN81">
        <f t="shared" ref="AN81:AN112" si="111">AM81-AL81</f>
        <v>-0.74633846153845984</v>
      </c>
      <c r="AO81">
        <f t="shared" ref="AO81:AO112" si="112">AN81/AM81</f>
        <v>-0.46809988806978164</v>
      </c>
      <c r="AP81">
        <v>-1.55310988447003</v>
      </c>
      <c r="AQ81" t="s">
        <v>252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5" si="114">BJ81</f>
        <v>0</v>
      </c>
      <c r="AW81">
        <f t="shared" ref="AW81:AW95" si="115">H81</f>
        <v>-4.4511520940985099</v>
      </c>
      <c r="AX81" t="e">
        <f t="shared" ref="AX81:AX95" si="116">AT81*AU81*AV81</f>
        <v>#DIV/0!</v>
      </c>
      <c r="AY81" t="e">
        <f t="shared" ref="AY81:AY95" si="117">BD81/AS81</f>
        <v>#DIV/0!</v>
      </c>
      <c r="AZ81" t="e">
        <f t="shared" ref="AZ81:AZ95" si="118">(AW81-AP81)/AV81</f>
        <v>#DIV/0!</v>
      </c>
      <c r="BA81" t="e">
        <f t="shared" ref="BA81:BA95" si="119">(AM81-AS81)/AS81</f>
        <v>#DIV/0!</v>
      </c>
      <c r="BB81" t="s">
        <v>252</v>
      </c>
      <c r="BC81">
        <v>0</v>
      </c>
      <c r="BD81">
        <f t="shared" ref="BD81:BD112" si="120">AS81-BC81</f>
        <v>0</v>
      </c>
      <c r="BE81" t="e">
        <f t="shared" ref="BE81:BE95" si="121">(AS81-AR81)/(AS81-BC81)</f>
        <v>#DIV/0!</v>
      </c>
      <c r="BF81">
        <f t="shared" ref="BF81:BF95" si="122">(AM81-AS81)/(AM81-BC81)</f>
        <v>1</v>
      </c>
      <c r="BG81">
        <f t="shared" ref="BG81:BG95" si="123">(AS81-AR81)/(AS81-AL81)</f>
        <v>0</v>
      </c>
      <c r="BH81">
        <f t="shared" ref="BH81:BH95" si="124">(AM81-AS81)/(AM81-AL81)</f>
        <v>-2.1362961741424851</v>
      </c>
      <c r="BI81">
        <f t="shared" ref="BI81:BI95" si="125">$B$11*CB81+$C$11*CC81+$F$11*CD81</f>
        <v>0</v>
      </c>
      <c r="BJ81">
        <f t="shared" ref="BJ81:BJ112" si="126">BI81*BK81</f>
        <v>0</v>
      </c>
      <c r="BK81">
        <f t="shared" ref="BK81:BK95" si="127">($B$11*$D$9+$C$11*$D$9+$F$11*((CQ81+CI81)/MAX(CQ81+CI81+CR81, 0.1)*$I$9+CR81/MAX(CQ81+CI81+CR81, 0.1)*$J$9))/($B$11+$C$11+$F$11)</f>
        <v>0</v>
      </c>
      <c r="BL81">
        <f t="shared" ref="BL81:BL95" si="128">($B$11*$K$9+$C$11*$K$9+$F$11*((CQ81+CI81)/MAX(CQ81+CI81+CR81, 0.1)*$P$9+CR81/MAX(CQ81+CI81+CR81, 0.1)*$Q$9))/($B$11+$C$11+$F$11)</f>
        <v>0</v>
      </c>
      <c r="BM81">
        <v>0.69784624368543502</v>
      </c>
      <c r="BN81">
        <v>0.5</v>
      </c>
      <c r="BO81" t="s">
        <v>253</v>
      </c>
      <c r="BP81">
        <v>1684832575.5483899</v>
      </c>
      <c r="BQ81">
        <v>400.02077419354799</v>
      </c>
      <c r="BR81">
        <v>399.59032258064502</v>
      </c>
      <c r="BS81">
        <v>16.753325806451599</v>
      </c>
      <c r="BT81">
        <v>16.284383870967702</v>
      </c>
      <c r="BU81">
        <v>500.00770967741897</v>
      </c>
      <c r="BV81">
        <v>95.354032258064507</v>
      </c>
      <c r="BW81">
        <v>0.20002500000000001</v>
      </c>
      <c r="BX81">
        <v>28.8159225806452</v>
      </c>
      <c r="BY81">
        <v>27.851690322580598</v>
      </c>
      <c r="BZ81">
        <v>999.9</v>
      </c>
      <c r="CA81">
        <v>10005.6451612903</v>
      </c>
      <c r="CB81">
        <v>0</v>
      </c>
      <c r="CC81">
        <v>72.809845161290298</v>
      </c>
      <c r="CD81">
        <v>0</v>
      </c>
      <c r="CE81">
        <v>0</v>
      </c>
      <c r="CF81">
        <v>0</v>
      </c>
      <c r="CG81">
        <v>0</v>
      </c>
      <c r="CH81">
        <v>2.3337354838709699</v>
      </c>
      <c r="CI81">
        <v>0</v>
      </c>
      <c r="CJ81">
        <v>-9.3129903225806405</v>
      </c>
      <c r="CK81">
        <v>-0.76300967741935499</v>
      </c>
      <c r="CL81">
        <v>38.475612903225802</v>
      </c>
      <c r="CM81">
        <v>42.875</v>
      </c>
      <c r="CN81">
        <v>40.7093548387097</v>
      </c>
      <c r="CO81">
        <v>41.375</v>
      </c>
      <c r="CP81">
        <v>39.134999999999998</v>
      </c>
      <c r="CQ81">
        <v>0</v>
      </c>
      <c r="CR81">
        <v>0</v>
      </c>
      <c r="CS81">
        <v>0</v>
      </c>
      <c r="CT81">
        <v>60</v>
      </c>
      <c r="CU81">
        <v>2.3407384615384599</v>
      </c>
      <c r="CV81">
        <v>0.10428718890032899</v>
      </c>
      <c r="CW81">
        <v>-2.24900512982</v>
      </c>
      <c r="CX81">
        <v>-9.3401230769230796</v>
      </c>
      <c r="CY81">
        <v>15</v>
      </c>
      <c r="CZ81">
        <v>1684828631.0999999</v>
      </c>
      <c r="DA81" t="s">
        <v>254</v>
      </c>
      <c r="DB81">
        <v>1</v>
      </c>
      <c r="DC81">
        <v>-3.3639999999999999</v>
      </c>
      <c r="DD81">
        <v>0.39100000000000001</v>
      </c>
      <c r="DE81">
        <v>399</v>
      </c>
      <c r="DF81">
        <v>15</v>
      </c>
      <c r="DG81">
        <v>2.08</v>
      </c>
      <c r="DH81">
        <v>0.28000000000000003</v>
      </c>
      <c r="DI81">
        <v>0.40805996153846202</v>
      </c>
      <c r="DJ81">
        <v>0.16790689712105</v>
      </c>
      <c r="DK81">
        <v>9.8550720490860694E-2</v>
      </c>
      <c r="DL81">
        <v>1</v>
      </c>
      <c r="DM81">
        <v>2.3417750000000002</v>
      </c>
      <c r="DN81">
        <v>5.6589940261678399E-2</v>
      </c>
      <c r="DO81">
        <v>0.21812416306169199</v>
      </c>
      <c r="DP81">
        <v>1</v>
      </c>
      <c r="DQ81">
        <v>0.47907967307692301</v>
      </c>
      <c r="DR81">
        <v>-0.108295328817196</v>
      </c>
      <c r="DS81">
        <v>1.4056240337030099E-2</v>
      </c>
      <c r="DT81">
        <v>0</v>
      </c>
      <c r="DU81">
        <v>2</v>
      </c>
      <c r="DV81">
        <v>3</v>
      </c>
      <c r="DW81" t="s">
        <v>262</v>
      </c>
      <c r="DX81">
        <v>100</v>
      </c>
      <c r="DY81">
        <v>100</v>
      </c>
      <c r="DZ81">
        <v>-3.3639999999999999</v>
      </c>
      <c r="EA81">
        <v>0.39100000000000001</v>
      </c>
      <c r="EB81">
        <v>2</v>
      </c>
      <c r="EC81">
        <v>515.80600000000004</v>
      </c>
      <c r="ED81">
        <v>421.38</v>
      </c>
      <c r="EE81">
        <v>28.0517</v>
      </c>
      <c r="EF81">
        <v>30.1967</v>
      </c>
      <c r="EG81">
        <v>30.000299999999999</v>
      </c>
      <c r="EH81">
        <v>30.343399999999999</v>
      </c>
      <c r="EI81">
        <v>30.374400000000001</v>
      </c>
      <c r="EJ81">
        <v>20.103999999999999</v>
      </c>
      <c r="EK81">
        <v>23.742000000000001</v>
      </c>
      <c r="EL81">
        <v>0</v>
      </c>
      <c r="EM81">
        <v>28.0351</v>
      </c>
      <c r="EN81">
        <v>399.654</v>
      </c>
      <c r="EO81">
        <v>16.2578</v>
      </c>
      <c r="EP81">
        <v>100.34399999999999</v>
      </c>
      <c r="EQ81">
        <v>90.096800000000002</v>
      </c>
    </row>
    <row r="82" spans="1:147" x14ac:dyDescent="0.3">
      <c r="A82">
        <v>66</v>
      </c>
      <c r="B82">
        <v>1684832643.5999999</v>
      </c>
      <c r="C82">
        <v>3901</v>
      </c>
      <c r="D82" t="s">
        <v>449</v>
      </c>
      <c r="E82" t="s">
        <v>450</v>
      </c>
      <c r="F82">
        <v>1684832635.8741901</v>
      </c>
      <c r="G82">
        <f t="shared" si="86"/>
        <v>2.9970493005053249E-3</v>
      </c>
      <c r="H82">
        <f t="shared" si="87"/>
        <v>-4.0087784566634772</v>
      </c>
      <c r="I82">
        <f t="shared" si="88"/>
        <v>400.00712903225798</v>
      </c>
      <c r="J82">
        <f t="shared" si="89"/>
        <v>434.65242918168184</v>
      </c>
      <c r="K82">
        <f t="shared" si="90"/>
        <v>41.533132964513882</v>
      </c>
      <c r="L82">
        <f t="shared" si="91"/>
        <v>38.222607677882969</v>
      </c>
      <c r="M82">
        <f t="shared" si="92"/>
        <v>0.12971127553428868</v>
      </c>
      <c r="N82">
        <f t="shared" si="93"/>
        <v>3.3544610027268971</v>
      </c>
      <c r="O82">
        <f t="shared" si="94"/>
        <v>0.12698788218006746</v>
      </c>
      <c r="P82">
        <f t="shared" si="95"/>
        <v>7.9607349978659619E-2</v>
      </c>
      <c r="Q82">
        <f t="shared" si="96"/>
        <v>0</v>
      </c>
      <c r="R82">
        <f t="shared" si="97"/>
        <v>28.149683420561907</v>
      </c>
      <c r="S82">
        <f t="shared" si="98"/>
        <v>27.946480645161301</v>
      </c>
      <c r="T82">
        <f t="shared" si="99"/>
        <v>3.7830159022405705</v>
      </c>
      <c r="U82">
        <f t="shared" si="100"/>
        <v>39.944080828100397</v>
      </c>
      <c r="V82">
        <f t="shared" si="101"/>
        <v>1.5912395222622737</v>
      </c>
      <c r="W82">
        <f t="shared" si="102"/>
        <v>3.9836678908952314</v>
      </c>
      <c r="X82">
        <f t="shared" si="103"/>
        <v>2.1917763799782968</v>
      </c>
      <c r="Y82">
        <f t="shared" si="104"/>
        <v>-132.16987415228482</v>
      </c>
      <c r="Z82">
        <f t="shared" si="105"/>
        <v>160.79049664712122</v>
      </c>
      <c r="AA82">
        <f t="shared" si="106"/>
        <v>10.489161200498462</v>
      </c>
      <c r="AB82">
        <f t="shared" si="107"/>
        <v>39.109783695334855</v>
      </c>
      <c r="AC82">
        <v>-3.9501999712366002E-2</v>
      </c>
      <c r="AD82">
        <v>4.43444552423694E-2</v>
      </c>
      <c r="AE82">
        <v>3.3427524455495399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50066.998655553332</v>
      </c>
      <c r="AK82" t="s">
        <v>451</v>
      </c>
      <c r="AL82">
        <v>2.3814769230769199</v>
      </c>
      <c r="AM82">
        <v>1.5145500000000001</v>
      </c>
      <c r="AN82">
        <f t="shared" si="111"/>
        <v>-0.86692692307691988</v>
      </c>
      <c r="AO82">
        <f t="shared" si="112"/>
        <v>-0.57239901163838758</v>
      </c>
      <c r="AP82">
        <v>-1.3987554938759901</v>
      </c>
      <c r="AQ82" t="s">
        <v>252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-4.0087784566634772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252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-1.7470330655143564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0.69784624368543502</v>
      </c>
      <c r="BN82">
        <v>0.5</v>
      </c>
      <c r="BO82" t="s">
        <v>253</v>
      </c>
      <c r="BP82">
        <v>1684832635.8741901</v>
      </c>
      <c r="BQ82">
        <v>400.00712903225798</v>
      </c>
      <c r="BR82">
        <v>399.61496774193603</v>
      </c>
      <c r="BS82">
        <v>16.652635483870998</v>
      </c>
      <c r="BT82">
        <v>16.241325806451599</v>
      </c>
      <c r="BU82">
        <v>500.02493548387099</v>
      </c>
      <c r="BV82">
        <v>95.354809677419397</v>
      </c>
      <c r="BW82">
        <v>0.200006483870968</v>
      </c>
      <c r="BX82">
        <v>28.835583870967699</v>
      </c>
      <c r="BY82">
        <v>27.946480645161301</v>
      </c>
      <c r="BZ82">
        <v>999.9</v>
      </c>
      <c r="CA82">
        <v>9990.1612903225796</v>
      </c>
      <c r="CB82">
        <v>0</v>
      </c>
      <c r="CC82">
        <v>72.805358064516099</v>
      </c>
      <c r="CD82">
        <v>0</v>
      </c>
      <c r="CE82">
        <v>0</v>
      </c>
      <c r="CF82">
        <v>0</v>
      </c>
      <c r="CG82">
        <v>0</v>
      </c>
      <c r="CH82">
        <v>2.3552354838709699</v>
      </c>
      <c r="CI82">
        <v>0</v>
      </c>
      <c r="CJ82">
        <v>-10.422735483871</v>
      </c>
      <c r="CK82">
        <v>-0.93591612903225796</v>
      </c>
      <c r="CL82">
        <v>38.237806451612897</v>
      </c>
      <c r="CM82">
        <v>42.691064516129003</v>
      </c>
      <c r="CN82">
        <v>40.475612903225802</v>
      </c>
      <c r="CO82">
        <v>41.215451612903202</v>
      </c>
      <c r="CP82">
        <v>38.906999999999996</v>
      </c>
      <c r="CQ82">
        <v>0</v>
      </c>
      <c r="CR82">
        <v>0</v>
      </c>
      <c r="CS82">
        <v>0</v>
      </c>
      <c r="CT82">
        <v>59.400000095367403</v>
      </c>
      <c r="CU82">
        <v>2.3814769230769199</v>
      </c>
      <c r="CV82">
        <v>0.21792136179228799</v>
      </c>
      <c r="CW82">
        <v>-1.9490940152212599</v>
      </c>
      <c r="CX82">
        <v>-10.4627615384615</v>
      </c>
      <c r="CY82">
        <v>15</v>
      </c>
      <c r="CZ82">
        <v>1684828631.0999999</v>
      </c>
      <c r="DA82" t="s">
        <v>254</v>
      </c>
      <c r="DB82">
        <v>1</v>
      </c>
      <c r="DC82">
        <v>-3.3639999999999999</v>
      </c>
      <c r="DD82">
        <v>0.39100000000000001</v>
      </c>
      <c r="DE82">
        <v>399</v>
      </c>
      <c r="DF82">
        <v>15</v>
      </c>
      <c r="DG82">
        <v>2.08</v>
      </c>
      <c r="DH82">
        <v>0.28000000000000003</v>
      </c>
      <c r="DI82">
        <v>0.40102328846153801</v>
      </c>
      <c r="DJ82">
        <v>-0.153271757434087</v>
      </c>
      <c r="DK82">
        <v>8.9893998015683499E-2</v>
      </c>
      <c r="DL82">
        <v>1</v>
      </c>
      <c r="DM82">
        <v>2.3696340909090901</v>
      </c>
      <c r="DN82">
        <v>9.8604257569667897E-2</v>
      </c>
      <c r="DO82">
        <v>0.15775798631733601</v>
      </c>
      <c r="DP82">
        <v>1</v>
      </c>
      <c r="DQ82">
        <v>0.41615576923076902</v>
      </c>
      <c r="DR82">
        <v>-5.6609605922290397E-2</v>
      </c>
      <c r="DS82">
        <v>7.3953562888513496E-3</v>
      </c>
      <c r="DT82">
        <v>1</v>
      </c>
      <c r="DU82">
        <v>3</v>
      </c>
      <c r="DV82">
        <v>3</v>
      </c>
      <c r="DW82" t="s">
        <v>255</v>
      </c>
      <c r="DX82">
        <v>100</v>
      </c>
      <c r="DY82">
        <v>100</v>
      </c>
      <c r="DZ82">
        <v>-3.3639999999999999</v>
      </c>
      <c r="EA82">
        <v>0.39100000000000001</v>
      </c>
      <c r="EB82">
        <v>2</v>
      </c>
      <c r="EC82">
        <v>515.60599999999999</v>
      </c>
      <c r="ED82">
        <v>421.41699999999997</v>
      </c>
      <c r="EE82">
        <v>28.537099999999999</v>
      </c>
      <c r="EF82">
        <v>30.207100000000001</v>
      </c>
      <c r="EG82">
        <v>30.000299999999999</v>
      </c>
      <c r="EH82">
        <v>30.349699999999999</v>
      </c>
      <c r="EI82">
        <v>30.3796</v>
      </c>
      <c r="EJ82">
        <v>20.1037</v>
      </c>
      <c r="EK82">
        <v>24.040800000000001</v>
      </c>
      <c r="EL82">
        <v>0</v>
      </c>
      <c r="EM82">
        <v>28.530100000000001</v>
      </c>
      <c r="EN82">
        <v>399.66300000000001</v>
      </c>
      <c r="EO82">
        <v>16.270399999999999</v>
      </c>
      <c r="EP82">
        <v>100.34399999999999</v>
      </c>
      <c r="EQ82">
        <v>90.097099999999998</v>
      </c>
    </row>
    <row r="83" spans="1:147" x14ac:dyDescent="0.3">
      <c r="A83">
        <v>67</v>
      </c>
      <c r="B83">
        <v>1684832703.7</v>
      </c>
      <c r="C83">
        <v>3961.1000001430498</v>
      </c>
      <c r="D83" t="s">
        <v>452</v>
      </c>
      <c r="E83" t="s">
        <v>453</v>
      </c>
      <c r="F83">
        <v>1684832695.6516099</v>
      </c>
      <c r="G83">
        <f t="shared" si="86"/>
        <v>2.3112397627769476E-3</v>
      </c>
      <c r="H83">
        <f t="shared" si="87"/>
        <v>-3.8941150994840181</v>
      </c>
      <c r="I83">
        <f t="shared" si="88"/>
        <v>400.01516129032302</v>
      </c>
      <c r="J83">
        <f t="shared" si="89"/>
        <v>447.79709790351563</v>
      </c>
      <c r="K83">
        <f t="shared" si="90"/>
        <v>42.789322846573782</v>
      </c>
      <c r="L83">
        <f t="shared" si="91"/>
        <v>38.223512300796308</v>
      </c>
      <c r="M83">
        <f t="shared" si="92"/>
        <v>9.8956370836626964E-2</v>
      </c>
      <c r="N83">
        <f t="shared" si="93"/>
        <v>3.3555927925308033</v>
      </c>
      <c r="O83">
        <f t="shared" si="94"/>
        <v>9.7363300055277421E-2</v>
      </c>
      <c r="P83">
        <f t="shared" si="95"/>
        <v>6.0993057285796237E-2</v>
      </c>
      <c r="Q83">
        <f t="shared" si="96"/>
        <v>0</v>
      </c>
      <c r="R83">
        <f t="shared" si="97"/>
        <v>28.336116950627389</v>
      </c>
      <c r="S83">
        <f t="shared" si="98"/>
        <v>28.0301677419355</v>
      </c>
      <c r="T83">
        <f t="shared" si="99"/>
        <v>3.801518694325507</v>
      </c>
      <c r="U83">
        <f t="shared" si="100"/>
        <v>40.027713748011664</v>
      </c>
      <c r="V83">
        <f t="shared" si="101"/>
        <v>1.5972803087096457</v>
      </c>
      <c r="W83">
        <f t="shared" si="102"/>
        <v>3.9904360233139449</v>
      </c>
      <c r="X83">
        <f t="shared" si="103"/>
        <v>2.2042383856158612</v>
      </c>
      <c r="Y83">
        <f t="shared" si="104"/>
        <v>-101.92567353846339</v>
      </c>
      <c r="Z83">
        <f t="shared" si="105"/>
        <v>151.0063394615884</v>
      </c>
      <c r="AA83">
        <f t="shared" si="106"/>
        <v>9.8531057808507647</v>
      </c>
      <c r="AB83">
        <f t="shared" si="107"/>
        <v>58.933771703975779</v>
      </c>
      <c r="AC83">
        <v>-3.9518733787248801E-2</v>
      </c>
      <c r="AD83">
        <v>4.4363240707410899E-2</v>
      </c>
      <c r="AE83">
        <v>3.3438792753039799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50082.490902275102</v>
      </c>
      <c r="AK83" t="s">
        <v>454</v>
      </c>
      <c r="AL83">
        <v>2.3232961538461501</v>
      </c>
      <c r="AM83">
        <v>1.9212</v>
      </c>
      <c r="AN83">
        <f t="shared" si="111"/>
        <v>-0.40209615384615005</v>
      </c>
      <c r="AO83">
        <f t="shared" si="112"/>
        <v>-0.2092942712086977</v>
      </c>
      <c r="AP83">
        <v>-1.3587467973248399</v>
      </c>
      <c r="AQ83" t="s">
        <v>252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-3.8941150994840181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252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-4.7779616433115377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0.69784624368543502</v>
      </c>
      <c r="BN83">
        <v>0.5</v>
      </c>
      <c r="BO83" t="s">
        <v>253</v>
      </c>
      <c r="BP83">
        <v>1684832695.6516099</v>
      </c>
      <c r="BQ83">
        <v>400.01516129032302</v>
      </c>
      <c r="BR83">
        <v>399.60070967741899</v>
      </c>
      <c r="BS83">
        <v>16.715793548387101</v>
      </c>
      <c r="BT83">
        <v>16.398616129032298</v>
      </c>
      <c r="BU83">
        <v>500.01329032258099</v>
      </c>
      <c r="BV83">
        <v>95.355177419354803</v>
      </c>
      <c r="BW83">
        <v>0.19998148387096801</v>
      </c>
      <c r="BX83">
        <v>28.864887096774201</v>
      </c>
      <c r="BY83">
        <v>28.0301677419355</v>
      </c>
      <c r="BZ83">
        <v>999.9</v>
      </c>
      <c r="CA83">
        <v>9994.3548387096798</v>
      </c>
      <c r="CB83">
        <v>0</v>
      </c>
      <c r="CC83">
        <v>72.804322580645106</v>
      </c>
      <c r="CD83">
        <v>0</v>
      </c>
      <c r="CE83">
        <v>0</v>
      </c>
      <c r="CF83">
        <v>0</v>
      </c>
      <c r="CG83">
        <v>0</v>
      </c>
      <c r="CH83">
        <v>2.32982580645161</v>
      </c>
      <c r="CI83">
        <v>0</v>
      </c>
      <c r="CJ83">
        <v>-11.3504161290323</v>
      </c>
      <c r="CK83">
        <v>-1.0797612903225799</v>
      </c>
      <c r="CL83">
        <v>38.006</v>
      </c>
      <c r="CM83">
        <v>42.526000000000003</v>
      </c>
      <c r="CN83">
        <v>40.251935483871002</v>
      </c>
      <c r="CO83">
        <v>41.0843548387097</v>
      </c>
      <c r="CP83">
        <v>38.703258064516099</v>
      </c>
      <c r="CQ83">
        <v>0</v>
      </c>
      <c r="CR83">
        <v>0</v>
      </c>
      <c r="CS83">
        <v>0</v>
      </c>
      <c r="CT83">
        <v>59.199999809265101</v>
      </c>
      <c r="CU83">
        <v>2.3232961538461501</v>
      </c>
      <c r="CV83">
        <v>-0.75789060595271995</v>
      </c>
      <c r="CW83">
        <v>-2.0359965652844698</v>
      </c>
      <c r="CX83">
        <v>-11.3403961538462</v>
      </c>
      <c r="CY83">
        <v>15</v>
      </c>
      <c r="CZ83">
        <v>1684828631.0999999</v>
      </c>
      <c r="DA83" t="s">
        <v>254</v>
      </c>
      <c r="DB83">
        <v>1</v>
      </c>
      <c r="DC83">
        <v>-3.3639999999999999</v>
      </c>
      <c r="DD83">
        <v>0.39100000000000001</v>
      </c>
      <c r="DE83">
        <v>399</v>
      </c>
      <c r="DF83">
        <v>15</v>
      </c>
      <c r="DG83">
        <v>2.08</v>
      </c>
      <c r="DH83">
        <v>0.28000000000000003</v>
      </c>
      <c r="DI83">
        <v>0.40921315384615398</v>
      </c>
      <c r="DJ83">
        <v>-5.4376136916017598E-4</v>
      </c>
      <c r="DK83">
        <v>8.0655091443891394E-2</v>
      </c>
      <c r="DL83">
        <v>1</v>
      </c>
      <c r="DM83">
        <v>2.28740454545455</v>
      </c>
      <c r="DN83">
        <v>0.165700287897494</v>
      </c>
      <c r="DO83">
        <v>0.18965668978271999</v>
      </c>
      <c r="DP83">
        <v>1</v>
      </c>
      <c r="DQ83">
        <v>0.323625461538462</v>
      </c>
      <c r="DR83">
        <v>-5.1835560858515102E-2</v>
      </c>
      <c r="DS83">
        <v>9.7624247016923505E-3</v>
      </c>
      <c r="DT83">
        <v>1</v>
      </c>
      <c r="DU83">
        <v>3</v>
      </c>
      <c r="DV83">
        <v>3</v>
      </c>
      <c r="DW83" t="s">
        <v>255</v>
      </c>
      <c r="DX83">
        <v>100</v>
      </c>
      <c r="DY83">
        <v>100</v>
      </c>
      <c r="DZ83">
        <v>-3.3639999999999999</v>
      </c>
      <c r="EA83">
        <v>0.39100000000000001</v>
      </c>
      <c r="EB83">
        <v>2</v>
      </c>
      <c r="EC83">
        <v>515.28700000000003</v>
      </c>
      <c r="ED83">
        <v>421.34899999999999</v>
      </c>
      <c r="EE83">
        <v>28.305599999999998</v>
      </c>
      <c r="EF83">
        <v>30.212299999999999</v>
      </c>
      <c r="EG83">
        <v>30.0001</v>
      </c>
      <c r="EH83">
        <v>30.357500000000002</v>
      </c>
      <c r="EI83">
        <v>30.3874</v>
      </c>
      <c r="EJ83">
        <v>20.1051</v>
      </c>
      <c r="EK83">
        <v>22.915800000000001</v>
      </c>
      <c r="EL83">
        <v>0</v>
      </c>
      <c r="EM83">
        <v>28.302199999999999</v>
      </c>
      <c r="EN83">
        <v>399.56900000000002</v>
      </c>
      <c r="EO83">
        <v>16.4453</v>
      </c>
      <c r="EP83">
        <v>100.343</v>
      </c>
      <c r="EQ83">
        <v>90.097099999999998</v>
      </c>
    </row>
    <row r="84" spans="1:147" x14ac:dyDescent="0.3">
      <c r="A84">
        <v>68</v>
      </c>
      <c r="B84">
        <v>1684832763.7</v>
      </c>
      <c r="C84">
        <v>4021.1000001430498</v>
      </c>
      <c r="D84" t="s">
        <v>455</v>
      </c>
      <c r="E84" t="s">
        <v>456</v>
      </c>
      <c r="F84">
        <v>1684832755.7</v>
      </c>
      <c r="G84">
        <f t="shared" si="86"/>
        <v>1.9939365562335631E-3</v>
      </c>
      <c r="H84">
        <f t="shared" si="87"/>
        <v>-3.6516151136106805</v>
      </c>
      <c r="I84">
        <f t="shared" si="88"/>
        <v>399.99200000000002</v>
      </c>
      <c r="J84">
        <f t="shared" si="89"/>
        <v>453.25852406691689</v>
      </c>
      <c r="K84">
        <f t="shared" si="90"/>
        <v>43.310906420028601</v>
      </c>
      <c r="L84">
        <f t="shared" si="91"/>
        <v>38.221048608900396</v>
      </c>
      <c r="M84">
        <f t="shared" si="92"/>
        <v>8.5147307766039848E-2</v>
      </c>
      <c r="N84">
        <f t="shared" si="93"/>
        <v>3.359585725981153</v>
      </c>
      <c r="O84">
        <f t="shared" si="94"/>
        <v>8.396635113805398E-2</v>
      </c>
      <c r="P84">
        <f t="shared" si="95"/>
        <v>5.2583709128658576E-2</v>
      </c>
      <c r="Q84">
        <f t="shared" si="96"/>
        <v>0</v>
      </c>
      <c r="R84">
        <f t="shared" si="97"/>
        <v>28.347353510459904</v>
      </c>
      <c r="S84">
        <f t="shared" si="98"/>
        <v>28.034161290322601</v>
      </c>
      <c r="T84">
        <f t="shared" si="99"/>
        <v>3.8024036178337672</v>
      </c>
      <c r="U84">
        <f t="shared" si="100"/>
        <v>40.174371461542421</v>
      </c>
      <c r="V84">
        <f t="shared" si="101"/>
        <v>1.5973983760282964</v>
      </c>
      <c r="W84">
        <f t="shared" si="102"/>
        <v>3.976162707504789</v>
      </c>
      <c r="X84">
        <f t="shared" si="103"/>
        <v>2.2050052418054706</v>
      </c>
      <c r="Y84">
        <f t="shared" si="104"/>
        <v>-87.932602129900133</v>
      </c>
      <c r="Z84">
        <f t="shared" si="105"/>
        <v>139.26060492198238</v>
      </c>
      <c r="AA84">
        <f t="shared" si="106"/>
        <v>9.0732861820895501</v>
      </c>
      <c r="AB84">
        <f t="shared" si="107"/>
        <v>60.401288974171791</v>
      </c>
      <c r="AC84">
        <v>-3.9577789640240703E-2</v>
      </c>
      <c r="AD84">
        <v>4.4429536075971103E-2</v>
      </c>
      <c r="AE84">
        <v>3.34785470435363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50164.533285862104</v>
      </c>
      <c r="AK84" t="s">
        <v>457</v>
      </c>
      <c r="AL84">
        <v>2.2985192307692301</v>
      </c>
      <c r="AM84">
        <v>2.4231500000000001</v>
      </c>
      <c r="AN84">
        <f t="shared" si="111"/>
        <v>0.12463076923076999</v>
      </c>
      <c r="AO84">
        <f t="shared" si="112"/>
        <v>5.1433369469809948E-2</v>
      </c>
      <c r="AP84">
        <v>-1.2741329452096599</v>
      </c>
      <c r="AQ84" t="s">
        <v>252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-3.6516151136106805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252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19.44263053943946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0.69784624368543502</v>
      </c>
      <c r="BN84">
        <v>0.5</v>
      </c>
      <c r="BO84" t="s">
        <v>253</v>
      </c>
      <c r="BP84">
        <v>1684832755.7</v>
      </c>
      <c r="BQ84">
        <v>399.99200000000002</v>
      </c>
      <c r="BR84">
        <v>399.593677419355</v>
      </c>
      <c r="BS84">
        <v>16.7171387096774</v>
      </c>
      <c r="BT84">
        <v>16.443509677419399</v>
      </c>
      <c r="BU84">
        <v>500.02</v>
      </c>
      <c r="BV84">
        <v>95.354561290322593</v>
      </c>
      <c r="BW84">
        <v>0.19997132258064501</v>
      </c>
      <c r="BX84">
        <v>28.803038709677399</v>
      </c>
      <c r="BY84">
        <v>28.034161290322601</v>
      </c>
      <c r="BZ84">
        <v>999.9</v>
      </c>
      <c r="CA84">
        <v>10009.3548387097</v>
      </c>
      <c r="CB84">
        <v>0</v>
      </c>
      <c r="CC84">
        <v>72.786029032258</v>
      </c>
      <c r="CD84">
        <v>0</v>
      </c>
      <c r="CE84">
        <v>0</v>
      </c>
      <c r="CF84">
        <v>0</v>
      </c>
      <c r="CG84">
        <v>0</v>
      </c>
      <c r="CH84">
        <v>2.2914290322580602</v>
      </c>
      <c r="CI84">
        <v>0</v>
      </c>
      <c r="CJ84">
        <v>-12.2206483870968</v>
      </c>
      <c r="CK84">
        <v>-1.24054193548387</v>
      </c>
      <c r="CL84">
        <v>37.814096774193501</v>
      </c>
      <c r="CM84">
        <v>42.370935483871001</v>
      </c>
      <c r="CN84">
        <v>40.054000000000002</v>
      </c>
      <c r="CO84">
        <v>40.939032258064501</v>
      </c>
      <c r="CP84">
        <v>38.537999999999997</v>
      </c>
      <c r="CQ84">
        <v>0</v>
      </c>
      <c r="CR84">
        <v>0</v>
      </c>
      <c r="CS84">
        <v>0</v>
      </c>
      <c r="CT84">
        <v>59.599999904632597</v>
      </c>
      <c r="CU84">
        <v>2.2985192307692301</v>
      </c>
      <c r="CV84">
        <v>-0.10156922139439201</v>
      </c>
      <c r="CW84">
        <v>-1.8742871852173699</v>
      </c>
      <c r="CX84">
        <v>-12.2082115384615</v>
      </c>
      <c r="CY84">
        <v>15</v>
      </c>
      <c r="CZ84">
        <v>1684828631.0999999</v>
      </c>
      <c r="DA84" t="s">
        <v>254</v>
      </c>
      <c r="DB84">
        <v>1</v>
      </c>
      <c r="DC84">
        <v>-3.3639999999999999</v>
      </c>
      <c r="DD84">
        <v>0.39100000000000001</v>
      </c>
      <c r="DE84">
        <v>399</v>
      </c>
      <c r="DF84">
        <v>15</v>
      </c>
      <c r="DG84">
        <v>2.08</v>
      </c>
      <c r="DH84">
        <v>0.28000000000000003</v>
      </c>
      <c r="DI84">
        <v>0.40510144230769202</v>
      </c>
      <c r="DJ84">
        <v>-0.110553321811899</v>
      </c>
      <c r="DK84">
        <v>7.5129596265748402E-2</v>
      </c>
      <c r="DL84">
        <v>1</v>
      </c>
      <c r="DM84">
        <v>2.2953840909090899</v>
      </c>
      <c r="DN84">
        <v>4.6931037525722599E-2</v>
      </c>
      <c r="DO84">
        <v>0.17153681415526301</v>
      </c>
      <c r="DP84">
        <v>1</v>
      </c>
      <c r="DQ84">
        <v>0.27875417307692302</v>
      </c>
      <c r="DR84">
        <v>-5.3026430108775599E-2</v>
      </c>
      <c r="DS84">
        <v>7.11393181808429E-3</v>
      </c>
      <c r="DT84">
        <v>1</v>
      </c>
      <c r="DU84">
        <v>3</v>
      </c>
      <c r="DV84">
        <v>3</v>
      </c>
      <c r="DW84" t="s">
        <v>255</v>
      </c>
      <c r="DX84">
        <v>100</v>
      </c>
      <c r="DY84">
        <v>100</v>
      </c>
      <c r="DZ84">
        <v>-3.3639999999999999</v>
      </c>
      <c r="EA84">
        <v>0.39100000000000001</v>
      </c>
      <c r="EB84">
        <v>2</v>
      </c>
      <c r="EC84">
        <v>514.94799999999998</v>
      </c>
      <c r="ED84">
        <v>421.51100000000002</v>
      </c>
      <c r="EE84">
        <v>27.7956</v>
      </c>
      <c r="EF84">
        <v>30.217600000000001</v>
      </c>
      <c r="EG84">
        <v>30.0001</v>
      </c>
      <c r="EH84">
        <v>30.3627</v>
      </c>
      <c r="EI84">
        <v>30.392600000000002</v>
      </c>
      <c r="EJ84">
        <v>20.107600000000001</v>
      </c>
      <c r="EK84">
        <v>22.6356</v>
      </c>
      <c r="EL84">
        <v>0</v>
      </c>
      <c r="EM84">
        <v>27.8047</v>
      </c>
      <c r="EN84">
        <v>399.71699999999998</v>
      </c>
      <c r="EO84">
        <v>16.434799999999999</v>
      </c>
      <c r="EP84">
        <v>100.34399999999999</v>
      </c>
      <c r="EQ84">
        <v>90.095600000000005</v>
      </c>
    </row>
    <row r="85" spans="1:147" x14ac:dyDescent="0.3">
      <c r="A85">
        <v>69</v>
      </c>
      <c r="B85">
        <v>1684832823.7</v>
      </c>
      <c r="C85">
        <v>4081.1000001430498</v>
      </c>
      <c r="D85" t="s">
        <v>458</v>
      </c>
      <c r="E85" t="s">
        <v>459</v>
      </c>
      <c r="F85">
        <v>1684832815.7</v>
      </c>
      <c r="G85">
        <f t="shared" si="86"/>
        <v>2.0103450370459867E-3</v>
      </c>
      <c r="H85">
        <f t="shared" si="87"/>
        <v>-3.9499494857561452</v>
      </c>
      <c r="I85">
        <f t="shared" si="88"/>
        <v>400.01364516129001</v>
      </c>
      <c r="J85">
        <f t="shared" si="89"/>
        <v>458.09521081759573</v>
      </c>
      <c r="K85">
        <f t="shared" si="90"/>
        <v>43.774759921692151</v>
      </c>
      <c r="L85">
        <f t="shared" si="91"/>
        <v>38.224589274976623</v>
      </c>
      <c r="M85">
        <f t="shared" si="92"/>
        <v>8.6086649170877869E-2</v>
      </c>
      <c r="N85">
        <f t="shared" si="93"/>
        <v>3.3568434394598241</v>
      </c>
      <c r="O85">
        <f t="shared" si="94"/>
        <v>8.4878720369748473E-2</v>
      </c>
      <c r="P85">
        <f t="shared" si="95"/>
        <v>5.3156315793800896E-2</v>
      </c>
      <c r="Q85">
        <f t="shared" si="96"/>
        <v>0</v>
      </c>
      <c r="R85">
        <f t="shared" si="97"/>
        <v>28.228906334780888</v>
      </c>
      <c r="S85">
        <f t="shared" si="98"/>
        <v>27.976996774193498</v>
      </c>
      <c r="T85">
        <f t="shared" si="99"/>
        <v>3.7897537410593323</v>
      </c>
      <c r="U85">
        <f t="shared" si="100"/>
        <v>40.258687981295829</v>
      </c>
      <c r="V85">
        <f t="shared" si="101"/>
        <v>1.590177447960857</v>
      </c>
      <c r="W85">
        <f t="shared" si="102"/>
        <v>3.9498988359969727</v>
      </c>
      <c r="X85">
        <f t="shared" si="103"/>
        <v>2.1995762930984752</v>
      </c>
      <c r="Y85">
        <f t="shared" si="104"/>
        <v>-88.656216133728009</v>
      </c>
      <c r="Z85">
        <f t="shared" si="105"/>
        <v>128.80455202280021</v>
      </c>
      <c r="AA85">
        <f t="shared" si="106"/>
        <v>8.3917285032038329</v>
      </c>
      <c r="AB85">
        <f t="shared" si="107"/>
        <v>48.540064392276037</v>
      </c>
      <c r="AC85">
        <v>-3.9537227894441598E-2</v>
      </c>
      <c r="AD85">
        <v>4.43840019629076E-2</v>
      </c>
      <c r="AE85">
        <v>3.3451244405026301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50134.295539641345</v>
      </c>
      <c r="AK85" t="s">
        <v>460</v>
      </c>
      <c r="AL85">
        <v>2.3054999999999999</v>
      </c>
      <c r="AM85">
        <v>1.5748</v>
      </c>
      <c r="AN85">
        <f t="shared" si="111"/>
        <v>-0.73069999999999991</v>
      </c>
      <c r="AO85">
        <f t="shared" si="112"/>
        <v>-0.46399542799085591</v>
      </c>
      <c r="AP85">
        <v>-1.3782287056912099</v>
      </c>
      <c r="AQ85" t="s">
        <v>252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-3.9499494857561452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252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-2.1551936499247302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0.69784624368543502</v>
      </c>
      <c r="BN85">
        <v>0.5</v>
      </c>
      <c r="BO85" t="s">
        <v>253</v>
      </c>
      <c r="BP85">
        <v>1684832815.7</v>
      </c>
      <c r="BQ85">
        <v>400.01364516129001</v>
      </c>
      <c r="BR85">
        <v>399.57458064516101</v>
      </c>
      <c r="BS85">
        <v>16.6409290322581</v>
      </c>
      <c r="BT85">
        <v>16.365009677419401</v>
      </c>
      <c r="BU85">
        <v>499.988838709677</v>
      </c>
      <c r="BV85">
        <v>95.358251612903203</v>
      </c>
      <c r="BW85">
        <v>0.19996180645161299</v>
      </c>
      <c r="BX85">
        <v>28.6887258064516</v>
      </c>
      <c r="BY85">
        <v>27.976996774193498</v>
      </c>
      <c r="BZ85">
        <v>999.9</v>
      </c>
      <c r="CA85">
        <v>9998.7096774193506</v>
      </c>
      <c r="CB85">
        <v>0</v>
      </c>
      <c r="CC85">
        <v>72.783267741935504</v>
      </c>
      <c r="CD85">
        <v>0</v>
      </c>
      <c r="CE85">
        <v>0</v>
      </c>
      <c r="CF85">
        <v>0</v>
      </c>
      <c r="CG85">
        <v>0</v>
      </c>
      <c r="CH85">
        <v>2.32942903225806</v>
      </c>
      <c r="CI85">
        <v>0</v>
      </c>
      <c r="CJ85">
        <v>-13.2773387096774</v>
      </c>
      <c r="CK85">
        <v>-1.3158967741935499</v>
      </c>
      <c r="CL85">
        <v>37.652999999999999</v>
      </c>
      <c r="CM85">
        <v>42.227645161290297</v>
      </c>
      <c r="CN85">
        <v>39.875</v>
      </c>
      <c r="CO85">
        <v>40.811999999999998</v>
      </c>
      <c r="CP85">
        <v>38.378999999999998</v>
      </c>
      <c r="CQ85">
        <v>0</v>
      </c>
      <c r="CR85">
        <v>0</v>
      </c>
      <c r="CS85">
        <v>0</v>
      </c>
      <c r="CT85">
        <v>59.399999856948902</v>
      </c>
      <c r="CU85">
        <v>2.3054999999999999</v>
      </c>
      <c r="CV85">
        <v>0.71820854262016598</v>
      </c>
      <c r="CW85">
        <v>0.31936067414882802</v>
      </c>
      <c r="CX85">
        <v>-13.283265384615399</v>
      </c>
      <c r="CY85">
        <v>15</v>
      </c>
      <c r="CZ85">
        <v>1684828631.0999999</v>
      </c>
      <c r="DA85" t="s">
        <v>254</v>
      </c>
      <c r="DB85">
        <v>1</v>
      </c>
      <c r="DC85">
        <v>-3.3639999999999999</v>
      </c>
      <c r="DD85">
        <v>0.39100000000000001</v>
      </c>
      <c r="DE85">
        <v>399</v>
      </c>
      <c r="DF85">
        <v>15</v>
      </c>
      <c r="DG85">
        <v>2.08</v>
      </c>
      <c r="DH85">
        <v>0.28000000000000003</v>
      </c>
      <c r="DI85">
        <v>0.431695788461538</v>
      </c>
      <c r="DJ85">
        <v>3.7375656108627898E-2</v>
      </c>
      <c r="DK85">
        <v>8.9847680008003694E-2</v>
      </c>
      <c r="DL85">
        <v>1</v>
      </c>
      <c r="DM85">
        <v>2.3226568181818199</v>
      </c>
      <c r="DN85">
        <v>-8.7875010028115097E-2</v>
      </c>
      <c r="DO85">
        <v>0.17349228879605599</v>
      </c>
      <c r="DP85">
        <v>1</v>
      </c>
      <c r="DQ85">
        <v>0.26828665384615402</v>
      </c>
      <c r="DR85">
        <v>6.8365689404936703E-2</v>
      </c>
      <c r="DS85">
        <v>1.4004175647730399E-2</v>
      </c>
      <c r="DT85">
        <v>1</v>
      </c>
      <c r="DU85">
        <v>3</v>
      </c>
      <c r="DV85">
        <v>3</v>
      </c>
      <c r="DW85" t="s">
        <v>255</v>
      </c>
      <c r="DX85">
        <v>100</v>
      </c>
      <c r="DY85">
        <v>100</v>
      </c>
      <c r="DZ85">
        <v>-3.3639999999999999</v>
      </c>
      <c r="EA85">
        <v>0.39100000000000001</v>
      </c>
      <c r="EB85">
        <v>2</v>
      </c>
      <c r="EC85">
        <v>515.13699999999994</v>
      </c>
      <c r="ED85">
        <v>421.31799999999998</v>
      </c>
      <c r="EE85">
        <v>27.767199999999999</v>
      </c>
      <c r="EF85">
        <v>30.228000000000002</v>
      </c>
      <c r="EG85">
        <v>30.000299999999999</v>
      </c>
      <c r="EH85">
        <v>30.3706</v>
      </c>
      <c r="EI85">
        <v>30.400400000000001</v>
      </c>
      <c r="EJ85">
        <v>20.106200000000001</v>
      </c>
      <c r="EK85">
        <v>23.4816</v>
      </c>
      <c r="EL85">
        <v>0</v>
      </c>
      <c r="EM85">
        <v>27.7606</v>
      </c>
      <c r="EN85">
        <v>399.63400000000001</v>
      </c>
      <c r="EO85">
        <v>16.312899999999999</v>
      </c>
      <c r="EP85">
        <v>100.345</v>
      </c>
      <c r="EQ85">
        <v>90.095799999999997</v>
      </c>
    </row>
    <row r="86" spans="1:147" x14ac:dyDescent="0.3">
      <c r="A86">
        <v>70</v>
      </c>
      <c r="B86">
        <v>1684832883.7</v>
      </c>
      <c r="C86">
        <v>4141.1000001430502</v>
      </c>
      <c r="D86" t="s">
        <v>461</v>
      </c>
      <c r="E86" t="s">
        <v>462</v>
      </c>
      <c r="F86">
        <v>1684832875.7</v>
      </c>
      <c r="G86">
        <f t="shared" si="86"/>
        <v>1.7689607287446933E-3</v>
      </c>
      <c r="H86">
        <f t="shared" si="87"/>
        <v>-3.473073410681832</v>
      </c>
      <c r="I86">
        <f t="shared" si="88"/>
        <v>399.99590322580599</v>
      </c>
      <c r="J86">
        <f t="shared" si="89"/>
        <v>458.14208609741854</v>
      </c>
      <c r="K86">
        <f t="shared" si="90"/>
        <v>43.779149975872635</v>
      </c>
      <c r="L86">
        <f t="shared" si="91"/>
        <v>38.222815952633496</v>
      </c>
      <c r="M86">
        <f t="shared" si="92"/>
        <v>7.5480636903816706E-2</v>
      </c>
      <c r="N86">
        <f t="shared" si="93"/>
        <v>3.3572679043444169</v>
      </c>
      <c r="O86">
        <f t="shared" si="94"/>
        <v>7.4550392416073391E-2</v>
      </c>
      <c r="P86">
        <f t="shared" si="95"/>
        <v>4.6676618742044783E-2</v>
      </c>
      <c r="Q86">
        <f t="shared" si="96"/>
        <v>0</v>
      </c>
      <c r="R86">
        <f t="shared" si="97"/>
        <v>28.222153297622636</v>
      </c>
      <c r="S86">
        <f t="shared" si="98"/>
        <v>27.956332258064499</v>
      </c>
      <c r="T86">
        <f t="shared" si="99"/>
        <v>3.7851899554904702</v>
      </c>
      <c r="U86">
        <f t="shared" si="100"/>
        <v>40.181297394284023</v>
      </c>
      <c r="V86">
        <f t="shared" si="101"/>
        <v>1.581422632420088</v>
      </c>
      <c r="W86">
        <f t="shared" si="102"/>
        <v>3.935718194716761</v>
      </c>
      <c r="X86">
        <f t="shared" si="103"/>
        <v>2.203767323070382</v>
      </c>
      <c r="Y86">
        <f t="shared" si="104"/>
        <v>-78.011168137640979</v>
      </c>
      <c r="Z86">
        <f t="shared" si="105"/>
        <v>121.3398232130759</v>
      </c>
      <c r="AA86">
        <f t="shared" si="106"/>
        <v>7.9011421607111672</v>
      </c>
      <c r="AB86">
        <f t="shared" si="107"/>
        <v>51.229797236146084</v>
      </c>
      <c r="AC86">
        <v>-3.9543505362686103E-2</v>
      </c>
      <c r="AD86">
        <v>4.4391048970948498E-2</v>
      </c>
      <c r="AE86">
        <v>3.3455470447194999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50152.231305844354</v>
      </c>
      <c r="AK86" t="s">
        <v>463</v>
      </c>
      <c r="AL86">
        <v>2.2760576923076901</v>
      </c>
      <c r="AM86">
        <v>1.9808699999999999</v>
      </c>
      <c r="AN86">
        <f t="shared" si="111"/>
        <v>-0.29518769230769015</v>
      </c>
      <c r="AO86">
        <f t="shared" si="112"/>
        <v>-0.14901921494479201</v>
      </c>
      <c r="AP86">
        <v>-1.21183561684518</v>
      </c>
      <c r="AQ86" t="s">
        <v>252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-3.473073410681832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252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-6.7105440085057193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0.69784624368543502</v>
      </c>
      <c r="BN86">
        <v>0.5</v>
      </c>
      <c r="BO86" t="s">
        <v>253</v>
      </c>
      <c r="BP86">
        <v>1684832875.7</v>
      </c>
      <c r="BQ86">
        <v>399.99590322580599</v>
      </c>
      <c r="BR86">
        <v>399.60993548387103</v>
      </c>
      <c r="BS86">
        <v>16.549345161290301</v>
      </c>
      <c r="BT86">
        <v>16.306545161290298</v>
      </c>
      <c r="BU86">
        <v>500.01361290322598</v>
      </c>
      <c r="BV86">
        <v>95.358009677419304</v>
      </c>
      <c r="BW86">
        <v>0.200008903225806</v>
      </c>
      <c r="BX86">
        <v>28.626729032258101</v>
      </c>
      <c r="BY86">
        <v>27.956332258064499</v>
      </c>
      <c r="BZ86">
        <v>999.9</v>
      </c>
      <c r="CA86">
        <v>10000.322580645199</v>
      </c>
      <c r="CB86">
        <v>0</v>
      </c>
      <c r="CC86">
        <v>72.818129032258099</v>
      </c>
      <c r="CD86">
        <v>0</v>
      </c>
      <c r="CE86">
        <v>0</v>
      </c>
      <c r="CF86">
        <v>0</v>
      </c>
      <c r="CG86">
        <v>0</v>
      </c>
      <c r="CH86">
        <v>2.2559870967741902</v>
      </c>
      <c r="CI86">
        <v>0</v>
      </c>
      <c r="CJ86">
        <v>-14.091870967741899</v>
      </c>
      <c r="CK86">
        <v>-1.4791483870967701</v>
      </c>
      <c r="CL86">
        <v>37.4898387096774</v>
      </c>
      <c r="CM86">
        <v>42.070129032258002</v>
      </c>
      <c r="CN86">
        <v>39.711387096774203</v>
      </c>
      <c r="CO86">
        <v>40.686999999999998</v>
      </c>
      <c r="CP86">
        <v>38.223580645161299</v>
      </c>
      <c r="CQ86">
        <v>0</v>
      </c>
      <c r="CR86">
        <v>0</v>
      </c>
      <c r="CS86">
        <v>0</v>
      </c>
      <c r="CT86">
        <v>59.199999809265101</v>
      </c>
      <c r="CU86">
        <v>2.2760576923076901</v>
      </c>
      <c r="CV86">
        <v>0.46187008890394698</v>
      </c>
      <c r="CW86">
        <v>-5.4700854594924797E-2</v>
      </c>
      <c r="CX86">
        <v>-14.110799999999999</v>
      </c>
      <c r="CY86">
        <v>15</v>
      </c>
      <c r="CZ86">
        <v>1684828631.0999999</v>
      </c>
      <c r="DA86" t="s">
        <v>254</v>
      </c>
      <c r="DB86">
        <v>1</v>
      </c>
      <c r="DC86">
        <v>-3.3639999999999999</v>
      </c>
      <c r="DD86">
        <v>0.39100000000000001</v>
      </c>
      <c r="DE86">
        <v>399</v>
      </c>
      <c r="DF86">
        <v>15</v>
      </c>
      <c r="DG86">
        <v>2.08</v>
      </c>
      <c r="DH86">
        <v>0.28000000000000003</v>
      </c>
      <c r="DI86">
        <v>0.40463786538461499</v>
      </c>
      <c r="DJ86">
        <v>-0.24973489114658801</v>
      </c>
      <c r="DK86">
        <v>0.104064011262859</v>
      </c>
      <c r="DL86">
        <v>1</v>
      </c>
      <c r="DM86">
        <v>2.2785863636363599</v>
      </c>
      <c r="DN86">
        <v>-8.1367990373014606E-2</v>
      </c>
      <c r="DO86">
        <v>0.190312287128896</v>
      </c>
      <c r="DP86">
        <v>1</v>
      </c>
      <c r="DQ86">
        <v>0.23870071153846201</v>
      </c>
      <c r="DR86">
        <v>3.8586567062238099E-2</v>
      </c>
      <c r="DS86">
        <v>1.13521374526436E-2</v>
      </c>
      <c r="DT86">
        <v>1</v>
      </c>
      <c r="DU86">
        <v>3</v>
      </c>
      <c r="DV86">
        <v>3</v>
      </c>
      <c r="DW86" t="s">
        <v>255</v>
      </c>
      <c r="DX86">
        <v>100</v>
      </c>
      <c r="DY86">
        <v>100</v>
      </c>
      <c r="DZ86">
        <v>-3.3639999999999999</v>
      </c>
      <c r="EA86">
        <v>0.39100000000000001</v>
      </c>
      <c r="EB86">
        <v>2</v>
      </c>
      <c r="EC86">
        <v>515.45500000000004</v>
      </c>
      <c r="ED86">
        <v>421.12400000000002</v>
      </c>
      <c r="EE86">
        <v>27.866499999999998</v>
      </c>
      <c r="EF86">
        <v>30.238499999999998</v>
      </c>
      <c r="EG86">
        <v>30.0002</v>
      </c>
      <c r="EH86">
        <v>30.378399999999999</v>
      </c>
      <c r="EI86">
        <v>30.408200000000001</v>
      </c>
      <c r="EJ86">
        <v>20.1065</v>
      </c>
      <c r="EK86">
        <v>24.033799999999999</v>
      </c>
      <c r="EL86">
        <v>0</v>
      </c>
      <c r="EM86">
        <v>27.860900000000001</v>
      </c>
      <c r="EN86">
        <v>399.68</v>
      </c>
      <c r="EO86">
        <v>16.2559</v>
      </c>
      <c r="EP86">
        <v>100.343</v>
      </c>
      <c r="EQ86">
        <v>90.094300000000004</v>
      </c>
    </row>
    <row r="87" spans="1:147" x14ac:dyDescent="0.3">
      <c r="A87">
        <v>71</v>
      </c>
      <c r="B87">
        <v>1684832943.7</v>
      </c>
      <c r="C87">
        <v>4201.1000001430502</v>
      </c>
      <c r="D87" t="s">
        <v>464</v>
      </c>
      <c r="E87" t="s">
        <v>465</v>
      </c>
      <c r="F87">
        <v>1684832935.7</v>
      </c>
      <c r="G87">
        <f t="shared" si="86"/>
        <v>1.4688042982055126E-3</v>
      </c>
      <c r="H87">
        <f t="shared" si="87"/>
        <v>-3.7299212770209098</v>
      </c>
      <c r="I87">
        <f t="shared" si="88"/>
        <v>400.01367741935502</v>
      </c>
      <c r="J87">
        <f t="shared" si="89"/>
        <v>480.00338367376349</v>
      </c>
      <c r="K87">
        <f t="shared" si="90"/>
        <v>45.867034539462857</v>
      </c>
      <c r="L87">
        <f t="shared" si="91"/>
        <v>38.223566296609761</v>
      </c>
      <c r="M87">
        <f t="shared" si="92"/>
        <v>6.2224499148326694E-2</v>
      </c>
      <c r="N87">
        <f t="shared" si="93"/>
        <v>3.3546121060533549</v>
      </c>
      <c r="O87">
        <f t="shared" si="94"/>
        <v>6.159033178298081E-2</v>
      </c>
      <c r="P87">
        <f t="shared" si="95"/>
        <v>3.8550396050955463E-2</v>
      </c>
      <c r="Q87">
        <f t="shared" si="96"/>
        <v>0</v>
      </c>
      <c r="R87">
        <f t="shared" si="97"/>
        <v>28.27074137645613</v>
      </c>
      <c r="S87">
        <f t="shared" si="98"/>
        <v>27.975151612903201</v>
      </c>
      <c r="T87">
        <f t="shared" si="99"/>
        <v>3.7893460396598688</v>
      </c>
      <c r="U87">
        <f t="shared" si="100"/>
        <v>40.051318521469462</v>
      </c>
      <c r="V87">
        <f t="shared" si="101"/>
        <v>1.5744963104409375</v>
      </c>
      <c r="W87">
        <f t="shared" si="102"/>
        <v>3.9311971954105096</v>
      </c>
      <c r="X87">
        <f t="shared" si="103"/>
        <v>2.2148497292189315</v>
      </c>
      <c r="Y87">
        <f t="shared" si="104"/>
        <v>-64.77426955086311</v>
      </c>
      <c r="Z87">
        <f t="shared" si="105"/>
        <v>114.2582104833549</v>
      </c>
      <c r="AA87">
        <f t="shared" si="106"/>
        <v>7.4458696685262353</v>
      </c>
      <c r="AB87">
        <f t="shared" si="107"/>
        <v>56.929810601018026</v>
      </c>
      <c r="AC87">
        <v>-3.9504233717380197E-2</v>
      </c>
      <c r="AD87">
        <v>4.4346963108707498E-2</v>
      </c>
      <c r="AE87">
        <v>3.34290288670761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50107.691633169969</v>
      </c>
      <c r="AK87" t="s">
        <v>466</v>
      </c>
      <c r="AL87">
        <v>2.3239884615384598</v>
      </c>
      <c r="AM87">
        <v>1.5784</v>
      </c>
      <c r="AN87">
        <f t="shared" si="111"/>
        <v>-0.74558846153845981</v>
      </c>
      <c r="AO87">
        <f t="shared" si="112"/>
        <v>-0.47236978049826395</v>
      </c>
      <c r="AP87">
        <v>-1.3014557762065599</v>
      </c>
      <c r="AQ87" t="s">
        <v>252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-3.7299212770209098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252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-2.1169855509071356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0.69784624368543502</v>
      </c>
      <c r="BN87">
        <v>0.5</v>
      </c>
      <c r="BO87" t="s">
        <v>253</v>
      </c>
      <c r="BP87">
        <v>1684832935.7</v>
      </c>
      <c r="BQ87">
        <v>400.01367741935502</v>
      </c>
      <c r="BR87">
        <v>399.57509677419398</v>
      </c>
      <c r="BS87">
        <v>16.477270967741902</v>
      </c>
      <c r="BT87">
        <v>16.275648387096801</v>
      </c>
      <c r="BU87">
        <v>499.99874193548402</v>
      </c>
      <c r="BV87">
        <v>95.355583870967706</v>
      </c>
      <c r="BW87">
        <v>0.20006448387096801</v>
      </c>
      <c r="BX87">
        <v>28.6069225806452</v>
      </c>
      <c r="BY87">
        <v>27.975151612903201</v>
      </c>
      <c r="BZ87">
        <v>999.9</v>
      </c>
      <c r="CA87">
        <v>9990.6451612903202</v>
      </c>
      <c r="CB87">
        <v>0</v>
      </c>
      <c r="CC87">
        <v>72.823996774193503</v>
      </c>
      <c r="CD87">
        <v>0</v>
      </c>
      <c r="CE87">
        <v>0</v>
      </c>
      <c r="CF87">
        <v>0</v>
      </c>
      <c r="CG87">
        <v>0</v>
      </c>
      <c r="CH87">
        <v>2.3512838709677402</v>
      </c>
      <c r="CI87">
        <v>0</v>
      </c>
      <c r="CJ87">
        <v>-14.7228322580645</v>
      </c>
      <c r="CK87">
        <v>-1.5406516129032299</v>
      </c>
      <c r="CL87">
        <v>37.352645161290297</v>
      </c>
      <c r="CM87">
        <v>41.961387096774203</v>
      </c>
      <c r="CN87">
        <v>39.570129032258102</v>
      </c>
      <c r="CO87">
        <v>40.610774193548401</v>
      </c>
      <c r="CP87">
        <v>38.094516129032201</v>
      </c>
      <c r="CQ87">
        <v>0</v>
      </c>
      <c r="CR87">
        <v>0</v>
      </c>
      <c r="CS87">
        <v>0</v>
      </c>
      <c r="CT87">
        <v>59.599999904632597</v>
      </c>
      <c r="CU87">
        <v>2.3239884615384598</v>
      </c>
      <c r="CV87">
        <v>-0.22768204259545999</v>
      </c>
      <c r="CW87">
        <v>-3.3695734071151097E-2</v>
      </c>
      <c r="CX87">
        <v>-14.7053538461538</v>
      </c>
      <c r="CY87">
        <v>15</v>
      </c>
      <c r="CZ87">
        <v>1684828631.0999999</v>
      </c>
      <c r="DA87" t="s">
        <v>254</v>
      </c>
      <c r="DB87">
        <v>1</v>
      </c>
      <c r="DC87">
        <v>-3.3639999999999999</v>
      </c>
      <c r="DD87">
        <v>0.39100000000000001</v>
      </c>
      <c r="DE87">
        <v>399</v>
      </c>
      <c r="DF87">
        <v>15</v>
      </c>
      <c r="DG87">
        <v>2.08</v>
      </c>
      <c r="DH87">
        <v>0.28000000000000003</v>
      </c>
      <c r="DI87">
        <v>0.41989309615384601</v>
      </c>
      <c r="DJ87">
        <v>7.7578770596799101E-2</v>
      </c>
      <c r="DK87">
        <v>0.102359760841031</v>
      </c>
      <c r="DL87">
        <v>1</v>
      </c>
      <c r="DM87">
        <v>2.3176068181818201</v>
      </c>
      <c r="DN87">
        <v>-0.145260507673769</v>
      </c>
      <c r="DO87">
        <v>0.17606177427994801</v>
      </c>
      <c r="DP87">
        <v>1</v>
      </c>
      <c r="DQ87">
        <v>0.20456388461538499</v>
      </c>
      <c r="DR87">
        <v>-3.1055760266369001E-2</v>
      </c>
      <c r="DS87">
        <v>4.6970181648075997E-3</v>
      </c>
      <c r="DT87">
        <v>1</v>
      </c>
      <c r="DU87">
        <v>3</v>
      </c>
      <c r="DV87">
        <v>3</v>
      </c>
      <c r="DW87" t="s">
        <v>255</v>
      </c>
      <c r="DX87">
        <v>100</v>
      </c>
      <c r="DY87">
        <v>100</v>
      </c>
      <c r="DZ87">
        <v>-3.3639999999999999</v>
      </c>
      <c r="EA87">
        <v>0.39100000000000001</v>
      </c>
      <c r="EB87">
        <v>2</v>
      </c>
      <c r="EC87">
        <v>515.28399999999999</v>
      </c>
      <c r="ED87">
        <v>420.70100000000002</v>
      </c>
      <c r="EE87">
        <v>27.976299999999998</v>
      </c>
      <c r="EF87">
        <v>30.248999999999999</v>
      </c>
      <c r="EG87">
        <v>30.000299999999999</v>
      </c>
      <c r="EH87">
        <v>30.3889</v>
      </c>
      <c r="EI87">
        <v>30.418600000000001</v>
      </c>
      <c r="EJ87">
        <v>20.103400000000001</v>
      </c>
      <c r="EK87">
        <v>24.033799999999999</v>
      </c>
      <c r="EL87">
        <v>0</v>
      </c>
      <c r="EM87">
        <v>27.975000000000001</v>
      </c>
      <c r="EN87">
        <v>399.50599999999997</v>
      </c>
      <c r="EO87">
        <v>16.289200000000001</v>
      </c>
      <c r="EP87">
        <v>100.343</v>
      </c>
      <c r="EQ87">
        <v>90.093500000000006</v>
      </c>
    </row>
    <row r="88" spans="1:147" x14ac:dyDescent="0.3">
      <c r="A88">
        <v>72</v>
      </c>
      <c r="B88">
        <v>1684833003.7</v>
      </c>
      <c r="C88">
        <v>4261.1000001430502</v>
      </c>
      <c r="D88" t="s">
        <v>467</v>
      </c>
      <c r="E88" t="s">
        <v>468</v>
      </c>
      <c r="F88">
        <v>1684832995.7</v>
      </c>
      <c r="G88">
        <f t="shared" si="86"/>
        <v>1.2960018007098968E-3</v>
      </c>
      <c r="H88">
        <f t="shared" si="87"/>
        <v>-3.46002729478684</v>
      </c>
      <c r="I88">
        <f t="shared" si="88"/>
        <v>400.01193548387101</v>
      </c>
      <c r="J88">
        <f t="shared" si="89"/>
        <v>485.0760124982998</v>
      </c>
      <c r="K88">
        <f t="shared" si="90"/>
        <v>46.353251306752725</v>
      </c>
      <c r="L88">
        <f t="shared" si="91"/>
        <v>38.224635507511145</v>
      </c>
      <c r="M88">
        <f t="shared" si="92"/>
        <v>5.471355561157526E-2</v>
      </c>
      <c r="N88">
        <f t="shared" si="93"/>
        <v>3.3578932338776362</v>
      </c>
      <c r="O88">
        <f t="shared" si="94"/>
        <v>5.422306885448458E-2</v>
      </c>
      <c r="P88">
        <f t="shared" si="95"/>
        <v>3.3933119701180868E-2</v>
      </c>
      <c r="Q88">
        <f t="shared" si="96"/>
        <v>0</v>
      </c>
      <c r="R88">
        <f t="shared" si="97"/>
        <v>28.297088013480934</v>
      </c>
      <c r="S88">
        <f t="shared" si="98"/>
        <v>27.991303225806401</v>
      </c>
      <c r="T88">
        <f t="shared" si="99"/>
        <v>3.7929161513662253</v>
      </c>
      <c r="U88">
        <f t="shared" si="100"/>
        <v>40.046216783476055</v>
      </c>
      <c r="V88">
        <f t="shared" si="101"/>
        <v>1.5730651246020375</v>
      </c>
      <c r="W88">
        <f t="shared" si="102"/>
        <v>3.9281241798878703</v>
      </c>
      <c r="X88">
        <f t="shared" si="103"/>
        <v>2.2198510267641876</v>
      </c>
      <c r="Y88">
        <f t="shared" si="104"/>
        <v>-57.153679411306449</v>
      </c>
      <c r="Z88">
        <f t="shared" si="105"/>
        <v>109.00678415076003</v>
      </c>
      <c r="AA88">
        <f t="shared" si="106"/>
        <v>7.0968023762657166</v>
      </c>
      <c r="AB88">
        <f t="shared" si="107"/>
        <v>58.949907115719292</v>
      </c>
      <c r="AC88">
        <v>-3.9552754033985997E-2</v>
      </c>
      <c r="AD88">
        <v>4.4401431414710701E-2</v>
      </c>
      <c r="AE88">
        <v>3.3461696329080399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50169.033413539844</v>
      </c>
      <c r="AK88" t="s">
        <v>469</v>
      </c>
      <c r="AL88">
        <v>2.3659500000000002</v>
      </c>
      <c r="AM88">
        <v>2.2223999999999999</v>
      </c>
      <c r="AN88">
        <f t="shared" si="111"/>
        <v>-0.14355000000000029</v>
      </c>
      <c r="AO88">
        <f t="shared" si="112"/>
        <v>-6.4592332613391062E-2</v>
      </c>
      <c r="AP88">
        <v>-1.2072835253577501</v>
      </c>
      <c r="AQ88" t="s">
        <v>252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-3.46002729478684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252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-15.481713688610208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0.69784624368543502</v>
      </c>
      <c r="BN88">
        <v>0.5</v>
      </c>
      <c r="BO88" t="s">
        <v>253</v>
      </c>
      <c r="BP88">
        <v>1684832995.7</v>
      </c>
      <c r="BQ88">
        <v>400.01193548387101</v>
      </c>
      <c r="BR88">
        <v>399.60138709677398</v>
      </c>
      <c r="BS88">
        <v>16.461761290322599</v>
      </c>
      <c r="BT88">
        <v>16.283861290322601</v>
      </c>
      <c r="BU88">
        <v>500.012258064516</v>
      </c>
      <c r="BV88">
        <v>95.358780645161303</v>
      </c>
      <c r="BW88">
        <v>0.19995677419354799</v>
      </c>
      <c r="BX88">
        <v>28.593448387096799</v>
      </c>
      <c r="BY88">
        <v>27.991303225806401</v>
      </c>
      <c r="BZ88">
        <v>999.9</v>
      </c>
      <c r="CA88">
        <v>10002.580645161301</v>
      </c>
      <c r="CB88">
        <v>0</v>
      </c>
      <c r="CC88">
        <v>72.827448387096794</v>
      </c>
      <c r="CD88">
        <v>0</v>
      </c>
      <c r="CE88">
        <v>0</v>
      </c>
      <c r="CF88">
        <v>0</v>
      </c>
      <c r="CG88">
        <v>0</v>
      </c>
      <c r="CH88">
        <v>2.3728903225806501</v>
      </c>
      <c r="CI88">
        <v>0</v>
      </c>
      <c r="CJ88">
        <v>-15.586664516129</v>
      </c>
      <c r="CK88">
        <v>-1.68412903225806</v>
      </c>
      <c r="CL88">
        <v>37.215451612903202</v>
      </c>
      <c r="CM88">
        <v>41.836387096774203</v>
      </c>
      <c r="CN88">
        <v>39.441064516129003</v>
      </c>
      <c r="CO88">
        <v>40.493903225806399</v>
      </c>
      <c r="CP88">
        <v>37.985774193548401</v>
      </c>
      <c r="CQ88">
        <v>0</v>
      </c>
      <c r="CR88">
        <v>0</v>
      </c>
      <c r="CS88">
        <v>0</v>
      </c>
      <c r="CT88">
        <v>59.399999856948902</v>
      </c>
      <c r="CU88">
        <v>2.3659500000000002</v>
      </c>
      <c r="CV88">
        <v>3.2092305155023003E-2</v>
      </c>
      <c r="CW88">
        <v>1.5000752035469</v>
      </c>
      <c r="CX88">
        <v>-15.622730769230801</v>
      </c>
      <c r="CY88">
        <v>15</v>
      </c>
      <c r="CZ88">
        <v>1684828631.0999999</v>
      </c>
      <c r="DA88" t="s">
        <v>254</v>
      </c>
      <c r="DB88">
        <v>1</v>
      </c>
      <c r="DC88">
        <v>-3.3639999999999999</v>
      </c>
      <c r="DD88">
        <v>0.39100000000000001</v>
      </c>
      <c r="DE88">
        <v>399</v>
      </c>
      <c r="DF88">
        <v>15</v>
      </c>
      <c r="DG88">
        <v>2.08</v>
      </c>
      <c r="DH88">
        <v>0.28000000000000003</v>
      </c>
      <c r="DI88">
        <v>0.39916525000000003</v>
      </c>
      <c r="DJ88">
        <v>0.166911870571162</v>
      </c>
      <c r="DK88">
        <v>9.5973592933135496E-2</v>
      </c>
      <c r="DL88">
        <v>1</v>
      </c>
      <c r="DM88">
        <v>2.34833181818182</v>
      </c>
      <c r="DN88">
        <v>-4.82455943307998E-2</v>
      </c>
      <c r="DO88">
        <v>0.19906942801299601</v>
      </c>
      <c r="DP88">
        <v>1</v>
      </c>
      <c r="DQ88">
        <v>0.18019794230769201</v>
      </c>
      <c r="DR88">
        <v>-2.5352389652526602E-2</v>
      </c>
      <c r="DS88">
        <v>4.2992525308005198E-3</v>
      </c>
      <c r="DT88">
        <v>1</v>
      </c>
      <c r="DU88">
        <v>3</v>
      </c>
      <c r="DV88">
        <v>3</v>
      </c>
      <c r="DW88" t="s">
        <v>255</v>
      </c>
      <c r="DX88">
        <v>100</v>
      </c>
      <c r="DY88">
        <v>100</v>
      </c>
      <c r="DZ88">
        <v>-3.3639999999999999</v>
      </c>
      <c r="EA88">
        <v>0.39100000000000001</v>
      </c>
      <c r="EB88">
        <v>2</v>
      </c>
      <c r="EC88">
        <v>514.96600000000001</v>
      </c>
      <c r="ED88">
        <v>420.75599999999997</v>
      </c>
      <c r="EE88">
        <v>27.973600000000001</v>
      </c>
      <c r="EF88">
        <v>30.256799999999998</v>
      </c>
      <c r="EG88">
        <v>30.000299999999999</v>
      </c>
      <c r="EH88">
        <v>30.396699999999999</v>
      </c>
      <c r="EI88">
        <v>30.426400000000001</v>
      </c>
      <c r="EJ88">
        <v>20.103000000000002</v>
      </c>
      <c r="EK88">
        <v>24.033799999999999</v>
      </c>
      <c r="EL88">
        <v>0</v>
      </c>
      <c r="EM88">
        <v>27.977900000000002</v>
      </c>
      <c r="EN88">
        <v>399.625</v>
      </c>
      <c r="EO88">
        <v>16.331600000000002</v>
      </c>
      <c r="EP88">
        <v>100.343</v>
      </c>
      <c r="EQ88">
        <v>90.094300000000004</v>
      </c>
    </row>
    <row r="89" spans="1:147" x14ac:dyDescent="0.3">
      <c r="A89">
        <v>73</v>
      </c>
      <c r="B89">
        <v>1684833063.7</v>
      </c>
      <c r="C89">
        <v>4321.1000001430502</v>
      </c>
      <c r="D89" t="s">
        <v>470</v>
      </c>
      <c r="E89" t="s">
        <v>471</v>
      </c>
      <c r="F89">
        <v>1684833055.7</v>
      </c>
      <c r="G89">
        <f t="shared" si="86"/>
        <v>1.1154837389019811E-3</v>
      </c>
      <c r="H89">
        <f t="shared" si="87"/>
        <v>-3.4574348503970125</v>
      </c>
      <c r="I89">
        <f t="shared" si="88"/>
        <v>400.00593548387099</v>
      </c>
      <c r="J89">
        <f t="shared" si="89"/>
        <v>501.17518672228687</v>
      </c>
      <c r="K89">
        <f t="shared" si="90"/>
        <v>47.891201846831962</v>
      </c>
      <c r="L89">
        <f t="shared" si="91"/>
        <v>38.223690046339279</v>
      </c>
      <c r="M89">
        <f t="shared" si="92"/>
        <v>4.7041810105238051E-2</v>
      </c>
      <c r="N89">
        <f t="shared" si="93"/>
        <v>3.35769361161165</v>
      </c>
      <c r="O89">
        <f t="shared" si="94"/>
        <v>4.6678714901152808E-2</v>
      </c>
      <c r="P89">
        <f t="shared" si="95"/>
        <v>2.9206585700832104E-2</v>
      </c>
      <c r="Q89">
        <f t="shared" si="96"/>
        <v>0</v>
      </c>
      <c r="R89">
        <f t="shared" si="97"/>
        <v>28.309064924804574</v>
      </c>
      <c r="S89">
        <f t="shared" si="98"/>
        <v>27.9941483870968</v>
      </c>
      <c r="T89">
        <f t="shared" si="99"/>
        <v>3.7935453425297818</v>
      </c>
      <c r="U89">
        <f t="shared" si="100"/>
        <v>40.14153083655637</v>
      </c>
      <c r="V89">
        <f t="shared" si="101"/>
        <v>1.5741311553917121</v>
      </c>
      <c r="W89">
        <f t="shared" si="102"/>
        <v>3.92145272635734</v>
      </c>
      <c r="X89">
        <f t="shared" si="103"/>
        <v>2.2194141871380699</v>
      </c>
      <c r="Y89">
        <f t="shared" si="104"/>
        <v>-49.192832885577367</v>
      </c>
      <c r="Z89">
        <f t="shared" si="105"/>
        <v>103.18430713090213</v>
      </c>
      <c r="AA89">
        <f t="shared" si="106"/>
        <v>6.7172489551788024</v>
      </c>
      <c r="AB89">
        <f t="shared" si="107"/>
        <v>60.708723200503563</v>
      </c>
      <c r="AC89">
        <v>-3.95498015292838E-2</v>
      </c>
      <c r="AD89">
        <v>4.4398116969528903E-2</v>
      </c>
      <c r="AE89">
        <v>3.3459708857767398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50170.292255724547</v>
      </c>
      <c r="AK89" t="s">
        <v>472</v>
      </c>
      <c r="AL89">
        <v>2.27805384615385</v>
      </c>
      <c r="AM89">
        <v>2.0339999999999998</v>
      </c>
      <c r="AN89">
        <f t="shared" si="111"/>
        <v>-0.24405384615385017</v>
      </c>
      <c r="AO89">
        <f t="shared" si="112"/>
        <v>-0.11998714166855959</v>
      </c>
      <c r="AP89">
        <v>-1.2063789615689</v>
      </c>
      <c r="AQ89" t="s">
        <v>252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-3.4574348503970125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252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-8.3342263687079026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0.69784624368543502</v>
      </c>
      <c r="BN89">
        <v>0.5</v>
      </c>
      <c r="BO89" t="s">
        <v>253</v>
      </c>
      <c r="BP89">
        <v>1684833055.7</v>
      </c>
      <c r="BQ89">
        <v>400.00593548387099</v>
      </c>
      <c r="BR89">
        <v>399.58567741935502</v>
      </c>
      <c r="BS89">
        <v>16.473077419354802</v>
      </c>
      <c r="BT89">
        <v>16.319961290322599</v>
      </c>
      <c r="BU89">
        <v>500.021064516129</v>
      </c>
      <c r="BV89">
        <v>95.357812903225806</v>
      </c>
      <c r="BW89">
        <v>0.19999425806451601</v>
      </c>
      <c r="BX89">
        <v>28.564164516129001</v>
      </c>
      <c r="BY89">
        <v>27.9941483870968</v>
      </c>
      <c r="BZ89">
        <v>999.9</v>
      </c>
      <c r="CA89">
        <v>10001.935483871001</v>
      </c>
      <c r="CB89">
        <v>0</v>
      </c>
      <c r="CC89">
        <v>72.821580645161305</v>
      </c>
      <c r="CD89">
        <v>0</v>
      </c>
      <c r="CE89">
        <v>0</v>
      </c>
      <c r="CF89">
        <v>0</v>
      </c>
      <c r="CG89">
        <v>0</v>
      </c>
      <c r="CH89">
        <v>2.2720096774193501</v>
      </c>
      <c r="CI89">
        <v>0</v>
      </c>
      <c r="CJ89">
        <v>-15.914448387096799</v>
      </c>
      <c r="CK89">
        <v>-1.69037741935484</v>
      </c>
      <c r="CL89">
        <v>37.100612903225802</v>
      </c>
      <c r="CM89">
        <v>41.75</v>
      </c>
      <c r="CN89">
        <v>39.311999999999998</v>
      </c>
      <c r="CO89">
        <v>40.381</v>
      </c>
      <c r="CP89">
        <v>37.870935483871001</v>
      </c>
      <c r="CQ89">
        <v>0</v>
      </c>
      <c r="CR89">
        <v>0</v>
      </c>
      <c r="CS89">
        <v>0</v>
      </c>
      <c r="CT89">
        <v>59.199999809265101</v>
      </c>
      <c r="CU89">
        <v>2.27805384615385</v>
      </c>
      <c r="CV89">
        <v>-0.31790769404589703</v>
      </c>
      <c r="CW89">
        <v>-3.1324136702954601</v>
      </c>
      <c r="CX89">
        <v>-15.935319230769201</v>
      </c>
      <c r="CY89">
        <v>15</v>
      </c>
      <c r="CZ89">
        <v>1684828631.0999999</v>
      </c>
      <c r="DA89" t="s">
        <v>254</v>
      </c>
      <c r="DB89">
        <v>1</v>
      </c>
      <c r="DC89">
        <v>-3.3639999999999999</v>
      </c>
      <c r="DD89">
        <v>0.39100000000000001</v>
      </c>
      <c r="DE89">
        <v>399</v>
      </c>
      <c r="DF89">
        <v>15</v>
      </c>
      <c r="DG89">
        <v>2.08</v>
      </c>
      <c r="DH89">
        <v>0.28000000000000003</v>
      </c>
      <c r="DI89">
        <v>0.39623026923076898</v>
      </c>
      <c r="DJ89">
        <v>0.21306677708531099</v>
      </c>
      <c r="DK89">
        <v>0.106261588380373</v>
      </c>
      <c r="DL89">
        <v>1</v>
      </c>
      <c r="DM89">
        <v>2.2686113636363601</v>
      </c>
      <c r="DN89">
        <v>-6.9303238048535207E-2</v>
      </c>
      <c r="DO89">
        <v>0.18473007607650499</v>
      </c>
      <c r="DP89">
        <v>1</v>
      </c>
      <c r="DQ89">
        <v>0.154179730769231</v>
      </c>
      <c r="DR89">
        <v>-9.3045231793733706E-3</v>
      </c>
      <c r="DS89">
        <v>3.12074861652053E-3</v>
      </c>
      <c r="DT89">
        <v>1</v>
      </c>
      <c r="DU89">
        <v>3</v>
      </c>
      <c r="DV89">
        <v>3</v>
      </c>
      <c r="DW89" t="s">
        <v>255</v>
      </c>
      <c r="DX89">
        <v>100</v>
      </c>
      <c r="DY89">
        <v>100</v>
      </c>
      <c r="DZ89">
        <v>-3.3639999999999999</v>
      </c>
      <c r="EA89">
        <v>0.39100000000000001</v>
      </c>
      <c r="EB89">
        <v>2</v>
      </c>
      <c r="EC89">
        <v>515.17700000000002</v>
      </c>
      <c r="ED89">
        <v>420.68799999999999</v>
      </c>
      <c r="EE89">
        <v>27.895</v>
      </c>
      <c r="EF89">
        <v>30.264700000000001</v>
      </c>
      <c r="EG89">
        <v>30.0001</v>
      </c>
      <c r="EH89">
        <v>30.4071</v>
      </c>
      <c r="EI89">
        <v>30.4343</v>
      </c>
      <c r="EJ89">
        <v>20.105799999999999</v>
      </c>
      <c r="EK89">
        <v>23.747699999999998</v>
      </c>
      <c r="EL89">
        <v>0</v>
      </c>
      <c r="EM89">
        <v>27.89</v>
      </c>
      <c r="EN89">
        <v>399.536</v>
      </c>
      <c r="EO89">
        <v>16.320599999999999</v>
      </c>
      <c r="EP89">
        <v>100.345</v>
      </c>
      <c r="EQ89">
        <v>90.095399999999998</v>
      </c>
    </row>
    <row r="90" spans="1:147" x14ac:dyDescent="0.3">
      <c r="A90">
        <v>74</v>
      </c>
      <c r="B90">
        <v>1684833123.7</v>
      </c>
      <c r="C90">
        <v>4381.1000001430502</v>
      </c>
      <c r="D90" t="s">
        <v>473</v>
      </c>
      <c r="E90" t="s">
        <v>474</v>
      </c>
      <c r="F90">
        <v>1684833115.7</v>
      </c>
      <c r="G90">
        <f t="shared" si="86"/>
        <v>1.0411321484028093E-3</v>
      </c>
      <c r="H90">
        <f t="shared" si="87"/>
        <v>-3.5977040777599272</v>
      </c>
      <c r="I90">
        <f t="shared" si="88"/>
        <v>400.00119354838699</v>
      </c>
      <c r="J90">
        <f t="shared" si="89"/>
        <v>514.23435539730917</v>
      </c>
      <c r="K90">
        <f t="shared" si="90"/>
        <v>49.138371615521372</v>
      </c>
      <c r="L90">
        <f t="shared" si="91"/>
        <v>38.222664605997622</v>
      </c>
      <c r="M90">
        <f t="shared" si="92"/>
        <v>4.39973319726902E-2</v>
      </c>
      <c r="N90">
        <f t="shared" si="93"/>
        <v>3.3597250728563295</v>
      </c>
      <c r="O90">
        <f t="shared" si="94"/>
        <v>4.3679733288618183E-2</v>
      </c>
      <c r="P90">
        <f t="shared" si="95"/>
        <v>2.7328177007641438E-2</v>
      </c>
      <c r="Q90">
        <f t="shared" si="96"/>
        <v>0</v>
      </c>
      <c r="R90">
        <f t="shared" si="97"/>
        <v>28.285062064253609</v>
      </c>
      <c r="S90">
        <f t="shared" si="98"/>
        <v>27.9645774193548</v>
      </c>
      <c r="T90">
        <f t="shared" si="99"/>
        <v>3.7870103349606477</v>
      </c>
      <c r="U90">
        <f t="shared" si="100"/>
        <v>40.215004361983013</v>
      </c>
      <c r="V90">
        <f t="shared" si="101"/>
        <v>1.5732503529675508</v>
      </c>
      <c r="W90">
        <f t="shared" si="102"/>
        <v>3.9120979294355429</v>
      </c>
      <c r="X90">
        <f t="shared" si="103"/>
        <v>2.2137599819930971</v>
      </c>
      <c r="Y90">
        <f t="shared" si="104"/>
        <v>-45.913927744563892</v>
      </c>
      <c r="Z90">
        <f t="shared" si="105"/>
        <v>101.15206037385241</v>
      </c>
      <c r="AA90">
        <f t="shared" si="106"/>
        <v>6.5786523977279128</v>
      </c>
      <c r="AB90">
        <f t="shared" si="107"/>
        <v>61.816785027016429</v>
      </c>
      <c r="AC90">
        <v>-3.9579851109955398E-2</v>
      </c>
      <c r="AD90">
        <v>4.4431850256320599E-2</v>
      </c>
      <c r="AE90">
        <v>3.3479934402006002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50213.667442145954</v>
      </c>
      <c r="AK90" t="s">
        <v>475</v>
      </c>
      <c r="AL90">
        <v>2.35462307692308</v>
      </c>
      <c r="AM90">
        <v>1.7172000000000001</v>
      </c>
      <c r="AN90">
        <f t="shared" si="111"/>
        <v>-0.63742307692307998</v>
      </c>
      <c r="AO90">
        <f t="shared" si="112"/>
        <v>-0.37119908975255062</v>
      </c>
      <c r="AP90">
        <v>-1.2553221382781301</v>
      </c>
      <c r="AQ90" t="s">
        <v>252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-3.5977040777599272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252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-2.6939721233331193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0.69784624368543502</v>
      </c>
      <c r="BN90">
        <v>0.5</v>
      </c>
      <c r="BO90" t="s">
        <v>253</v>
      </c>
      <c r="BP90">
        <v>1684833115.7</v>
      </c>
      <c r="BQ90">
        <v>400.00119354838699</v>
      </c>
      <c r="BR90">
        <v>399.55719354838698</v>
      </c>
      <c r="BS90">
        <v>16.464106451612899</v>
      </c>
      <c r="BT90">
        <v>16.321190322580598</v>
      </c>
      <c r="BU90">
        <v>500.005258064516</v>
      </c>
      <c r="BV90">
        <v>95.356454838709695</v>
      </c>
      <c r="BW90">
        <v>0.199921548387097</v>
      </c>
      <c r="BX90">
        <v>28.523029032258101</v>
      </c>
      <c r="BY90">
        <v>27.9645774193548</v>
      </c>
      <c r="BZ90">
        <v>999.9</v>
      </c>
      <c r="CA90">
        <v>10009.677419354801</v>
      </c>
      <c r="CB90">
        <v>0</v>
      </c>
      <c r="CC90">
        <v>72.780851612903206</v>
      </c>
      <c r="CD90">
        <v>0</v>
      </c>
      <c r="CE90">
        <v>0</v>
      </c>
      <c r="CF90">
        <v>0</v>
      </c>
      <c r="CG90">
        <v>0</v>
      </c>
      <c r="CH90">
        <v>2.3506064516128999</v>
      </c>
      <c r="CI90">
        <v>0</v>
      </c>
      <c r="CJ90">
        <v>-16.554338709677399</v>
      </c>
      <c r="CK90">
        <v>-1.7657258064516099</v>
      </c>
      <c r="CL90">
        <v>36.987806451612897</v>
      </c>
      <c r="CM90">
        <v>41.625</v>
      </c>
      <c r="CN90">
        <v>39.191064516129003</v>
      </c>
      <c r="CO90">
        <v>40.311999999999998</v>
      </c>
      <c r="CP90">
        <v>37.76</v>
      </c>
      <c r="CQ90">
        <v>0</v>
      </c>
      <c r="CR90">
        <v>0</v>
      </c>
      <c r="CS90">
        <v>0</v>
      </c>
      <c r="CT90">
        <v>59.599999904632597</v>
      </c>
      <c r="CU90">
        <v>2.35462307692308</v>
      </c>
      <c r="CV90">
        <v>0.245989740170766</v>
      </c>
      <c r="CW90">
        <v>7.60991530400979E-2</v>
      </c>
      <c r="CX90">
        <v>-16.542750000000002</v>
      </c>
      <c r="CY90">
        <v>15</v>
      </c>
      <c r="CZ90">
        <v>1684828631.0999999</v>
      </c>
      <c r="DA90" t="s">
        <v>254</v>
      </c>
      <c r="DB90">
        <v>1</v>
      </c>
      <c r="DC90">
        <v>-3.3639999999999999</v>
      </c>
      <c r="DD90">
        <v>0.39100000000000001</v>
      </c>
      <c r="DE90">
        <v>399</v>
      </c>
      <c r="DF90">
        <v>15</v>
      </c>
      <c r="DG90">
        <v>2.08</v>
      </c>
      <c r="DH90">
        <v>0.28000000000000003</v>
      </c>
      <c r="DI90">
        <v>0.43383565384615402</v>
      </c>
      <c r="DJ90">
        <v>9.10317869034966E-2</v>
      </c>
      <c r="DK90">
        <v>0.10381239974531099</v>
      </c>
      <c r="DL90">
        <v>1</v>
      </c>
      <c r="DM90">
        <v>2.2973863636363601</v>
      </c>
      <c r="DN90">
        <v>0.47072112597212701</v>
      </c>
      <c r="DO90">
        <v>0.15749339753969099</v>
      </c>
      <c r="DP90">
        <v>1</v>
      </c>
      <c r="DQ90">
        <v>0.141361480769231</v>
      </c>
      <c r="DR90">
        <v>1.86319900964762E-2</v>
      </c>
      <c r="DS90">
        <v>5.5389139816198699E-3</v>
      </c>
      <c r="DT90">
        <v>1</v>
      </c>
      <c r="DU90">
        <v>3</v>
      </c>
      <c r="DV90">
        <v>3</v>
      </c>
      <c r="DW90" t="s">
        <v>255</v>
      </c>
      <c r="DX90">
        <v>100</v>
      </c>
      <c r="DY90">
        <v>100</v>
      </c>
      <c r="DZ90">
        <v>-3.3639999999999999</v>
      </c>
      <c r="EA90">
        <v>0.39100000000000001</v>
      </c>
      <c r="EB90">
        <v>2</v>
      </c>
      <c r="EC90">
        <v>514.85799999999995</v>
      </c>
      <c r="ED90">
        <v>420.63499999999999</v>
      </c>
      <c r="EE90">
        <v>27.9313</v>
      </c>
      <c r="EF90">
        <v>30.272600000000001</v>
      </c>
      <c r="EG90">
        <v>30.000399999999999</v>
      </c>
      <c r="EH90">
        <v>30.414999999999999</v>
      </c>
      <c r="EI90">
        <v>30.4436</v>
      </c>
      <c r="EJ90">
        <v>20.105799999999999</v>
      </c>
      <c r="EK90">
        <v>24.020299999999999</v>
      </c>
      <c r="EL90">
        <v>0</v>
      </c>
      <c r="EM90">
        <v>27.933</v>
      </c>
      <c r="EN90">
        <v>399.72399999999999</v>
      </c>
      <c r="EO90">
        <v>16.252300000000002</v>
      </c>
      <c r="EP90">
        <v>100.342</v>
      </c>
      <c r="EQ90">
        <v>90.094499999999996</v>
      </c>
    </row>
    <row r="91" spans="1:147" x14ac:dyDescent="0.3">
      <c r="A91">
        <v>75</v>
      </c>
      <c r="B91">
        <v>1684833183.7</v>
      </c>
      <c r="C91">
        <v>4441.1000001430502</v>
      </c>
      <c r="D91" t="s">
        <v>476</v>
      </c>
      <c r="E91" t="s">
        <v>477</v>
      </c>
      <c r="F91">
        <v>1684833175.7</v>
      </c>
      <c r="G91">
        <f t="shared" si="86"/>
        <v>9.4322786731161569E-4</v>
      </c>
      <c r="H91">
        <f t="shared" si="87"/>
        <v>-3.4189581331143875</v>
      </c>
      <c r="I91">
        <f t="shared" si="88"/>
        <v>399.99174193548401</v>
      </c>
      <c r="J91">
        <f t="shared" si="89"/>
        <v>521.0025993231493</v>
      </c>
      <c r="K91">
        <f t="shared" si="90"/>
        <v>49.784635190867142</v>
      </c>
      <c r="L91">
        <f t="shared" si="91"/>
        <v>38.2213888711644</v>
      </c>
      <c r="M91">
        <f t="shared" si="92"/>
        <v>3.9684050256925493E-2</v>
      </c>
      <c r="N91">
        <f t="shared" si="93"/>
        <v>3.3579299581419932</v>
      </c>
      <c r="O91">
        <f t="shared" si="94"/>
        <v>3.9425336049910831E-2</v>
      </c>
      <c r="P91">
        <f t="shared" si="95"/>
        <v>2.4663938702601803E-2</v>
      </c>
      <c r="Q91">
        <f t="shared" si="96"/>
        <v>0</v>
      </c>
      <c r="R91">
        <f t="shared" si="97"/>
        <v>28.299536847618374</v>
      </c>
      <c r="S91">
        <f t="shared" si="98"/>
        <v>27.985432258064499</v>
      </c>
      <c r="T91">
        <f t="shared" si="99"/>
        <v>3.7916181081616003</v>
      </c>
      <c r="U91">
        <f t="shared" si="100"/>
        <v>40.140958859873962</v>
      </c>
      <c r="V91">
        <f t="shared" si="101"/>
        <v>1.569643057449583</v>
      </c>
      <c r="W91">
        <f t="shared" si="102"/>
        <v>3.9103277600541886</v>
      </c>
      <c r="X91">
        <f t="shared" si="103"/>
        <v>2.2219750507120173</v>
      </c>
      <c r="Y91">
        <f t="shared" si="104"/>
        <v>-41.596348948442255</v>
      </c>
      <c r="Z91">
        <f t="shared" si="105"/>
        <v>95.911718981320021</v>
      </c>
      <c r="AA91">
        <f t="shared" si="106"/>
        <v>6.2415750360203601</v>
      </c>
      <c r="AB91">
        <f t="shared" si="107"/>
        <v>60.556945068898123</v>
      </c>
      <c r="AC91">
        <v>-3.9553297210454301E-2</v>
      </c>
      <c r="AD91">
        <v>4.4402041177881303E-2</v>
      </c>
      <c r="AE91">
        <v>3.3462061961726302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50182.637000331386</v>
      </c>
      <c r="AK91" t="s">
        <v>478</v>
      </c>
      <c r="AL91">
        <v>2.3241923076923099</v>
      </c>
      <c r="AM91">
        <v>1.3475999999999999</v>
      </c>
      <c r="AN91">
        <f t="shared" si="111"/>
        <v>-0.97659230769230998</v>
      </c>
      <c r="AO91">
        <f t="shared" si="112"/>
        <v>-0.72469004726351294</v>
      </c>
      <c r="AP91">
        <v>-1.1929535452565301</v>
      </c>
      <c r="AQ91" t="s">
        <v>252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-3.4189581331143875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252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-1.3799002811975676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0.69784624368543502</v>
      </c>
      <c r="BN91">
        <v>0.5</v>
      </c>
      <c r="BO91" t="s">
        <v>253</v>
      </c>
      <c r="BP91">
        <v>1684833175.7</v>
      </c>
      <c r="BQ91">
        <v>399.99174193548401</v>
      </c>
      <c r="BR91">
        <v>399.56722580645197</v>
      </c>
      <c r="BS91">
        <v>16.426516129032301</v>
      </c>
      <c r="BT91">
        <v>16.297035483870999</v>
      </c>
      <c r="BU91">
        <v>500.00958064516101</v>
      </c>
      <c r="BV91">
        <v>95.355477419354798</v>
      </c>
      <c r="BW91">
        <v>0.19996751612903199</v>
      </c>
      <c r="BX91">
        <v>28.515235483870999</v>
      </c>
      <c r="BY91">
        <v>27.985432258064499</v>
      </c>
      <c r="BZ91">
        <v>999.9</v>
      </c>
      <c r="CA91">
        <v>10003.064516128999</v>
      </c>
      <c r="CB91">
        <v>0</v>
      </c>
      <c r="CC91">
        <v>72.7774</v>
      </c>
      <c r="CD91">
        <v>0</v>
      </c>
      <c r="CE91">
        <v>0</v>
      </c>
      <c r="CF91">
        <v>0</v>
      </c>
      <c r="CG91">
        <v>0</v>
      </c>
      <c r="CH91">
        <v>2.3130999999999999</v>
      </c>
      <c r="CI91">
        <v>0</v>
      </c>
      <c r="CJ91">
        <v>-16.978387096774199</v>
      </c>
      <c r="CK91">
        <v>-1.8817032258064501</v>
      </c>
      <c r="CL91">
        <v>36.889000000000003</v>
      </c>
      <c r="CM91">
        <v>41.55</v>
      </c>
      <c r="CN91">
        <v>39.1046774193548</v>
      </c>
      <c r="CO91">
        <v>40.217483870967698</v>
      </c>
      <c r="CP91">
        <v>37.679000000000002</v>
      </c>
      <c r="CQ91">
        <v>0</v>
      </c>
      <c r="CR91">
        <v>0</v>
      </c>
      <c r="CS91">
        <v>0</v>
      </c>
      <c r="CT91">
        <v>59.399999856948902</v>
      </c>
      <c r="CU91">
        <v>2.3241923076923099</v>
      </c>
      <c r="CV91">
        <v>-0.248663249371533</v>
      </c>
      <c r="CW91">
        <v>-0.99045126833608899</v>
      </c>
      <c r="CX91">
        <v>-16.958273076923099</v>
      </c>
      <c r="CY91">
        <v>15</v>
      </c>
      <c r="CZ91">
        <v>1684828631.0999999</v>
      </c>
      <c r="DA91" t="s">
        <v>254</v>
      </c>
      <c r="DB91">
        <v>1</v>
      </c>
      <c r="DC91">
        <v>-3.3639999999999999</v>
      </c>
      <c r="DD91">
        <v>0.39100000000000001</v>
      </c>
      <c r="DE91">
        <v>399</v>
      </c>
      <c r="DF91">
        <v>15</v>
      </c>
      <c r="DG91">
        <v>2.08</v>
      </c>
      <c r="DH91">
        <v>0.28000000000000003</v>
      </c>
      <c r="DI91">
        <v>0.41525857692307699</v>
      </c>
      <c r="DJ91">
        <v>-9.3733410740185194E-2</v>
      </c>
      <c r="DK91">
        <v>0.101022770113274</v>
      </c>
      <c r="DL91">
        <v>1</v>
      </c>
      <c r="DM91">
        <v>2.3339590909090902</v>
      </c>
      <c r="DN91">
        <v>-0.175902767749721</v>
      </c>
      <c r="DO91">
        <v>0.18682336981294501</v>
      </c>
      <c r="DP91">
        <v>1</v>
      </c>
      <c r="DQ91">
        <v>0.13085828846153799</v>
      </c>
      <c r="DR91">
        <v>-1.46883514044223E-2</v>
      </c>
      <c r="DS91">
        <v>2.99204129789821E-3</v>
      </c>
      <c r="DT91">
        <v>1</v>
      </c>
      <c r="DU91">
        <v>3</v>
      </c>
      <c r="DV91">
        <v>3</v>
      </c>
      <c r="DW91" t="s">
        <v>255</v>
      </c>
      <c r="DX91">
        <v>100</v>
      </c>
      <c r="DY91">
        <v>100</v>
      </c>
      <c r="DZ91">
        <v>-3.3639999999999999</v>
      </c>
      <c r="EA91">
        <v>0.39100000000000001</v>
      </c>
      <c r="EB91">
        <v>2</v>
      </c>
      <c r="EC91">
        <v>515.154</v>
      </c>
      <c r="ED91">
        <v>420.178</v>
      </c>
      <c r="EE91">
        <v>27.938800000000001</v>
      </c>
      <c r="EF91">
        <v>30.275700000000001</v>
      </c>
      <c r="EG91">
        <v>30.0002</v>
      </c>
      <c r="EH91">
        <v>30.420200000000001</v>
      </c>
      <c r="EI91">
        <v>30.4499</v>
      </c>
      <c r="EJ91">
        <v>20.103899999999999</v>
      </c>
      <c r="EK91">
        <v>24.020299999999999</v>
      </c>
      <c r="EL91">
        <v>0</v>
      </c>
      <c r="EM91">
        <v>27.9438</v>
      </c>
      <c r="EN91">
        <v>399.56900000000002</v>
      </c>
      <c r="EO91">
        <v>16.250399999999999</v>
      </c>
      <c r="EP91">
        <v>100.34399999999999</v>
      </c>
      <c r="EQ91">
        <v>90.0946</v>
      </c>
    </row>
    <row r="92" spans="1:147" x14ac:dyDescent="0.3">
      <c r="A92">
        <v>76</v>
      </c>
      <c r="B92">
        <v>1684833243.7</v>
      </c>
      <c r="C92">
        <v>4501.1000001430502</v>
      </c>
      <c r="D92" t="s">
        <v>479</v>
      </c>
      <c r="E92" t="s">
        <v>480</v>
      </c>
      <c r="F92">
        <v>1684833235.7</v>
      </c>
      <c r="G92">
        <f t="shared" si="86"/>
        <v>8.7045877394748873E-4</v>
      </c>
      <c r="H92">
        <f t="shared" si="87"/>
        <v>-3.8198208601083259</v>
      </c>
      <c r="I92">
        <f t="shared" si="88"/>
        <v>400.01925806451601</v>
      </c>
      <c r="J92">
        <f t="shared" si="89"/>
        <v>549.81678743653379</v>
      </c>
      <c r="K92">
        <f t="shared" si="90"/>
        <v>52.536864693631934</v>
      </c>
      <c r="L92">
        <f t="shared" si="91"/>
        <v>38.223201102618923</v>
      </c>
      <c r="M92">
        <f t="shared" si="92"/>
        <v>3.6572739262783149E-2</v>
      </c>
      <c r="N92">
        <f t="shared" si="93"/>
        <v>3.3578297552114216</v>
      </c>
      <c r="O92">
        <f t="shared" si="94"/>
        <v>3.6352874416203051E-2</v>
      </c>
      <c r="P92">
        <f t="shared" si="95"/>
        <v>2.2740190139181701E-2</v>
      </c>
      <c r="Q92">
        <f t="shared" si="96"/>
        <v>0</v>
      </c>
      <c r="R92">
        <f t="shared" si="97"/>
        <v>28.308790666320782</v>
      </c>
      <c r="S92">
        <f t="shared" si="98"/>
        <v>27.991835483871</v>
      </c>
      <c r="T92">
        <f t="shared" si="99"/>
        <v>3.7930338502726153</v>
      </c>
      <c r="U92">
        <f t="shared" si="100"/>
        <v>40.147728405568401</v>
      </c>
      <c r="V92">
        <f t="shared" si="101"/>
        <v>1.5692349967460273</v>
      </c>
      <c r="W92">
        <f t="shared" si="102"/>
        <v>3.9086520185993336</v>
      </c>
      <c r="X92">
        <f t="shared" si="103"/>
        <v>2.223798853526588</v>
      </c>
      <c r="Y92">
        <f t="shared" si="104"/>
        <v>-38.387231931084251</v>
      </c>
      <c r="Z92">
        <f t="shared" si="105"/>
        <v>93.413599720222123</v>
      </c>
      <c r="AA92">
        <f t="shared" si="106"/>
        <v>6.0791583810996679</v>
      </c>
      <c r="AB92">
        <f t="shared" si="107"/>
        <v>61.105526170237539</v>
      </c>
      <c r="AC92">
        <v>-3.95518151476996E-2</v>
      </c>
      <c r="AD92">
        <v>4.4400377432603298E-2</v>
      </c>
      <c r="AE92">
        <v>3.3461064325316299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50182.018166596004</v>
      </c>
      <c r="AK92" t="s">
        <v>481</v>
      </c>
      <c r="AL92">
        <v>2.34625384615385</v>
      </c>
      <c r="AM92">
        <v>2.0640000000000001</v>
      </c>
      <c r="AN92">
        <f t="shared" si="111"/>
        <v>-0.28225384615384996</v>
      </c>
      <c r="AO92">
        <f t="shared" si="112"/>
        <v>-0.13675089445438468</v>
      </c>
      <c r="AP92">
        <v>-1.33282381938964</v>
      </c>
      <c r="AQ92" t="s">
        <v>252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-3.8198208601083259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252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-7.3125664295641233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0.69784624368543502</v>
      </c>
      <c r="BN92">
        <v>0.5</v>
      </c>
      <c r="BO92" t="s">
        <v>253</v>
      </c>
      <c r="BP92">
        <v>1684833235.7</v>
      </c>
      <c r="BQ92">
        <v>400.01925806451601</v>
      </c>
      <c r="BR92">
        <v>399.53474193548402</v>
      </c>
      <c r="BS92">
        <v>16.422596774193501</v>
      </c>
      <c r="BT92">
        <v>16.303106451612901</v>
      </c>
      <c r="BU92">
        <v>500.01583870967698</v>
      </c>
      <c r="BV92">
        <v>95.3534419354839</v>
      </c>
      <c r="BW92">
        <v>0.19996038709677399</v>
      </c>
      <c r="BX92">
        <v>28.507854838709701</v>
      </c>
      <c r="BY92">
        <v>27.991835483871</v>
      </c>
      <c r="BZ92">
        <v>999.9</v>
      </c>
      <c r="CA92">
        <v>10002.9032258065</v>
      </c>
      <c r="CB92">
        <v>0</v>
      </c>
      <c r="CC92">
        <v>72.7774</v>
      </c>
      <c r="CD92">
        <v>0</v>
      </c>
      <c r="CE92">
        <v>0</v>
      </c>
      <c r="CF92">
        <v>0</v>
      </c>
      <c r="CG92">
        <v>0</v>
      </c>
      <c r="CH92">
        <v>2.3530161290322602</v>
      </c>
      <c r="CI92">
        <v>0</v>
      </c>
      <c r="CJ92">
        <v>-17.450158064516099</v>
      </c>
      <c r="CK92">
        <v>-1.92363225806452</v>
      </c>
      <c r="CL92">
        <v>36.792000000000002</v>
      </c>
      <c r="CM92">
        <v>41.436999999999998</v>
      </c>
      <c r="CN92">
        <v>39</v>
      </c>
      <c r="CO92">
        <v>40.125</v>
      </c>
      <c r="CP92">
        <v>37.568096774193499</v>
      </c>
      <c r="CQ92">
        <v>0</v>
      </c>
      <c r="CR92">
        <v>0</v>
      </c>
      <c r="CS92">
        <v>0</v>
      </c>
      <c r="CT92">
        <v>59.199999809265101</v>
      </c>
      <c r="CU92">
        <v>2.34625384615385</v>
      </c>
      <c r="CV92">
        <v>-0.64151111448012299</v>
      </c>
      <c r="CW92">
        <v>-0.478618784931297</v>
      </c>
      <c r="CX92">
        <v>-17.445061538461498</v>
      </c>
      <c r="CY92">
        <v>15</v>
      </c>
      <c r="CZ92">
        <v>1684828631.0999999</v>
      </c>
      <c r="DA92" t="s">
        <v>254</v>
      </c>
      <c r="DB92">
        <v>1</v>
      </c>
      <c r="DC92">
        <v>-3.3639999999999999</v>
      </c>
      <c r="DD92">
        <v>0.39100000000000001</v>
      </c>
      <c r="DE92">
        <v>399</v>
      </c>
      <c r="DF92">
        <v>15</v>
      </c>
      <c r="DG92">
        <v>2.08</v>
      </c>
      <c r="DH92">
        <v>0.28000000000000003</v>
      </c>
      <c r="DI92">
        <v>0.46977759615384601</v>
      </c>
      <c r="DJ92">
        <v>8.9310023051302506E-2</v>
      </c>
      <c r="DK92">
        <v>9.4272980551420194E-2</v>
      </c>
      <c r="DL92">
        <v>1</v>
      </c>
      <c r="DM92">
        <v>2.3163340909090899</v>
      </c>
      <c r="DN92">
        <v>0.16743546653625299</v>
      </c>
      <c r="DO92">
        <v>0.16499221048167101</v>
      </c>
      <c r="DP92">
        <v>1</v>
      </c>
      <c r="DQ92">
        <v>0.120253076923077</v>
      </c>
      <c r="DR92">
        <v>-6.9044821992653299E-3</v>
      </c>
      <c r="DS92">
        <v>2.2588971087521901E-3</v>
      </c>
      <c r="DT92">
        <v>1</v>
      </c>
      <c r="DU92">
        <v>3</v>
      </c>
      <c r="DV92">
        <v>3</v>
      </c>
      <c r="DW92" t="s">
        <v>255</v>
      </c>
      <c r="DX92">
        <v>100</v>
      </c>
      <c r="DY92">
        <v>100</v>
      </c>
      <c r="DZ92">
        <v>-3.3639999999999999</v>
      </c>
      <c r="EA92">
        <v>0.39100000000000001</v>
      </c>
      <c r="EB92">
        <v>2</v>
      </c>
      <c r="EC92">
        <v>514.81500000000005</v>
      </c>
      <c r="ED92">
        <v>420.464</v>
      </c>
      <c r="EE92">
        <v>27.934000000000001</v>
      </c>
      <c r="EF92">
        <v>30.277799999999999</v>
      </c>
      <c r="EG92">
        <v>30</v>
      </c>
      <c r="EH92">
        <v>30.4254</v>
      </c>
      <c r="EI92">
        <v>30.455100000000002</v>
      </c>
      <c r="EJ92">
        <v>20.1035</v>
      </c>
      <c r="EK92">
        <v>24.020299999999999</v>
      </c>
      <c r="EL92">
        <v>0</v>
      </c>
      <c r="EM92">
        <v>27.932099999999998</v>
      </c>
      <c r="EN92">
        <v>399.53300000000002</v>
      </c>
      <c r="EO92">
        <v>16.250399999999999</v>
      </c>
      <c r="EP92">
        <v>100.34399999999999</v>
      </c>
      <c r="EQ92">
        <v>90.097399999999993</v>
      </c>
    </row>
    <row r="93" spans="1:147" x14ac:dyDescent="0.3">
      <c r="A93">
        <v>77</v>
      </c>
      <c r="B93">
        <v>1684833303.7</v>
      </c>
      <c r="C93">
        <v>4561.1000001430502</v>
      </c>
      <c r="D93" t="s">
        <v>482</v>
      </c>
      <c r="E93" t="s">
        <v>483</v>
      </c>
      <c r="F93">
        <v>1684833295.7</v>
      </c>
      <c r="G93">
        <f t="shared" si="86"/>
        <v>8.6459586440610042E-4</v>
      </c>
      <c r="H93">
        <f t="shared" si="87"/>
        <v>-3.2626239825978969</v>
      </c>
      <c r="I93">
        <f t="shared" si="88"/>
        <v>400.027290322581</v>
      </c>
      <c r="J93">
        <f t="shared" si="89"/>
        <v>526.72197138076854</v>
      </c>
      <c r="K93">
        <f t="shared" si="90"/>
        <v>50.328984837690285</v>
      </c>
      <c r="L93">
        <f t="shared" si="91"/>
        <v>38.223139575002349</v>
      </c>
      <c r="M93">
        <f t="shared" si="92"/>
        <v>3.6329490519698741E-2</v>
      </c>
      <c r="N93">
        <f t="shared" si="93"/>
        <v>3.3567360550622745</v>
      </c>
      <c r="O93">
        <f t="shared" si="94"/>
        <v>3.611246103323542E-2</v>
      </c>
      <c r="P93">
        <f t="shared" si="95"/>
        <v>2.2589679134030875E-2</v>
      </c>
      <c r="Q93">
        <f t="shared" si="96"/>
        <v>0</v>
      </c>
      <c r="R93">
        <f t="shared" si="97"/>
        <v>28.288626451747675</v>
      </c>
      <c r="S93">
        <f t="shared" si="98"/>
        <v>27.9818741935484</v>
      </c>
      <c r="T93">
        <f t="shared" si="99"/>
        <v>3.7908316255539503</v>
      </c>
      <c r="U93">
        <f t="shared" si="100"/>
        <v>40.148352343082884</v>
      </c>
      <c r="V93">
        <f t="shared" si="101"/>
        <v>1.5673062713065486</v>
      </c>
      <c r="W93">
        <f t="shared" si="102"/>
        <v>3.9037872785247143</v>
      </c>
      <c r="X93">
        <f t="shared" si="103"/>
        <v>2.2235253542474016</v>
      </c>
      <c r="Y93">
        <f t="shared" si="104"/>
        <v>-38.128677620309027</v>
      </c>
      <c r="Z93">
        <f t="shared" si="105"/>
        <v>91.305539920771977</v>
      </c>
      <c r="AA93">
        <f t="shared" si="106"/>
        <v>5.942976800785412</v>
      </c>
      <c r="AB93">
        <f t="shared" si="107"/>
        <v>59.11983910124836</v>
      </c>
      <c r="AC93">
        <v>-3.9535639823363902E-2</v>
      </c>
      <c r="AD93">
        <v>4.43822192140002E-2</v>
      </c>
      <c r="AE93">
        <v>3.3450175268159601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50165.857057633919</v>
      </c>
      <c r="AK93" t="s">
        <v>484</v>
      </c>
      <c r="AL93">
        <v>2.35936923076923</v>
      </c>
      <c r="AM93">
        <v>1.8675999999999999</v>
      </c>
      <c r="AN93">
        <f t="shared" si="111"/>
        <v>-0.49176923076923007</v>
      </c>
      <c r="AO93">
        <f t="shared" si="112"/>
        <v>-0.26331614412573895</v>
      </c>
      <c r="AP93">
        <v>-1.13840494540613</v>
      </c>
      <c r="AQ93" t="s">
        <v>252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-3.2626239825978969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252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-3.7977162521507952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0.69784624368543502</v>
      </c>
      <c r="BN93">
        <v>0.5</v>
      </c>
      <c r="BO93" t="s">
        <v>253</v>
      </c>
      <c r="BP93">
        <v>1684833295.7</v>
      </c>
      <c r="BQ93">
        <v>400.027290322581</v>
      </c>
      <c r="BR93">
        <v>399.62019354838702</v>
      </c>
      <c r="BS93">
        <v>16.402767741935499</v>
      </c>
      <c r="BT93">
        <v>16.284074193548399</v>
      </c>
      <c r="BU93">
        <v>499.992032258064</v>
      </c>
      <c r="BV93">
        <v>95.351345161290396</v>
      </c>
      <c r="BW93">
        <v>0.19998470967741899</v>
      </c>
      <c r="BX93">
        <v>28.486412903225801</v>
      </c>
      <c r="BY93">
        <v>27.9818741935484</v>
      </c>
      <c r="BZ93">
        <v>999.9</v>
      </c>
      <c r="CA93">
        <v>9999.0322580645206</v>
      </c>
      <c r="CB93">
        <v>0</v>
      </c>
      <c r="CC93">
        <v>70.989370967741905</v>
      </c>
      <c r="CD93">
        <v>0</v>
      </c>
      <c r="CE93">
        <v>0</v>
      </c>
      <c r="CF93">
        <v>0</v>
      </c>
      <c r="CG93">
        <v>0</v>
      </c>
      <c r="CH93">
        <v>2.3533096774193498</v>
      </c>
      <c r="CI93">
        <v>0</v>
      </c>
      <c r="CJ93">
        <v>-17.585625806451599</v>
      </c>
      <c r="CK93">
        <v>-1.9703322580645199</v>
      </c>
      <c r="CL93">
        <v>36.697161290322597</v>
      </c>
      <c r="CM93">
        <v>41.375</v>
      </c>
      <c r="CN93">
        <v>38.908999999999999</v>
      </c>
      <c r="CO93">
        <v>40.061999999999998</v>
      </c>
      <c r="CP93">
        <v>37.5</v>
      </c>
      <c r="CQ93">
        <v>0</v>
      </c>
      <c r="CR93">
        <v>0</v>
      </c>
      <c r="CS93">
        <v>0</v>
      </c>
      <c r="CT93">
        <v>59.599999904632597</v>
      </c>
      <c r="CU93">
        <v>2.35936923076923</v>
      </c>
      <c r="CV93">
        <v>-0.81474871672446103</v>
      </c>
      <c r="CW93">
        <v>0.46549743951085398</v>
      </c>
      <c r="CX93">
        <v>-17.611546153846199</v>
      </c>
      <c r="CY93">
        <v>15</v>
      </c>
      <c r="CZ93">
        <v>1684828631.0999999</v>
      </c>
      <c r="DA93" t="s">
        <v>254</v>
      </c>
      <c r="DB93">
        <v>1</v>
      </c>
      <c r="DC93">
        <v>-3.3639999999999999</v>
      </c>
      <c r="DD93">
        <v>0.39100000000000001</v>
      </c>
      <c r="DE93">
        <v>399</v>
      </c>
      <c r="DF93">
        <v>15</v>
      </c>
      <c r="DG93">
        <v>2.08</v>
      </c>
      <c r="DH93">
        <v>0.28000000000000003</v>
      </c>
      <c r="DI93">
        <v>0.43685327692307702</v>
      </c>
      <c r="DJ93">
        <v>-0.46794825441818599</v>
      </c>
      <c r="DK93">
        <v>0.25004132816269897</v>
      </c>
      <c r="DL93">
        <v>1</v>
      </c>
      <c r="DM93">
        <v>2.34699318181818</v>
      </c>
      <c r="DN93">
        <v>0.10016926384614799</v>
      </c>
      <c r="DO93">
        <v>0.196529670900914</v>
      </c>
      <c r="DP93">
        <v>1</v>
      </c>
      <c r="DQ93">
        <v>0.116263134615385</v>
      </c>
      <c r="DR93">
        <v>2.0742588576795E-2</v>
      </c>
      <c r="DS93">
        <v>6.2978411014863699E-3</v>
      </c>
      <c r="DT93">
        <v>1</v>
      </c>
      <c r="DU93">
        <v>3</v>
      </c>
      <c r="DV93">
        <v>3</v>
      </c>
      <c r="DW93" t="s">
        <v>255</v>
      </c>
      <c r="DX93">
        <v>100</v>
      </c>
      <c r="DY93">
        <v>100</v>
      </c>
      <c r="DZ93">
        <v>-3.3639999999999999</v>
      </c>
      <c r="EA93">
        <v>0.39100000000000001</v>
      </c>
      <c r="EB93">
        <v>2</v>
      </c>
      <c r="EC93">
        <v>514.83600000000001</v>
      </c>
      <c r="ED93">
        <v>420.358</v>
      </c>
      <c r="EE93">
        <v>27.903400000000001</v>
      </c>
      <c r="EF93">
        <v>30.2805</v>
      </c>
      <c r="EG93">
        <v>30.0002</v>
      </c>
      <c r="EH93">
        <v>30.428100000000001</v>
      </c>
      <c r="EI93">
        <v>30.457699999999999</v>
      </c>
      <c r="EJ93">
        <v>20.104399999999998</v>
      </c>
      <c r="EK93">
        <v>24.290299999999998</v>
      </c>
      <c r="EL93">
        <v>0</v>
      </c>
      <c r="EM93">
        <v>27.8996</v>
      </c>
      <c r="EN93">
        <v>399.57299999999998</v>
      </c>
      <c r="EO93">
        <v>16.2288</v>
      </c>
      <c r="EP93">
        <v>100.34699999999999</v>
      </c>
      <c r="EQ93">
        <v>90.099000000000004</v>
      </c>
    </row>
    <row r="94" spans="1:147" x14ac:dyDescent="0.3">
      <c r="A94">
        <v>78</v>
      </c>
      <c r="B94">
        <v>1684833363.7</v>
      </c>
      <c r="C94">
        <v>4621.1000001430502</v>
      </c>
      <c r="D94" t="s">
        <v>485</v>
      </c>
      <c r="E94" t="s">
        <v>486</v>
      </c>
      <c r="F94">
        <v>1684833355.7</v>
      </c>
      <c r="G94">
        <f t="shared" si="86"/>
        <v>7.7122667939230952E-4</v>
      </c>
      <c r="H94">
        <f t="shared" si="87"/>
        <v>-3.5749082749947991</v>
      </c>
      <c r="I94">
        <f t="shared" si="88"/>
        <v>400.01651612903203</v>
      </c>
      <c r="J94">
        <f t="shared" si="89"/>
        <v>559.13005692565866</v>
      </c>
      <c r="K94">
        <f t="shared" si="90"/>
        <v>53.425889054831963</v>
      </c>
      <c r="L94">
        <f t="shared" si="91"/>
        <v>38.222302210541983</v>
      </c>
      <c r="M94">
        <f t="shared" si="92"/>
        <v>3.2376977107550643E-2</v>
      </c>
      <c r="N94">
        <f t="shared" si="93"/>
        <v>3.3542443694704054</v>
      </c>
      <c r="O94">
        <f t="shared" si="94"/>
        <v>3.2204354316998571E-2</v>
      </c>
      <c r="P94">
        <f t="shared" si="95"/>
        <v>2.0143154037390445E-2</v>
      </c>
      <c r="Q94">
        <f t="shared" si="96"/>
        <v>0</v>
      </c>
      <c r="R94">
        <f t="shared" si="97"/>
        <v>28.295135331967934</v>
      </c>
      <c r="S94">
        <f t="shared" si="98"/>
        <v>27.9791387096774</v>
      </c>
      <c r="T94">
        <f t="shared" si="99"/>
        <v>3.7902270648080987</v>
      </c>
      <c r="U94">
        <f t="shared" si="100"/>
        <v>40.151737259618329</v>
      </c>
      <c r="V94">
        <f t="shared" si="101"/>
        <v>1.5660981755549441</v>
      </c>
      <c r="W94">
        <f t="shared" si="102"/>
        <v>3.9004493514904786</v>
      </c>
      <c r="X94">
        <f t="shared" si="103"/>
        <v>2.2241288892531546</v>
      </c>
      <c r="Y94">
        <f t="shared" si="104"/>
        <v>-34.011096561200851</v>
      </c>
      <c r="Z94">
        <f t="shared" si="105"/>
        <v>89.069506088441486</v>
      </c>
      <c r="AA94">
        <f t="shared" si="106"/>
        <v>5.8012377960169506</v>
      </c>
      <c r="AB94">
        <f t="shared" si="107"/>
        <v>60.859647323257583</v>
      </c>
      <c r="AC94">
        <v>-3.9498796943717801E-2</v>
      </c>
      <c r="AD94">
        <v>4.4340859853983901E-2</v>
      </c>
      <c r="AE94">
        <v>3.3425367616070099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50123.467294523085</v>
      </c>
      <c r="AK94" t="s">
        <v>487</v>
      </c>
      <c r="AL94">
        <v>2.3524423076923102</v>
      </c>
      <c r="AM94">
        <v>1.4359999999999999</v>
      </c>
      <c r="AN94">
        <f t="shared" si="111"/>
        <v>-0.91644230769231028</v>
      </c>
      <c r="AO94">
        <f t="shared" si="112"/>
        <v>-0.63819102206985401</v>
      </c>
      <c r="AP94">
        <v>-1.2473681556121201</v>
      </c>
      <c r="AQ94" t="s">
        <v>252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-3.5749082749947991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252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-1.5669289686286809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0.69784624368543502</v>
      </c>
      <c r="BN94">
        <v>0.5</v>
      </c>
      <c r="BO94" t="s">
        <v>253</v>
      </c>
      <c r="BP94">
        <v>1684833355.7</v>
      </c>
      <c r="BQ94">
        <v>400.01651612903203</v>
      </c>
      <c r="BR94">
        <v>399.56064516128998</v>
      </c>
      <c r="BS94">
        <v>16.3900419354839</v>
      </c>
      <c r="BT94">
        <v>16.2841709677419</v>
      </c>
      <c r="BU94">
        <v>500.02051612903199</v>
      </c>
      <c r="BV94">
        <v>95.351696774193499</v>
      </c>
      <c r="BW94">
        <v>0.20011338709677401</v>
      </c>
      <c r="BX94">
        <v>28.4716870967742</v>
      </c>
      <c r="BY94">
        <v>27.9791387096774</v>
      </c>
      <c r="BZ94">
        <v>999.9</v>
      </c>
      <c r="CA94">
        <v>9989.6774193548408</v>
      </c>
      <c r="CB94">
        <v>0</v>
      </c>
      <c r="CC94">
        <v>61.606338709677402</v>
      </c>
      <c r="CD94">
        <v>0</v>
      </c>
      <c r="CE94">
        <v>0</v>
      </c>
      <c r="CF94">
        <v>0</v>
      </c>
      <c r="CG94">
        <v>0</v>
      </c>
      <c r="CH94">
        <v>2.32962258064516</v>
      </c>
      <c r="CI94">
        <v>0</v>
      </c>
      <c r="CJ94">
        <v>-18.327719354838699</v>
      </c>
      <c r="CK94">
        <v>-2.0780612903225801</v>
      </c>
      <c r="CL94">
        <v>36.616870967741903</v>
      </c>
      <c r="CM94">
        <v>41.311999999999998</v>
      </c>
      <c r="CN94">
        <v>38.811999999999998</v>
      </c>
      <c r="CO94">
        <v>39.991870967741903</v>
      </c>
      <c r="CP94">
        <v>37.424999999999997</v>
      </c>
      <c r="CQ94">
        <v>0</v>
      </c>
      <c r="CR94">
        <v>0</v>
      </c>
      <c r="CS94">
        <v>0</v>
      </c>
      <c r="CT94">
        <v>59.400000095367403</v>
      </c>
      <c r="CU94">
        <v>2.3524423076923102</v>
      </c>
      <c r="CV94">
        <v>0.170553849139466</v>
      </c>
      <c r="CW94">
        <v>-0.39636922825399001</v>
      </c>
      <c r="CX94">
        <v>-18.332369230769199</v>
      </c>
      <c r="CY94">
        <v>15</v>
      </c>
      <c r="CZ94">
        <v>1684828631.0999999</v>
      </c>
      <c r="DA94" t="s">
        <v>254</v>
      </c>
      <c r="DB94">
        <v>1</v>
      </c>
      <c r="DC94">
        <v>-3.3639999999999999</v>
      </c>
      <c r="DD94">
        <v>0.39100000000000001</v>
      </c>
      <c r="DE94">
        <v>399</v>
      </c>
      <c r="DF94">
        <v>15</v>
      </c>
      <c r="DG94">
        <v>2.08</v>
      </c>
      <c r="DH94">
        <v>0.28000000000000003</v>
      </c>
      <c r="DI94">
        <v>0.42975436538461498</v>
      </c>
      <c r="DJ94">
        <v>7.0527313241684902E-2</v>
      </c>
      <c r="DK94">
        <v>0.11934775122402499</v>
      </c>
      <c r="DL94">
        <v>1</v>
      </c>
      <c r="DM94">
        <v>2.3629409090909101</v>
      </c>
      <c r="DN94">
        <v>1.53738379416429E-2</v>
      </c>
      <c r="DO94">
        <v>0.194126925815164</v>
      </c>
      <c r="DP94">
        <v>1</v>
      </c>
      <c r="DQ94">
        <v>0.106827096153846</v>
      </c>
      <c r="DR94">
        <v>-7.4101511141467704E-3</v>
      </c>
      <c r="DS94">
        <v>2.5909892769099101E-3</v>
      </c>
      <c r="DT94">
        <v>1</v>
      </c>
      <c r="DU94">
        <v>3</v>
      </c>
      <c r="DV94">
        <v>3</v>
      </c>
      <c r="DW94" t="s">
        <v>255</v>
      </c>
      <c r="DX94">
        <v>100</v>
      </c>
      <c r="DY94">
        <v>100</v>
      </c>
      <c r="DZ94">
        <v>-3.3639999999999999</v>
      </c>
      <c r="EA94">
        <v>0.39100000000000001</v>
      </c>
      <c r="EB94">
        <v>2</v>
      </c>
      <c r="EC94">
        <v>515.23900000000003</v>
      </c>
      <c r="ED94">
        <v>420.00299999999999</v>
      </c>
      <c r="EE94">
        <v>27.941700000000001</v>
      </c>
      <c r="EF94">
        <v>30.277799999999999</v>
      </c>
      <c r="EG94">
        <v>29.9999</v>
      </c>
      <c r="EH94">
        <v>30.430700000000002</v>
      </c>
      <c r="EI94">
        <v>30.4604</v>
      </c>
      <c r="EJ94">
        <v>20.101500000000001</v>
      </c>
      <c r="EK94">
        <v>24.290299999999998</v>
      </c>
      <c r="EL94">
        <v>0</v>
      </c>
      <c r="EM94">
        <v>27.9421</v>
      </c>
      <c r="EN94">
        <v>399.48599999999999</v>
      </c>
      <c r="EO94">
        <v>16.2623</v>
      </c>
      <c r="EP94">
        <v>100.34699999999999</v>
      </c>
      <c r="EQ94">
        <v>90.102599999999995</v>
      </c>
    </row>
    <row r="95" spans="1:147" x14ac:dyDescent="0.3">
      <c r="A95">
        <v>79</v>
      </c>
      <c r="B95">
        <v>1684833423.7</v>
      </c>
      <c r="C95">
        <v>4681.1000001430502</v>
      </c>
      <c r="D95" t="s">
        <v>488</v>
      </c>
      <c r="E95" t="s">
        <v>489</v>
      </c>
      <c r="F95">
        <v>1684833415.7</v>
      </c>
      <c r="G95">
        <f t="shared" si="86"/>
        <v>7.4053051170642624E-4</v>
      </c>
      <c r="H95">
        <f t="shared" si="87"/>
        <v>-3.4943295421906178</v>
      </c>
      <c r="I95">
        <f t="shared" si="88"/>
        <v>400.032806451613</v>
      </c>
      <c r="J95">
        <f t="shared" si="89"/>
        <v>562.14625858270381</v>
      </c>
      <c r="K95">
        <f t="shared" si="90"/>
        <v>53.711695047315068</v>
      </c>
      <c r="L95">
        <f t="shared" si="91"/>
        <v>38.22215265333751</v>
      </c>
      <c r="M95">
        <f t="shared" si="92"/>
        <v>3.1108024830353298E-2</v>
      </c>
      <c r="N95">
        <f t="shared" si="93"/>
        <v>3.3576656484686298</v>
      </c>
      <c r="O95">
        <f t="shared" si="94"/>
        <v>3.0948793663317844E-2</v>
      </c>
      <c r="P95">
        <f t="shared" si="95"/>
        <v>1.9357234228542158E-2</v>
      </c>
      <c r="Q95">
        <f t="shared" si="96"/>
        <v>0</v>
      </c>
      <c r="R95">
        <f t="shared" si="97"/>
        <v>28.293997894296574</v>
      </c>
      <c r="S95">
        <f t="shared" si="98"/>
        <v>27.969377419354799</v>
      </c>
      <c r="T95">
        <f t="shared" si="99"/>
        <v>3.7880704381109029</v>
      </c>
      <c r="U95">
        <f t="shared" si="100"/>
        <v>40.166088660872461</v>
      </c>
      <c r="V95">
        <f t="shared" si="101"/>
        <v>1.5659003621313996</v>
      </c>
      <c r="W95">
        <f t="shared" si="102"/>
        <v>3.8985632266873207</v>
      </c>
      <c r="X95">
        <f t="shared" si="103"/>
        <v>2.2221700759795033</v>
      </c>
      <c r="Y95">
        <f t="shared" si="104"/>
        <v>-32.657395566253399</v>
      </c>
      <c r="Z95">
        <f t="shared" si="105"/>
        <v>89.420204744740289</v>
      </c>
      <c r="AA95">
        <f t="shared" si="106"/>
        <v>5.8176209458896473</v>
      </c>
      <c r="AB95">
        <f t="shared" si="107"/>
        <v>62.580430124376534</v>
      </c>
      <c r="AC95">
        <v>-3.9549387947305302E-2</v>
      </c>
      <c r="AD95">
        <v>4.4397652687526303E-2</v>
      </c>
      <c r="AE95">
        <v>3.3459430452211398</v>
      </c>
      <c r="AF95">
        <v>0</v>
      </c>
      <c r="AG95">
        <v>0</v>
      </c>
      <c r="AH95">
        <f t="shared" si="108"/>
        <v>1</v>
      </c>
      <c r="AI95">
        <f t="shared" si="109"/>
        <v>0</v>
      </c>
      <c r="AJ95">
        <f t="shared" si="110"/>
        <v>50186.344620617616</v>
      </c>
      <c r="AK95" t="s">
        <v>490</v>
      </c>
      <c r="AL95">
        <v>2.30031923076923</v>
      </c>
      <c r="AM95">
        <v>1.5891999999999999</v>
      </c>
      <c r="AN95">
        <f t="shared" si="111"/>
        <v>-0.71111923076923</v>
      </c>
      <c r="AO95">
        <f t="shared" si="112"/>
        <v>-0.44746994133477852</v>
      </c>
      <c r="AP95">
        <v>-1.2192523726073901</v>
      </c>
      <c r="AQ95" t="s">
        <v>252</v>
      </c>
      <c r="AR95">
        <v>0</v>
      </c>
      <c r="AS95">
        <v>0</v>
      </c>
      <c r="AT95" t="e">
        <f t="shared" si="113"/>
        <v>#DIV/0!</v>
      </c>
      <c r="AU95">
        <v>0.5</v>
      </c>
      <c r="AV95">
        <f t="shared" si="114"/>
        <v>0</v>
      </c>
      <c r="AW95">
        <f t="shared" si="115"/>
        <v>-3.4943295421906178</v>
      </c>
      <c r="AX95" t="e">
        <f t="shared" si="116"/>
        <v>#DIV/0!</v>
      </c>
      <c r="AY95" t="e">
        <f t="shared" si="117"/>
        <v>#DIV/0!</v>
      </c>
      <c r="AZ95" t="e">
        <f t="shared" si="118"/>
        <v>#DIV/0!</v>
      </c>
      <c r="BA95" t="e">
        <f t="shared" si="119"/>
        <v>#DIV/0!</v>
      </c>
      <c r="BB95" t="s">
        <v>252</v>
      </c>
      <c r="BC95">
        <v>0</v>
      </c>
      <c r="BD95">
        <f t="shared" si="120"/>
        <v>0</v>
      </c>
      <c r="BE95" t="e">
        <f t="shared" si="121"/>
        <v>#DIV/0!</v>
      </c>
      <c r="BF95">
        <f t="shared" si="122"/>
        <v>1</v>
      </c>
      <c r="BG95">
        <f t="shared" si="123"/>
        <v>0</v>
      </c>
      <c r="BH95">
        <f t="shared" si="124"/>
        <v>-2.2347869826005615</v>
      </c>
      <c r="BI95">
        <f t="shared" si="125"/>
        <v>0</v>
      </c>
      <c r="BJ95">
        <f t="shared" si="126"/>
        <v>0</v>
      </c>
      <c r="BK95">
        <f t="shared" si="127"/>
        <v>0</v>
      </c>
      <c r="BL95">
        <f t="shared" si="128"/>
        <v>0</v>
      </c>
      <c r="BM95">
        <v>0.69784624368543502</v>
      </c>
      <c r="BN95">
        <v>0.5</v>
      </c>
      <c r="BO95" t="s">
        <v>253</v>
      </c>
      <c r="BP95">
        <v>1684833415.7</v>
      </c>
      <c r="BQ95">
        <v>400.032806451613</v>
      </c>
      <c r="BR95">
        <v>399.58645161290298</v>
      </c>
      <c r="BS95">
        <v>16.388703225806498</v>
      </c>
      <c r="BT95">
        <v>16.287041935483899</v>
      </c>
      <c r="BU95">
        <v>500.00067741935499</v>
      </c>
      <c r="BV95">
        <v>95.3475903225807</v>
      </c>
      <c r="BW95">
        <v>0.199954870967742</v>
      </c>
      <c r="BX95">
        <v>28.463361290322599</v>
      </c>
      <c r="BY95">
        <v>27.969377419354799</v>
      </c>
      <c r="BZ95">
        <v>999.9</v>
      </c>
      <c r="CA95">
        <v>10002.9032258065</v>
      </c>
      <c r="CB95">
        <v>0</v>
      </c>
      <c r="CC95">
        <v>60.962454838709697</v>
      </c>
      <c r="CD95">
        <v>0</v>
      </c>
      <c r="CE95">
        <v>0</v>
      </c>
      <c r="CF95">
        <v>0</v>
      </c>
      <c r="CG95">
        <v>0</v>
      </c>
      <c r="CH95">
        <v>2.3139290322580601</v>
      </c>
      <c r="CI95">
        <v>0</v>
      </c>
      <c r="CJ95">
        <v>-18.806819354838701</v>
      </c>
      <c r="CK95">
        <v>-2.1706967741935501</v>
      </c>
      <c r="CL95">
        <v>36.512</v>
      </c>
      <c r="CM95">
        <v>41.207322580645098</v>
      </c>
      <c r="CN95">
        <v>38.75</v>
      </c>
      <c r="CO95">
        <v>39.895000000000003</v>
      </c>
      <c r="CP95">
        <v>37.336387096774203</v>
      </c>
      <c r="CQ95">
        <v>0</v>
      </c>
      <c r="CR95">
        <v>0</v>
      </c>
      <c r="CS95">
        <v>0</v>
      </c>
      <c r="CT95">
        <v>59.399999856948902</v>
      </c>
      <c r="CU95">
        <v>2.30031923076923</v>
      </c>
      <c r="CV95">
        <v>1.48888885427251E-2</v>
      </c>
      <c r="CW95">
        <v>0.70700855088532799</v>
      </c>
      <c r="CX95">
        <v>-18.811046153846199</v>
      </c>
      <c r="CY95">
        <v>15</v>
      </c>
      <c r="CZ95">
        <v>1684828631.0999999</v>
      </c>
      <c r="DA95" t="s">
        <v>254</v>
      </c>
      <c r="DB95">
        <v>1</v>
      </c>
      <c r="DC95">
        <v>-3.3639999999999999</v>
      </c>
      <c r="DD95">
        <v>0.39100000000000001</v>
      </c>
      <c r="DE95">
        <v>399</v>
      </c>
      <c r="DF95">
        <v>15</v>
      </c>
      <c r="DG95">
        <v>2.08</v>
      </c>
      <c r="DH95">
        <v>0.28000000000000003</v>
      </c>
      <c r="DI95">
        <v>0.43795369230769199</v>
      </c>
      <c r="DJ95">
        <v>7.0319508238718006E-2</v>
      </c>
      <c r="DK95">
        <v>9.0963807851622294E-2</v>
      </c>
      <c r="DL95">
        <v>1</v>
      </c>
      <c r="DM95">
        <v>2.2906613636363602</v>
      </c>
      <c r="DN95">
        <v>9.7179520910106801E-2</v>
      </c>
      <c r="DO95">
        <v>0.18317280367792399</v>
      </c>
      <c r="DP95">
        <v>1</v>
      </c>
      <c r="DQ95">
        <v>0.101344413461538</v>
      </c>
      <c r="DR95">
        <v>2.2520121232816898E-3</v>
      </c>
      <c r="DS95">
        <v>2.3969269767629901E-3</v>
      </c>
      <c r="DT95">
        <v>1</v>
      </c>
      <c r="DU95">
        <v>3</v>
      </c>
      <c r="DV95">
        <v>3</v>
      </c>
      <c r="DW95" t="s">
        <v>255</v>
      </c>
      <c r="DX95">
        <v>100</v>
      </c>
      <c r="DY95">
        <v>100</v>
      </c>
      <c r="DZ95">
        <v>-3.3639999999999999</v>
      </c>
      <c r="EA95">
        <v>0.39100000000000001</v>
      </c>
      <c r="EB95">
        <v>2</v>
      </c>
      <c r="EC95">
        <v>515.21699999999998</v>
      </c>
      <c r="ED95">
        <v>420.00299999999999</v>
      </c>
      <c r="EE95">
        <v>28.004100000000001</v>
      </c>
      <c r="EF95">
        <v>30.272600000000001</v>
      </c>
      <c r="EG95">
        <v>30.0001</v>
      </c>
      <c r="EH95">
        <v>30.428100000000001</v>
      </c>
      <c r="EI95">
        <v>30.4604</v>
      </c>
      <c r="EJ95">
        <v>20.1035</v>
      </c>
      <c r="EK95">
        <v>24.290299999999998</v>
      </c>
      <c r="EL95">
        <v>0</v>
      </c>
      <c r="EM95">
        <v>28.000399999999999</v>
      </c>
      <c r="EN95">
        <v>399.54</v>
      </c>
      <c r="EO95">
        <v>16.2621</v>
      </c>
      <c r="EP95">
        <v>100.352</v>
      </c>
      <c r="EQ95">
        <v>90.106200000000001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2023-05-23T11:20:30Z</dcterms:created>
  <dcterms:modified xsi:type="dcterms:W3CDTF">2023-05-25T15:13:57Z</dcterms:modified>
</cp:coreProperties>
</file>