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2EBB10A637DDEDFC252DFA1308068580" xr6:coauthVersionLast="47" xr6:coauthVersionMax="47" xr10:uidLastSave="{3B9D4E84-D46D-48F8-9716-2B519B115004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 s="1"/>
  <c r="W93" i="1"/>
  <c r="V93" i="1"/>
  <c r="U93" i="1" s="1"/>
  <c r="N93" i="1"/>
  <c r="BL92" i="1"/>
  <c r="BK92" i="1"/>
  <c r="BI92" i="1"/>
  <c r="BJ92" i="1" s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/>
  <c r="W92" i="1"/>
  <c r="V92" i="1"/>
  <c r="U92" i="1"/>
  <c r="N92" i="1"/>
  <c r="BL91" i="1"/>
  <c r="BK91" i="1"/>
  <c r="BI91" i="1"/>
  <c r="BH91" i="1"/>
  <c r="BG91" i="1"/>
  <c r="BF91" i="1"/>
  <c r="BE91" i="1"/>
  <c r="BD91" i="1"/>
  <c r="AY91" i="1" s="1"/>
  <c r="BA91" i="1"/>
  <c r="AT91" i="1"/>
  <c r="AN91" i="1"/>
  <c r="AO91" i="1" s="1"/>
  <c r="AJ91" i="1"/>
  <c r="AH91" i="1"/>
  <c r="G91" i="1" s="1"/>
  <c r="W91" i="1"/>
  <c r="V91" i="1"/>
  <c r="U91" i="1"/>
  <c r="N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AY90" i="1" s="1"/>
  <c r="BA90" i="1"/>
  <c r="AV90" i="1"/>
  <c r="AT90" i="1"/>
  <c r="AN90" i="1"/>
  <c r="AO90" i="1" s="1"/>
  <c r="AJ90" i="1"/>
  <c r="AH90" i="1" s="1"/>
  <c r="W90" i="1"/>
  <c r="V90" i="1"/>
  <c r="U90" i="1" s="1"/>
  <c r="N90" i="1"/>
  <c r="BL89" i="1"/>
  <c r="BK89" i="1"/>
  <c r="BI89" i="1"/>
  <c r="BJ89" i="1" s="1"/>
  <c r="BH89" i="1"/>
  <c r="BG89" i="1"/>
  <c r="BF89" i="1"/>
  <c r="BE89" i="1"/>
  <c r="BD89" i="1"/>
  <c r="BA89" i="1"/>
  <c r="AY89" i="1"/>
  <c r="AT89" i="1"/>
  <c r="AO89" i="1"/>
  <c r="AN89" i="1"/>
  <c r="AJ89" i="1"/>
  <c r="AH89" i="1" s="1"/>
  <c r="AI89" i="1" s="1"/>
  <c r="W89" i="1"/>
  <c r="V89" i="1"/>
  <c r="U89" i="1" s="1"/>
  <c r="N89" i="1"/>
  <c r="BL88" i="1"/>
  <c r="Q88" i="1" s="1"/>
  <c r="BK88" i="1"/>
  <c r="BI88" i="1"/>
  <c r="BJ88" i="1" s="1"/>
  <c r="AV88" i="1" s="1"/>
  <c r="BH88" i="1"/>
  <c r="BG88" i="1"/>
  <c r="BF88" i="1"/>
  <c r="BE88" i="1"/>
  <c r="BD88" i="1"/>
  <c r="AY88" i="1" s="1"/>
  <c r="BA88" i="1"/>
  <c r="AT88" i="1"/>
  <c r="AX88" i="1" s="1"/>
  <c r="AO88" i="1"/>
  <c r="AN88" i="1"/>
  <c r="AJ88" i="1"/>
  <c r="AH88" i="1" s="1"/>
  <c r="W88" i="1"/>
  <c r="V88" i="1"/>
  <c r="U88" i="1" s="1"/>
  <c r="N88" i="1"/>
  <c r="BL87" i="1"/>
  <c r="BK87" i="1"/>
  <c r="BI87" i="1"/>
  <c r="BJ87" i="1" s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V87" i="1"/>
  <c r="U87" i="1" s="1"/>
  <c r="N87" i="1"/>
  <c r="BL86" i="1"/>
  <c r="BK86" i="1"/>
  <c r="BJ86" i="1"/>
  <c r="BI86" i="1"/>
  <c r="BH86" i="1"/>
  <c r="BG86" i="1"/>
  <c r="BF86" i="1"/>
  <c r="BE86" i="1"/>
  <c r="BD86" i="1"/>
  <c r="AY86" i="1" s="1"/>
  <c r="BA86" i="1"/>
  <c r="AT86" i="1"/>
  <c r="AO86" i="1"/>
  <c r="AN86" i="1"/>
  <c r="AJ86" i="1"/>
  <c r="AH86" i="1" s="1"/>
  <c r="W86" i="1"/>
  <c r="V86" i="1"/>
  <c r="U86" i="1" s="1"/>
  <c r="N86" i="1"/>
  <c r="BL85" i="1"/>
  <c r="BK85" i="1"/>
  <c r="BJ85" i="1"/>
  <c r="AV85" i="1" s="1"/>
  <c r="BI85" i="1"/>
  <c r="BH85" i="1"/>
  <c r="BG85" i="1"/>
  <c r="BF85" i="1"/>
  <c r="BE85" i="1"/>
  <c r="BD85" i="1"/>
  <c r="AY85" i="1" s="1"/>
  <c r="BA85" i="1"/>
  <c r="AT85" i="1"/>
  <c r="AX85" i="1" s="1"/>
  <c r="AO85" i="1"/>
  <c r="AN85" i="1"/>
  <c r="AJ85" i="1"/>
  <c r="AH85" i="1" s="1"/>
  <c r="W85" i="1"/>
  <c r="V85" i="1"/>
  <c r="U85" i="1" s="1"/>
  <c r="Q85" i="1"/>
  <c r="N85" i="1"/>
  <c r="BL84" i="1"/>
  <c r="BK84" i="1"/>
  <c r="BI84" i="1"/>
  <c r="BJ84" i="1" s="1"/>
  <c r="BH84" i="1"/>
  <c r="BG84" i="1"/>
  <c r="BF84" i="1"/>
  <c r="BE84" i="1"/>
  <c r="BD84" i="1"/>
  <c r="AY84" i="1" s="1"/>
  <c r="BA84" i="1"/>
  <c r="AT84" i="1"/>
  <c r="AO84" i="1"/>
  <c r="AN84" i="1"/>
  <c r="AJ84" i="1"/>
  <c r="AH84" i="1"/>
  <c r="W84" i="1"/>
  <c r="V84" i="1"/>
  <c r="U84" i="1"/>
  <c r="N84" i="1"/>
  <c r="BL83" i="1"/>
  <c r="BK83" i="1"/>
  <c r="BI83" i="1"/>
  <c r="BH83" i="1"/>
  <c r="BG83" i="1"/>
  <c r="BF83" i="1"/>
  <c r="BE83" i="1"/>
  <c r="BD83" i="1"/>
  <c r="AY83" i="1" s="1"/>
  <c r="BA83" i="1"/>
  <c r="AT83" i="1"/>
  <c r="AN83" i="1"/>
  <c r="AO83" i="1" s="1"/>
  <c r="AJ83" i="1"/>
  <c r="AH83" i="1"/>
  <c r="G83" i="1" s="1"/>
  <c r="W83" i="1"/>
  <c r="V83" i="1"/>
  <c r="U83" i="1"/>
  <c r="N83" i="1"/>
  <c r="I83" i="1"/>
  <c r="H83" i="1"/>
  <c r="AW83" i="1" s="1"/>
  <c r="BL82" i="1"/>
  <c r="BK82" i="1"/>
  <c r="BI82" i="1"/>
  <c r="BJ82" i="1" s="1"/>
  <c r="Q82" i="1" s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/>
  <c r="G82" i="1" s="1"/>
  <c r="W82" i="1"/>
  <c r="V82" i="1"/>
  <c r="U82" i="1"/>
  <c r="N82" i="1"/>
  <c r="L82" i="1"/>
  <c r="I82" i="1"/>
  <c r="H82" i="1"/>
  <c r="AW82" i="1" s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N81" i="1"/>
  <c r="AO81" i="1" s="1"/>
  <c r="AJ81" i="1"/>
  <c r="AH81" i="1" s="1"/>
  <c r="AI81" i="1" s="1"/>
  <c r="W81" i="1"/>
  <c r="V81" i="1"/>
  <c r="U81" i="1" s="1"/>
  <c r="N81" i="1"/>
  <c r="BL80" i="1"/>
  <c r="BK80" i="1"/>
  <c r="BI80" i="1"/>
  <c r="BJ80" i="1" s="1"/>
  <c r="AV80" i="1" s="1"/>
  <c r="BH80" i="1"/>
  <c r="BG80" i="1"/>
  <c r="BF80" i="1"/>
  <c r="BE80" i="1"/>
  <c r="BD80" i="1"/>
  <c r="AY80" i="1" s="1"/>
  <c r="BA80" i="1"/>
  <c r="AT80" i="1"/>
  <c r="AX80" i="1" s="1"/>
  <c r="AO80" i="1"/>
  <c r="AN80" i="1"/>
  <c r="AJ80" i="1"/>
  <c r="AH80" i="1" s="1"/>
  <c r="W80" i="1"/>
  <c r="V80" i="1"/>
  <c r="U80" i="1" s="1"/>
  <c r="Q80" i="1"/>
  <c r="N80" i="1"/>
  <c r="BL79" i="1"/>
  <c r="BK79" i="1"/>
  <c r="BI79" i="1"/>
  <c r="BJ79" i="1" s="1"/>
  <c r="BH79" i="1"/>
  <c r="BG79" i="1"/>
  <c r="BF79" i="1"/>
  <c r="BE79" i="1"/>
  <c r="BD79" i="1"/>
  <c r="AY79" i="1" s="1"/>
  <c r="BA79" i="1"/>
  <c r="AW79" i="1"/>
  <c r="AT79" i="1"/>
  <c r="AO79" i="1"/>
  <c r="AN79" i="1"/>
  <c r="AJ79" i="1"/>
  <c r="AH79" i="1"/>
  <c r="H79" i="1" s="1"/>
  <c r="W79" i="1"/>
  <c r="V79" i="1"/>
  <c r="U79" i="1" s="1"/>
  <c r="N79" i="1"/>
  <c r="L79" i="1"/>
  <c r="I79" i="1"/>
  <c r="BL78" i="1"/>
  <c r="BK78" i="1"/>
  <c r="BJ78" i="1"/>
  <c r="BI78" i="1"/>
  <c r="BH78" i="1"/>
  <c r="BG78" i="1"/>
  <c r="BF78" i="1"/>
  <c r="BE78" i="1"/>
  <c r="BD78" i="1"/>
  <c r="AY78" i="1" s="1"/>
  <c r="BA78" i="1"/>
  <c r="AT78" i="1"/>
  <c r="AO78" i="1"/>
  <c r="AN78" i="1"/>
  <c r="AJ78" i="1"/>
  <c r="AH78" i="1" s="1"/>
  <c r="W78" i="1"/>
  <c r="V78" i="1"/>
  <c r="N78" i="1"/>
  <c r="BL77" i="1"/>
  <c r="BK77" i="1"/>
  <c r="BJ77" i="1"/>
  <c r="AV77" i="1" s="1"/>
  <c r="BI77" i="1"/>
  <c r="BH77" i="1"/>
  <c r="BG77" i="1"/>
  <c r="BF77" i="1"/>
  <c r="BE77" i="1"/>
  <c r="BD77" i="1"/>
  <c r="AY77" i="1" s="1"/>
  <c r="BA77" i="1"/>
  <c r="AT77" i="1"/>
  <c r="AX77" i="1" s="1"/>
  <c r="AO77" i="1"/>
  <c r="AN77" i="1"/>
  <c r="AJ77" i="1"/>
  <c r="AH77" i="1" s="1"/>
  <c r="W77" i="1"/>
  <c r="V77" i="1"/>
  <c r="U77" i="1" s="1"/>
  <c r="Q77" i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O76" i="1"/>
  <c r="AN76" i="1"/>
  <c r="AJ76" i="1"/>
  <c r="AH76" i="1"/>
  <c r="W76" i="1"/>
  <c r="V76" i="1"/>
  <c r="U76" i="1"/>
  <c r="N76" i="1"/>
  <c r="BL75" i="1"/>
  <c r="BK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/>
  <c r="G75" i="1" s="1"/>
  <c r="W75" i="1"/>
  <c r="V75" i="1"/>
  <c r="U75" i="1"/>
  <c r="N75" i="1"/>
  <c r="I75" i="1"/>
  <c r="H75" i="1"/>
  <c r="AW75" i="1" s="1"/>
  <c r="BL74" i="1"/>
  <c r="BK74" i="1"/>
  <c r="BI74" i="1"/>
  <c r="BJ74" i="1" s="1"/>
  <c r="BH74" i="1"/>
  <c r="BG74" i="1"/>
  <c r="BF74" i="1"/>
  <c r="BE74" i="1"/>
  <c r="BD74" i="1"/>
  <c r="AY74" i="1" s="1"/>
  <c r="BA74" i="1"/>
  <c r="AT74" i="1"/>
  <c r="AN74" i="1"/>
  <c r="AO74" i="1" s="1"/>
  <c r="AJ74" i="1"/>
  <c r="AH74" i="1"/>
  <c r="G74" i="1" s="1"/>
  <c r="W74" i="1"/>
  <c r="V74" i="1"/>
  <c r="U74" i="1"/>
  <c r="N74" i="1"/>
  <c r="L74" i="1"/>
  <c r="I74" i="1"/>
  <c r="H74" i="1"/>
  <c r="AW74" i="1" s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N73" i="1"/>
  <c r="AO73" i="1" s="1"/>
  <c r="AJ73" i="1"/>
  <c r="AH73" i="1" s="1"/>
  <c r="AI73" i="1" s="1"/>
  <c r="W73" i="1"/>
  <c r="V73" i="1"/>
  <c r="U73" i="1" s="1"/>
  <c r="N73" i="1"/>
  <c r="BL72" i="1"/>
  <c r="BK72" i="1"/>
  <c r="BI72" i="1"/>
  <c r="BJ72" i="1" s="1"/>
  <c r="BH72" i="1"/>
  <c r="BG72" i="1"/>
  <c r="BF72" i="1"/>
  <c r="BE72" i="1"/>
  <c r="BD72" i="1"/>
  <c r="AY72" i="1" s="1"/>
  <c r="BA72" i="1"/>
  <c r="AT72" i="1"/>
  <c r="AO72" i="1"/>
  <c r="AN72" i="1"/>
  <c r="AJ72" i="1"/>
  <c r="AH72" i="1" s="1"/>
  <c r="W72" i="1"/>
  <c r="V72" i="1"/>
  <c r="U72" i="1" s="1"/>
  <c r="N72" i="1"/>
  <c r="I72" i="1"/>
  <c r="BL71" i="1"/>
  <c r="BK71" i="1"/>
  <c r="BI71" i="1"/>
  <c r="BJ71" i="1" s="1"/>
  <c r="BH71" i="1"/>
  <c r="BG71" i="1"/>
  <c r="BF71" i="1"/>
  <c r="BE71" i="1"/>
  <c r="BD71" i="1"/>
  <c r="AY71" i="1" s="1"/>
  <c r="BA71" i="1"/>
  <c r="AT71" i="1"/>
  <c r="AO71" i="1"/>
  <c r="AN71" i="1"/>
  <c r="AJ71" i="1"/>
  <c r="AH71" i="1"/>
  <c r="H71" i="1" s="1"/>
  <c r="AW71" i="1" s="1"/>
  <c r="W71" i="1"/>
  <c r="V71" i="1"/>
  <c r="U71" i="1" s="1"/>
  <c r="N71" i="1"/>
  <c r="L71" i="1"/>
  <c r="I71" i="1"/>
  <c r="BL70" i="1"/>
  <c r="BK70" i="1"/>
  <c r="BJ70" i="1"/>
  <c r="AV70" i="1" s="1"/>
  <c r="AX70" i="1" s="1"/>
  <c r="BI70" i="1"/>
  <c r="BH70" i="1"/>
  <c r="BG70" i="1"/>
  <c r="BF70" i="1"/>
  <c r="BE70" i="1"/>
  <c r="BD70" i="1"/>
  <c r="AY70" i="1" s="1"/>
  <c r="BA70" i="1"/>
  <c r="AT70" i="1"/>
  <c r="AN70" i="1"/>
  <c r="AO70" i="1" s="1"/>
  <c r="AJ70" i="1"/>
  <c r="AH70" i="1" s="1"/>
  <c r="AI70" i="1" s="1"/>
  <c r="W70" i="1"/>
  <c r="V70" i="1"/>
  <c r="Q70" i="1"/>
  <c r="N70" i="1"/>
  <c r="BL69" i="1"/>
  <c r="BK69" i="1"/>
  <c r="BJ69" i="1"/>
  <c r="BI69" i="1"/>
  <c r="BH69" i="1"/>
  <c r="BG69" i="1"/>
  <c r="BF69" i="1"/>
  <c r="BE69" i="1"/>
  <c r="BD69" i="1"/>
  <c r="AY69" i="1" s="1"/>
  <c r="BA69" i="1"/>
  <c r="AT69" i="1"/>
  <c r="AN69" i="1"/>
  <c r="AO69" i="1" s="1"/>
  <c r="AJ69" i="1"/>
  <c r="AH69" i="1" s="1"/>
  <c r="I69" i="1" s="1"/>
  <c r="AI69" i="1"/>
  <c r="W69" i="1"/>
  <c r="V69" i="1"/>
  <c r="U69" i="1"/>
  <c r="N69" i="1"/>
  <c r="L69" i="1"/>
  <c r="BL68" i="1"/>
  <c r="BK68" i="1"/>
  <c r="BI68" i="1"/>
  <c r="BJ68" i="1" s="1"/>
  <c r="BH68" i="1"/>
  <c r="BG68" i="1"/>
  <c r="BF68" i="1"/>
  <c r="BE68" i="1"/>
  <c r="BD68" i="1"/>
  <c r="BA68" i="1"/>
  <c r="AY68" i="1"/>
  <c r="AT68" i="1"/>
  <c r="AN68" i="1"/>
  <c r="AO68" i="1" s="1"/>
  <c r="AJ68" i="1"/>
  <c r="AH68" i="1" s="1"/>
  <c r="W68" i="1"/>
  <c r="V68" i="1"/>
  <c r="N68" i="1"/>
  <c r="BL67" i="1"/>
  <c r="BK67" i="1"/>
  <c r="BJ67" i="1" s="1"/>
  <c r="AV67" i="1" s="1"/>
  <c r="BI67" i="1"/>
  <c r="BH67" i="1"/>
  <c r="BG67" i="1"/>
  <c r="BF67" i="1"/>
  <c r="BE67" i="1"/>
  <c r="BD67" i="1"/>
  <c r="AY67" i="1" s="1"/>
  <c r="BA67" i="1"/>
  <c r="AT67" i="1"/>
  <c r="AX67" i="1" s="1"/>
  <c r="AO67" i="1"/>
  <c r="AN67" i="1"/>
  <c r="AJ67" i="1"/>
  <c r="AH67" i="1"/>
  <c r="H67" i="1" s="1"/>
  <c r="AW67" i="1" s="1"/>
  <c r="W67" i="1"/>
  <c r="V67" i="1"/>
  <c r="U67" i="1"/>
  <c r="N67" i="1"/>
  <c r="L67" i="1"/>
  <c r="I67" i="1"/>
  <c r="BL66" i="1"/>
  <c r="BK66" i="1"/>
  <c r="BI66" i="1"/>
  <c r="BJ66" i="1" s="1"/>
  <c r="BH66" i="1"/>
  <c r="BG66" i="1"/>
  <c r="BF66" i="1"/>
  <c r="BE66" i="1"/>
  <c r="BD66" i="1"/>
  <c r="BA66" i="1"/>
  <c r="AY66" i="1"/>
  <c r="AT66" i="1"/>
  <c r="AN66" i="1"/>
  <c r="AO66" i="1" s="1"/>
  <c r="AJ66" i="1"/>
  <c r="AH66" i="1"/>
  <c r="W66" i="1"/>
  <c r="V66" i="1"/>
  <c r="U66" i="1"/>
  <c r="N66" i="1"/>
  <c r="BL65" i="1"/>
  <c r="BK65" i="1"/>
  <c r="BJ65" i="1" s="1"/>
  <c r="BI65" i="1"/>
  <c r="BH65" i="1"/>
  <c r="BG65" i="1"/>
  <c r="BF65" i="1"/>
  <c r="BE65" i="1"/>
  <c r="BD65" i="1"/>
  <c r="AY65" i="1" s="1"/>
  <c r="BA65" i="1"/>
  <c r="AT65" i="1"/>
  <c r="AN65" i="1"/>
  <c r="AO65" i="1" s="1"/>
  <c r="AJ65" i="1"/>
  <c r="AH65" i="1" s="1"/>
  <c r="W65" i="1"/>
  <c r="V65" i="1"/>
  <c r="N65" i="1"/>
  <c r="G65" i="1"/>
  <c r="Y65" i="1" s="1"/>
  <c r="BL64" i="1"/>
  <c r="BK64" i="1"/>
  <c r="BI64" i="1"/>
  <c r="BJ64" i="1" s="1"/>
  <c r="Q64" i="1" s="1"/>
  <c r="BH64" i="1"/>
  <c r="BG64" i="1"/>
  <c r="BF64" i="1"/>
  <c r="BE64" i="1"/>
  <c r="BD64" i="1"/>
  <c r="BA64" i="1"/>
  <c r="AY64" i="1"/>
  <c r="AV64" i="1"/>
  <c r="AT64" i="1"/>
  <c r="AO64" i="1"/>
  <c r="AN64" i="1"/>
  <c r="AJ64" i="1"/>
  <c r="AH64" i="1"/>
  <c r="I64" i="1" s="1"/>
  <c r="W64" i="1"/>
  <c r="V64" i="1"/>
  <c r="U64" i="1"/>
  <c r="N64" i="1"/>
  <c r="L64" i="1"/>
  <c r="BL63" i="1"/>
  <c r="BK63" i="1"/>
  <c r="BI63" i="1"/>
  <c r="BJ63" i="1" s="1"/>
  <c r="BH63" i="1"/>
  <c r="BG63" i="1"/>
  <c r="BF63" i="1"/>
  <c r="BE63" i="1"/>
  <c r="BD63" i="1"/>
  <c r="BA63" i="1"/>
  <c r="AY63" i="1"/>
  <c r="AT63" i="1"/>
  <c r="AN63" i="1"/>
  <c r="AO63" i="1" s="1"/>
  <c r="AJ63" i="1"/>
  <c r="AI63" i="1"/>
  <c r="AH63" i="1"/>
  <c r="W63" i="1"/>
  <c r="V63" i="1"/>
  <c r="U63" i="1"/>
  <c r="N63" i="1"/>
  <c r="BL62" i="1"/>
  <c r="BK62" i="1"/>
  <c r="BJ62" i="1" s="1"/>
  <c r="AV62" i="1" s="1"/>
  <c r="BI62" i="1"/>
  <c r="BH62" i="1"/>
  <c r="BG62" i="1"/>
  <c r="BF62" i="1"/>
  <c r="BE62" i="1"/>
  <c r="BD62" i="1"/>
  <c r="AY62" i="1" s="1"/>
  <c r="BA62" i="1"/>
  <c r="AT62" i="1"/>
  <c r="AO62" i="1"/>
  <c r="AN62" i="1"/>
  <c r="AJ62" i="1"/>
  <c r="AH62" i="1" s="1"/>
  <c r="W62" i="1"/>
  <c r="V62" i="1"/>
  <c r="U62" i="1" s="1"/>
  <c r="N62" i="1"/>
  <c r="I62" i="1"/>
  <c r="H62" i="1"/>
  <c r="AW62" i="1" s="1"/>
  <c r="BL61" i="1"/>
  <c r="BK61" i="1"/>
  <c r="BI61" i="1"/>
  <c r="BJ61" i="1" s="1"/>
  <c r="Q61" i="1" s="1"/>
  <c r="BH61" i="1"/>
  <c r="BG61" i="1"/>
  <c r="BF61" i="1"/>
  <c r="BE61" i="1"/>
  <c r="BD61" i="1"/>
  <c r="BA61" i="1"/>
  <c r="AY61" i="1"/>
  <c r="AV61" i="1"/>
  <c r="AX61" i="1" s="1"/>
  <c r="AT61" i="1"/>
  <c r="AO61" i="1"/>
  <c r="AN61" i="1"/>
  <c r="AJ61" i="1"/>
  <c r="AH61" i="1"/>
  <c r="I61" i="1" s="1"/>
  <c r="W61" i="1"/>
  <c r="V61" i="1"/>
  <c r="U61" i="1"/>
  <c r="N61" i="1"/>
  <c r="L61" i="1"/>
  <c r="BL60" i="1"/>
  <c r="BK60" i="1"/>
  <c r="BJ60" i="1"/>
  <c r="BI60" i="1"/>
  <c r="BH60" i="1"/>
  <c r="BG60" i="1"/>
  <c r="BF60" i="1"/>
  <c r="BE60" i="1"/>
  <c r="BD60" i="1"/>
  <c r="BA60" i="1"/>
  <c r="AY60" i="1"/>
  <c r="AT60" i="1"/>
  <c r="AN60" i="1"/>
  <c r="AO60" i="1" s="1"/>
  <c r="AJ60" i="1"/>
  <c r="AH60" i="1" s="1"/>
  <c r="AI60" i="1" s="1"/>
  <c r="W60" i="1"/>
  <c r="V60" i="1"/>
  <c r="N60" i="1"/>
  <c r="BL59" i="1"/>
  <c r="BK59" i="1"/>
  <c r="BI59" i="1"/>
  <c r="BJ59" i="1" s="1"/>
  <c r="AV59" i="1" s="1"/>
  <c r="BH59" i="1"/>
  <c r="BG59" i="1"/>
  <c r="BF59" i="1"/>
  <c r="BE59" i="1"/>
  <c r="BD59" i="1"/>
  <c r="AY59" i="1" s="1"/>
  <c r="BA59" i="1"/>
  <c r="AT59" i="1"/>
  <c r="AX59" i="1" s="1"/>
  <c r="AO59" i="1"/>
  <c r="AN59" i="1"/>
  <c r="AJ59" i="1"/>
  <c r="AH59" i="1"/>
  <c r="G59" i="1" s="1"/>
  <c r="Y59" i="1"/>
  <c r="W59" i="1"/>
  <c r="V59" i="1"/>
  <c r="U59" i="1"/>
  <c r="N59" i="1"/>
  <c r="L59" i="1"/>
  <c r="I59" i="1"/>
  <c r="H59" i="1"/>
  <c r="AW59" i="1" s="1"/>
  <c r="AZ59" i="1" s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N58" i="1"/>
  <c r="AO58" i="1" s="1"/>
  <c r="AJ58" i="1"/>
  <c r="AH58" i="1"/>
  <c r="W58" i="1"/>
  <c r="V58" i="1"/>
  <c r="U58" i="1"/>
  <c r="N58" i="1"/>
  <c r="L58" i="1"/>
  <c r="BL57" i="1"/>
  <c r="BK57" i="1"/>
  <c r="BJ57" i="1" s="1"/>
  <c r="BI57" i="1"/>
  <c r="BH57" i="1"/>
  <c r="BG57" i="1"/>
  <c r="BF57" i="1"/>
  <c r="BE57" i="1"/>
  <c r="BD57" i="1"/>
  <c r="AY57" i="1" s="1"/>
  <c r="BA57" i="1"/>
  <c r="AT57" i="1"/>
  <c r="AN57" i="1"/>
  <c r="AO57" i="1" s="1"/>
  <c r="AJ57" i="1"/>
  <c r="AH57" i="1" s="1"/>
  <c r="W57" i="1"/>
  <c r="V57" i="1"/>
  <c r="U57" i="1" s="1"/>
  <c r="N57" i="1"/>
  <c r="G57" i="1"/>
  <c r="Y57" i="1" s="1"/>
  <c r="BL56" i="1"/>
  <c r="BK56" i="1"/>
  <c r="BI56" i="1"/>
  <c r="BJ56" i="1" s="1"/>
  <c r="BH56" i="1"/>
  <c r="BG56" i="1"/>
  <c r="BF56" i="1"/>
  <c r="BE56" i="1"/>
  <c r="BD56" i="1"/>
  <c r="AY56" i="1" s="1"/>
  <c r="BA56" i="1"/>
  <c r="AT56" i="1"/>
  <c r="AO56" i="1"/>
  <c r="AN56" i="1"/>
  <c r="AJ56" i="1"/>
  <c r="AH56" i="1"/>
  <c r="I56" i="1" s="1"/>
  <c r="W56" i="1"/>
  <c r="V56" i="1"/>
  <c r="U56" i="1"/>
  <c r="N56" i="1"/>
  <c r="L56" i="1"/>
  <c r="BL55" i="1"/>
  <c r="BK55" i="1"/>
  <c r="BI55" i="1"/>
  <c r="BJ55" i="1" s="1"/>
  <c r="BH55" i="1"/>
  <c r="BG55" i="1"/>
  <c r="BF55" i="1"/>
  <c r="BE55" i="1"/>
  <c r="BD55" i="1"/>
  <c r="BA55" i="1"/>
  <c r="AY55" i="1"/>
  <c r="AT55" i="1"/>
  <c r="AN55" i="1"/>
  <c r="AO55" i="1" s="1"/>
  <c r="AJ55" i="1"/>
  <c r="AI55" i="1"/>
  <c r="AH55" i="1"/>
  <c r="W55" i="1"/>
  <c r="V55" i="1"/>
  <c r="U55" i="1" s="1"/>
  <c r="N55" i="1"/>
  <c r="G55" i="1"/>
  <c r="Y55" i="1" s="1"/>
  <c r="BL54" i="1"/>
  <c r="BK54" i="1"/>
  <c r="BJ54" i="1" s="1"/>
  <c r="BI54" i="1"/>
  <c r="BH54" i="1"/>
  <c r="BG54" i="1"/>
  <c r="BF54" i="1"/>
  <c r="BE54" i="1"/>
  <c r="BD54" i="1"/>
  <c r="AY54" i="1" s="1"/>
  <c r="BA54" i="1"/>
  <c r="AT54" i="1"/>
  <c r="AO54" i="1"/>
  <c r="AN54" i="1"/>
  <c r="AJ54" i="1"/>
  <c r="AH54" i="1" s="1"/>
  <c r="W54" i="1"/>
  <c r="U54" i="1" s="1"/>
  <c r="V54" i="1"/>
  <c r="N54" i="1"/>
  <c r="I54" i="1"/>
  <c r="H54" i="1"/>
  <c r="AW54" i="1" s="1"/>
  <c r="BL53" i="1"/>
  <c r="BK53" i="1"/>
  <c r="BI53" i="1"/>
  <c r="BJ53" i="1" s="1"/>
  <c r="Q53" i="1" s="1"/>
  <c r="BH53" i="1"/>
  <c r="BG53" i="1"/>
  <c r="BF53" i="1"/>
  <c r="BE53" i="1"/>
  <c r="BD53" i="1"/>
  <c r="BA53" i="1"/>
  <c r="AY53" i="1"/>
  <c r="AV53" i="1"/>
  <c r="AX53" i="1" s="1"/>
  <c r="AT53" i="1"/>
  <c r="AN53" i="1"/>
  <c r="AO53" i="1" s="1"/>
  <c r="AJ53" i="1"/>
  <c r="AH53" i="1"/>
  <c r="W53" i="1"/>
  <c r="V53" i="1"/>
  <c r="U53" i="1"/>
  <c r="N53" i="1"/>
  <c r="BL52" i="1"/>
  <c r="BK52" i="1"/>
  <c r="BI52" i="1"/>
  <c r="BJ52" i="1" s="1"/>
  <c r="BH52" i="1"/>
  <c r="BG52" i="1"/>
  <c r="BF52" i="1"/>
  <c r="BE52" i="1"/>
  <c r="BD52" i="1"/>
  <c r="BA52" i="1"/>
  <c r="AY52" i="1"/>
  <c r="AT52" i="1"/>
  <c r="AO52" i="1"/>
  <c r="AN52" i="1"/>
  <c r="AJ52" i="1"/>
  <c r="AH52" i="1" s="1"/>
  <c r="L52" i="1" s="1"/>
  <c r="AI52" i="1"/>
  <c r="W52" i="1"/>
  <c r="V52" i="1"/>
  <c r="U52" i="1" s="1"/>
  <c r="N52" i="1"/>
  <c r="I52" i="1"/>
  <c r="H52" i="1"/>
  <c r="AW52" i="1" s="1"/>
  <c r="G52" i="1"/>
  <c r="BL51" i="1"/>
  <c r="Q51" i="1" s="1"/>
  <c r="R51" i="1" s="1"/>
  <c r="S51" i="1" s="1"/>
  <c r="T51" i="1" s="1"/>
  <c r="X51" i="1" s="1"/>
  <c r="BK51" i="1"/>
  <c r="BI51" i="1"/>
  <c r="BJ51" i="1" s="1"/>
  <c r="BH51" i="1"/>
  <c r="BG51" i="1"/>
  <c r="BF51" i="1"/>
  <c r="BE51" i="1"/>
  <c r="BD51" i="1"/>
  <c r="AY51" i="1" s="1"/>
  <c r="BA51" i="1"/>
  <c r="AW51" i="1"/>
  <c r="AZ51" i="1" s="1"/>
  <c r="AV51" i="1"/>
  <c r="AT51" i="1"/>
  <c r="AX51" i="1" s="1"/>
  <c r="AN51" i="1"/>
  <c r="AO51" i="1" s="1"/>
  <c r="AJ51" i="1"/>
  <c r="AH51" i="1"/>
  <c r="G51" i="1" s="1"/>
  <c r="W51" i="1"/>
  <c r="V51" i="1"/>
  <c r="U51" i="1"/>
  <c r="N51" i="1"/>
  <c r="L51" i="1"/>
  <c r="I51" i="1"/>
  <c r="H51" i="1"/>
  <c r="BL50" i="1"/>
  <c r="BK50" i="1"/>
  <c r="BI50" i="1"/>
  <c r="BJ50" i="1" s="1"/>
  <c r="BH50" i="1"/>
  <c r="BG50" i="1"/>
  <c r="BF50" i="1"/>
  <c r="BE50" i="1"/>
  <c r="BD50" i="1"/>
  <c r="BA50" i="1"/>
  <c r="AY50" i="1"/>
  <c r="AT50" i="1"/>
  <c r="AN50" i="1"/>
  <c r="AO50" i="1" s="1"/>
  <c r="AJ50" i="1"/>
  <c r="AH50" i="1"/>
  <c r="W50" i="1"/>
  <c r="V50" i="1"/>
  <c r="U50" i="1"/>
  <c r="N50" i="1"/>
  <c r="BL49" i="1"/>
  <c r="BK49" i="1"/>
  <c r="BJ49" i="1" s="1"/>
  <c r="BI49" i="1"/>
  <c r="BH49" i="1"/>
  <c r="BG49" i="1"/>
  <c r="BF49" i="1"/>
  <c r="BE49" i="1"/>
  <c r="BD49" i="1"/>
  <c r="AY49" i="1" s="1"/>
  <c r="BA49" i="1"/>
  <c r="AT49" i="1"/>
  <c r="AN49" i="1"/>
  <c r="AO49" i="1" s="1"/>
  <c r="AJ49" i="1"/>
  <c r="AH49" i="1" s="1"/>
  <c r="W49" i="1"/>
  <c r="U49" i="1" s="1"/>
  <c r="V49" i="1"/>
  <c r="N49" i="1"/>
  <c r="H49" i="1"/>
  <c r="AW49" i="1" s="1"/>
  <c r="BL48" i="1"/>
  <c r="BK48" i="1"/>
  <c r="BI48" i="1"/>
  <c r="BJ48" i="1" s="1"/>
  <c r="Q48" i="1" s="1"/>
  <c r="BH48" i="1"/>
  <c r="BG48" i="1"/>
  <c r="BF48" i="1"/>
  <c r="BE48" i="1"/>
  <c r="BD48" i="1"/>
  <c r="BA48" i="1"/>
  <c r="AY48" i="1"/>
  <c r="AV48" i="1"/>
  <c r="AT48" i="1"/>
  <c r="AX48" i="1" s="1"/>
  <c r="AN48" i="1"/>
  <c r="AO48" i="1" s="1"/>
  <c r="AJ48" i="1"/>
  <c r="AH48" i="1"/>
  <c r="I48" i="1" s="1"/>
  <c r="W48" i="1"/>
  <c r="V48" i="1"/>
  <c r="U48" i="1"/>
  <c r="N48" i="1"/>
  <c r="L48" i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N47" i="1"/>
  <c r="AO47" i="1" s="1"/>
  <c r="AJ47" i="1"/>
  <c r="AI47" i="1"/>
  <c r="AH47" i="1"/>
  <c r="L47" i="1" s="1"/>
  <c r="W47" i="1"/>
  <c r="V47" i="1"/>
  <c r="U47" i="1" s="1"/>
  <c r="N47" i="1"/>
  <c r="BL46" i="1"/>
  <c r="BK46" i="1"/>
  <c r="BI46" i="1"/>
  <c r="BJ46" i="1" s="1"/>
  <c r="AV46" i="1" s="1"/>
  <c r="BH46" i="1"/>
  <c r="BG46" i="1"/>
  <c r="BF46" i="1"/>
  <c r="BE46" i="1"/>
  <c r="BD46" i="1"/>
  <c r="AY46" i="1" s="1"/>
  <c r="BA46" i="1"/>
  <c r="AT46" i="1"/>
  <c r="AO46" i="1"/>
  <c r="AN46" i="1"/>
  <c r="AJ46" i="1"/>
  <c r="AH46" i="1" s="1"/>
  <c r="W46" i="1"/>
  <c r="V46" i="1"/>
  <c r="U46" i="1" s="1"/>
  <c r="Q46" i="1"/>
  <c r="N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N45" i="1"/>
  <c r="AO45" i="1" s="1"/>
  <c r="AJ45" i="1"/>
  <c r="AH45" i="1"/>
  <c r="I45" i="1" s="1"/>
  <c r="W45" i="1"/>
  <c r="V45" i="1"/>
  <c r="U45" i="1"/>
  <c r="N45" i="1"/>
  <c r="L45" i="1"/>
  <c r="BL44" i="1"/>
  <c r="BK44" i="1"/>
  <c r="BJ44" i="1"/>
  <c r="BI44" i="1"/>
  <c r="BH44" i="1"/>
  <c r="BG44" i="1"/>
  <c r="BF44" i="1"/>
  <c r="BE44" i="1"/>
  <c r="BD44" i="1"/>
  <c r="BA44" i="1"/>
  <c r="AY44" i="1"/>
  <c r="AT44" i="1"/>
  <c r="AN44" i="1"/>
  <c r="AO44" i="1" s="1"/>
  <c r="AJ44" i="1"/>
  <c r="AH44" i="1" s="1"/>
  <c r="W44" i="1"/>
  <c r="V44" i="1"/>
  <c r="U44" i="1" s="1"/>
  <c r="N44" i="1"/>
  <c r="G44" i="1"/>
  <c r="Y44" i="1" s="1"/>
  <c r="BL43" i="1"/>
  <c r="BK43" i="1"/>
  <c r="BI43" i="1"/>
  <c r="BJ43" i="1" s="1"/>
  <c r="AV43" i="1" s="1"/>
  <c r="BH43" i="1"/>
  <c r="BG43" i="1"/>
  <c r="BF43" i="1"/>
  <c r="BE43" i="1"/>
  <c r="BD43" i="1"/>
  <c r="AY43" i="1" s="1"/>
  <c r="BA43" i="1"/>
  <c r="AT43" i="1"/>
  <c r="AX43" i="1" s="1"/>
  <c r="AO43" i="1"/>
  <c r="AN43" i="1"/>
  <c r="AJ43" i="1"/>
  <c r="AH43" i="1"/>
  <c r="G43" i="1" s="1"/>
  <c r="Y43" i="1" s="1"/>
  <c r="W43" i="1"/>
  <c r="V43" i="1"/>
  <c r="U43" i="1"/>
  <c r="N43" i="1"/>
  <c r="L43" i="1"/>
  <c r="I43" i="1"/>
  <c r="H43" i="1"/>
  <c r="AW43" i="1" s="1"/>
  <c r="AZ43" i="1" s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N42" i="1"/>
  <c r="AO42" i="1" s="1"/>
  <c r="AJ42" i="1"/>
  <c r="AH42" i="1"/>
  <c r="W42" i="1"/>
  <c r="V42" i="1"/>
  <c r="U42" i="1"/>
  <c r="N42" i="1"/>
  <c r="L42" i="1"/>
  <c r="BL41" i="1"/>
  <c r="BK41" i="1"/>
  <c r="BJ41" i="1"/>
  <c r="BI41" i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 s="1"/>
  <c r="W41" i="1"/>
  <c r="V41" i="1"/>
  <c r="N41" i="1"/>
  <c r="G41" i="1"/>
  <c r="BL40" i="1"/>
  <c r="BK40" i="1"/>
  <c r="BI40" i="1"/>
  <c r="BJ40" i="1" s="1"/>
  <c r="Q40" i="1" s="1"/>
  <c r="BH40" i="1"/>
  <c r="BG40" i="1"/>
  <c r="BF40" i="1"/>
  <c r="BE40" i="1"/>
  <c r="BD40" i="1"/>
  <c r="AY40" i="1" s="1"/>
  <c r="BA40" i="1"/>
  <c r="AV40" i="1"/>
  <c r="AT40" i="1"/>
  <c r="AO40" i="1"/>
  <c r="AN40" i="1"/>
  <c r="AJ40" i="1"/>
  <c r="AH40" i="1"/>
  <c r="I40" i="1" s="1"/>
  <c r="W40" i="1"/>
  <c r="V40" i="1"/>
  <c r="U40" i="1"/>
  <c r="N40" i="1"/>
  <c r="L40" i="1"/>
  <c r="BL39" i="1"/>
  <c r="BK39" i="1"/>
  <c r="BI39" i="1"/>
  <c r="BJ39" i="1" s="1"/>
  <c r="BH39" i="1"/>
  <c r="BG39" i="1"/>
  <c r="BF39" i="1"/>
  <c r="BE39" i="1"/>
  <c r="BD39" i="1"/>
  <c r="BA39" i="1"/>
  <c r="AY39" i="1"/>
  <c r="AT39" i="1"/>
  <c r="AN39" i="1"/>
  <c r="AO39" i="1" s="1"/>
  <c r="AJ39" i="1"/>
  <c r="AI39" i="1"/>
  <c r="AH39" i="1"/>
  <c r="W39" i="1"/>
  <c r="V39" i="1"/>
  <c r="U39" i="1"/>
  <c r="N39" i="1"/>
  <c r="BL38" i="1"/>
  <c r="Q38" i="1" s="1"/>
  <c r="BK38" i="1"/>
  <c r="BJ38" i="1" s="1"/>
  <c r="AV38" i="1" s="1"/>
  <c r="BI38" i="1"/>
  <c r="BH38" i="1"/>
  <c r="BG38" i="1"/>
  <c r="BF38" i="1"/>
  <c r="BE38" i="1"/>
  <c r="BD38" i="1"/>
  <c r="AY38" i="1" s="1"/>
  <c r="BA38" i="1"/>
  <c r="AT38" i="1"/>
  <c r="AX38" i="1" s="1"/>
  <c r="AO38" i="1"/>
  <c r="AN38" i="1"/>
  <c r="AJ38" i="1"/>
  <c r="AH38" i="1" s="1"/>
  <c r="W38" i="1"/>
  <c r="U38" i="1" s="1"/>
  <c r="V38" i="1"/>
  <c r="N38" i="1"/>
  <c r="I38" i="1"/>
  <c r="H38" i="1"/>
  <c r="AW38" i="1" s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N37" i="1"/>
  <c r="AO37" i="1" s="1"/>
  <c r="AJ37" i="1"/>
  <c r="AI37" i="1"/>
  <c r="AH37" i="1"/>
  <c r="I37" i="1" s="1"/>
  <c r="W37" i="1"/>
  <c r="V37" i="1"/>
  <c r="U37" i="1" s="1"/>
  <c r="N37" i="1"/>
  <c r="L37" i="1"/>
  <c r="BL36" i="1"/>
  <c r="BK36" i="1"/>
  <c r="BJ36" i="1"/>
  <c r="AV36" i="1" s="1"/>
  <c r="BI36" i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 s="1"/>
  <c r="L36" i="1" s="1"/>
  <c r="AI36" i="1"/>
  <c r="W36" i="1"/>
  <c r="V36" i="1"/>
  <c r="U36" i="1" s="1"/>
  <c r="N36" i="1"/>
  <c r="BL35" i="1"/>
  <c r="BK35" i="1"/>
  <c r="BI35" i="1"/>
  <c r="BJ35" i="1" s="1"/>
  <c r="BH35" i="1"/>
  <c r="BG35" i="1"/>
  <c r="BF35" i="1"/>
  <c r="BE35" i="1"/>
  <c r="BD35" i="1"/>
  <c r="AY35" i="1" s="1"/>
  <c r="BA35" i="1"/>
  <c r="AV35" i="1"/>
  <c r="AT35" i="1"/>
  <c r="AX35" i="1" s="1"/>
  <c r="AO35" i="1"/>
  <c r="AN35" i="1"/>
  <c r="AJ35" i="1"/>
  <c r="AH35" i="1"/>
  <c r="AI35" i="1" s="1"/>
  <c r="W35" i="1"/>
  <c r="V35" i="1"/>
  <c r="U35" i="1"/>
  <c r="Q35" i="1"/>
  <c r="N35" i="1"/>
  <c r="L35" i="1"/>
  <c r="I35" i="1"/>
  <c r="H35" i="1"/>
  <c r="AW35" i="1" s="1"/>
  <c r="G35" i="1"/>
  <c r="Y35" i="1" s="1"/>
  <c r="BL34" i="1"/>
  <c r="BK34" i="1"/>
  <c r="BJ34" i="1"/>
  <c r="BI34" i="1"/>
  <c r="BH34" i="1"/>
  <c r="BG34" i="1"/>
  <c r="BF34" i="1"/>
  <c r="BE34" i="1"/>
  <c r="BD34" i="1"/>
  <c r="BA34" i="1"/>
  <c r="AY34" i="1"/>
  <c r="AT34" i="1"/>
  <c r="AN34" i="1"/>
  <c r="AO34" i="1" s="1"/>
  <c r="AJ34" i="1"/>
  <c r="AH34" i="1"/>
  <c r="W34" i="1"/>
  <c r="U34" i="1" s="1"/>
  <c r="V34" i="1"/>
  <c r="N34" i="1"/>
  <c r="BL33" i="1"/>
  <c r="BK33" i="1"/>
  <c r="BJ33" i="1" s="1"/>
  <c r="BI33" i="1"/>
  <c r="BH33" i="1"/>
  <c r="BG33" i="1"/>
  <c r="BF33" i="1"/>
  <c r="BE33" i="1"/>
  <c r="BD33" i="1"/>
  <c r="AY33" i="1" s="1"/>
  <c r="BA33" i="1"/>
  <c r="AT33" i="1"/>
  <c r="AN33" i="1"/>
  <c r="AO33" i="1" s="1"/>
  <c r="AJ33" i="1"/>
  <c r="AH33" i="1" s="1"/>
  <c r="W33" i="1"/>
  <c r="V33" i="1"/>
  <c r="U33" i="1" s="1"/>
  <c r="N33" i="1"/>
  <c r="BL32" i="1"/>
  <c r="Q32" i="1" s="1"/>
  <c r="BK32" i="1"/>
  <c r="BJ32" i="1" s="1"/>
  <c r="AV32" i="1" s="1"/>
  <c r="BI32" i="1"/>
  <c r="BH32" i="1"/>
  <c r="BG32" i="1"/>
  <c r="BF32" i="1"/>
  <c r="BE32" i="1"/>
  <c r="BD32" i="1"/>
  <c r="AY32" i="1" s="1"/>
  <c r="BA32" i="1"/>
  <c r="AT32" i="1"/>
  <c r="AX32" i="1" s="1"/>
  <c r="AO32" i="1"/>
  <c r="AN32" i="1"/>
  <c r="AJ32" i="1"/>
  <c r="AH32" i="1" s="1"/>
  <c r="W32" i="1"/>
  <c r="U32" i="1" s="1"/>
  <c r="V32" i="1"/>
  <c r="N32" i="1"/>
  <c r="I32" i="1"/>
  <c r="BL31" i="1"/>
  <c r="BK31" i="1"/>
  <c r="BI31" i="1"/>
  <c r="BJ31" i="1" s="1"/>
  <c r="BH31" i="1"/>
  <c r="BG31" i="1"/>
  <c r="BF31" i="1"/>
  <c r="BE31" i="1"/>
  <c r="BD31" i="1"/>
  <c r="BA31" i="1"/>
  <c r="AY31" i="1"/>
  <c r="AT31" i="1"/>
  <c r="AN31" i="1"/>
  <c r="AO31" i="1" s="1"/>
  <c r="AJ31" i="1"/>
  <c r="AH31" i="1"/>
  <c r="I31" i="1" s="1"/>
  <c r="W31" i="1"/>
  <c r="V31" i="1"/>
  <c r="U31" i="1"/>
  <c r="N31" i="1"/>
  <c r="L31" i="1"/>
  <c r="BL30" i="1"/>
  <c r="BK30" i="1"/>
  <c r="BJ30" i="1"/>
  <c r="BI30" i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 s="1"/>
  <c r="W30" i="1"/>
  <c r="V30" i="1"/>
  <c r="U30" i="1" s="1"/>
  <c r="N30" i="1"/>
  <c r="G30" i="1"/>
  <c r="Y30" i="1" s="1"/>
  <c r="BL29" i="1"/>
  <c r="BK29" i="1"/>
  <c r="BI29" i="1"/>
  <c r="BJ29" i="1" s="1"/>
  <c r="BH29" i="1"/>
  <c r="BG29" i="1"/>
  <c r="BF29" i="1"/>
  <c r="BE29" i="1"/>
  <c r="BD29" i="1"/>
  <c r="AY29" i="1" s="1"/>
  <c r="BA29" i="1"/>
  <c r="AT29" i="1"/>
  <c r="AO29" i="1"/>
  <c r="AN29" i="1"/>
  <c r="AJ29" i="1"/>
  <c r="AH29" i="1"/>
  <c r="G29" i="1" s="1"/>
  <c r="W29" i="1"/>
  <c r="V29" i="1"/>
  <c r="U29" i="1"/>
  <c r="N29" i="1"/>
  <c r="L29" i="1"/>
  <c r="I29" i="1"/>
  <c r="H29" i="1"/>
  <c r="AW29" i="1" s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W28" i="1"/>
  <c r="V28" i="1"/>
  <c r="U28" i="1"/>
  <c r="N28" i="1"/>
  <c r="BL27" i="1"/>
  <c r="BK27" i="1"/>
  <c r="BJ27" i="1" s="1"/>
  <c r="BI27" i="1"/>
  <c r="BH27" i="1"/>
  <c r="BG27" i="1"/>
  <c r="BF27" i="1"/>
  <c r="BE27" i="1"/>
  <c r="BD27" i="1"/>
  <c r="AY27" i="1" s="1"/>
  <c r="BA27" i="1"/>
  <c r="AT27" i="1"/>
  <c r="AN27" i="1"/>
  <c r="AO27" i="1" s="1"/>
  <c r="AJ27" i="1"/>
  <c r="AH27" i="1" s="1"/>
  <c r="W27" i="1"/>
  <c r="V27" i="1"/>
  <c r="U27" i="1" s="1"/>
  <c r="N27" i="1"/>
  <c r="BL26" i="1"/>
  <c r="BK26" i="1"/>
  <c r="BI26" i="1"/>
  <c r="BJ26" i="1" s="1"/>
  <c r="Q26" i="1" s="1"/>
  <c r="BH26" i="1"/>
  <c r="BG26" i="1"/>
  <c r="BF26" i="1"/>
  <c r="BE26" i="1"/>
  <c r="BD26" i="1"/>
  <c r="AY26" i="1" s="1"/>
  <c r="BA26" i="1"/>
  <c r="AV26" i="1"/>
  <c r="AT26" i="1"/>
  <c r="AO26" i="1"/>
  <c r="AN26" i="1"/>
  <c r="AJ26" i="1"/>
  <c r="AH26" i="1"/>
  <c r="H26" i="1" s="1"/>
  <c r="AW26" i="1" s="1"/>
  <c r="W26" i="1"/>
  <c r="V26" i="1"/>
  <c r="U26" i="1"/>
  <c r="N26" i="1"/>
  <c r="L26" i="1"/>
  <c r="I26" i="1"/>
  <c r="BL25" i="1"/>
  <c r="BK25" i="1"/>
  <c r="BI25" i="1"/>
  <c r="BJ25" i="1" s="1"/>
  <c r="BH25" i="1"/>
  <c r="BG25" i="1"/>
  <c r="BF25" i="1"/>
  <c r="BE25" i="1"/>
  <c r="BD25" i="1"/>
  <c r="BA25" i="1"/>
  <c r="AY25" i="1"/>
  <c r="AT25" i="1"/>
  <c r="AN25" i="1"/>
  <c r="AO25" i="1" s="1"/>
  <c r="AJ25" i="1"/>
  <c r="AH25" i="1" s="1"/>
  <c r="AI25" i="1"/>
  <c r="W25" i="1"/>
  <c r="V25" i="1"/>
  <c r="U25" i="1" s="1"/>
  <c r="N25" i="1"/>
  <c r="BL24" i="1"/>
  <c r="BK24" i="1"/>
  <c r="BJ24" i="1" s="1"/>
  <c r="AV24" i="1" s="1"/>
  <c r="BI24" i="1"/>
  <c r="BH24" i="1"/>
  <c r="BG24" i="1"/>
  <c r="BF24" i="1"/>
  <c r="BE24" i="1"/>
  <c r="BD24" i="1"/>
  <c r="AY24" i="1" s="1"/>
  <c r="BA24" i="1"/>
  <c r="AT24" i="1"/>
  <c r="AX24" i="1" s="1"/>
  <c r="AO24" i="1"/>
  <c r="AN24" i="1"/>
  <c r="AJ24" i="1"/>
  <c r="AH24" i="1" s="1"/>
  <c r="I24" i="1" s="1"/>
  <c r="W24" i="1"/>
  <c r="U24" i="1" s="1"/>
  <c r="V24" i="1"/>
  <c r="Q24" i="1"/>
  <c r="N24" i="1"/>
  <c r="BL23" i="1"/>
  <c r="BK23" i="1"/>
  <c r="BI23" i="1"/>
  <c r="BJ23" i="1" s="1"/>
  <c r="BH23" i="1"/>
  <c r="BG23" i="1"/>
  <c r="BF23" i="1"/>
  <c r="BE23" i="1"/>
  <c r="BD23" i="1"/>
  <c r="BA23" i="1"/>
  <c r="AY23" i="1"/>
  <c r="AT23" i="1"/>
  <c r="AN23" i="1"/>
  <c r="AO23" i="1" s="1"/>
  <c r="AJ23" i="1"/>
  <c r="AH23" i="1"/>
  <c r="W23" i="1"/>
  <c r="V23" i="1"/>
  <c r="U23" i="1"/>
  <c r="N23" i="1"/>
  <c r="L23" i="1"/>
  <c r="BL22" i="1"/>
  <c r="BK22" i="1"/>
  <c r="BJ22" i="1" s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W22" i="1"/>
  <c r="V22" i="1"/>
  <c r="U22" i="1" s="1"/>
  <c r="N22" i="1"/>
  <c r="G22" i="1"/>
  <c r="Y22" i="1" s="1"/>
  <c r="BL21" i="1"/>
  <c r="BK21" i="1"/>
  <c r="BI21" i="1"/>
  <c r="BJ21" i="1" s="1"/>
  <c r="Q21" i="1" s="1"/>
  <c r="BH21" i="1"/>
  <c r="BG21" i="1"/>
  <c r="BF21" i="1"/>
  <c r="BE21" i="1"/>
  <c r="BD21" i="1"/>
  <c r="AY21" i="1" s="1"/>
  <c r="BA21" i="1"/>
  <c r="AT21" i="1"/>
  <c r="AO21" i="1"/>
  <c r="AN21" i="1"/>
  <c r="AJ21" i="1"/>
  <c r="AH21" i="1" s="1"/>
  <c r="W21" i="1"/>
  <c r="V21" i="1"/>
  <c r="U21" i="1" s="1"/>
  <c r="N21" i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O20" i="1"/>
  <c r="AN20" i="1"/>
  <c r="AJ20" i="1"/>
  <c r="AH20" i="1"/>
  <c r="W20" i="1"/>
  <c r="V20" i="1"/>
  <c r="U20" i="1"/>
  <c r="N20" i="1"/>
  <c r="BL19" i="1"/>
  <c r="BK19" i="1"/>
  <c r="BI19" i="1"/>
  <c r="BJ19" i="1" s="1"/>
  <c r="AV19" i="1" s="1"/>
  <c r="BH19" i="1"/>
  <c r="BG19" i="1"/>
  <c r="BF19" i="1"/>
  <c r="BE19" i="1"/>
  <c r="BD19" i="1"/>
  <c r="AY19" i="1" s="1"/>
  <c r="BA19" i="1"/>
  <c r="AT19" i="1"/>
  <c r="AN19" i="1"/>
  <c r="AO19" i="1" s="1"/>
  <c r="AJ19" i="1"/>
  <c r="AH19" i="1" s="1"/>
  <c r="W19" i="1"/>
  <c r="V19" i="1"/>
  <c r="U19" i="1" s="1"/>
  <c r="N19" i="1"/>
  <c r="I19" i="1"/>
  <c r="H19" i="1"/>
  <c r="AW19" i="1" s="1"/>
  <c r="AZ19" i="1" s="1"/>
  <c r="BL18" i="1"/>
  <c r="BK18" i="1"/>
  <c r="BJ18" i="1" s="1"/>
  <c r="Q18" i="1" s="1"/>
  <c r="BI18" i="1"/>
  <c r="BH18" i="1"/>
  <c r="BG18" i="1"/>
  <c r="BF18" i="1"/>
  <c r="BE18" i="1"/>
  <c r="BD18" i="1"/>
  <c r="AY18" i="1" s="1"/>
  <c r="BA18" i="1"/>
  <c r="AT18" i="1"/>
  <c r="AO18" i="1"/>
  <c r="AN18" i="1"/>
  <c r="AJ18" i="1"/>
  <c r="AH18" i="1"/>
  <c r="H18" i="1" s="1"/>
  <c r="AW18" i="1" s="1"/>
  <c r="W18" i="1"/>
  <c r="V18" i="1"/>
  <c r="U18" i="1"/>
  <c r="N18" i="1"/>
  <c r="L18" i="1"/>
  <c r="I18" i="1"/>
  <c r="BL17" i="1"/>
  <c r="BK17" i="1"/>
  <c r="BJ17" i="1"/>
  <c r="BI17" i="1"/>
  <c r="BH17" i="1"/>
  <c r="BG17" i="1"/>
  <c r="BF17" i="1"/>
  <c r="BE17" i="1"/>
  <c r="BD17" i="1"/>
  <c r="BA17" i="1"/>
  <c r="AY17" i="1"/>
  <c r="AT17" i="1"/>
  <c r="AN17" i="1"/>
  <c r="AO17" i="1" s="1"/>
  <c r="AJ17" i="1"/>
  <c r="AH17" i="1" s="1"/>
  <c r="AI17" i="1" s="1"/>
  <c r="W17" i="1"/>
  <c r="V17" i="1"/>
  <c r="U17" i="1" s="1"/>
  <c r="N17" i="1"/>
  <c r="G17" i="1"/>
  <c r="Y17" i="1" s="1"/>
  <c r="AV22" i="1" l="1"/>
  <c r="AX22" i="1" s="1"/>
  <c r="Q22" i="1"/>
  <c r="AV30" i="1"/>
  <c r="AX30" i="1" s="1"/>
  <c r="Q30" i="1"/>
  <c r="AI28" i="1"/>
  <c r="I28" i="1"/>
  <c r="H28" i="1"/>
  <c r="AW28" i="1" s="1"/>
  <c r="AZ28" i="1" s="1"/>
  <c r="G28" i="1"/>
  <c r="L28" i="1"/>
  <c r="AV33" i="1"/>
  <c r="Q33" i="1"/>
  <c r="Y41" i="1"/>
  <c r="AV49" i="1"/>
  <c r="AZ49" i="1" s="1"/>
  <c r="Q49" i="1"/>
  <c r="AI27" i="1"/>
  <c r="L27" i="1"/>
  <c r="I27" i="1"/>
  <c r="G27" i="1"/>
  <c r="AI19" i="1"/>
  <c r="L19" i="1"/>
  <c r="G19" i="1"/>
  <c r="AV20" i="1"/>
  <c r="AX20" i="1" s="1"/>
  <c r="Q20" i="1"/>
  <c r="AV21" i="1"/>
  <c r="AX21" i="1" s="1"/>
  <c r="I23" i="1"/>
  <c r="H23" i="1"/>
  <c r="AW23" i="1" s="1"/>
  <c r="G23" i="1"/>
  <c r="AI23" i="1"/>
  <c r="H27" i="1"/>
  <c r="AW27" i="1" s="1"/>
  <c r="AX27" i="1"/>
  <c r="AV27" i="1"/>
  <c r="Q27" i="1"/>
  <c r="Y29" i="1"/>
  <c r="AV17" i="1"/>
  <c r="AX17" i="1" s="1"/>
  <c r="Q17" i="1"/>
  <c r="G24" i="1"/>
  <c r="R24" i="1" s="1"/>
  <c r="S24" i="1" s="1"/>
  <c r="AI24" i="1"/>
  <c r="L24" i="1"/>
  <c r="H24" i="1"/>
  <c r="AW24" i="1" s="1"/>
  <c r="AZ24" i="1" s="1"/>
  <c r="I20" i="1"/>
  <c r="H20" i="1"/>
  <c r="AW20" i="1" s="1"/>
  <c r="G20" i="1"/>
  <c r="L20" i="1"/>
  <c r="L22" i="1"/>
  <c r="I22" i="1"/>
  <c r="AI22" i="1"/>
  <c r="AV34" i="1"/>
  <c r="AX34" i="1" s="1"/>
  <c r="Q34" i="1"/>
  <c r="Q37" i="1"/>
  <c r="AV37" i="1"/>
  <c r="AX37" i="1" s="1"/>
  <c r="AZ26" i="1"/>
  <c r="Q19" i="1"/>
  <c r="AX19" i="1"/>
  <c r="AI20" i="1"/>
  <c r="H22" i="1"/>
  <c r="AW22" i="1" s="1"/>
  <c r="AZ22" i="1" s="1"/>
  <c r="L25" i="1"/>
  <c r="G25" i="1"/>
  <c r="I25" i="1"/>
  <c r="H25" i="1"/>
  <c r="AW25" i="1" s="1"/>
  <c r="AV28" i="1"/>
  <c r="AX28" i="1" s="1"/>
  <c r="Q28" i="1"/>
  <c r="AV29" i="1"/>
  <c r="AX29" i="1" s="1"/>
  <c r="Q29" i="1"/>
  <c r="H30" i="1"/>
  <c r="AW30" i="1" s="1"/>
  <c r="L30" i="1"/>
  <c r="I30" i="1"/>
  <c r="AI30" i="1"/>
  <c r="AI41" i="1"/>
  <c r="L41" i="1"/>
  <c r="I41" i="1"/>
  <c r="H41" i="1"/>
  <c r="AW41" i="1" s="1"/>
  <c r="AZ41" i="1" s="1"/>
  <c r="AV18" i="1"/>
  <c r="AX18" i="1" s="1"/>
  <c r="H21" i="1"/>
  <c r="AW21" i="1" s="1"/>
  <c r="G21" i="1"/>
  <c r="AI21" i="1"/>
  <c r="L21" i="1"/>
  <c r="I21" i="1"/>
  <c r="Q31" i="1"/>
  <c r="AV31" i="1"/>
  <c r="AX31" i="1" s="1"/>
  <c r="I53" i="1"/>
  <c r="H53" i="1"/>
  <c r="AW53" i="1" s="1"/>
  <c r="AZ53" i="1" s="1"/>
  <c r="G53" i="1"/>
  <c r="AI53" i="1"/>
  <c r="L53" i="1"/>
  <c r="L17" i="1"/>
  <c r="I17" i="1"/>
  <c r="H17" i="1"/>
  <c r="AW17" i="1" s="1"/>
  <c r="AZ17" i="1" s="1"/>
  <c r="Q23" i="1"/>
  <c r="AV23" i="1"/>
  <c r="AX23" i="1" s="1"/>
  <c r="AV25" i="1"/>
  <c r="AX25" i="1" s="1"/>
  <c r="Q25" i="1"/>
  <c r="AX26" i="1"/>
  <c r="G32" i="1"/>
  <c r="AI32" i="1"/>
  <c r="L32" i="1"/>
  <c r="H32" i="1"/>
  <c r="AW32" i="1" s="1"/>
  <c r="AZ32" i="1" s="1"/>
  <c r="L33" i="1"/>
  <c r="I33" i="1"/>
  <c r="H33" i="1"/>
  <c r="AW33" i="1" s="1"/>
  <c r="AZ33" i="1" s="1"/>
  <c r="G33" i="1"/>
  <c r="AI33" i="1"/>
  <c r="I34" i="1"/>
  <c r="L34" i="1"/>
  <c r="H34" i="1"/>
  <c r="AW34" i="1" s="1"/>
  <c r="AZ34" i="1" s="1"/>
  <c r="G34" i="1"/>
  <c r="AI34" i="1"/>
  <c r="AX44" i="1"/>
  <c r="I36" i="1"/>
  <c r="L44" i="1"/>
  <c r="I44" i="1"/>
  <c r="H44" i="1"/>
  <c r="AW44" i="1" s="1"/>
  <c r="I50" i="1"/>
  <c r="H50" i="1"/>
  <c r="AW50" i="1" s="1"/>
  <c r="AZ50" i="1" s="1"/>
  <c r="G50" i="1"/>
  <c r="AI50" i="1"/>
  <c r="L50" i="1"/>
  <c r="AV54" i="1"/>
  <c r="AX54" i="1" s="1"/>
  <c r="Q54" i="1"/>
  <c r="AV52" i="1"/>
  <c r="AZ52" i="1" s="1"/>
  <c r="Q52" i="1"/>
  <c r="AI31" i="1"/>
  <c r="G46" i="1"/>
  <c r="R46" i="1" s="1"/>
  <c r="S46" i="1" s="1"/>
  <c r="AI46" i="1"/>
  <c r="L46" i="1"/>
  <c r="H46" i="1"/>
  <c r="AW46" i="1" s="1"/>
  <c r="AZ46" i="1" s="1"/>
  <c r="I66" i="1"/>
  <c r="H66" i="1"/>
  <c r="AW66" i="1" s="1"/>
  <c r="G66" i="1"/>
  <c r="AI66" i="1"/>
  <c r="AI18" i="1"/>
  <c r="AI26" i="1"/>
  <c r="G31" i="1"/>
  <c r="AX33" i="1"/>
  <c r="O35" i="1"/>
  <c r="M35" i="1" s="1"/>
  <c r="P35" i="1" s="1"/>
  <c r="J35" i="1" s="1"/>
  <c r="K35" i="1" s="1"/>
  <c r="R35" i="1"/>
  <c r="S35" i="1" s="1"/>
  <c r="AZ35" i="1"/>
  <c r="Q36" i="1"/>
  <c r="AZ38" i="1"/>
  <c r="AV39" i="1"/>
  <c r="AX39" i="1" s="1"/>
  <c r="Q39" i="1"/>
  <c r="AV41" i="1"/>
  <c r="AX41" i="1" s="1"/>
  <c r="Q41" i="1"/>
  <c r="AV42" i="1"/>
  <c r="AX42" i="1" s="1"/>
  <c r="Q42" i="1"/>
  <c r="Q43" i="1"/>
  <c r="AV44" i="1"/>
  <c r="Q44" i="1"/>
  <c r="AV50" i="1"/>
  <c r="AX50" i="1" s="1"/>
  <c r="Q50" i="1"/>
  <c r="Q62" i="1"/>
  <c r="AV65" i="1"/>
  <c r="Q65" i="1"/>
  <c r="AV68" i="1"/>
  <c r="Q68" i="1"/>
  <c r="G18" i="1"/>
  <c r="R18" i="1" s="1"/>
  <c r="S18" i="1" s="1"/>
  <c r="G26" i="1"/>
  <c r="AI29" i="1"/>
  <c r="H31" i="1"/>
  <c r="AW31" i="1" s="1"/>
  <c r="AZ31" i="1" s="1"/>
  <c r="AX36" i="1"/>
  <c r="G38" i="1"/>
  <c r="R38" i="1" s="1"/>
  <c r="S38" i="1" s="1"/>
  <c r="AI38" i="1"/>
  <c r="L38" i="1"/>
  <c r="I46" i="1"/>
  <c r="Q56" i="1"/>
  <c r="AV56" i="1"/>
  <c r="Q45" i="1"/>
  <c r="AV45" i="1"/>
  <c r="AX45" i="1" s="1"/>
  <c r="G36" i="1"/>
  <c r="AX40" i="1"/>
  <c r="U41" i="1"/>
  <c r="AX46" i="1"/>
  <c r="AX56" i="1"/>
  <c r="AV57" i="1"/>
  <c r="Q57" i="1"/>
  <c r="L66" i="1"/>
  <c r="AX62" i="1"/>
  <c r="H36" i="1"/>
  <c r="AW36" i="1" s="1"/>
  <c r="AZ36" i="1" s="1"/>
  <c r="L39" i="1"/>
  <c r="I39" i="1"/>
  <c r="H39" i="1"/>
  <c r="AW39" i="1" s="1"/>
  <c r="AZ39" i="1" s="1"/>
  <c r="G39" i="1"/>
  <c r="I42" i="1"/>
  <c r="H42" i="1"/>
  <c r="AW42" i="1" s="1"/>
  <c r="AZ42" i="1" s="1"/>
  <c r="G42" i="1"/>
  <c r="AI42" i="1"/>
  <c r="AI44" i="1"/>
  <c r="AV47" i="1"/>
  <c r="AX47" i="1" s="1"/>
  <c r="Q47" i="1"/>
  <c r="AI49" i="1"/>
  <c r="L49" i="1"/>
  <c r="I49" i="1"/>
  <c r="G49" i="1"/>
  <c r="Z51" i="1"/>
  <c r="AA51" i="1"/>
  <c r="U60" i="1"/>
  <c r="L63" i="1"/>
  <c r="I63" i="1"/>
  <c r="H63" i="1"/>
  <c r="AW63" i="1" s="1"/>
  <c r="G63" i="1"/>
  <c r="U65" i="1"/>
  <c r="L68" i="1"/>
  <c r="I68" i="1"/>
  <c r="H68" i="1"/>
  <c r="AW68" i="1" s="1"/>
  <c r="AZ68" i="1" s="1"/>
  <c r="AX72" i="1"/>
  <c r="AV89" i="1"/>
  <c r="AX89" i="1" s="1"/>
  <c r="Q89" i="1"/>
  <c r="G47" i="1"/>
  <c r="O51" i="1"/>
  <c r="M51" i="1" s="1"/>
  <c r="P51" i="1" s="1"/>
  <c r="J51" i="1" s="1"/>
  <c r="K51" i="1" s="1"/>
  <c r="L55" i="1"/>
  <c r="I55" i="1"/>
  <c r="H55" i="1"/>
  <c r="AW55" i="1" s="1"/>
  <c r="I58" i="1"/>
  <c r="H58" i="1"/>
  <c r="AW58" i="1" s="1"/>
  <c r="G58" i="1"/>
  <c r="AI58" i="1"/>
  <c r="G68" i="1"/>
  <c r="AX68" i="1"/>
  <c r="Y83" i="1"/>
  <c r="AI45" i="1"/>
  <c r="H47" i="1"/>
  <c r="AW47" i="1" s="1"/>
  <c r="AZ47" i="1" s="1"/>
  <c r="L60" i="1"/>
  <c r="I60" i="1"/>
  <c r="H60" i="1"/>
  <c r="AW60" i="1" s="1"/>
  <c r="AZ60" i="1" s="1"/>
  <c r="AI65" i="1"/>
  <c r="L65" i="1"/>
  <c r="I65" i="1"/>
  <c r="L92" i="1"/>
  <c r="I92" i="1"/>
  <c r="H92" i="1"/>
  <c r="AW92" i="1" s="1"/>
  <c r="G92" i="1"/>
  <c r="AI92" i="1"/>
  <c r="G37" i="1"/>
  <c r="AI40" i="1"/>
  <c r="G45" i="1"/>
  <c r="I47" i="1"/>
  <c r="AI48" i="1"/>
  <c r="Y52" i="1"/>
  <c r="AI57" i="1"/>
  <c r="L57" i="1"/>
  <c r="I57" i="1"/>
  <c r="H65" i="1"/>
  <c r="AW65" i="1" s="1"/>
  <c r="AZ65" i="1" s="1"/>
  <c r="AZ67" i="1"/>
  <c r="Q74" i="1"/>
  <c r="AV74" i="1"/>
  <c r="AX74" i="1" s="1"/>
  <c r="AI78" i="1"/>
  <c r="L78" i="1"/>
  <c r="I78" i="1"/>
  <c r="H78" i="1"/>
  <c r="AW78" i="1" s="1"/>
  <c r="G78" i="1"/>
  <c r="I87" i="1"/>
  <c r="H87" i="1"/>
  <c r="AW87" i="1" s="1"/>
  <c r="G87" i="1"/>
  <c r="AI87" i="1"/>
  <c r="L87" i="1"/>
  <c r="BJ91" i="1"/>
  <c r="H37" i="1"/>
  <c r="AW37" i="1" s="1"/>
  <c r="G40" i="1"/>
  <c r="AI43" i="1"/>
  <c r="H45" i="1"/>
  <c r="AW45" i="1" s="1"/>
  <c r="AZ45" i="1" s="1"/>
  <c r="G48" i="1"/>
  <c r="H57" i="1"/>
  <c r="AW57" i="1" s="1"/>
  <c r="G60" i="1"/>
  <c r="AZ62" i="1"/>
  <c r="AV63" i="1"/>
  <c r="AX63" i="1" s="1"/>
  <c r="Q63" i="1"/>
  <c r="AX65" i="1"/>
  <c r="Q67" i="1"/>
  <c r="U68" i="1"/>
  <c r="AV86" i="1"/>
  <c r="Q86" i="1"/>
  <c r="H40" i="1"/>
  <c r="AW40" i="1" s="1"/>
  <c r="AZ40" i="1" s="1"/>
  <c r="H48" i="1"/>
  <c r="AW48" i="1" s="1"/>
  <c r="AZ48" i="1" s="1"/>
  <c r="Y51" i="1"/>
  <c r="G54" i="1"/>
  <c r="AI54" i="1"/>
  <c r="L54" i="1"/>
  <c r="AX57" i="1"/>
  <c r="G62" i="1"/>
  <c r="AI62" i="1"/>
  <c r="L62" i="1"/>
  <c r="AV66" i="1"/>
  <c r="AX66" i="1" s="1"/>
  <c r="Q66" i="1"/>
  <c r="AV69" i="1"/>
  <c r="Q69" i="1"/>
  <c r="R53" i="1"/>
  <c r="S53" i="1" s="1"/>
  <c r="Z53" i="1" s="1"/>
  <c r="AV55" i="1"/>
  <c r="AX55" i="1" s="1"/>
  <c r="Q55" i="1"/>
  <c r="AV58" i="1"/>
  <c r="AX58" i="1" s="1"/>
  <c r="Q58" i="1"/>
  <c r="Q59" i="1"/>
  <c r="AV60" i="1"/>
  <c r="AX60" i="1" s="1"/>
  <c r="Q60" i="1"/>
  <c r="AX64" i="1"/>
  <c r="AI68" i="1"/>
  <c r="AV72" i="1"/>
  <c r="Q72" i="1"/>
  <c r="AX73" i="1"/>
  <c r="AV73" i="1"/>
  <c r="Q73" i="1"/>
  <c r="I85" i="1"/>
  <c r="H85" i="1"/>
  <c r="AW85" i="1" s="1"/>
  <c r="AZ85" i="1" s="1"/>
  <c r="G85" i="1"/>
  <c r="AI85" i="1"/>
  <c r="L85" i="1"/>
  <c r="AX79" i="1"/>
  <c r="AV79" i="1"/>
  <c r="Q79" i="1"/>
  <c r="I90" i="1"/>
  <c r="H90" i="1"/>
  <c r="AW90" i="1" s="1"/>
  <c r="AZ90" i="1" s="1"/>
  <c r="G90" i="1"/>
  <c r="AI90" i="1"/>
  <c r="L90" i="1"/>
  <c r="AI61" i="1"/>
  <c r="AV76" i="1"/>
  <c r="AX76" i="1" s="1"/>
  <c r="Q76" i="1"/>
  <c r="AX78" i="1"/>
  <c r="AZ79" i="1"/>
  <c r="H80" i="1"/>
  <c r="AW80" i="1" s="1"/>
  <c r="AZ80" i="1" s="1"/>
  <c r="G80" i="1"/>
  <c r="AI80" i="1"/>
  <c r="L80" i="1"/>
  <c r="Y82" i="1"/>
  <c r="BJ83" i="1"/>
  <c r="L84" i="1"/>
  <c r="I84" i="1"/>
  <c r="H84" i="1"/>
  <c r="AW84" i="1" s="1"/>
  <c r="G84" i="1"/>
  <c r="AI84" i="1"/>
  <c r="AV92" i="1"/>
  <c r="AX92" i="1" s="1"/>
  <c r="Q92" i="1"/>
  <c r="AI56" i="1"/>
  <c r="G61" i="1"/>
  <c r="AI64" i="1"/>
  <c r="G69" i="1"/>
  <c r="G70" i="1"/>
  <c r="AZ74" i="1"/>
  <c r="Y75" i="1"/>
  <c r="AV78" i="1"/>
  <c r="Q78" i="1"/>
  <c r="L81" i="1"/>
  <c r="I81" i="1"/>
  <c r="H81" i="1"/>
  <c r="AW81" i="1" s="1"/>
  <c r="G81" i="1"/>
  <c r="AI86" i="1"/>
  <c r="L86" i="1"/>
  <c r="I86" i="1"/>
  <c r="H86" i="1"/>
  <c r="AW86" i="1" s="1"/>
  <c r="AZ86" i="1" s="1"/>
  <c r="AV87" i="1"/>
  <c r="AX87" i="1" s="1"/>
  <c r="Q87" i="1"/>
  <c r="AX90" i="1"/>
  <c r="I93" i="1"/>
  <c r="H93" i="1"/>
  <c r="AW93" i="1" s="1"/>
  <c r="AZ93" i="1" s="1"/>
  <c r="G93" i="1"/>
  <c r="AI93" i="1"/>
  <c r="L93" i="1"/>
  <c r="AI51" i="1"/>
  <c r="G56" i="1"/>
  <c r="AI59" i="1"/>
  <c r="H61" i="1"/>
  <c r="AW61" i="1" s="1"/>
  <c r="AZ61" i="1" s="1"/>
  <c r="G64" i="1"/>
  <c r="AI67" i="1"/>
  <c r="H69" i="1"/>
  <c r="AW69" i="1" s="1"/>
  <c r="AZ69" i="1" s="1"/>
  <c r="H70" i="1"/>
  <c r="AW70" i="1" s="1"/>
  <c r="AZ70" i="1" s="1"/>
  <c r="U70" i="1"/>
  <c r="AV71" i="1"/>
  <c r="AX71" i="1" s="1"/>
  <c r="Q71" i="1"/>
  <c r="I77" i="1"/>
  <c r="H77" i="1"/>
  <c r="AW77" i="1" s="1"/>
  <c r="AZ77" i="1" s="1"/>
  <c r="G77" i="1"/>
  <c r="AI77" i="1"/>
  <c r="L77" i="1"/>
  <c r="I80" i="1"/>
  <c r="H88" i="1"/>
  <c r="AW88" i="1" s="1"/>
  <c r="AZ88" i="1" s="1"/>
  <c r="G88" i="1"/>
  <c r="R88" i="1" s="1"/>
  <c r="S88" i="1" s="1"/>
  <c r="AI88" i="1"/>
  <c r="L88" i="1"/>
  <c r="Q93" i="1"/>
  <c r="AV93" i="1"/>
  <c r="H56" i="1"/>
  <c r="AW56" i="1" s="1"/>
  <c r="AZ56" i="1" s="1"/>
  <c r="H64" i="1"/>
  <c r="AW64" i="1" s="1"/>
  <c r="AZ64" i="1" s="1"/>
  <c r="G67" i="1"/>
  <c r="AX69" i="1"/>
  <c r="I70" i="1"/>
  <c r="H72" i="1"/>
  <c r="AW72" i="1" s="1"/>
  <c r="AZ72" i="1" s="1"/>
  <c r="G72" i="1"/>
  <c r="AI72" i="1"/>
  <c r="L72" i="1"/>
  <c r="Y74" i="1"/>
  <c r="BJ75" i="1"/>
  <c r="L76" i="1"/>
  <c r="I76" i="1"/>
  <c r="H76" i="1"/>
  <c r="AW76" i="1" s="1"/>
  <c r="AZ76" i="1" s="1"/>
  <c r="G76" i="1"/>
  <c r="AI76" i="1"/>
  <c r="U78" i="1"/>
  <c r="AX81" i="1"/>
  <c r="AV81" i="1"/>
  <c r="Q81" i="1"/>
  <c r="AX82" i="1"/>
  <c r="R82" i="1"/>
  <c r="S82" i="1" s="1"/>
  <c r="Z82" i="1" s="1"/>
  <c r="L89" i="1"/>
  <c r="I89" i="1"/>
  <c r="H89" i="1"/>
  <c r="AW89" i="1" s="1"/>
  <c r="AZ89" i="1" s="1"/>
  <c r="G89" i="1"/>
  <c r="Y91" i="1"/>
  <c r="AX93" i="1"/>
  <c r="L70" i="1"/>
  <c r="L73" i="1"/>
  <c r="I73" i="1"/>
  <c r="H73" i="1"/>
  <c r="AW73" i="1" s="1"/>
  <c r="AZ73" i="1" s="1"/>
  <c r="G73" i="1"/>
  <c r="R80" i="1"/>
  <c r="S80" i="1" s="1"/>
  <c r="Z80" i="1" s="1"/>
  <c r="AV82" i="1"/>
  <c r="AZ82" i="1" s="1"/>
  <c r="AV84" i="1"/>
  <c r="AX84" i="1" s="1"/>
  <c r="Q84" i="1"/>
  <c r="G86" i="1"/>
  <c r="AX86" i="1"/>
  <c r="I88" i="1"/>
  <c r="I91" i="1"/>
  <c r="AI71" i="1"/>
  <c r="AI79" i="1"/>
  <c r="G71" i="1"/>
  <c r="AI74" i="1"/>
  <c r="G79" i="1"/>
  <c r="AI82" i="1"/>
  <c r="L75" i="1"/>
  <c r="L83" i="1"/>
  <c r="L91" i="1"/>
  <c r="AI75" i="1"/>
  <c r="AI83" i="1"/>
  <c r="AI91" i="1"/>
  <c r="O82" i="1" l="1"/>
  <c r="M82" i="1" s="1"/>
  <c r="P82" i="1" s="1"/>
  <c r="J82" i="1" s="1"/>
  <c r="K82" i="1" s="1"/>
  <c r="T46" i="1"/>
  <c r="X46" i="1" s="1"/>
  <c r="AA46" i="1"/>
  <c r="Z46" i="1"/>
  <c r="Y61" i="1"/>
  <c r="R60" i="1"/>
  <c r="S60" i="1" s="1"/>
  <c r="T88" i="1"/>
  <c r="X88" i="1" s="1"/>
  <c r="AA88" i="1"/>
  <c r="Y50" i="1"/>
  <c r="Y32" i="1"/>
  <c r="T38" i="1"/>
  <c r="X38" i="1" s="1"/>
  <c r="AA38" i="1"/>
  <c r="Z38" i="1"/>
  <c r="R49" i="1"/>
  <c r="S49" i="1" s="1"/>
  <c r="R30" i="1"/>
  <c r="S30" i="1" s="1"/>
  <c r="T24" i="1"/>
  <c r="X24" i="1" s="1"/>
  <c r="AA24" i="1"/>
  <c r="Z24" i="1"/>
  <c r="AV83" i="1"/>
  <c r="Q83" i="1"/>
  <c r="R73" i="1"/>
  <c r="S73" i="1" s="1"/>
  <c r="R69" i="1"/>
  <c r="S69" i="1" s="1"/>
  <c r="Y45" i="1"/>
  <c r="Y68" i="1"/>
  <c r="R47" i="1"/>
  <c r="S47" i="1" s="1"/>
  <c r="O47" i="1" s="1"/>
  <c r="M47" i="1" s="1"/>
  <c r="P47" i="1" s="1"/>
  <c r="J47" i="1" s="1"/>
  <c r="K47" i="1" s="1"/>
  <c r="Y26" i="1"/>
  <c r="R50" i="1"/>
  <c r="S50" i="1" s="1"/>
  <c r="Y33" i="1"/>
  <c r="R26" i="1"/>
  <c r="S26" i="1" s="1"/>
  <c r="O26" i="1" s="1"/>
  <c r="M26" i="1" s="1"/>
  <c r="P26" i="1" s="1"/>
  <c r="J26" i="1" s="1"/>
  <c r="K26" i="1" s="1"/>
  <c r="Z18" i="1"/>
  <c r="AA18" i="1"/>
  <c r="T18" i="1"/>
  <c r="X18" i="1" s="1"/>
  <c r="Y53" i="1"/>
  <c r="O53" i="1"/>
  <c r="M53" i="1" s="1"/>
  <c r="P53" i="1" s="1"/>
  <c r="J53" i="1" s="1"/>
  <c r="K53" i="1" s="1"/>
  <c r="R37" i="1"/>
  <c r="S37" i="1" s="1"/>
  <c r="R27" i="1"/>
  <c r="S27" i="1" s="1"/>
  <c r="Y79" i="1"/>
  <c r="Y73" i="1"/>
  <c r="O73" i="1"/>
  <c r="M73" i="1" s="1"/>
  <c r="P73" i="1" s="1"/>
  <c r="J73" i="1" s="1"/>
  <c r="K73" i="1" s="1"/>
  <c r="Y89" i="1"/>
  <c r="Y77" i="1"/>
  <c r="R77" i="1"/>
  <c r="S77" i="1" s="1"/>
  <c r="Y93" i="1"/>
  <c r="AZ81" i="1"/>
  <c r="R92" i="1"/>
  <c r="S92" i="1" s="1"/>
  <c r="Y90" i="1"/>
  <c r="R59" i="1"/>
  <c r="S59" i="1" s="1"/>
  <c r="R63" i="1"/>
  <c r="S63" i="1" s="1"/>
  <c r="O63" i="1" s="1"/>
  <c r="M63" i="1" s="1"/>
  <c r="P63" i="1" s="1"/>
  <c r="J63" i="1" s="1"/>
  <c r="K63" i="1" s="1"/>
  <c r="Y48" i="1"/>
  <c r="Y87" i="1"/>
  <c r="AZ71" i="1"/>
  <c r="R61" i="1"/>
  <c r="S61" i="1" s="1"/>
  <c r="AZ54" i="1"/>
  <c r="Y39" i="1"/>
  <c r="R57" i="1"/>
  <c r="S57" i="1" s="1"/>
  <c r="Y18" i="1"/>
  <c r="O18" i="1"/>
  <c r="M18" i="1" s="1"/>
  <c r="P18" i="1" s="1"/>
  <c r="J18" i="1" s="1"/>
  <c r="K18" i="1" s="1"/>
  <c r="R41" i="1"/>
  <c r="S41" i="1" s="1"/>
  <c r="T35" i="1"/>
  <c r="X35" i="1" s="1"/>
  <c r="AA35" i="1"/>
  <c r="Z35" i="1"/>
  <c r="R54" i="1"/>
  <c r="S54" i="1" s="1"/>
  <c r="R28" i="1"/>
  <c r="S28" i="1" s="1"/>
  <c r="O28" i="1" s="1"/>
  <c r="M28" i="1" s="1"/>
  <c r="P28" i="1" s="1"/>
  <c r="J28" i="1" s="1"/>
  <c r="K28" i="1" s="1"/>
  <c r="R20" i="1"/>
  <c r="S20" i="1" s="1"/>
  <c r="O20" i="1" s="1"/>
  <c r="M20" i="1" s="1"/>
  <c r="P20" i="1" s="1"/>
  <c r="J20" i="1" s="1"/>
  <c r="K20" i="1" s="1"/>
  <c r="Y27" i="1"/>
  <c r="AX49" i="1"/>
  <c r="Y28" i="1"/>
  <c r="AZ29" i="1"/>
  <c r="Y72" i="1"/>
  <c r="R87" i="1"/>
  <c r="S87" i="1" s="1"/>
  <c r="R42" i="1"/>
  <c r="S42" i="1" s="1"/>
  <c r="O42" i="1" s="1"/>
  <c r="M42" i="1" s="1"/>
  <c r="P42" i="1" s="1"/>
  <c r="J42" i="1" s="1"/>
  <c r="K42" i="1" s="1"/>
  <c r="Y86" i="1"/>
  <c r="Y64" i="1"/>
  <c r="R58" i="1"/>
  <c r="S58" i="1" s="1"/>
  <c r="Y37" i="1"/>
  <c r="O37" i="1"/>
  <c r="M37" i="1" s="1"/>
  <c r="P37" i="1" s="1"/>
  <c r="J37" i="1" s="1"/>
  <c r="K37" i="1" s="1"/>
  <c r="AB51" i="1"/>
  <c r="Y36" i="1"/>
  <c r="R68" i="1"/>
  <c r="S68" i="1" s="1"/>
  <c r="R34" i="1"/>
  <c r="S34" i="1" s="1"/>
  <c r="O24" i="1"/>
  <c r="M24" i="1" s="1"/>
  <c r="P24" i="1" s="1"/>
  <c r="J24" i="1" s="1"/>
  <c r="K24" i="1" s="1"/>
  <c r="Y24" i="1"/>
  <c r="Y62" i="1"/>
  <c r="R56" i="1"/>
  <c r="S56" i="1" s="1"/>
  <c r="R36" i="1"/>
  <c r="S36" i="1" s="1"/>
  <c r="O36" i="1" s="1"/>
  <c r="M36" i="1" s="1"/>
  <c r="P36" i="1" s="1"/>
  <c r="J36" i="1" s="1"/>
  <c r="K36" i="1" s="1"/>
  <c r="Y85" i="1"/>
  <c r="O85" i="1"/>
  <c r="M85" i="1" s="1"/>
  <c r="P85" i="1" s="1"/>
  <c r="J85" i="1" s="1"/>
  <c r="K85" i="1" s="1"/>
  <c r="R85" i="1"/>
  <c r="S85" i="1" s="1"/>
  <c r="R66" i="1"/>
  <c r="S66" i="1" s="1"/>
  <c r="AZ87" i="1"/>
  <c r="Y71" i="1"/>
  <c r="R84" i="1"/>
  <c r="S84" i="1" s="1"/>
  <c r="Y67" i="1"/>
  <c r="O88" i="1"/>
  <c r="M88" i="1" s="1"/>
  <c r="P88" i="1" s="1"/>
  <c r="J88" i="1" s="1"/>
  <c r="K88" i="1" s="1"/>
  <c r="Y88" i="1"/>
  <c r="R72" i="1"/>
  <c r="S72" i="1" s="1"/>
  <c r="O72" i="1" s="1"/>
  <c r="M72" i="1" s="1"/>
  <c r="P72" i="1" s="1"/>
  <c r="J72" i="1" s="1"/>
  <c r="K72" i="1" s="1"/>
  <c r="R86" i="1"/>
  <c r="S86" i="1" s="1"/>
  <c r="O86" i="1" s="1"/>
  <c r="M86" i="1" s="1"/>
  <c r="P86" i="1" s="1"/>
  <c r="J86" i="1" s="1"/>
  <c r="K86" i="1" s="1"/>
  <c r="R74" i="1"/>
  <c r="S74" i="1" s="1"/>
  <c r="Y58" i="1"/>
  <c r="O58" i="1"/>
  <c r="M58" i="1" s="1"/>
  <c r="P58" i="1" s="1"/>
  <c r="J58" i="1" s="1"/>
  <c r="K58" i="1" s="1"/>
  <c r="Y47" i="1"/>
  <c r="AX52" i="1"/>
  <c r="R44" i="1"/>
  <c r="S44" i="1" s="1"/>
  <c r="R39" i="1"/>
  <c r="S39" i="1" s="1"/>
  <c r="O39" i="1" s="1"/>
  <c r="M39" i="1" s="1"/>
  <c r="P39" i="1" s="1"/>
  <c r="J39" i="1" s="1"/>
  <c r="K39" i="1" s="1"/>
  <c r="AZ66" i="1"/>
  <c r="Y34" i="1"/>
  <c r="O34" i="1"/>
  <c r="M34" i="1" s="1"/>
  <c r="P34" i="1" s="1"/>
  <c r="J34" i="1" s="1"/>
  <c r="K34" i="1" s="1"/>
  <c r="R25" i="1"/>
  <c r="S25" i="1" s="1"/>
  <c r="O25" i="1" s="1"/>
  <c r="M25" i="1" s="1"/>
  <c r="P25" i="1" s="1"/>
  <c r="J25" i="1" s="1"/>
  <c r="K25" i="1" s="1"/>
  <c r="Y20" i="1"/>
  <c r="R17" i="1"/>
  <c r="S17" i="1" s="1"/>
  <c r="AZ27" i="1"/>
  <c r="Y19" i="1"/>
  <c r="R32" i="1"/>
  <c r="S32" i="1" s="1"/>
  <c r="R93" i="1"/>
  <c r="S93" i="1" s="1"/>
  <c r="R67" i="1"/>
  <c r="S67" i="1" s="1"/>
  <c r="R62" i="1"/>
  <c r="S62" i="1" s="1"/>
  <c r="O62" i="1" s="1"/>
  <c r="M62" i="1" s="1"/>
  <c r="P62" i="1" s="1"/>
  <c r="J62" i="1" s="1"/>
  <c r="K62" i="1" s="1"/>
  <c r="R81" i="1"/>
  <c r="S81" i="1" s="1"/>
  <c r="O81" i="1" s="1"/>
  <c r="M81" i="1" s="1"/>
  <c r="P81" i="1" s="1"/>
  <c r="J81" i="1" s="1"/>
  <c r="K81" i="1" s="1"/>
  <c r="Y81" i="1"/>
  <c r="Y66" i="1"/>
  <c r="O66" i="1"/>
  <c r="M66" i="1" s="1"/>
  <c r="P66" i="1" s="1"/>
  <c r="J66" i="1" s="1"/>
  <c r="K66" i="1" s="1"/>
  <c r="R71" i="1"/>
  <c r="S71" i="1" s="1"/>
  <c r="O71" i="1" s="1"/>
  <c r="M71" i="1" s="1"/>
  <c r="P71" i="1" s="1"/>
  <c r="J71" i="1" s="1"/>
  <c r="K71" i="1" s="1"/>
  <c r="R78" i="1"/>
  <c r="S78" i="1" s="1"/>
  <c r="O78" i="1" s="1"/>
  <c r="M78" i="1" s="1"/>
  <c r="P78" i="1" s="1"/>
  <c r="J78" i="1" s="1"/>
  <c r="K78" i="1" s="1"/>
  <c r="Y70" i="1"/>
  <c r="Y84" i="1"/>
  <c r="O84" i="1"/>
  <c r="M84" i="1" s="1"/>
  <c r="P84" i="1" s="1"/>
  <c r="J84" i="1" s="1"/>
  <c r="K84" i="1" s="1"/>
  <c r="Y40" i="1"/>
  <c r="R40" i="1"/>
  <c r="S40" i="1" s="1"/>
  <c r="Y92" i="1"/>
  <c r="O92" i="1"/>
  <c r="M92" i="1" s="1"/>
  <c r="P92" i="1" s="1"/>
  <c r="J92" i="1" s="1"/>
  <c r="K92" i="1" s="1"/>
  <c r="AZ58" i="1"/>
  <c r="R89" i="1"/>
  <c r="S89" i="1" s="1"/>
  <c r="Y49" i="1"/>
  <c r="O49" i="1"/>
  <c r="M49" i="1" s="1"/>
  <c r="P49" i="1" s="1"/>
  <c r="J49" i="1" s="1"/>
  <c r="K49" i="1" s="1"/>
  <c r="R48" i="1"/>
  <c r="S48" i="1" s="1"/>
  <c r="O38" i="1"/>
  <c r="M38" i="1" s="1"/>
  <c r="P38" i="1" s="1"/>
  <c r="J38" i="1" s="1"/>
  <c r="K38" i="1" s="1"/>
  <c r="Y38" i="1"/>
  <c r="Z88" i="1"/>
  <c r="Y31" i="1"/>
  <c r="O31" i="1"/>
  <c r="M31" i="1" s="1"/>
  <c r="P31" i="1" s="1"/>
  <c r="J31" i="1" s="1"/>
  <c r="K31" i="1" s="1"/>
  <c r="AZ44" i="1"/>
  <c r="Y21" i="1"/>
  <c r="R21" i="1"/>
  <c r="S21" i="1" s="1"/>
  <c r="O21" i="1" s="1"/>
  <c r="M21" i="1" s="1"/>
  <c r="P21" i="1" s="1"/>
  <c r="J21" i="1" s="1"/>
  <c r="K21" i="1" s="1"/>
  <c r="AZ25" i="1"/>
  <c r="R19" i="1"/>
  <c r="S19" i="1" s="1"/>
  <c r="AZ20" i="1"/>
  <c r="AZ18" i="1"/>
  <c r="AA53" i="1"/>
  <c r="AB53" i="1" s="1"/>
  <c r="T53" i="1"/>
  <c r="X53" i="1" s="1"/>
  <c r="O46" i="1"/>
  <c r="M46" i="1" s="1"/>
  <c r="P46" i="1" s="1"/>
  <c r="J46" i="1" s="1"/>
  <c r="K46" i="1" s="1"/>
  <c r="Y46" i="1"/>
  <c r="Y56" i="1"/>
  <c r="O56" i="1"/>
  <c r="M56" i="1" s="1"/>
  <c r="P56" i="1" s="1"/>
  <c r="J56" i="1" s="1"/>
  <c r="K56" i="1" s="1"/>
  <c r="R90" i="1"/>
  <c r="S90" i="1" s="1"/>
  <c r="Y69" i="1"/>
  <c r="O69" i="1"/>
  <c r="M69" i="1" s="1"/>
  <c r="P69" i="1" s="1"/>
  <c r="J69" i="1" s="1"/>
  <c r="K69" i="1" s="1"/>
  <c r="AZ84" i="1"/>
  <c r="R70" i="1"/>
  <c r="S70" i="1" s="1"/>
  <c r="O70" i="1" s="1"/>
  <c r="M70" i="1" s="1"/>
  <c r="P70" i="1" s="1"/>
  <c r="J70" i="1" s="1"/>
  <c r="K70" i="1" s="1"/>
  <c r="R79" i="1"/>
  <c r="S79" i="1" s="1"/>
  <c r="R55" i="1"/>
  <c r="S55" i="1" s="1"/>
  <c r="Y60" i="1"/>
  <c r="AZ37" i="1"/>
  <c r="Y78" i="1"/>
  <c r="AZ92" i="1"/>
  <c r="Y63" i="1"/>
  <c r="R45" i="1"/>
  <c r="S45" i="1" s="1"/>
  <c r="O45" i="1" s="1"/>
  <c r="M45" i="1" s="1"/>
  <c r="P45" i="1" s="1"/>
  <c r="J45" i="1" s="1"/>
  <c r="K45" i="1" s="1"/>
  <c r="R65" i="1"/>
  <c r="S65" i="1" s="1"/>
  <c r="R31" i="1"/>
  <c r="S31" i="1" s="1"/>
  <c r="AZ21" i="1"/>
  <c r="Y23" i="1"/>
  <c r="R33" i="1"/>
  <c r="S33" i="1" s="1"/>
  <c r="O33" i="1" s="1"/>
  <c r="M33" i="1" s="1"/>
  <c r="P33" i="1" s="1"/>
  <c r="J33" i="1" s="1"/>
  <c r="K33" i="1" s="1"/>
  <c r="R22" i="1"/>
  <c r="S22" i="1" s="1"/>
  <c r="R29" i="1"/>
  <c r="S29" i="1" s="1"/>
  <c r="AV75" i="1"/>
  <c r="Q75" i="1"/>
  <c r="R76" i="1"/>
  <c r="S76" i="1" s="1"/>
  <c r="T80" i="1"/>
  <c r="X80" i="1" s="1"/>
  <c r="AA80" i="1"/>
  <c r="AB80" i="1" s="1"/>
  <c r="T82" i="1"/>
  <c r="X82" i="1" s="1"/>
  <c r="AA82" i="1"/>
  <c r="AB82" i="1" s="1"/>
  <c r="Y76" i="1"/>
  <c r="O80" i="1"/>
  <c r="M80" i="1" s="1"/>
  <c r="P80" i="1" s="1"/>
  <c r="J80" i="1" s="1"/>
  <c r="K80" i="1" s="1"/>
  <c r="Y80" i="1"/>
  <c r="O54" i="1"/>
  <c r="M54" i="1" s="1"/>
  <c r="P54" i="1" s="1"/>
  <c r="J54" i="1" s="1"/>
  <c r="K54" i="1" s="1"/>
  <c r="Y54" i="1"/>
  <c r="AZ57" i="1"/>
  <c r="AV91" i="1"/>
  <c r="Q91" i="1"/>
  <c r="AZ78" i="1"/>
  <c r="R64" i="1"/>
  <c r="S64" i="1" s="1"/>
  <c r="O64" i="1" s="1"/>
  <c r="M64" i="1" s="1"/>
  <c r="P64" i="1" s="1"/>
  <c r="J64" i="1" s="1"/>
  <c r="K64" i="1" s="1"/>
  <c r="AZ55" i="1"/>
  <c r="AZ63" i="1"/>
  <c r="Y42" i="1"/>
  <c r="R43" i="1"/>
  <c r="S43" i="1" s="1"/>
  <c r="R52" i="1"/>
  <c r="S52" i="1" s="1"/>
  <c r="R23" i="1"/>
  <c r="S23" i="1" s="1"/>
  <c r="AZ30" i="1"/>
  <c r="Y25" i="1"/>
  <c r="AZ23" i="1"/>
  <c r="AB35" i="1" l="1"/>
  <c r="AB38" i="1"/>
  <c r="AB18" i="1"/>
  <c r="T19" i="1"/>
  <c r="X19" i="1" s="1"/>
  <c r="AA19" i="1"/>
  <c r="Z19" i="1"/>
  <c r="T43" i="1"/>
  <c r="X43" i="1" s="1"/>
  <c r="AA43" i="1"/>
  <c r="Z43" i="1"/>
  <c r="O43" i="1"/>
  <c r="M43" i="1" s="1"/>
  <c r="P43" i="1" s="1"/>
  <c r="J43" i="1" s="1"/>
  <c r="K43" i="1" s="1"/>
  <c r="R91" i="1"/>
  <c r="S91" i="1" s="1"/>
  <c r="AX75" i="1"/>
  <c r="AZ75" i="1"/>
  <c r="T55" i="1"/>
  <c r="X55" i="1" s="1"/>
  <c r="AA55" i="1"/>
  <c r="Z55" i="1"/>
  <c r="O55" i="1"/>
  <c r="M55" i="1" s="1"/>
  <c r="P55" i="1" s="1"/>
  <c r="J55" i="1" s="1"/>
  <c r="K55" i="1" s="1"/>
  <c r="T90" i="1"/>
  <c r="X90" i="1" s="1"/>
  <c r="AA90" i="1"/>
  <c r="Z90" i="1"/>
  <c r="T89" i="1"/>
  <c r="X89" i="1" s="1"/>
  <c r="AA89" i="1"/>
  <c r="Z89" i="1"/>
  <c r="T67" i="1"/>
  <c r="X67" i="1" s="1"/>
  <c r="AA67" i="1"/>
  <c r="Z67" i="1"/>
  <c r="T17" i="1"/>
  <c r="X17" i="1" s="1"/>
  <c r="AA17" i="1"/>
  <c r="O17" i="1"/>
  <c r="M17" i="1" s="1"/>
  <c r="P17" i="1" s="1"/>
  <c r="J17" i="1" s="1"/>
  <c r="K17" i="1" s="1"/>
  <c r="Z17" i="1"/>
  <c r="T56" i="1"/>
  <c r="X56" i="1" s="1"/>
  <c r="AA56" i="1"/>
  <c r="Z56" i="1"/>
  <c r="T68" i="1"/>
  <c r="X68" i="1" s="1"/>
  <c r="AA68" i="1"/>
  <c r="Z68" i="1"/>
  <c r="AA58" i="1"/>
  <c r="T58" i="1"/>
  <c r="X58" i="1" s="1"/>
  <c r="Z58" i="1"/>
  <c r="AA87" i="1"/>
  <c r="AB87" i="1" s="1"/>
  <c r="T87" i="1"/>
  <c r="X87" i="1" s="1"/>
  <c r="Z87" i="1"/>
  <c r="T37" i="1"/>
  <c r="X37" i="1" s="1"/>
  <c r="AA37" i="1"/>
  <c r="Z37" i="1"/>
  <c r="AX83" i="1"/>
  <c r="AZ83" i="1"/>
  <c r="T60" i="1"/>
  <c r="X60" i="1" s="1"/>
  <c r="AA60" i="1"/>
  <c r="AB60" i="1" s="1"/>
  <c r="Z60" i="1"/>
  <c r="T93" i="1"/>
  <c r="X93" i="1" s="1"/>
  <c r="AA93" i="1"/>
  <c r="Z93" i="1"/>
  <c r="AA66" i="1"/>
  <c r="T66" i="1"/>
  <c r="X66" i="1" s="1"/>
  <c r="Z66" i="1"/>
  <c r="AA20" i="1"/>
  <c r="T20" i="1"/>
  <c r="X20" i="1" s="1"/>
  <c r="Z20" i="1"/>
  <c r="T41" i="1"/>
  <c r="X41" i="1" s="1"/>
  <c r="AA41" i="1"/>
  <c r="AB41" i="1" s="1"/>
  <c r="Z41" i="1"/>
  <c r="O41" i="1"/>
  <c r="M41" i="1" s="1"/>
  <c r="P41" i="1" s="1"/>
  <c r="J41" i="1" s="1"/>
  <c r="K41" i="1" s="1"/>
  <c r="O93" i="1"/>
  <c r="M93" i="1" s="1"/>
  <c r="P93" i="1" s="1"/>
  <c r="J93" i="1" s="1"/>
  <c r="K93" i="1" s="1"/>
  <c r="AA50" i="1"/>
  <c r="T50" i="1"/>
  <c r="X50" i="1" s="1"/>
  <c r="Z50" i="1"/>
  <c r="AB24" i="1"/>
  <c r="T22" i="1"/>
  <c r="X22" i="1" s="1"/>
  <c r="AA22" i="1"/>
  <c r="Z22" i="1"/>
  <c r="O22" i="1"/>
  <c r="M22" i="1" s="1"/>
  <c r="P22" i="1" s="1"/>
  <c r="J22" i="1" s="1"/>
  <c r="K22" i="1" s="1"/>
  <c r="AA31" i="1"/>
  <c r="AB31" i="1" s="1"/>
  <c r="T31" i="1"/>
  <c r="X31" i="1" s="1"/>
  <c r="Z31" i="1"/>
  <c r="AA79" i="1"/>
  <c r="AB79" i="1" s="1"/>
  <c r="T79" i="1"/>
  <c r="X79" i="1" s="1"/>
  <c r="Z79" i="1"/>
  <c r="T44" i="1"/>
  <c r="X44" i="1" s="1"/>
  <c r="AA44" i="1"/>
  <c r="AB44" i="1" s="1"/>
  <c r="O44" i="1"/>
  <c r="M44" i="1" s="1"/>
  <c r="P44" i="1" s="1"/>
  <c r="J44" i="1" s="1"/>
  <c r="K44" i="1" s="1"/>
  <c r="Z44" i="1"/>
  <c r="Z74" i="1"/>
  <c r="T74" i="1"/>
  <c r="X74" i="1" s="1"/>
  <c r="AA74" i="1"/>
  <c r="AB74" i="1" s="1"/>
  <c r="O74" i="1"/>
  <c r="M74" i="1" s="1"/>
  <c r="P74" i="1" s="1"/>
  <c r="J74" i="1" s="1"/>
  <c r="K74" i="1" s="1"/>
  <c r="O67" i="1"/>
  <c r="M67" i="1" s="1"/>
  <c r="P67" i="1" s="1"/>
  <c r="J67" i="1" s="1"/>
  <c r="K67" i="1" s="1"/>
  <c r="T85" i="1"/>
  <c r="X85" i="1" s="1"/>
  <c r="AA85" i="1"/>
  <c r="AB85" i="1" s="1"/>
  <c r="Z85" i="1"/>
  <c r="T61" i="1"/>
  <c r="X61" i="1" s="1"/>
  <c r="AA61" i="1"/>
  <c r="Z61" i="1"/>
  <c r="T59" i="1"/>
  <c r="X59" i="1" s="1"/>
  <c r="AA59" i="1"/>
  <c r="Z59" i="1"/>
  <c r="O59" i="1"/>
  <c r="M59" i="1" s="1"/>
  <c r="P59" i="1" s="1"/>
  <c r="J59" i="1" s="1"/>
  <c r="K59" i="1" s="1"/>
  <c r="O79" i="1"/>
  <c r="M79" i="1" s="1"/>
  <c r="P79" i="1" s="1"/>
  <c r="J79" i="1" s="1"/>
  <c r="K79" i="1" s="1"/>
  <c r="O61" i="1"/>
  <c r="M61" i="1" s="1"/>
  <c r="P61" i="1" s="1"/>
  <c r="J61" i="1" s="1"/>
  <c r="K61" i="1" s="1"/>
  <c r="T65" i="1"/>
  <c r="X65" i="1" s="1"/>
  <c r="AA65" i="1"/>
  <c r="Z65" i="1"/>
  <c r="O65" i="1"/>
  <c r="M65" i="1" s="1"/>
  <c r="P65" i="1" s="1"/>
  <c r="J65" i="1" s="1"/>
  <c r="K65" i="1" s="1"/>
  <c r="AA70" i="1"/>
  <c r="AB70" i="1" s="1"/>
  <c r="T70" i="1"/>
  <c r="X70" i="1" s="1"/>
  <c r="Z70" i="1"/>
  <c r="T78" i="1"/>
  <c r="X78" i="1" s="1"/>
  <c r="AA78" i="1"/>
  <c r="Z78" i="1"/>
  <c r="T81" i="1"/>
  <c r="X81" i="1" s="1"/>
  <c r="AA81" i="1"/>
  <c r="Z81" i="1"/>
  <c r="Z32" i="1"/>
  <c r="T32" i="1"/>
  <c r="X32" i="1" s="1"/>
  <c r="AA32" i="1"/>
  <c r="T25" i="1"/>
  <c r="X25" i="1" s="1"/>
  <c r="AA25" i="1"/>
  <c r="Z25" i="1"/>
  <c r="T86" i="1"/>
  <c r="X86" i="1" s="1"/>
  <c r="AA86" i="1"/>
  <c r="Z86" i="1"/>
  <c r="T84" i="1"/>
  <c r="X84" i="1" s="1"/>
  <c r="AA84" i="1"/>
  <c r="AB84" i="1" s="1"/>
  <c r="Z84" i="1"/>
  <c r="AA28" i="1"/>
  <c r="T28" i="1"/>
  <c r="X28" i="1" s="1"/>
  <c r="Z28" i="1"/>
  <c r="T77" i="1"/>
  <c r="X77" i="1" s="1"/>
  <c r="AA77" i="1"/>
  <c r="AB77" i="1" s="1"/>
  <c r="Z77" i="1"/>
  <c r="AA69" i="1"/>
  <c r="T69" i="1"/>
  <c r="X69" i="1" s="1"/>
  <c r="Z69" i="1"/>
  <c r="T30" i="1"/>
  <c r="X30" i="1" s="1"/>
  <c r="AA30" i="1"/>
  <c r="O30" i="1"/>
  <c r="M30" i="1" s="1"/>
  <c r="P30" i="1" s="1"/>
  <c r="J30" i="1" s="1"/>
  <c r="K30" i="1" s="1"/>
  <c r="Z30" i="1"/>
  <c r="O32" i="1"/>
  <c r="M32" i="1" s="1"/>
  <c r="P32" i="1" s="1"/>
  <c r="J32" i="1" s="1"/>
  <c r="K32" i="1" s="1"/>
  <c r="AX91" i="1"/>
  <c r="AZ91" i="1"/>
  <c r="T39" i="1"/>
  <c r="X39" i="1" s="1"/>
  <c r="AA39" i="1"/>
  <c r="Z39" i="1"/>
  <c r="AA23" i="1"/>
  <c r="AB23" i="1" s="1"/>
  <c r="T23" i="1"/>
  <c r="X23" i="1" s="1"/>
  <c r="Z23" i="1"/>
  <c r="T76" i="1"/>
  <c r="X76" i="1" s="1"/>
  <c r="AA76" i="1"/>
  <c r="Z76" i="1"/>
  <c r="T33" i="1"/>
  <c r="X33" i="1" s="1"/>
  <c r="AA33" i="1"/>
  <c r="Z33" i="1"/>
  <c r="T48" i="1"/>
  <c r="X48" i="1" s="1"/>
  <c r="Z48" i="1"/>
  <c r="AA48" i="1"/>
  <c r="T40" i="1"/>
  <c r="X40" i="1" s="1"/>
  <c r="Z40" i="1"/>
  <c r="AA40" i="1"/>
  <c r="T54" i="1"/>
  <c r="X54" i="1" s="1"/>
  <c r="AA54" i="1"/>
  <c r="Z54" i="1"/>
  <c r="O87" i="1"/>
  <c r="M87" i="1" s="1"/>
  <c r="P87" i="1" s="1"/>
  <c r="J87" i="1" s="1"/>
  <c r="K87" i="1" s="1"/>
  <c r="O90" i="1"/>
  <c r="M90" i="1" s="1"/>
  <c r="P90" i="1" s="1"/>
  <c r="J90" i="1" s="1"/>
  <c r="K90" i="1" s="1"/>
  <c r="O77" i="1"/>
  <c r="M77" i="1" s="1"/>
  <c r="P77" i="1" s="1"/>
  <c r="J77" i="1" s="1"/>
  <c r="K77" i="1" s="1"/>
  <c r="T27" i="1"/>
  <c r="X27" i="1" s="1"/>
  <c r="AA27" i="1"/>
  <c r="Z27" i="1"/>
  <c r="T47" i="1"/>
  <c r="X47" i="1" s="1"/>
  <c r="AA47" i="1"/>
  <c r="Z47" i="1"/>
  <c r="T73" i="1"/>
  <c r="X73" i="1" s="1"/>
  <c r="AA73" i="1"/>
  <c r="AB73" i="1" s="1"/>
  <c r="Z73" i="1"/>
  <c r="O50" i="1"/>
  <c r="M50" i="1" s="1"/>
  <c r="P50" i="1" s="1"/>
  <c r="J50" i="1" s="1"/>
  <c r="K50" i="1" s="1"/>
  <c r="T29" i="1"/>
  <c r="X29" i="1" s="1"/>
  <c r="AA29" i="1"/>
  <c r="Z29" i="1"/>
  <c r="O29" i="1"/>
  <c r="M29" i="1" s="1"/>
  <c r="P29" i="1" s="1"/>
  <c r="J29" i="1" s="1"/>
  <c r="K29" i="1" s="1"/>
  <c r="T52" i="1"/>
  <c r="X52" i="1" s="1"/>
  <c r="AA52" i="1"/>
  <c r="O52" i="1"/>
  <c r="M52" i="1" s="1"/>
  <c r="P52" i="1" s="1"/>
  <c r="J52" i="1" s="1"/>
  <c r="K52" i="1" s="1"/>
  <c r="Z52" i="1"/>
  <c r="T64" i="1"/>
  <c r="X64" i="1" s="1"/>
  <c r="AA64" i="1"/>
  <c r="Z64" i="1"/>
  <c r="O60" i="1"/>
  <c r="M60" i="1" s="1"/>
  <c r="P60" i="1" s="1"/>
  <c r="J60" i="1" s="1"/>
  <c r="K60" i="1" s="1"/>
  <c r="O40" i="1"/>
  <c r="M40" i="1" s="1"/>
  <c r="P40" i="1" s="1"/>
  <c r="J40" i="1" s="1"/>
  <c r="K40" i="1" s="1"/>
  <c r="T62" i="1"/>
  <c r="X62" i="1" s="1"/>
  <c r="AA62" i="1"/>
  <c r="Z62" i="1"/>
  <c r="O19" i="1"/>
  <c r="M19" i="1" s="1"/>
  <c r="P19" i="1" s="1"/>
  <c r="J19" i="1" s="1"/>
  <c r="K19" i="1" s="1"/>
  <c r="T72" i="1"/>
  <c r="X72" i="1" s="1"/>
  <c r="AA72" i="1"/>
  <c r="Z72" i="1"/>
  <c r="T36" i="1"/>
  <c r="X36" i="1" s="1"/>
  <c r="AA36" i="1"/>
  <c r="Z36" i="1"/>
  <c r="AA42" i="1"/>
  <c r="T42" i="1"/>
  <c r="X42" i="1" s="1"/>
  <c r="Z42" i="1"/>
  <c r="T57" i="1"/>
  <c r="X57" i="1" s="1"/>
  <c r="AA57" i="1"/>
  <c r="AB57" i="1" s="1"/>
  <c r="Z57" i="1"/>
  <c r="O57" i="1"/>
  <c r="M57" i="1" s="1"/>
  <c r="P57" i="1" s="1"/>
  <c r="J57" i="1" s="1"/>
  <c r="K57" i="1" s="1"/>
  <c r="T26" i="1"/>
  <c r="X26" i="1" s="1"/>
  <c r="Z26" i="1"/>
  <c r="AA26" i="1"/>
  <c r="AB26" i="1" s="1"/>
  <c r="T49" i="1"/>
  <c r="X49" i="1" s="1"/>
  <c r="AA49" i="1"/>
  <c r="Z49" i="1"/>
  <c r="AB46" i="1"/>
  <c r="T63" i="1"/>
  <c r="X63" i="1" s="1"/>
  <c r="AA63" i="1"/>
  <c r="Z63" i="1"/>
  <c r="T21" i="1"/>
  <c r="X21" i="1" s="1"/>
  <c r="AA21" i="1"/>
  <c r="Z21" i="1"/>
  <c r="O76" i="1"/>
  <c r="M76" i="1" s="1"/>
  <c r="P76" i="1" s="1"/>
  <c r="J76" i="1" s="1"/>
  <c r="K76" i="1" s="1"/>
  <c r="R75" i="1"/>
  <c r="S75" i="1" s="1"/>
  <c r="O23" i="1"/>
  <c r="M23" i="1" s="1"/>
  <c r="P23" i="1" s="1"/>
  <c r="J23" i="1" s="1"/>
  <c r="K23" i="1" s="1"/>
  <c r="AA45" i="1"/>
  <c r="T45" i="1"/>
  <c r="X45" i="1" s="1"/>
  <c r="Z45" i="1"/>
  <c r="AA71" i="1"/>
  <c r="T71" i="1"/>
  <c r="X71" i="1" s="1"/>
  <c r="Z71" i="1"/>
  <c r="AA34" i="1"/>
  <c r="AB34" i="1" s="1"/>
  <c r="T34" i="1"/>
  <c r="X34" i="1" s="1"/>
  <c r="Z34" i="1"/>
  <c r="O27" i="1"/>
  <c r="M27" i="1" s="1"/>
  <c r="P27" i="1" s="1"/>
  <c r="J27" i="1" s="1"/>
  <c r="K27" i="1" s="1"/>
  <c r="O48" i="1"/>
  <c r="M48" i="1" s="1"/>
  <c r="P48" i="1" s="1"/>
  <c r="J48" i="1" s="1"/>
  <c r="K48" i="1" s="1"/>
  <c r="T92" i="1"/>
  <c r="X92" i="1" s="1"/>
  <c r="AA92" i="1"/>
  <c r="Z92" i="1"/>
  <c r="O89" i="1"/>
  <c r="M89" i="1" s="1"/>
  <c r="P89" i="1" s="1"/>
  <c r="J89" i="1" s="1"/>
  <c r="K89" i="1" s="1"/>
  <c r="O68" i="1"/>
  <c r="M68" i="1" s="1"/>
  <c r="P68" i="1" s="1"/>
  <c r="J68" i="1" s="1"/>
  <c r="K68" i="1" s="1"/>
  <c r="R83" i="1"/>
  <c r="S83" i="1" s="1"/>
  <c r="AB88" i="1"/>
  <c r="AB71" i="1" l="1"/>
  <c r="AB89" i="1"/>
  <c r="AB63" i="1"/>
  <c r="AB62" i="1"/>
  <c r="AB25" i="1"/>
  <c r="AB65" i="1"/>
  <c r="AB58" i="1"/>
  <c r="AB68" i="1"/>
  <c r="AB90" i="1"/>
  <c r="AB92" i="1"/>
  <c r="AB49" i="1"/>
  <c r="AB72" i="1"/>
  <c r="AB47" i="1"/>
  <c r="AB50" i="1"/>
  <c r="AB20" i="1"/>
  <c r="AB67" i="1"/>
  <c r="AB64" i="1"/>
  <c r="T83" i="1"/>
  <c r="X83" i="1" s="1"/>
  <c r="AA83" i="1"/>
  <c r="O83" i="1"/>
  <c r="M83" i="1" s="1"/>
  <c r="P83" i="1" s="1"/>
  <c r="J83" i="1" s="1"/>
  <c r="K83" i="1" s="1"/>
  <c r="Z83" i="1"/>
  <c r="AB33" i="1"/>
  <c r="AB30" i="1"/>
  <c r="AB81" i="1"/>
  <c r="AB59" i="1"/>
  <c r="AB55" i="1"/>
  <c r="AB43" i="1"/>
  <c r="AB56" i="1"/>
  <c r="AB45" i="1"/>
  <c r="AB42" i="1"/>
  <c r="AB27" i="1"/>
  <c r="AB40" i="1"/>
  <c r="AB39" i="1"/>
  <c r="AB22" i="1"/>
  <c r="AB66" i="1"/>
  <c r="AB29" i="1"/>
  <c r="AB54" i="1"/>
  <c r="AB28" i="1"/>
  <c r="AB21" i="1"/>
  <c r="AB86" i="1"/>
  <c r="T75" i="1"/>
  <c r="X75" i="1" s="1"/>
  <c r="AA75" i="1"/>
  <c r="Z75" i="1"/>
  <c r="O75" i="1"/>
  <c r="M75" i="1" s="1"/>
  <c r="P75" i="1" s="1"/>
  <c r="J75" i="1" s="1"/>
  <c r="K75" i="1" s="1"/>
  <c r="AB36" i="1"/>
  <c r="AB52" i="1"/>
  <c r="AB76" i="1"/>
  <c r="AB78" i="1"/>
  <c r="AB61" i="1"/>
  <c r="AB93" i="1"/>
  <c r="AB37" i="1"/>
  <c r="AB17" i="1"/>
  <c r="AB19" i="1"/>
  <c r="AB48" i="1"/>
  <c r="AB69" i="1"/>
  <c r="AB32" i="1"/>
  <c r="T91" i="1"/>
  <c r="X91" i="1" s="1"/>
  <c r="AA91" i="1"/>
  <c r="AB91" i="1" s="1"/>
  <c r="Z91" i="1"/>
  <c r="O91" i="1"/>
  <c r="M91" i="1" s="1"/>
  <c r="P91" i="1" s="1"/>
  <c r="J91" i="1" s="1"/>
  <c r="K91" i="1" s="1"/>
  <c r="AB83" i="1" l="1"/>
  <c r="AB75" i="1"/>
</calcChain>
</file>

<file path=xl/sharedStrings.xml><?xml version="1.0" encoding="utf-8"?>
<sst xmlns="http://schemas.openxmlformats.org/spreadsheetml/2006/main" count="1086" uniqueCount="487">
  <si>
    <t>File opened</t>
  </si>
  <si>
    <t>2023-05-23 11:21:15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</si>
  <si>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</si>
  <si>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</si>
  <si>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</si>
  <si>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</si>
  <si>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</si>
  <si>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</si>
  <si>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</si>
  <si>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</si>
  <si>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</si>
  <si>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</si>
  <si>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</si>
  <si>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{"h2oaspan1": "1.00238", "flowbzero": "0.28845", "chamberpressurezero": "2.51199", "h2obspan2a": "0.0692186", "co2aspan2": "-0.0280352", "co2bspan1": "0.999307", "h2obspan2": "0", "co2bzero": "0.956083", "h2oaspan2a": "0.0688822", "ssa_ref": "34202.9", "tazero": "0.200024", "h2oaspanconc2": "0", "h2obspanconc1": "12.27", "flowmeterzero": "0.987779", "co2azero": "0.956047", "co2bspan2": "-0.0282607", "h2obzero": "1.10204", "flowazero": "0.31195", "co2bspanconc1": "2500", "tbzero": "0.305447", "co2aspan2b": "0.285496", "h2obspanconc2": "0", "co2aspan1": "0.999297", "h2obspan1": "0.998622", "co2aspanconc1": "2500", "co2bspan2a": "0.289677", "h2obspan2b": "0.0691233", "h2oaspanconc1": "12.27", "h2oaspan2": "0", "h2oaspan2b": "0.0690461", "co2aspan2a": "0.288024", "ssb_ref": "34260.8", "h2oazero": "1.09778", "oxygen": "21", "co2bspan2b": "0.287104", "co2bspanconc2": "301.5", "co2aspanconc2": "301.5"}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</si>
  <si>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</si>
  <si>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</si>
  <si>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</si>
  <si>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</si>
  <si>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</si>
  <si>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</si>
  <si>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</si>
  <si>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</si>
  <si>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</si>
  <si>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</si>
  <si>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11:21:15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</si>
  <si>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</si>
  <si>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</si>
  <si>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</si>
  <si>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</si>
  <si>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</si>
  <si>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</si>
  <si>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</si>
  <si>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</si>
  <si>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</si>
  <si>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</si>
  <si>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</si>
  <si>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</si>
  <si>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</si>
  <si>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</si>
  <si>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</si>
  <si>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</si>
  <si>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</si>
  <si>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</si>
  <si>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</si>
  <si>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</si>
  <si>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</si>
  <si>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</si>
  <si>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</si>
  <si>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</si>
  <si>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</si>
  <si>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</si>
  <si>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</si>
  <si>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</si>
  <si>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</si>
  <si>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</si>
  <si>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</si>
  <si>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</si>
  <si>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</si>
  <si>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</si>
  <si>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</si>
  <si>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</si>
  <si>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</si>
  <si>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</si>
  <si>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</si>
  <si>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</si>
  <si>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</si>
  <si>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</si>
  <si>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</si>
  <si>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</si>
  <si>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</si>
  <si>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</si>
  <si>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</si>
  <si>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</si>
  <si>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</si>
  <si>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</si>
  <si>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</si>
  <si>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</si>
  <si>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</si>
  <si>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</si>
  <si>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</si>
  <si>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</si>
  <si>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</si>
  <si>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</si>
  <si>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</si>
  <si>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</si>
  <si>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</si>
  <si>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</si>
  <si>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</si>
  <si>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</si>
  <si>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</si>
  <si>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</si>
  <si>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</si>
  <si>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</si>
  <si>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</si>
  <si>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</si>
  <si>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</si>
  <si>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</si>
  <si>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</si>
  <si>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</si>
  <si>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</si>
  <si>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</si>
  <si>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</si>
  <si>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</si>
  <si>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</si>
  <si>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</si>
  <si>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</si>
  <si>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</si>
  <si>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</si>
  <si>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</si>
  <si>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</si>
  <si>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</si>
  <si>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</si>
  <si>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</si>
  <si>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</si>
  <si>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</si>
  <si>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</si>
  <si>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</si>
  <si>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</si>
  <si>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</si>
  <si>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</si>
  <si>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</si>
  <si>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</si>
  <si>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</si>
  <si>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</si>
  <si>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</si>
  <si>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</si>
  <si>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</si>
  <si>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</si>
  <si>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</si>
  <si>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</si>
  <si>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</si>
  <si>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</si>
  <si>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</si>
  <si>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</si>
  <si>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</si>
  <si>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</si>
  <si>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</si>
  <si>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</si>
  <si>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</si>
  <si>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</si>
  <si>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</si>
  <si>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</si>
  <si>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</si>
  <si>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</si>
  <si>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</si>
  <si>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</si>
  <si>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</si>
  <si>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</si>
  <si>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</si>
  <si>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</si>
  <si>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</si>
  <si>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</si>
  <si>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</si>
  <si>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</si>
  <si>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</si>
  <si>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</si>
  <si>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</si>
  <si>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</si>
  <si>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</si>
  <si>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</si>
  <si>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</si>
  <si>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</si>
  <si>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</si>
  <si>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</si>
  <si>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</si>
  <si>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</si>
  <si>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</si>
  <si>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</si>
  <si>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</si>
  <si>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</si>
  <si>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</si>
  <si>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</si>
  <si>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</si>
  <si>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</si>
  <si>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</si>
  <si>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</si>
  <si>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</si>
  <si>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</si>
  <si>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</si>
  <si>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</si>
  <si>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</si>
  <si>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</si>
  <si>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</si>
  <si>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</si>
  <si>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</si>
  <si>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</si>
  <si>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</si>
  <si>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</si>
  <si>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</si>
  <si>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</si>
  <si>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</si>
  <si>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</si>
  <si>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</si>
  <si>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</si>
  <si>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</si>
  <si>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</si>
  <si>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</si>
  <si>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</si>
  <si>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</si>
  <si>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</si>
  <si>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</si>
  <si>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</si>
  <si>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</si>
  <si>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</si>
  <si>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</si>
  <si>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</si>
  <si>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</si>
  <si>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</si>
  <si>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</si>
  <si>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</si>
  <si>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</si>
  <si>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</si>
  <si>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</si>
  <si>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</si>
  <si>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</si>
  <si>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</si>
  <si>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</si>
  <si>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</si>
  <si>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</si>
  <si>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</si>
  <si>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</si>
  <si>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</si>
  <si>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</si>
  <si>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</si>
  <si>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</si>
  <si>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</si>
  <si>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</si>
  <si>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</si>
  <si>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</si>
  <si>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</si>
  <si>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</si>
  <si>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</si>
  <si>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</si>
  <si>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</si>
  <si>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</si>
  <si>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</si>
  <si>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</si>
  <si>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</si>
  <si>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</si>
  <si>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</si>
  <si>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</si>
  <si>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</si>
  <si>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</si>
  <si>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</si>
  <si>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</si>
  <si>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</si>
  <si>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</si>
  <si>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</si>
  <si>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</si>
  <si>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20230523 11:23:20</t>
  </si>
  <si>
    <t>11:23:20</t>
  </si>
  <si>
    <t>MPF-11907-20230523-11_17_05</t>
  </si>
  <si>
    <t>MPF-11908-20230523-11_23_21</t>
  </si>
  <si>
    <t>-</t>
  </si>
  <si>
    <t>0: Broadleaf</t>
  </si>
  <si>
    <t>11:21:59</t>
  </si>
  <si>
    <t>1/3</t>
  </si>
  <si>
    <t>20230523 11:24:20</t>
  </si>
  <si>
    <t>11:24:20</t>
  </si>
  <si>
    <t>MPF-11909-20230523-11_24_21</t>
  </si>
  <si>
    <t>3/3</t>
  </si>
  <si>
    <t>20230523 11:25:20</t>
  </si>
  <si>
    <t>11:25:20</t>
  </si>
  <si>
    <t>MPF-11910-20230523-11_25_21</t>
  </si>
  <si>
    <t>20230523 11:26:20</t>
  </si>
  <si>
    <t>11:26:20</t>
  </si>
  <si>
    <t>MPF-11911-20230523-11_26_21</t>
  </si>
  <si>
    <t>20230523 11:27:20</t>
  </si>
  <si>
    <t>11:27:20</t>
  </si>
  <si>
    <t>MPF-11912-20230523-11_27_21</t>
  </si>
  <si>
    <t>20230523 11:28:20</t>
  </si>
  <si>
    <t>11:28:20</t>
  </si>
  <si>
    <t>MPF-11913-20230523-11_28_21</t>
  </si>
  <si>
    <t>20230523 11:29:20</t>
  </si>
  <si>
    <t>11:29:20</t>
  </si>
  <si>
    <t>MPF-11914-20230523-11_29_21</t>
  </si>
  <si>
    <t>20230523 11:30:20</t>
  </si>
  <si>
    <t>11:30:20</t>
  </si>
  <si>
    <t>MPF-11915-20230523-11_30_21</t>
  </si>
  <si>
    <t>20230523 11:31:20</t>
  </si>
  <si>
    <t>11:31:20</t>
  </si>
  <si>
    <t>MPF-11916-20230523-11_31_21</t>
  </si>
  <si>
    <t>20230523 11:32:20</t>
  </si>
  <si>
    <t>11:32:20</t>
  </si>
  <si>
    <t>MPF-11917-20230523-11_32_21</t>
  </si>
  <si>
    <t>20230523 11:33:20</t>
  </si>
  <si>
    <t>11:33:20</t>
  </si>
  <si>
    <t>MPF-11918-20230523-11_33_21</t>
  </si>
  <si>
    <t>20230523 11:34:20</t>
  </si>
  <si>
    <t>11:34:20</t>
  </si>
  <si>
    <t>MPF-11919-20230523-11_34_21</t>
  </si>
  <si>
    <t>20230523 11:35:20</t>
  </si>
  <si>
    <t>11:35:20</t>
  </si>
  <si>
    <t>MPF-11920-20230523-11_35_21</t>
  </si>
  <si>
    <t>20230523 11:36:20</t>
  </si>
  <si>
    <t>11:36:20</t>
  </si>
  <si>
    <t>MPF-11921-20230523-11_36_21</t>
  </si>
  <si>
    <t>20230523 11:37:20</t>
  </si>
  <si>
    <t>11:37:20</t>
  </si>
  <si>
    <t>MPF-11922-20230523-11_37_21</t>
  </si>
  <si>
    <t>20230523 11:38:20</t>
  </si>
  <si>
    <t>11:38:20</t>
  </si>
  <si>
    <t>MPF-11923-20230523-11_38_21</t>
  </si>
  <si>
    <t>20230523 11:39:20</t>
  </si>
  <si>
    <t>11:39:20</t>
  </si>
  <si>
    <t>MPF-11924-20230523-11_39_21</t>
  </si>
  <si>
    <t>20230523 11:40:20</t>
  </si>
  <si>
    <t>11:40:20</t>
  </si>
  <si>
    <t>MPF-11925-20230523-11_40_21</t>
  </si>
  <si>
    <t>20230523 11:41:20</t>
  </si>
  <si>
    <t>11:41:20</t>
  </si>
  <si>
    <t>MPF-11926-20230523-11_41_21</t>
  </si>
  <si>
    <t>2/3</t>
  </si>
  <si>
    <t>20230523 11:42:20</t>
  </si>
  <si>
    <t>11:42:20</t>
  </si>
  <si>
    <t>MPF-11927-20230523-11_42_21</t>
  </si>
  <si>
    <t>20230523 11:43:20</t>
  </si>
  <si>
    <t>11:43:20</t>
  </si>
  <si>
    <t>MPF-11928-20230523-11_43_21</t>
  </si>
  <si>
    <t>20230523 11:44:20</t>
  </si>
  <si>
    <t>11:44:20</t>
  </si>
  <si>
    <t>MPF-11929-20230523-11_44_21</t>
  </si>
  <si>
    <t>20230523 11:45:20</t>
  </si>
  <si>
    <t>11:45:20</t>
  </si>
  <si>
    <t>MPF-11930-20230523-11_45_21</t>
  </si>
  <si>
    <t>20230523 11:46:20</t>
  </si>
  <si>
    <t>11:46:20</t>
  </si>
  <si>
    <t>MPF-11931-20230523-11_46_21</t>
  </si>
  <si>
    <t>20230523 11:47:20</t>
  </si>
  <si>
    <t>11:47:20</t>
  </si>
  <si>
    <t>MPF-11932-20230523-11_47_21</t>
  </si>
  <si>
    <t>20230523 11:48:20</t>
  </si>
  <si>
    <t>11:48:20</t>
  </si>
  <si>
    <t>MPF-11933-20230523-11_48_22</t>
  </si>
  <si>
    <t>20230523 11:49:20</t>
  </si>
  <si>
    <t>11:49:20</t>
  </si>
  <si>
    <t>MPF-11934-20230523-11_49_21</t>
  </si>
  <si>
    <t>20230523 11:50:20</t>
  </si>
  <si>
    <t>11:50:20</t>
  </si>
  <si>
    <t>MPF-11935-20230523-11_50_21</t>
  </si>
  <si>
    <t>20230523 11:51:20</t>
  </si>
  <si>
    <t>11:51:20</t>
  </si>
  <si>
    <t>MPF-11936-20230523-11_51_22</t>
  </si>
  <si>
    <t>20230523 11:52:20</t>
  </si>
  <si>
    <t>11:52:20</t>
  </si>
  <si>
    <t>MPF-11937-20230523-11_52_22</t>
  </si>
  <si>
    <t>20230523 11:53:20</t>
  </si>
  <si>
    <t>11:53:20</t>
  </si>
  <si>
    <t>MPF-11938-20230523-11_53_21</t>
  </si>
  <si>
    <t>20230523 11:54:20</t>
  </si>
  <si>
    <t>11:54:20</t>
  </si>
  <si>
    <t>MPF-11939-20230523-11_54_22</t>
  </si>
  <si>
    <t>20230523 11:55:20</t>
  </si>
  <si>
    <t>11:55:20</t>
  </si>
  <si>
    <t>MPF-11940-20230523-11_55_22</t>
  </si>
  <si>
    <t>20230523 11:56:20</t>
  </si>
  <si>
    <t>11:56:20</t>
  </si>
  <si>
    <t>MPF-11941-20230523-11_56_22</t>
  </si>
  <si>
    <t>20230523 11:57:21</t>
  </si>
  <si>
    <t>11:57:21</t>
  </si>
  <si>
    <t>MPF-11942-20230523-11_57_22</t>
  </si>
  <si>
    <t>20230523 11:58:20</t>
  </si>
  <si>
    <t>11:58:20</t>
  </si>
  <si>
    <t>MPF-11943-20230523-11_58_22</t>
  </si>
  <si>
    <t>20230523 11:59:21</t>
  </si>
  <si>
    <t>11:59:21</t>
  </si>
  <si>
    <t>MPF-11944-20230523-11_59_23</t>
  </si>
  <si>
    <t>20230523 12:00:21</t>
  </si>
  <si>
    <t>12:00:21</t>
  </si>
  <si>
    <t>MPF-11945-20230523-12_00_23</t>
  </si>
  <si>
    <t>20230523 12:01:21</t>
  </si>
  <si>
    <t>12:01:21</t>
  </si>
  <si>
    <t>MPF-11946-20230523-12_01_23</t>
  </si>
  <si>
    <t>20230523 12:03:20</t>
  </si>
  <si>
    <t>12:03:20</t>
  </si>
  <si>
    <t>MPF-11947-20230523-12_03_22</t>
  </si>
  <si>
    <t>20230523 12:04:20</t>
  </si>
  <si>
    <t>12:04:20</t>
  </si>
  <si>
    <t>MPF-11948-20230523-12_04_22</t>
  </si>
  <si>
    <t>20230523 12:05:20</t>
  </si>
  <si>
    <t>12:05:20</t>
  </si>
  <si>
    <t>MPF-11949-20230523-12_05_22</t>
  </si>
  <si>
    <t>20230523 12:06:20</t>
  </si>
  <si>
    <t>12:06:20</t>
  </si>
  <si>
    <t>MPF-11950-20230523-12_06_22</t>
  </si>
  <si>
    <t>20230523 12:07:20</t>
  </si>
  <si>
    <t>12:07:20</t>
  </si>
  <si>
    <t>MPF-11951-20230523-12_07_22</t>
  </si>
  <si>
    <t>20230523 12:08:20</t>
  </si>
  <si>
    <t>12:08:20</t>
  </si>
  <si>
    <t>MPF-11952-20230523-12_08_22</t>
  </si>
  <si>
    <t>20230523 12:09:20</t>
  </si>
  <si>
    <t>12:09:20</t>
  </si>
  <si>
    <t>MPF-11953-20230523-12_09_22</t>
  </si>
  <si>
    <t>20230523 12:10:20</t>
  </si>
  <si>
    <t>12:10:20</t>
  </si>
  <si>
    <t>MPF-11954-20230523-12_10_22</t>
  </si>
  <si>
    <t>20230523 12:11:20</t>
  </si>
  <si>
    <t>12:11:20</t>
  </si>
  <si>
    <t>MPF-11955-20230523-12_11_22</t>
  </si>
  <si>
    <t>20230523 12:12:20</t>
  </si>
  <si>
    <t>12:12:20</t>
  </si>
  <si>
    <t>MPF-11956-20230523-12_12_22</t>
  </si>
  <si>
    <t>20230523 12:13:20</t>
  </si>
  <si>
    <t>12:13:20</t>
  </si>
  <si>
    <t>MPF-11957-20230523-12_13_22</t>
  </si>
  <si>
    <t>20230523 12:14:20</t>
  </si>
  <si>
    <t>12:14:20</t>
  </si>
  <si>
    <t>MPF-11958-20230523-12_14_22</t>
  </si>
  <si>
    <t>20230523 12:15:20</t>
  </si>
  <si>
    <t>12:15:20</t>
  </si>
  <si>
    <t>MPF-11959-20230523-12_15_22</t>
  </si>
  <si>
    <t>20230523 12:16:20</t>
  </si>
  <si>
    <t>12:16:20</t>
  </si>
  <si>
    <t>MPF-11960-20230523-12_16_22</t>
  </si>
  <si>
    <t>20230523 12:17:21</t>
  </si>
  <si>
    <t>12:17:21</t>
  </si>
  <si>
    <t>MPF-11961-20230523-12_17_22</t>
  </si>
  <si>
    <t>20230523 12:18:21</t>
  </si>
  <si>
    <t>12:18:21</t>
  </si>
  <si>
    <t>MPF-11962-20230523-12_18_22</t>
  </si>
  <si>
    <t>20230523 12:19:21</t>
  </si>
  <si>
    <t>12:19:21</t>
  </si>
  <si>
    <t>MPF-11963-20230523-12_19_22</t>
  </si>
  <si>
    <t>20230523 12:20:21</t>
  </si>
  <si>
    <t>12:20:21</t>
  </si>
  <si>
    <t>MPF-11964-20230523-12_20_23</t>
  </si>
  <si>
    <t>20230523 12:21:21</t>
  </si>
  <si>
    <t>12:21:21</t>
  </si>
  <si>
    <t>MPF-11965-20230523-12_21_23</t>
  </si>
  <si>
    <t>20230523 12:23:20</t>
  </si>
  <si>
    <t>12:23:20</t>
  </si>
  <si>
    <t>MPF-11966-20230523-12_23_22</t>
  </si>
  <si>
    <t>20230523 12:24:20</t>
  </si>
  <si>
    <t>12:24:20</t>
  </si>
  <si>
    <t>MPF-11967-20230523-12_24_22</t>
  </si>
  <si>
    <t>20230523 12:25:20</t>
  </si>
  <si>
    <t>12:25:20</t>
  </si>
  <si>
    <t>MPF-11968-20230523-12_25_22</t>
  </si>
  <si>
    <t>20230523 12:26:20</t>
  </si>
  <si>
    <t>12:26:20</t>
  </si>
  <si>
    <t>MPF-11969-20230523-12_26_22</t>
  </si>
  <si>
    <t>20230523 12:27:20</t>
  </si>
  <si>
    <t>12:27:20</t>
  </si>
  <si>
    <t>MPF-11970-20230523-12_27_22</t>
  </si>
  <si>
    <t>20230523 12:28:20</t>
  </si>
  <si>
    <t>12:28:20</t>
  </si>
  <si>
    <t>MPF-11971-20230523-12_28_22</t>
  </si>
  <si>
    <t>20230523 12:29:20</t>
  </si>
  <si>
    <t>12:29:20</t>
  </si>
  <si>
    <t>MPF-11972-20230523-12_29_22</t>
  </si>
  <si>
    <t>20230523 12:30:20</t>
  </si>
  <si>
    <t>12:30:20</t>
  </si>
  <si>
    <t>MPF-11973-20230523-12_30_22</t>
  </si>
  <si>
    <t>20230523 12:31:20</t>
  </si>
  <si>
    <t>12:31:20</t>
  </si>
  <si>
    <t>MPF-11974-20230523-12_31_22</t>
  </si>
  <si>
    <t>20230523 12:32:20</t>
  </si>
  <si>
    <t>12:32:20</t>
  </si>
  <si>
    <t>MPF-11975-20230523-12_32_22</t>
  </si>
  <si>
    <t>20230523 12:33:20</t>
  </si>
  <si>
    <t>12:33:20</t>
  </si>
  <si>
    <t>MPF-11976-20230523-12_33_22</t>
  </si>
  <si>
    <t>20230523 12:34:20</t>
  </si>
  <si>
    <t>12:34:20</t>
  </si>
  <si>
    <t>MPF-11977-20230523-12_34_22</t>
  </si>
  <si>
    <t>20230523 12:35:20</t>
  </si>
  <si>
    <t>12:35:20</t>
  </si>
  <si>
    <t>MPF-11978-20230523-12_35_22</t>
  </si>
  <si>
    <t>20230523 12:36:20</t>
  </si>
  <si>
    <t>12:36:20</t>
  </si>
  <si>
    <t>MPF-11979-20230523-12_36_22</t>
  </si>
  <si>
    <t>20230523 12:37:20</t>
  </si>
  <si>
    <t>12:37:20</t>
  </si>
  <si>
    <t>MPF-11980-20230523-12_37_22</t>
  </si>
  <si>
    <t>20230523 12:38:20</t>
  </si>
  <si>
    <t>12:38:20</t>
  </si>
  <si>
    <t>MPF-11981-20230523-12_38_22</t>
  </si>
  <si>
    <t>20230523 12:39:21</t>
  </si>
  <si>
    <t>12:39:21</t>
  </si>
  <si>
    <t>MPF-11982-20230523-12_39_22</t>
  </si>
  <si>
    <t>20230523 12:40:21</t>
  </si>
  <si>
    <t>12:40:21</t>
  </si>
  <si>
    <t>MPF-11983-20230523-12_40_22</t>
  </si>
  <si>
    <t>20230523 12:41:21</t>
  </si>
  <si>
    <t>12:41:21</t>
  </si>
  <si>
    <t>MPF-11984-20230523-12_41_22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</si>
</sst>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BA66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1684833800.2</v>
      </c>
      <c r="C17">
        <v>0</v>
      </c>
      <c r="D17" t="s">
        <v>249</v>
      </c>
      <c r="E17" t="s">
        <v>250</v>
      </c>
      <c r="F17">
        <v>1684833792.2387099</v>
      </c>
      <c r="G17">
        <f t="shared" ref="G17:G48" si="0">BU17*AH17*(BS17-BT17)/(100*BM17*(1000-AH17*BS17))</f>
        <v>6.9881008954806104E-3</v>
      </c>
      <c r="H17">
        <f t="shared" ref="H17:H48" si="1">BU17*AH17*(BR17-BQ17*(1000-AH17*BT17)/(1000-AH17*BS17))/(100*BM17)</f>
        <v>13.554421238021098</v>
      </c>
      <c r="I17">
        <f t="shared" ref="I17:I48" si="2">BQ17 - IF(AH17&gt;1, H17*BM17*100/(AJ17*CA17), 0)</f>
        <v>399.71970967741902</v>
      </c>
      <c r="J17">
        <f t="shared" ref="J17:J48" si="3">((P17-G17/2)*I17-H17)/(P17+G17/2)</f>
        <v>311.2397468578431</v>
      </c>
      <c r="K17">
        <f t="shared" ref="K17:K48" si="4">J17*(BV17+BW17)/1000</f>
        <v>29.736494399870494</v>
      </c>
      <c r="L17">
        <f t="shared" ref="L17:L48" si="5">(BQ17 - IF(AH17&gt;1, H17*BM17*100/(AJ17*CA17), 0))*(BV17+BW17)/1000</f>
        <v>38.190054542646223</v>
      </c>
      <c r="M17">
        <f t="shared" ref="M17:M48" si="6">2/((1/O17-1/N17)+SIGN(O17)*SQRT((1/O17-1/N17)*(1/O17-1/N17) + 4*BN17/((BN17+1)*(BN17+1))*(2*1/O17*1/N17-1/N17*1/N17)))</f>
        <v>0.30242239381708624</v>
      </c>
      <c r="N17">
        <f t="shared" ref="N17:N48" si="7">AE17+AD17*BM17+AC17*BM17*BM17</f>
        <v>3.3552054794048543</v>
      </c>
      <c r="O17">
        <f t="shared" ref="O17:O48" si="8">G17*(1000-(1000*0.61365*EXP(17.502*S17/(240.97+S17))/(BV17+BW17)+BS17)/2)/(1000*0.61365*EXP(17.502*S17/(240.97+S17))/(BV17+BW17)-BS17)</f>
        <v>0.28805362186283057</v>
      </c>
      <c r="P17">
        <f t="shared" ref="P17:P48" si="9">1/((BN17+1)/(M17/1.6)+1/(N17/1.37)) + BN17/((BN17+1)/(M17/1.6) + BN17/(N17/1.37))</f>
        <v>0.18126758798665379</v>
      </c>
      <c r="Q17">
        <f t="shared" ref="Q17:Q48" si="10">(BJ17*BL17)</f>
        <v>161.84770580168248</v>
      </c>
      <c r="R17">
        <f t="shared" ref="R17:R48" si="11">(BX17+(Q17+2*0.95*0.0000000567*(((BX17+$B$7)+273)^4-(BX17+273)^4)-44100*G17)/(1.84*29.3*N17+8*0.95*0.0000000567*(BX17+273)^3))</f>
        <v>28.273809799963374</v>
      </c>
      <c r="S17">
        <f t="shared" ref="S17:S48" si="12">($C$7*BY17+$D$7*BZ17+$E$7*R17)</f>
        <v>28.4810032258065</v>
      </c>
      <c r="T17">
        <f t="shared" ref="T17:T48" si="13">0.61365*EXP(17.502*S17/(240.97+S17))</f>
        <v>3.9025607670711429</v>
      </c>
      <c r="U17">
        <f t="shared" ref="U17:U48" si="14">(V17/W17*100)</f>
        <v>41.001042957297415</v>
      </c>
      <c r="V17">
        <f t="shared" ref="V17:V48" si="15">BS17*(BV17+BW17)/1000</f>
        <v>1.6521137366090326</v>
      </c>
      <c r="W17">
        <f t="shared" ref="W17:W48" si="16">0.61365*EXP(17.502*BX17/(240.97+BX17))</f>
        <v>4.0294431981393961</v>
      </c>
      <c r="X17">
        <f t="shared" ref="X17:X48" si="17">(T17-BS17*(BV17+BW17)/1000)</f>
        <v>2.2504470304621105</v>
      </c>
      <c r="Y17">
        <f t="shared" ref="Y17:Y48" si="18">(-G17*44100)</f>
        <v>-308.17524949069491</v>
      </c>
      <c r="Z17">
        <f t="shared" ref="Z17:Z48" si="19">2*29.3*N17*0.92*(BX17-S17)</f>
        <v>99.836145409263182</v>
      </c>
      <c r="AA17">
        <f t="shared" ref="AA17:AA48" si="20">2*0.95*0.0000000567*(((BX17+$B$7)+273)^4-(S17+273)^4)</f>
        <v>6.5350990523878805</v>
      </c>
      <c r="AB17">
        <f t="shared" ref="AB17:AB48" si="21">Q17+AA17+Y17+Z17</f>
        <v>-39.956299227361356</v>
      </c>
      <c r="AC17">
        <v>-3.95158847587209E-2</v>
      </c>
      <c r="AD17">
        <v>4.4360042423299703E-2</v>
      </c>
      <c r="AE17">
        <v>3.3436874399851999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50050.885761250494</v>
      </c>
      <c r="AK17" t="s">
        <v>251</v>
      </c>
      <c r="AL17">
        <v>2.30031923076923</v>
      </c>
      <c r="AM17">
        <v>1.5891999999999999</v>
      </c>
      <c r="AN17">
        <f t="shared" ref="AN17:AN48" si="25">AM17-AL17</f>
        <v>-0.71111923076923</v>
      </c>
      <c r="AO17">
        <f t="shared" ref="AO17:AO48" si="26">AN17/AM17</f>
        <v>-0.44746994133477852</v>
      </c>
      <c r="AP17">
        <v>-1.2192523726073901</v>
      </c>
      <c r="AQ17" t="s">
        <v>252</v>
      </c>
      <c r="AR17">
        <v>2.3422692307692299</v>
      </c>
      <c r="AS17">
        <v>1.7476</v>
      </c>
      <c r="AT17">
        <f t="shared" ref="AT17:AT48" si="27">1-AR17/AS17</f>
        <v>-0.34027765550997358</v>
      </c>
      <c r="AU17">
        <v>0.5</v>
      </c>
      <c r="AV17">
        <f t="shared" ref="AV17:AV48" si="28">BJ17</f>
        <v>841.20168236139602</v>
      </c>
      <c r="AW17">
        <f t="shared" ref="AW17:AW48" si="29">H17</f>
        <v>13.554421238021098</v>
      </c>
      <c r="AX17">
        <f t="shared" ref="AX17:AX48" si="30">AT17*AU17*AV17</f>
        <v>-143.12106814249066</v>
      </c>
      <c r="AY17">
        <f t="shared" ref="AY17:AY48" si="31">BD17/AS17</f>
        <v>1</v>
      </c>
      <c r="AZ17">
        <f t="shared" ref="AZ17:AZ48" si="32">(AW17-AP17)/AV17</f>
        <v>1.7562582101781198E-2</v>
      </c>
      <c r="BA17">
        <f t="shared" ref="BA17:BA48" si="33">(AM17-AS17)/AS17</f>
        <v>-9.0638590066376798E-2</v>
      </c>
      <c r="BB17" t="s">
        <v>253</v>
      </c>
      <c r="BC17">
        <v>0</v>
      </c>
      <c r="BD17">
        <f t="shared" ref="BD17:BD48" si="34">AS17-BC17</f>
        <v>1.7476</v>
      </c>
      <c r="BE17">
        <f t="shared" ref="BE17:BE48" si="35">(AS17-AR17)/(AS17-BC17)</f>
        <v>-0.34027765550997358</v>
      </c>
      <c r="BF17">
        <f t="shared" ref="BF17:BF48" si="36">(AM17-AS17)/(AM17-BC17)</f>
        <v>-9.9672791341555558E-2</v>
      </c>
      <c r="BG17">
        <f t="shared" ref="BG17:BG48" si="37">(AS17-AR17)/(AS17-AL17)</f>
        <v>1.0758974858566388</v>
      </c>
      <c r="BH17">
        <f t="shared" ref="BH17:BH48" si="38">(AM17-AS17)/(AM17-AL17)</f>
        <v>0.22274745660957035</v>
      </c>
      <c r="BI17">
        <f t="shared" ref="BI17:BI48" si="39">$B$11*CB17+$C$11*CC17+$F$11*CD17</f>
        <v>1000.00164516129</v>
      </c>
      <c r="BJ17">
        <f t="shared" ref="BJ17:BJ48" si="40">BI17*BK17</f>
        <v>841.20168236139602</v>
      </c>
      <c r="BK17">
        <f t="shared" ref="BK17:BK48" si="41">($B$11*$D$9+$C$11*$D$9+$F$11*((CQ17+CI17)/MAX(CQ17+CI17+CR17, 0.1)*$I$9+CR17/MAX(CQ17+CI17+CR17, 0.1)*$J$9))/($B$11+$C$11+$F$11)</f>
        <v>0.8412002984512279</v>
      </c>
      <c r="BL17">
        <f t="shared" ref="BL17:BL48" si="42">($B$11*$K$9+$C$11*$K$9+$F$11*((CQ17+CI17)/MAX(CQ17+CI17+CR17, 0.1)*$P$9+CR17/MAX(CQ17+CI17+CR17, 0.1)*$Q$9))/($B$11+$C$11+$F$11)</f>
        <v>0.19240059690245565</v>
      </c>
      <c r="BM17">
        <v>0.7148256065494909</v>
      </c>
      <c r="BN17">
        <v>0.5</v>
      </c>
      <c r="BO17" t="s">
        <v>254</v>
      </c>
      <c r="BP17">
        <v>1684833792.2387099</v>
      </c>
      <c r="BQ17">
        <v>399.71970967741902</v>
      </c>
      <c r="BR17">
        <v>402.05690322580602</v>
      </c>
      <c r="BS17">
        <v>17.292000000000002</v>
      </c>
      <c r="BT17">
        <v>16.3102032258065</v>
      </c>
      <c r="BU17">
        <v>499.99096774193498</v>
      </c>
      <c r="BV17">
        <v>95.342148387096799</v>
      </c>
      <c r="BW17">
        <v>0.19993677419354799</v>
      </c>
      <c r="BX17">
        <v>29.032932258064498</v>
      </c>
      <c r="BY17">
        <v>28.4810032258065</v>
      </c>
      <c r="BZ17">
        <v>999.9</v>
      </c>
      <c r="CA17">
        <v>9995</v>
      </c>
      <c r="CB17">
        <v>0</v>
      </c>
      <c r="CC17">
        <v>60.327206451612902</v>
      </c>
      <c r="CD17">
        <v>1000.00164516129</v>
      </c>
      <c r="CE17">
        <v>0.959987387096774</v>
      </c>
      <c r="CF17">
        <v>4.0012445161290301E-2</v>
      </c>
      <c r="CG17">
        <v>0</v>
      </c>
      <c r="CH17">
        <v>2.3518290322580699</v>
      </c>
      <c r="CI17">
        <v>0</v>
      </c>
      <c r="CJ17">
        <v>1687.9529032258099</v>
      </c>
      <c r="CK17">
        <v>9334.2858064516095</v>
      </c>
      <c r="CL17">
        <v>36.642838709677399</v>
      </c>
      <c r="CM17">
        <v>40.7195161290323</v>
      </c>
      <c r="CN17">
        <v>38.215451612903202</v>
      </c>
      <c r="CO17">
        <v>39.5</v>
      </c>
      <c r="CP17">
        <v>37.152999999999999</v>
      </c>
      <c r="CQ17">
        <v>959.99129032258099</v>
      </c>
      <c r="CR17">
        <v>40.01</v>
      </c>
      <c r="CS17">
        <v>0</v>
      </c>
      <c r="CT17">
        <v>375.59999990463302</v>
      </c>
      <c r="CU17">
        <v>2.3422692307692299</v>
      </c>
      <c r="CV17">
        <v>-0.32402735313431302</v>
      </c>
      <c r="CW17">
        <v>-449.62632418355702</v>
      </c>
      <c r="CX17">
        <v>1686.1273076923101</v>
      </c>
      <c r="CY17">
        <v>15</v>
      </c>
      <c r="CZ17">
        <v>1684833719.2</v>
      </c>
      <c r="DA17" t="s">
        <v>255</v>
      </c>
      <c r="DB17">
        <v>2</v>
      </c>
      <c r="DC17">
        <v>-3.641</v>
      </c>
      <c r="DD17">
        <v>0.41499999999999998</v>
      </c>
      <c r="DE17">
        <v>400</v>
      </c>
      <c r="DF17">
        <v>16</v>
      </c>
      <c r="DG17">
        <v>1.58</v>
      </c>
      <c r="DH17">
        <v>0.23</v>
      </c>
      <c r="DI17">
        <v>-2.28979480769231</v>
      </c>
      <c r="DJ17">
        <v>-0.51513663774408602</v>
      </c>
      <c r="DK17">
        <v>0.11214517940341701</v>
      </c>
      <c r="DL17">
        <v>0</v>
      </c>
      <c r="DM17">
        <v>2.30941136363636</v>
      </c>
      <c r="DN17">
        <v>0.23782543669925801</v>
      </c>
      <c r="DO17">
        <v>0.17321235025239601</v>
      </c>
      <c r="DP17">
        <v>1</v>
      </c>
      <c r="DQ17">
        <v>0.94334590384615402</v>
      </c>
      <c r="DR17">
        <v>0.36665453905284501</v>
      </c>
      <c r="DS17">
        <v>4.8532240517658302E-2</v>
      </c>
      <c r="DT17">
        <v>0</v>
      </c>
      <c r="DU17">
        <v>1</v>
      </c>
      <c r="DV17">
        <v>3</v>
      </c>
      <c r="DW17" t="s">
        <v>256</v>
      </c>
      <c r="DX17">
        <v>100</v>
      </c>
      <c r="DY17">
        <v>100</v>
      </c>
      <c r="DZ17">
        <v>-3.641</v>
      </c>
      <c r="EA17">
        <v>0.41499999999999998</v>
      </c>
      <c r="EB17">
        <v>2</v>
      </c>
      <c r="EC17">
        <v>516.02599999999995</v>
      </c>
      <c r="ED17">
        <v>418.78399999999999</v>
      </c>
      <c r="EE17">
        <v>21.7179</v>
      </c>
      <c r="EF17">
        <v>30.283100000000001</v>
      </c>
      <c r="EG17">
        <v>29.9999</v>
      </c>
      <c r="EH17">
        <v>30.401900000000001</v>
      </c>
      <c r="EI17">
        <v>30.428999999999998</v>
      </c>
      <c r="EJ17">
        <v>20.207799999999999</v>
      </c>
      <c r="EK17">
        <v>26.5595</v>
      </c>
      <c r="EL17">
        <v>0</v>
      </c>
      <c r="EM17">
        <v>21.006699999999999</v>
      </c>
      <c r="EN17">
        <v>402.20600000000002</v>
      </c>
      <c r="EO17">
        <v>15.8453</v>
      </c>
      <c r="EP17">
        <v>100.36499999999999</v>
      </c>
      <c r="EQ17">
        <v>90.125200000000007</v>
      </c>
    </row>
    <row r="18" spans="1:147" x14ac:dyDescent="0.3">
      <c r="A18">
        <v>2</v>
      </c>
      <c r="B18">
        <v>1684833860.3</v>
      </c>
      <c r="C18">
        <v>60.099999904632597</v>
      </c>
      <c r="D18" t="s">
        <v>257</v>
      </c>
      <c r="E18" t="s">
        <v>258</v>
      </c>
      <c r="F18">
        <v>1684833852.23226</v>
      </c>
      <c r="G18">
        <f t="shared" si="0"/>
        <v>7.279355881677E-3</v>
      </c>
      <c r="H18">
        <f t="shared" si="1"/>
        <v>14.332523695090433</v>
      </c>
      <c r="I18">
        <f t="shared" si="2"/>
        <v>399.89774193548402</v>
      </c>
      <c r="J18">
        <f t="shared" si="3"/>
        <v>314.49195945945041</v>
      </c>
      <c r="K18">
        <f t="shared" si="4"/>
        <v>30.059770722675715</v>
      </c>
      <c r="L18">
        <f t="shared" si="5"/>
        <v>38.223026292175582</v>
      </c>
      <c r="M18">
        <f t="shared" si="6"/>
        <v>0.33209935868012819</v>
      </c>
      <c r="N18">
        <f t="shared" si="7"/>
        <v>3.3553715454425417</v>
      </c>
      <c r="O18">
        <f t="shared" si="8"/>
        <v>0.31485934104270435</v>
      </c>
      <c r="P18">
        <f t="shared" si="9"/>
        <v>0.1982614249470917</v>
      </c>
      <c r="Q18">
        <f t="shared" si="10"/>
        <v>161.85485943979188</v>
      </c>
      <c r="R18">
        <f t="shared" si="11"/>
        <v>26.907948904700191</v>
      </c>
      <c r="S18">
        <f t="shared" si="12"/>
        <v>27.448219354838699</v>
      </c>
      <c r="T18">
        <f t="shared" si="13"/>
        <v>3.6744708039997946</v>
      </c>
      <c r="U18">
        <f t="shared" si="14"/>
        <v>40.808096413650723</v>
      </c>
      <c r="V18">
        <f t="shared" si="15"/>
        <v>1.5247749511552651</v>
      </c>
      <c r="W18">
        <f t="shared" si="16"/>
        <v>3.736452040544612</v>
      </c>
      <c r="X18">
        <f t="shared" si="17"/>
        <v>2.1496958528445296</v>
      </c>
      <c r="Y18">
        <f t="shared" si="18"/>
        <v>-321.0195943819557</v>
      </c>
      <c r="Z18">
        <f t="shared" si="19"/>
        <v>51.747580788415299</v>
      </c>
      <c r="AA18">
        <f t="shared" si="20"/>
        <v>3.3480331573338624</v>
      </c>
      <c r="AB18">
        <f t="shared" si="21"/>
        <v>-104.06912099641465</v>
      </c>
      <c r="AC18">
        <v>-3.9518340442286998E-2</v>
      </c>
      <c r="AD18">
        <v>4.4362799143232302E-2</v>
      </c>
      <c r="AE18">
        <v>3.3438527902433899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50270.868895835018</v>
      </c>
      <c r="AK18" t="s">
        <v>251</v>
      </c>
      <c r="AL18">
        <v>2.30031923076923</v>
      </c>
      <c r="AM18">
        <v>1.5891999999999999</v>
      </c>
      <c r="AN18">
        <f t="shared" si="25"/>
        <v>-0.71111923076923</v>
      </c>
      <c r="AO18">
        <f t="shared" si="26"/>
        <v>-0.44746994133477852</v>
      </c>
      <c r="AP18">
        <v>-1.2192523726073901</v>
      </c>
      <c r="AQ18" t="s">
        <v>259</v>
      </c>
      <c r="AR18">
        <v>2.3665461538461501</v>
      </c>
      <c r="AS18">
        <v>2.52481</v>
      </c>
      <c r="AT18">
        <f t="shared" si="27"/>
        <v>6.2683467727809195E-2</v>
      </c>
      <c r="AU18">
        <v>0.5</v>
      </c>
      <c r="AV18">
        <f t="shared" si="28"/>
        <v>841.23866372864779</v>
      </c>
      <c r="AW18">
        <f t="shared" si="29"/>
        <v>14.332523695090433</v>
      </c>
      <c r="AX18">
        <f t="shared" si="30"/>
        <v>26.365878314610011</v>
      </c>
      <c r="AY18">
        <f t="shared" si="31"/>
        <v>1</v>
      </c>
      <c r="AZ18">
        <f t="shared" si="32"/>
        <v>1.8486758560011033E-2</v>
      </c>
      <c r="BA18">
        <f t="shared" si="33"/>
        <v>-0.37056649807312236</v>
      </c>
      <c r="BB18" t="s">
        <v>253</v>
      </c>
      <c r="BC18">
        <v>0</v>
      </c>
      <c r="BD18">
        <f t="shared" si="34"/>
        <v>2.52481</v>
      </c>
      <c r="BE18">
        <f t="shared" si="35"/>
        <v>6.2683467727809195E-2</v>
      </c>
      <c r="BF18">
        <f t="shared" si="36"/>
        <v>-0.58873017870626732</v>
      </c>
      <c r="BG18">
        <f t="shared" si="37"/>
        <v>0.70499043990160348</v>
      </c>
      <c r="BH18">
        <f t="shared" si="38"/>
        <v>1.3156865396368687</v>
      </c>
      <c r="BI18">
        <f t="shared" si="39"/>
        <v>1000.04558064516</v>
      </c>
      <c r="BJ18">
        <f t="shared" si="40"/>
        <v>841.23866372864779</v>
      </c>
      <c r="BK18">
        <f t="shared" si="41"/>
        <v>0.8412003212752952</v>
      </c>
      <c r="BL18">
        <f t="shared" si="42"/>
        <v>0.19240064255059039</v>
      </c>
      <c r="BM18">
        <v>0.7148256065494909</v>
      </c>
      <c r="BN18">
        <v>0.5</v>
      </c>
      <c r="BO18" t="s">
        <v>254</v>
      </c>
      <c r="BP18">
        <v>1684833852.23226</v>
      </c>
      <c r="BQ18">
        <v>399.89774193548402</v>
      </c>
      <c r="BR18">
        <v>402.362741935484</v>
      </c>
      <c r="BS18">
        <v>15.952532258064499</v>
      </c>
      <c r="BT18">
        <v>14.9285322580645</v>
      </c>
      <c r="BU18">
        <v>500.045064516129</v>
      </c>
      <c r="BV18">
        <v>95.381935483870905</v>
      </c>
      <c r="BW18">
        <v>0.20006532258064499</v>
      </c>
      <c r="BX18">
        <v>27.734283870967701</v>
      </c>
      <c r="BY18">
        <v>27.448219354838699</v>
      </c>
      <c r="BZ18">
        <v>999.9</v>
      </c>
      <c r="CA18">
        <v>9991.4516129032309</v>
      </c>
      <c r="CB18">
        <v>0</v>
      </c>
      <c r="CC18">
        <v>64.606499999999997</v>
      </c>
      <c r="CD18">
        <v>1000.04558064516</v>
      </c>
      <c r="CE18">
        <v>0.95999158064516099</v>
      </c>
      <c r="CF18">
        <v>4.0008167741935503E-2</v>
      </c>
      <c r="CG18">
        <v>0</v>
      </c>
      <c r="CH18">
        <v>2.3411419354838698</v>
      </c>
      <c r="CI18">
        <v>0</v>
      </c>
      <c r="CJ18">
        <v>1436.76</v>
      </c>
      <c r="CK18">
        <v>9334.7222580645193</v>
      </c>
      <c r="CL18">
        <v>37.215451612903202</v>
      </c>
      <c r="CM18">
        <v>40.75</v>
      </c>
      <c r="CN18">
        <v>38.477645161290297</v>
      </c>
      <c r="CO18">
        <v>39.542000000000002</v>
      </c>
      <c r="CP18">
        <v>37.548000000000002</v>
      </c>
      <c r="CQ18">
        <v>960.03419354838695</v>
      </c>
      <c r="CR18">
        <v>40.0125806451613</v>
      </c>
      <c r="CS18">
        <v>0</v>
      </c>
      <c r="CT18">
        <v>59.300000190734899</v>
      </c>
      <c r="CU18">
        <v>2.3665461538461501</v>
      </c>
      <c r="CV18">
        <v>0.41865299928143102</v>
      </c>
      <c r="CW18">
        <v>-125.21059829724101</v>
      </c>
      <c r="CX18">
        <v>1435.44346153846</v>
      </c>
      <c r="CY18">
        <v>15</v>
      </c>
      <c r="CZ18">
        <v>1684833719.2</v>
      </c>
      <c r="DA18" t="s">
        <v>255</v>
      </c>
      <c r="DB18">
        <v>2</v>
      </c>
      <c r="DC18">
        <v>-3.641</v>
      </c>
      <c r="DD18">
        <v>0.41499999999999998</v>
      </c>
      <c r="DE18">
        <v>400</v>
      </c>
      <c r="DF18">
        <v>16</v>
      </c>
      <c r="DG18">
        <v>1.58</v>
      </c>
      <c r="DH18">
        <v>0.23</v>
      </c>
      <c r="DI18">
        <v>-2.5010694230769199</v>
      </c>
      <c r="DJ18">
        <v>0.31912906563681798</v>
      </c>
      <c r="DK18">
        <v>0.37798917269502202</v>
      </c>
      <c r="DL18">
        <v>1</v>
      </c>
      <c r="DM18">
        <v>2.336875</v>
      </c>
      <c r="DN18">
        <v>0.211856985419376</v>
      </c>
      <c r="DO18">
        <v>0.17125686333293699</v>
      </c>
      <c r="DP18">
        <v>1</v>
      </c>
      <c r="DQ18">
        <v>1.01948248076923</v>
      </c>
      <c r="DR18">
        <v>-3.1739744305135001E-2</v>
      </c>
      <c r="DS18">
        <v>2.44318877348455E-2</v>
      </c>
      <c r="DT18">
        <v>1</v>
      </c>
      <c r="DU18">
        <v>3</v>
      </c>
      <c r="DV18">
        <v>3</v>
      </c>
      <c r="DW18" t="s">
        <v>260</v>
      </c>
      <c r="DX18">
        <v>100</v>
      </c>
      <c r="DY18">
        <v>100</v>
      </c>
      <c r="DZ18">
        <v>-3.641</v>
      </c>
      <c r="EA18">
        <v>0.41499999999999998</v>
      </c>
      <c r="EB18">
        <v>2</v>
      </c>
      <c r="EC18">
        <v>516.27700000000004</v>
      </c>
      <c r="ED18">
        <v>420.02199999999999</v>
      </c>
      <c r="EE18">
        <v>22.8217</v>
      </c>
      <c r="EF18">
        <v>30.417200000000001</v>
      </c>
      <c r="EG18">
        <v>30.000399999999999</v>
      </c>
      <c r="EH18">
        <v>30.449000000000002</v>
      </c>
      <c r="EI18">
        <v>30.462900000000001</v>
      </c>
      <c r="EJ18">
        <v>20.228999999999999</v>
      </c>
      <c r="EK18">
        <v>32.503799999999998</v>
      </c>
      <c r="EL18">
        <v>0</v>
      </c>
      <c r="EM18">
        <v>23.048200000000001</v>
      </c>
      <c r="EN18">
        <v>402.87200000000001</v>
      </c>
      <c r="EO18">
        <v>14.730499999999999</v>
      </c>
      <c r="EP18">
        <v>100.371</v>
      </c>
      <c r="EQ18">
        <v>90.135099999999994</v>
      </c>
    </row>
    <row r="19" spans="1:147" x14ac:dyDescent="0.3">
      <c r="A19">
        <v>3</v>
      </c>
      <c r="B19">
        <v>1684833920.3</v>
      </c>
      <c r="C19">
        <v>120.09999990463299</v>
      </c>
      <c r="D19" t="s">
        <v>261</v>
      </c>
      <c r="E19" t="s">
        <v>262</v>
      </c>
      <c r="F19">
        <v>1684833912.3</v>
      </c>
      <c r="G19">
        <f t="shared" si="0"/>
        <v>6.2048112469439707E-3</v>
      </c>
      <c r="H19">
        <f t="shared" si="1"/>
        <v>15.496591326139594</v>
      </c>
      <c r="I19">
        <f t="shared" si="2"/>
        <v>399.984193548387</v>
      </c>
      <c r="J19">
        <f t="shared" si="3"/>
        <v>293.21878993531953</v>
      </c>
      <c r="K19">
        <f t="shared" si="4"/>
        <v>28.015396592331761</v>
      </c>
      <c r="L19">
        <f t="shared" si="5"/>
        <v>38.216226918451888</v>
      </c>
      <c r="M19">
        <f t="shared" si="6"/>
        <v>0.2747270783422695</v>
      </c>
      <c r="N19">
        <f t="shared" si="7"/>
        <v>3.3570803125096487</v>
      </c>
      <c r="O19">
        <f t="shared" si="8"/>
        <v>0.26282016771248995</v>
      </c>
      <c r="P19">
        <f t="shared" si="9"/>
        <v>0.16528938741488633</v>
      </c>
      <c r="Q19">
        <f t="shared" si="10"/>
        <v>161.84294632942084</v>
      </c>
      <c r="R19">
        <f t="shared" si="11"/>
        <v>27.029709549069562</v>
      </c>
      <c r="S19">
        <f t="shared" si="12"/>
        <v>27.452822580645201</v>
      </c>
      <c r="T19">
        <f t="shared" si="13"/>
        <v>3.6754610311271234</v>
      </c>
      <c r="U19">
        <f t="shared" si="14"/>
        <v>39.916614158252862</v>
      </c>
      <c r="V19">
        <f t="shared" si="15"/>
        <v>1.480659002575538</v>
      </c>
      <c r="W19">
        <f t="shared" si="16"/>
        <v>3.7093802513042253</v>
      </c>
      <c r="X19">
        <f t="shared" si="17"/>
        <v>2.1948020285515852</v>
      </c>
      <c r="Y19">
        <f t="shared" si="18"/>
        <v>-273.63217599022909</v>
      </c>
      <c r="Z19">
        <f t="shared" si="19"/>
        <v>28.420199926635213</v>
      </c>
      <c r="AA19">
        <f t="shared" si="20"/>
        <v>1.8367325639836576</v>
      </c>
      <c r="AB19">
        <f t="shared" si="21"/>
        <v>-81.532297170189395</v>
      </c>
      <c r="AC19">
        <v>-3.9543611522983302E-2</v>
      </c>
      <c r="AD19">
        <v>4.4391168145182201E-2</v>
      </c>
      <c r="AE19">
        <v>3.3455541913282998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50321.718381996878</v>
      </c>
      <c r="AK19" t="s">
        <v>251</v>
      </c>
      <c r="AL19">
        <v>2.30031923076923</v>
      </c>
      <c r="AM19">
        <v>1.5891999999999999</v>
      </c>
      <c r="AN19">
        <f t="shared" si="25"/>
        <v>-0.71111923076923</v>
      </c>
      <c r="AO19">
        <f t="shared" si="26"/>
        <v>-0.44746994133477852</v>
      </c>
      <c r="AP19">
        <v>-1.2192523726073901</v>
      </c>
      <c r="AQ19" t="s">
        <v>263</v>
      </c>
      <c r="AR19">
        <v>2.3767499999999999</v>
      </c>
      <c r="AS19">
        <v>1.7143999999999999</v>
      </c>
      <c r="AT19">
        <f t="shared" si="27"/>
        <v>-0.38634507699486709</v>
      </c>
      <c r="AU19">
        <v>0.5</v>
      </c>
      <c r="AV19">
        <f t="shared" si="28"/>
        <v>841.17815338105311</v>
      </c>
      <c r="AW19">
        <f t="shared" si="29"/>
        <v>15.496591326139594</v>
      </c>
      <c r="AX19">
        <f t="shared" si="30"/>
        <v>-162.49251921720153</v>
      </c>
      <c r="AY19">
        <f t="shared" si="31"/>
        <v>1</v>
      </c>
      <c r="AZ19">
        <f t="shared" si="32"/>
        <v>1.9871942265213251E-2</v>
      </c>
      <c r="BA19">
        <f t="shared" si="33"/>
        <v>-7.3028464769015394E-2</v>
      </c>
      <c r="BB19" t="s">
        <v>253</v>
      </c>
      <c r="BC19">
        <v>0</v>
      </c>
      <c r="BD19">
        <f t="shared" si="34"/>
        <v>1.7143999999999999</v>
      </c>
      <c r="BE19">
        <f t="shared" si="35"/>
        <v>-0.38634507699486703</v>
      </c>
      <c r="BF19">
        <f t="shared" si="36"/>
        <v>-7.8781776994714309E-2</v>
      </c>
      <c r="BG19">
        <f t="shared" si="37"/>
        <v>1.1304459133905318</v>
      </c>
      <c r="BH19">
        <f t="shared" si="38"/>
        <v>0.17606048969392793</v>
      </c>
      <c r="BI19">
        <f t="shared" si="39"/>
        <v>999.97383870967701</v>
      </c>
      <c r="BJ19">
        <f t="shared" si="40"/>
        <v>841.17815338105311</v>
      </c>
      <c r="BK19">
        <f t="shared" si="41"/>
        <v>0.84120016026266553</v>
      </c>
      <c r="BL19">
        <f t="shared" si="42"/>
        <v>0.19240032052533121</v>
      </c>
      <c r="BM19">
        <v>0.71482560654949101</v>
      </c>
      <c r="BN19">
        <v>0.5</v>
      </c>
      <c r="BO19" t="s">
        <v>254</v>
      </c>
      <c r="BP19">
        <v>1684833912.3</v>
      </c>
      <c r="BQ19">
        <v>399.984193548387</v>
      </c>
      <c r="BR19">
        <v>402.554483870968</v>
      </c>
      <c r="BS19">
        <v>15.4970870967742</v>
      </c>
      <c r="BT19">
        <v>14.6237612903226</v>
      </c>
      <c r="BU19">
        <v>499.99929032258098</v>
      </c>
      <c r="BV19">
        <v>95.344425806451596</v>
      </c>
      <c r="BW19">
        <v>0.19991703225806501</v>
      </c>
      <c r="BX19">
        <v>27.609851612903199</v>
      </c>
      <c r="BY19">
        <v>27.452822580645201</v>
      </c>
      <c r="BZ19">
        <v>999.9</v>
      </c>
      <c r="CA19">
        <v>10001.774193548399</v>
      </c>
      <c r="CB19">
        <v>0</v>
      </c>
      <c r="CC19">
        <v>72.866106451612893</v>
      </c>
      <c r="CD19">
        <v>999.97383870967701</v>
      </c>
      <c r="CE19">
        <v>0.95999351612903205</v>
      </c>
      <c r="CF19">
        <v>4.0006193548387102E-2</v>
      </c>
      <c r="CG19">
        <v>0</v>
      </c>
      <c r="CH19">
        <v>2.3735225806451599</v>
      </c>
      <c r="CI19">
        <v>0</v>
      </c>
      <c r="CJ19">
        <v>1344.6535483871</v>
      </c>
      <c r="CK19">
        <v>9334.0664516129</v>
      </c>
      <c r="CL19">
        <v>37.652999999999999</v>
      </c>
      <c r="CM19">
        <v>40.875</v>
      </c>
      <c r="CN19">
        <v>38.824258064516101</v>
      </c>
      <c r="CO19">
        <v>39.645000000000003</v>
      </c>
      <c r="CP19">
        <v>37.856709677419403</v>
      </c>
      <c r="CQ19">
        <v>959.96709677419403</v>
      </c>
      <c r="CR19">
        <v>40.0041935483871</v>
      </c>
      <c r="CS19">
        <v>0</v>
      </c>
      <c r="CT19">
        <v>59.399999856948902</v>
      </c>
      <c r="CU19">
        <v>2.3767499999999999</v>
      </c>
      <c r="CV19">
        <v>-0.115859835840407</v>
      </c>
      <c r="CW19">
        <v>-63.338461571624599</v>
      </c>
      <c r="CX19">
        <v>1344.09269230769</v>
      </c>
      <c r="CY19">
        <v>15</v>
      </c>
      <c r="CZ19">
        <v>1684833719.2</v>
      </c>
      <c r="DA19" t="s">
        <v>255</v>
      </c>
      <c r="DB19">
        <v>2</v>
      </c>
      <c r="DC19">
        <v>-3.641</v>
      </c>
      <c r="DD19">
        <v>0.41499999999999998</v>
      </c>
      <c r="DE19">
        <v>400</v>
      </c>
      <c r="DF19">
        <v>16</v>
      </c>
      <c r="DG19">
        <v>1.58</v>
      </c>
      <c r="DH19">
        <v>0.23</v>
      </c>
      <c r="DI19">
        <v>-2.5803855769230801</v>
      </c>
      <c r="DJ19">
        <v>-8.9774174437138102E-2</v>
      </c>
      <c r="DK19">
        <v>0.125945335614816</v>
      </c>
      <c r="DL19">
        <v>1</v>
      </c>
      <c r="DM19">
        <v>2.35476818181818</v>
      </c>
      <c r="DN19">
        <v>0.17460365303808401</v>
      </c>
      <c r="DO19">
        <v>0.15446995555583401</v>
      </c>
      <c r="DP19">
        <v>1</v>
      </c>
      <c r="DQ19">
        <v>0.88108755769230795</v>
      </c>
      <c r="DR19">
        <v>-8.35507484958911E-2</v>
      </c>
      <c r="DS19">
        <v>1.1167312112751E-2</v>
      </c>
      <c r="DT19">
        <v>1</v>
      </c>
      <c r="DU19">
        <v>3</v>
      </c>
      <c r="DV19">
        <v>3</v>
      </c>
      <c r="DW19" t="s">
        <v>260</v>
      </c>
      <c r="DX19">
        <v>100</v>
      </c>
      <c r="DY19">
        <v>100</v>
      </c>
      <c r="DZ19">
        <v>-3.641</v>
      </c>
      <c r="EA19">
        <v>0.41499999999999998</v>
      </c>
      <c r="EB19">
        <v>2</v>
      </c>
      <c r="EC19">
        <v>516.63300000000004</v>
      </c>
      <c r="ED19">
        <v>415.149</v>
      </c>
      <c r="EE19">
        <v>26.9131</v>
      </c>
      <c r="EF19">
        <v>30.4938</v>
      </c>
      <c r="EG19">
        <v>30.000499999999999</v>
      </c>
      <c r="EH19">
        <v>30.5093</v>
      </c>
      <c r="EI19">
        <v>30.509899999999998</v>
      </c>
      <c r="EJ19">
        <v>20.212700000000002</v>
      </c>
      <c r="EK19">
        <v>33.0732</v>
      </c>
      <c r="EL19">
        <v>0</v>
      </c>
      <c r="EM19">
        <v>26.797599999999999</v>
      </c>
      <c r="EN19">
        <v>402.685</v>
      </c>
      <c r="EO19">
        <v>14.7006</v>
      </c>
      <c r="EP19">
        <v>100.348</v>
      </c>
      <c r="EQ19">
        <v>90.126800000000003</v>
      </c>
    </row>
    <row r="20" spans="1:147" x14ac:dyDescent="0.3">
      <c r="A20">
        <v>4</v>
      </c>
      <c r="B20">
        <v>1684833980.3</v>
      </c>
      <c r="C20">
        <v>180.09999990463299</v>
      </c>
      <c r="D20" t="s">
        <v>264</v>
      </c>
      <c r="E20" t="s">
        <v>265</v>
      </c>
      <c r="F20">
        <v>1684833972.3</v>
      </c>
      <c r="G20">
        <f t="shared" si="0"/>
        <v>5.2501569740075913E-3</v>
      </c>
      <c r="H20">
        <f t="shared" si="1"/>
        <v>16.298153754462223</v>
      </c>
      <c r="I20">
        <f t="shared" si="2"/>
        <v>399.982741935484</v>
      </c>
      <c r="J20">
        <f t="shared" si="3"/>
        <v>267.28150391670511</v>
      </c>
      <c r="K20">
        <f t="shared" si="4"/>
        <v>25.537095632265473</v>
      </c>
      <c r="L20">
        <f t="shared" si="5"/>
        <v>38.215878698607604</v>
      </c>
      <c r="M20">
        <f t="shared" si="6"/>
        <v>0.22453587185883228</v>
      </c>
      <c r="N20">
        <f t="shared" si="7"/>
        <v>3.3571505297904962</v>
      </c>
      <c r="O20">
        <f t="shared" si="8"/>
        <v>0.21651405059080553</v>
      </c>
      <c r="P20">
        <f t="shared" si="9"/>
        <v>0.1360181339743142</v>
      </c>
      <c r="Q20">
        <f t="shared" si="10"/>
        <v>161.8467142868007</v>
      </c>
      <c r="R20">
        <f t="shared" si="11"/>
        <v>27.561508021210248</v>
      </c>
      <c r="S20">
        <f t="shared" si="12"/>
        <v>27.801058064516099</v>
      </c>
      <c r="T20">
        <f t="shared" si="13"/>
        <v>3.7510505547716209</v>
      </c>
      <c r="U20">
        <f t="shared" si="14"/>
        <v>39.649196322274449</v>
      </c>
      <c r="V20">
        <f t="shared" si="15"/>
        <v>1.4978888387842355</v>
      </c>
      <c r="W20">
        <f t="shared" si="16"/>
        <v>3.7778542258692376</v>
      </c>
      <c r="X20">
        <f t="shared" si="17"/>
        <v>2.2531617159873853</v>
      </c>
      <c r="Y20">
        <f t="shared" si="18"/>
        <v>-231.53192255373477</v>
      </c>
      <c r="Z20">
        <f t="shared" si="19"/>
        <v>22.083200686033798</v>
      </c>
      <c r="AA20">
        <f t="shared" si="20"/>
        <v>1.4318737387494986</v>
      </c>
      <c r="AB20">
        <f t="shared" si="21"/>
        <v>-46.170133842150783</v>
      </c>
      <c r="AC20">
        <v>-3.9544650083499298E-2</v>
      </c>
      <c r="AD20">
        <v>4.4392334020344301E-2</v>
      </c>
      <c r="AE20">
        <v>3.34562410589086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50270.594337637369</v>
      </c>
      <c r="AK20" t="s">
        <v>251</v>
      </c>
      <c r="AL20">
        <v>2.30031923076923</v>
      </c>
      <c r="AM20">
        <v>1.5891999999999999</v>
      </c>
      <c r="AN20">
        <f t="shared" si="25"/>
        <v>-0.71111923076923</v>
      </c>
      <c r="AO20">
        <f t="shared" si="26"/>
        <v>-0.44746994133477852</v>
      </c>
      <c r="AP20">
        <v>-1.2192523726073901</v>
      </c>
      <c r="AQ20" t="s">
        <v>266</v>
      </c>
      <c r="AR20">
        <v>2.36143846153846</v>
      </c>
      <c r="AS20">
        <v>2.3834499999999998</v>
      </c>
      <c r="AT20">
        <f t="shared" si="27"/>
        <v>9.2351584726089175E-3</v>
      </c>
      <c r="AU20">
        <v>0.5</v>
      </c>
      <c r="AV20">
        <f t="shared" si="28"/>
        <v>841.19886452904962</v>
      </c>
      <c r="AW20">
        <f t="shared" si="29"/>
        <v>16.298153754462223</v>
      </c>
      <c r="AX20">
        <f t="shared" si="30"/>
        <v>3.8843024104522268</v>
      </c>
      <c r="AY20">
        <f t="shared" si="31"/>
        <v>1</v>
      </c>
      <c r="AZ20">
        <f t="shared" si="32"/>
        <v>2.0824334013903885E-2</v>
      </c>
      <c r="BA20">
        <f t="shared" si="33"/>
        <v>-0.33323543602760702</v>
      </c>
      <c r="BB20" t="s">
        <v>253</v>
      </c>
      <c r="BC20">
        <v>0</v>
      </c>
      <c r="BD20">
        <f t="shared" si="34"/>
        <v>2.3834499999999998</v>
      </c>
      <c r="BE20">
        <f t="shared" si="35"/>
        <v>9.2351584726089505E-3</v>
      </c>
      <c r="BF20">
        <f t="shared" si="36"/>
        <v>-0.49977976340296998</v>
      </c>
      <c r="BG20">
        <f t="shared" si="37"/>
        <v>0.26478208568521805</v>
      </c>
      <c r="BH20">
        <f t="shared" si="38"/>
        <v>1.1169013094201459</v>
      </c>
      <c r="BI20">
        <f t="shared" si="39"/>
        <v>999.99861290322599</v>
      </c>
      <c r="BJ20">
        <f t="shared" si="40"/>
        <v>841.19886452904962</v>
      </c>
      <c r="BK20">
        <f t="shared" si="41"/>
        <v>0.8412000313548994</v>
      </c>
      <c r="BL20">
        <f t="shared" si="42"/>
        <v>0.19240006270979881</v>
      </c>
      <c r="BM20">
        <v>0.71482560654949101</v>
      </c>
      <c r="BN20">
        <v>0.5</v>
      </c>
      <c r="BO20" t="s">
        <v>254</v>
      </c>
      <c r="BP20">
        <v>1684833972.3</v>
      </c>
      <c r="BQ20">
        <v>399.982741935484</v>
      </c>
      <c r="BR20">
        <v>402.613</v>
      </c>
      <c r="BS20">
        <v>15.677506451612899</v>
      </c>
      <c r="BT20">
        <v>14.9386935483871</v>
      </c>
      <c r="BU20">
        <v>500.006129032258</v>
      </c>
      <c r="BV20">
        <v>95.343854838709703</v>
      </c>
      <c r="BW20">
        <v>0.19996416129032299</v>
      </c>
      <c r="BX20">
        <v>27.9230709677419</v>
      </c>
      <c r="BY20">
        <v>27.801058064516099</v>
      </c>
      <c r="BZ20">
        <v>999.9</v>
      </c>
      <c r="CA20">
        <v>10002.0967741935</v>
      </c>
      <c r="CB20">
        <v>0</v>
      </c>
      <c r="CC20">
        <v>72.852645161290297</v>
      </c>
      <c r="CD20">
        <v>999.99861290322599</v>
      </c>
      <c r="CE20">
        <v>0.95999674193548401</v>
      </c>
      <c r="CF20">
        <v>4.0002903225806401E-2</v>
      </c>
      <c r="CG20">
        <v>0</v>
      </c>
      <c r="CH20">
        <v>2.3564096774193501</v>
      </c>
      <c r="CI20">
        <v>0</v>
      </c>
      <c r="CJ20">
        <v>1297.8322580645199</v>
      </c>
      <c r="CK20">
        <v>9334.3067741935502</v>
      </c>
      <c r="CL20">
        <v>38</v>
      </c>
      <c r="CM20">
        <v>41.05</v>
      </c>
      <c r="CN20">
        <v>39.139000000000003</v>
      </c>
      <c r="CO20">
        <v>39.799999999999997</v>
      </c>
      <c r="CP20">
        <v>38.127000000000002</v>
      </c>
      <c r="CQ20">
        <v>959.99709677419401</v>
      </c>
      <c r="CR20">
        <v>40.000967741935497</v>
      </c>
      <c r="CS20">
        <v>0</v>
      </c>
      <c r="CT20">
        <v>59.399999856948902</v>
      </c>
      <c r="CU20">
        <v>2.36143846153846</v>
      </c>
      <c r="CV20">
        <v>-0.455644438072005</v>
      </c>
      <c r="CW20">
        <v>-25.2652991622104</v>
      </c>
      <c r="CX20">
        <v>1297.67423076923</v>
      </c>
      <c r="CY20">
        <v>15</v>
      </c>
      <c r="CZ20">
        <v>1684833719.2</v>
      </c>
      <c r="DA20" t="s">
        <v>255</v>
      </c>
      <c r="DB20">
        <v>2</v>
      </c>
      <c r="DC20">
        <v>-3.641</v>
      </c>
      <c r="DD20">
        <v>0.41499999999999998</v>
      </c>
      <c r="DE20">
        <v>400</v>
      </c>
      <c r="DF20">
        <v>16</v>
      </c>
      <c r="DG20">
        <v>1.58</v>
      </c>
      <c r="DH20">
        <v>0.23</v>
      </c>
      <c r="DI20">
        <v>-2.6346330769230799</v>
      </c>
      <c r="DJ20">
        <v>5.0255954921596697E-3</v>
      </c>
      <c r="DK20">
        <v>0.104134222419885</v>
      </c>
      <c r="DL20">
        <v>1</v>
      </c>
      <c r="DM20">
        <v>2.3928090909090902</v>
      </c>
      <c r="DN20">
        <v>-0.26438753844098101</v>
      </c>
      <c r="DO20">
        <v>0.143519018090701</v>
      </c>
      <c r="DP20">
        <v>1</v>
      </c>
      <c r="DQ20">
        <v>0.74471394230769195</v>
      </c>
      <c r="DR20">
        <v>-6.7827051993513604E-2</v>
      </c>
      <c r="DS20">
        <v>1.60944324276984E-2</v>
      </c>
      <c r="DT20">
        <v>1</v>
      </c>
      <c r="DU20">
        <v>3</v>
      </c>
      <c r="DV20">
        <v>3</v>
      </c>
      <c r="DW20" t="s">
        <v>260</v>
      </c>
      <c r="DX20">
        <v>100</v>
      </c>
      <c r="DY20">
        <v>100</v>
      </c>
      <c r="DZ20">
        <v>-3.641</v>
      </c>
      <c r="EA20">
        <v>0.41499999999999998</v>
      </c>
      <c r="EB20">
        <v>2</v>
      </c>
      <c r="EC20">
        <v>515.37800000000004</v>
      </c>
      <c r="ED20">
        <v>415.798</v>
      </c>
      <c r="EE20">
        <v>26.909300000000002</v>
      </c>
      <c r="EF20">
        <v>30.501799999999999</v>
      </c>
      <c r="EG20">
        <v>29.9999</v>
      </c>
      <c r="EH20">
        <v>30.543500000000002</v>
      </c>
      <c r="EI20">
        <v>30.549199999999999</v>
      </c>
      <c r="EJ20">
        <v>20.219000000000001</v>
      </c>
      <c r="EK20">
        <v>30.053899999999999</v>
      </c>
      <c r="EL20">
        <v>0</v>
      </c>
      <c r="EM20">
        <v>26.91</v>
      </c>
      <c r="EN20">
        <v>402.65199999999999</v>
      </c>
      <c r="EO20">
        <v>15.0984</v>
      </c>
      <c r="EP20">
        <v>100.34099999999999</v>
      </c>
      <c r="EQ20">
        <v>90.125100000000003</v>
      </c>
    </row>
    <row r="21" spans="1:147" x14ac:dyDescent="0.3">
      <c r="A21">
        <v>5</v>
      </c>
      <c r="B21">
        <v>1684834040.3</v>
      </c>
      <c r="C21">
        <v>240.09999990463299</v>
      </c>
      <c r="D21" t="s">
        <v>267</v>
      </c>
      <c r="E21" t="s">
        <v>268</v>
      </c>
      <c r="F21">
        <v>1684834032.3</v>
      </c>
      <c r="G21">
        <f t="shared" si="0"/>
        <v>4.9507189577154736E-3</v>
      </c>
      <c r="H21">
        <f t="shared" si="1"/>
        <v>17.074420011111219</v>
      </c>
      <c r="I21">
        <f t="shared" si="2"/>
        <v>399.99251612903203</v>
      </c>
      <c r="J21">
        <f t="shared" si="3"/>
        <v>253.29988158194902</v>
      </c>
      <c r="K21">
        <f t="shared" si="4"/>
        <v>24.20169948560369</v>
      </c>
      <c r="L21">
        <f t="shared" si="5"/>
        <v>38.217541245527308</v>
      </c>
      <c r="M21">
        <f t="shared" si="6"/>
        <v>0.20991847881244058</v>
      </c>
      <c r="N21">
        <f t="shared" si="7"/>
        <v>3.3589693142275916</v>
      </c>
      <c r="O21">
        <f t="shared" si="8"/>
        <v>0.20289318762462039</v>
      </c>
      <c r="P21">
        <f t="shared" si="9"/>
        <v>0.12741985034191666</v>
      </c>
      <c r="Q21">
        <f t="shared" si="10"/>
        <v>161.84624944502548</v>
      </c>
      <c r="R21">
        <f t="shared" si="11"/>
        <v>27.829431377363111</v>
      </c>
      <c r="S21">
        <f t="shared" si="12"/>
        <v>27.971280645161301</v>
      </c>
      <c r="T21">
        <f t="shared" si="13"/>
        <v>3.7884908463857299</v>
      </c>
      <c r="U21">
        <f t="shared" si="14"/>
        <v>39.819859502982276</v>
      </c>
      <c r="V21">
        <f t="shared" si="15"/>
        <v>1.5219067520632672</v>
      </c>
      <c r="W21">
        <f t="shared" si="16"/>
        <v>3.8219792110248036</v>
      </c>
      <c r="X21">
        <f t="shared" si="17"/>
        <v>2.2665840943224627</v>
      </c>
      <c r="Y21">
        <f t="shared" si="18"/>
        <v>-218.32670603525239</v>
      </c>
      <c r="Z21">
        <f t="shared" si="19"/>
        <v>27.34732259030336</v>
      </c>
      <c r="AA21">
        <f t="shared" si="20"/>
        <v>1.7755054475268801</v>
      </c>
      <c r="AB21">
        <f t="shared" si="21"/>
        <v>-27.357628552396665</v>
      </c>
      <c r="AC21">
        <v>-3.9571554203657197E-2</v>
      </c>
      <c r="AD21">
        <v>4.4422536252151999E-2</v>
      </c>
      <c r="AE21">
        <v>3.3474350483495101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50270.151284312393</v>
      </c>
      <c r="AK21" t="s">
        <v>251</v>
      </c>
      <c r="AL21">
        <v>2.30031923076923</v>
      </c>
      <c r="AM21">
        <v>1.5891999999999999</v>
      </c>
      <c r="AN21">
        <f t="shared" si="25"/>
        <v>-0.71111923076923</v>
      </c>
      <c r="AO21">
        <f t="shared" si="26"/>
        <v>-0.44746994133477852</v>
      </c>
      <c r="AP21">
        <v>-1.2192523726073901</v>
      </c>
      <c r="AQ21" t="s">
        <v>269</v>
      </c>
      <c r="AR21">
        <v>2.26433461538462</v>
      </c>
      <c r="AS21">
        <v>1.65</v>
      </c>
      <c r="AT21">
        <f t="shared" si="27"/>
        <v>-0.37232400932401211</v>
      </c>
      <c r="AU21">
        <v>0.5</v>
      </c>
      <c r="AV21">
        <f t="shared" si="28"/>
        <v>841.19666852903924</v>
      </c>
      <c r="AW21">
        <f t="shared" si="29"/>
        <v>17.074420011111219</v>
      </c>
      <c r="AX21">
        <f t="shared" si="30"/>
        <v>-156.59885812836697</v>
      </c>
      <c r="AY21">
        <f t="shared" si="31"/>
        <v>1</v>
      </c>
      <c r="AZ21">
        <f t="shared" si="32"/>
        <v>2.1747200230485798E-2</v>
      </c>
      <c r="BA21">
        <f t="shared" si="33"/>
        <v>-3.6848484848484832E-2</v>
      </c>
      <c r="BB21" t="s">
        <v>253</v>
      </c>
      <c r="BC21">
        <v>0</v>
      </c>
      <c r="BD21">
        <f t="shared" si="34"/>
        <v>1.65</v>
      </c>
      <c r="BE21">
        <f t="shared" si="35"/>
        <v>-0.37232400932401222</v>
      </c>
      <c r="BF21">
        <f t="shared" si="36"/>
        <v>-3.8258243141203102E-2</v>
      </c>
      <c r="BG21">
        <f t="shared" si="37"/>
        <v>0.94466622901179542</v>
      </c>
      <c r="BH21">
        <f t="shared" si="38"/>
        <v>8.5499023749127906E-2</v>
      </c>
      <c r="BI21">
        <f t="shared" si="39"/>
        <v>999.99603225806402</v>
      </c>
      <c r="BJ21">
        <f t="shared" si="40"/>
        <v>841.19666852903924</v>
      </c>
      <c r="BK21">
        <f t="shared" si="41"/>
        <v>0.84120000619358037</v>
      </c>
      <c r="BL21">
        <f t="shared" si="42"/>
        <v>0.1924000123871607</v>
      </c>
      <c r="BM21">
        <v>0.71482560654949101</v>
      </c>
      <c r="BN21">
        <v>0.5</v>
      </c>
      <c r="BO21" t="s">
        <v>254</v>
      </c>
      <c r="BP21">
        <v>1684834032.3</v>
      </c>
      <c r="BQ21">
        <v>399.99251612903203</v>
      </c>
      <c r="BR21">
        <v>402.71664516128999</v>
      </c>
      <c r="BS21">
        <v>15.928583870967699</v>
      </c>
      <c r="BT21">
        <v>15.232083870967699</v>
      </c>
      <c r="BU21">
        <v>500.00445161290298</v>
      </c>
      <c r="BV21">
        <v>95.345683870967704</v>
      </c>
      <c r="BW21">
        <v>0.19995687096774201</v>
      </c>
      <c r="BX21">
        <v>28.122296774193501</v>
      </c>
      <c r="BY21">
        <v>27.971280645161301</v>
      </c>
      <c r="BZ21">
        <v>999.9</v>
      </c>
      <c r="CA21">
        <v>10008.7096774194</v>
      </c>
      <c r="CB21">
        <v>0</v>
      </c>
      <c r="CC21">
        <v>72.877496774193503</v>
      </c>
      <c r="CD21">
        <v>999.99603225806402</v>
      </c>
      <c r="CE21">
        <v>0.96000041935483904</v>
      </c>
      <c r="CF21">
        <v>3.9999283870967697E-2</v>
      </c>
      <c r="CG21">
        <v>0</v>
      </c>
      <c r="CH21">
        <v>2.2591000000000001</v>
      </c>
      <c r="CI21">
        <v>0</v>
      </c>
      <c r="CJ21">
        <v>1277.07064516129</v>
      </c>
      <c r="CK21">
        <v>9334.2883870967707</v>
      </c>
      <c r="CL21">
        <v>38.304000000000002</v>
      </c>
      <c r="CM21">
        <v>41.241870967741903</v>
      </c>
      <c r="CN21">
        <v>39.412999999999997</v>
      </c>
      <c r="CO21">
        <v>39.936999999999998</v>
      </c>
      <c r="CP21">
        <v>38.396999999999998</v>
      </c>
      <c r="CQ21">
        <v>959.99483870967697</v>
      </c>
      <c r="CR21">
        <v>40</v>
      </c>
      <c r="CS21">
        <v>0</v>
      </c>
      <c r="CT21">
        <v>59.199999809265101</v>
      </c>
      <c r="CU21">
        <v>2.26433461538462</v>
      </c>
      <c r="CV21">
        <v>-4.6123074481105503E-2</v>
      </c>
      <c r="CW21">
        <v>-8.2977777747766197</v>
      </c>
      <c r="CX21">
        <v>1276.9911538461499</v>
      </c>
      <c r="CY21">
        <v>15</v>
      </c>
      <c r="CZ21">
        <v>1684833719.2</v>
      </c>
      <c r="DA21" t="s">
        <v>255</v>
      </c>
      <c r="DB21">
        <v>2</v>
      </c>
      <c r="DC21">
        <v>-3.641</v>
      </c>
      <c r="DD21">
        <v>0.41499999999999998</v>
      </c>
      <c r="DE21">
        <v>400</v>
      </c>
      <c r="DF21">
        <v>16</v>
      </c>
      <c r="DG21">
        <v>1.58</v>
      </c>
      <c r="DH21">
        <v>0.23</v>
      </c>
      <c r="DI21">
        <v>-2.7081505769230798</v>
      </c>
      <c r="DJ21">
        <v>-0.164937402885551</v>
      </c>
      <c r="DK21">
        <v>9.0915258142562003E-2</v>
      </c>
      <c r="DL21">
        <v>1</v>
      </c>
      <c r="DM21">
        <v>2.30849090909091</v>
      </c>
      <c r="DN21">
        <v>-0.37063853456344797</v>
      </c>
      <c r="DO21">
        <v>0.19274674719361401</v>
      </c>
      <c r="DP21">
        <v>1</v>
      </c>
      <c r="DQ21">
        <v>0.68980996153846197</v>
      </c>
      <c r="DR21">
        <v>5.23412276956974E-2</v>
      </c>
      <c r="DS21">
        <v>1.6411784275754598E-2</v>
      </c>
      <c r="DT21">
        <v>1</v>
      </c>
      <c r="DU21">
        <v>3</v>
      </c>
      <c r="DV21">
        <v>3</v>
      </c>
      <c r="DW21" t="s">
        <v>260</v>
      </c>
      <c r="DX21">
        <v>100</v>
      </c>
      <c r="DY21">
        <v>100</v>
      </c>
      <c r="DZ21">
        <v>-3.641</v>
      </c>
      <c r="EA21">
        <v>0.41499999999999998</v>
      </c>
      <c r="EB21">
        <v>2</v>
      </c>
      <c r="EC21">
        <v>515.99300000000005</v>
      </c>
      <c r="ED21">
        <v>416.79399999999998</v>
      </c>
      <c r="EE21">
        <v>27.2181</v>
      </c>
      <c r="EF21">
        <v>30.4833</v>
      </c>
      <c r="EG21">
        <v>30.0002</v>
      </c>
      <c r="EH21">
        <v>30.556699999999999</v>
      </c>
      <c r="EI21">
        <v>30.567599999999999</v>
      </c>
      <c r="EJ21">
        <v>20.2197</v>
      </c>
      <c r="EK21">
        <v>29.1694</v>
      </c>
      <c r="EL21">
        <v>0</v>
      </c>
      <c r="EM21">
        <v>27.205400000000001</v>
      </c>
      <c r="EN21">
        <v>402.65499999999997</v>
      </c>
      <c r="EO21">
        <v>15.254200000000001</v>
      </c>
      <c r="EP21">
        <v>100.343</v>
      </c>
      <c r="EQ21">
        <v>90.127099999999999</v>
      </c>
    </row>
    <row r="22" spans="1:147" x14ac:dyDescent="0.3">
      <c r="A22">
        <v>6</v>
      </c>
      <c r="B22">
        <v>1684834100.3</v>
      </c>
      <c r="C22">
        <v>300.09999990463302</v>
      </c>
      <c r="D22" t="s">
        <v>270</v>
      </c>
      <c r="E22" t="s">
        <v>271</v>
      </c>
      <c r="F22">
        <v>1684834092.3</v>
      </c>
      <c r="G22">
        <f t="shared" si="0"/>
        <v>4.9955984772459931E-3</v>
      </c>
      <c r="H22">
        <f t="shared" si="1"/>
        <v>17.496192042860748</v>
      </c>
      <c r="I22">
        <f t="shared" si="2"/>
        <v>400.00454838709697</v>
      </c>
      <c r="J22">
        <f t="shared" si="3"/>
        <v>251.08462991105537</v>
      </c>
      <c r="K22">
        <f t="shared" si="4"/>
        <v>23.990130065103163</v>
      </c>
      <c r="L22">
        <f t="shared" si="5"/>
        <v>38.218831418867289</v>
      </c>
      <c r="M22">
        <f t="shared" si="6"/>
        <v>0.21159374917444723</v>
      </c>
      <c r="N22">
        <f t="shared" si="7"/>
        <v>3.3594541357308327</v>
      </c>
      <c r="O22">
        <f t="shared" si="8"/>
        <v>0.20445892220891362</v>
      </c>
      <c r="P22">
        <f t="shared" si="9"/>
        <v>0.12840782007120152</v>
      </c>
      <c r="Q22">
        <f t="shared" si="10"/>
        <v>161.84647293501178</v>
      </c>
      <c r="R22">
        <f t="shared" si="11"/>
        <v>27.955578089763346</v>
      </c>
      <c r="S22">
        <f t="shared" si="12"/>
        <v>28.061167741935499</v>
      </c>
      <c r="T22">
        <f t="shared" si="13"/>
        <v>3.8083926493600631</v>
      </c>
      <c r="U22">
        <f t="shared" si="14"/>
        <v>39.954526959958358</v>
      </c>
      <c r="V22">
        <f t="shared" si="15"/>
        <v>1.5392222002874441</v>
      </c>
      <c r="W22">
        <f t="shared" si="16"/>
        <v>3.8524350490496917</v>
      </c>
      <c r="X22">
        <f t="shared" si="17"/>
        <v>2.269170449072619</v>
      </c>
      <c r="Y22">
        <f t="shared" si="18"/>
        <v>-220.30589284654829</v>
      </c>
      <c r="Z22">
        <f t="shared" si="19"/>
        <v>35.764932870418448</v>
      </c>
      <c r="AA22">
        <f t="shared" si="20"/>
        <v>2.3242958089119949</v>
      </c>
      <c r="AB22">
        <f t="shared" si="21"/>
        <v>-20.370191232206082</v>
      </c>
      <c r="AC22">
        <v>-3.9578726861844001E-2</v>
      </c>
      <c r="AD22">
        <v>4.4430588189325999E-2</v>
      </c>
      <c r="AE22">
        <v>3.3479177791755399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50256.141895723034</v>
      </c>
      <c r="AK22" t="s">
        <v>251</v>
      </c>
      <c r="AL22">
        <v>2.30031923076923</v>
      </c>
      <c r="AM22">
        <v>1.5891999999999999</v>
      </c>
      <c r="AN22">
        <f t="shared" si="25"/>
        <v>-0.71111923076923</v>
      </c>
      <c r="AO22">
        <f t="shared" si="26"/>
        <v>-0.44746994133477852</v>
      </c>
      <c r="AP22">
        <v>-1.2192523726073901</v>
      </c>
      <c r="AQ22" t="s">
        <v>272</v>
      </c>
      <c r="AR22">
        <v>2.3860999999999999</v>
      </c>
      <c r="AS22">
        <v>1.4148000000000001</v>
      </c>
      <c r="AT22">
        <f t="shared" si="27"/>
        <v>-0.68652813118461964</v>
      </c>
      <c r="AU22">
        <v>0.5</v>
      </c>
      <c r="AV22">
        <f t="shared" si="28"/>
        <v>841.197786116114</v>
      </c>
      <c r="AW22">
        <f t="shared" si="29"/>
        <v>17.496192042860748</v>
      </c>
      <c r="AX22">
        <f t="shared" si="30"/>
        <v>-288.75297202946757</v>
      </c>
      <c r="AY22">
        <f t="shared" si="31"/>
        <v>1</v>
      </c>
      <c r="AZ22">
        <f t="shared" si="32"/>
        <v>2.2248565942950268E-2</v>
      </c>
      <c r="BA22">
        <f t="shared" si="33"/>
        <v>0.12326830647441327</v>
      </c>
      <c r="BB22" t="s">
        <v>253</v>
      </c>
      <c r="BC22">
        <v>0</v>
      </c>
      <c r="BD22">
        <f t="shared" si="34"/>
        <v>1.4148000000000001</v>
      </c>
      <c r="BE22">
        <f t="shared" si="35"/>
        <v>-0.68652813118461964</v>
      </c>
      <c r="BF22">
        <f t="shared" si="36"/>
        <v>0.10974075006292468</v>
      </c>
      <c r="BG22">
        <f t="shared" si="37"/>
        <v>1.096870588746282</v>
      </c>
      <c r="BH22">
        <f t="shared" si="38"/>
        <v>-0.24524719970144582</v>
      </c>
      <c r="BI22">
        <f t="shared" si="39"/>
        <v>999.99735483870995</v>
      </c>
      <c r="BJ22">
        <f t="shared" si="40"/>
        <v>841.197786116114</v>
      </c>
      <c r="BK22">
        <f t="shared" si="41"/>
        <v>0.84120001122582089</v>
      </c>
      <c r="BL22">
        <f t="shared" si="42"/>
        <v>0.19240002245164187</v>
      </c>
      <c r="BM22">
        <v>0.71482560654949101</v>
      </c>
      <c r="BN22">
        <v>0.5</v>
      </c>
      <c r="BO22" t="s">
        <v>254</v>
      </c>
      <c r="BP22">
        <v>1684834092.3</v>
      </c>
      <c r="BQ22">
        <v>400.00454838709697</v>
      </c>
      <c r="BR22">
        <v>402.79148387096802</v>
      </c>
      <c r="BS22">
        <v>16.109751612903199</v>
      </c>
      <c r="BT22">
        <v>15.4070838709677</v>
      </c>
      <c r="BU22">
        <v>500.016419354839</v>
      </c>
      <c r="BV22">
        <v>95.346064516129005</v>
      </c>
      <c r="BW22">
        <v>0.199927580645161</v>
      </c>
      <c r="BX22">
        <v>28.258638709677399</v>
      </c>
      <c r="BY22">
        <v>28.061167741935499</v>
      </c>
      <c r="BZ22">
        <v>999.9</v>
      </c>
      <c r="CA22">
        <v>10010.483870967701</v>
      </c>
      <c r="CB22">
        <v>0</v>
      </c>
      <c r="CC22">
        <v>72.891303225806496</v>
      </c>
      <c r="CD22">
        <v>999.99735483870995</v>
      </c>
      <c r="CE22">
        <v>0.96000254838709698</v>
      </c>
      <c r="CF22">
        <v>3.9997309677419303E-2</v>
      </c>
      <c r="CG22">
        <v>0</v>
      </c>
      <c r="CH22">
        <v>2.3770225806451601</v>
      </c>
      <c r="CI22">
        <v>0</v>
      </c>
      <c r="CJ22">
        <v>1267.43580645161</v>
      </c>
      <c r="CK22">
        <v>9334.3077419354795</v>
      </c>
      <c r="CL22">
        <v>38.572161290322597</v>
      </c>
      <c r="CM22">
        <v>41.429000000000002</v>
      </c>
      <c r="CN22">
        <v>39.679000000000002</v>
      </c>
      <c r="CO22">
        <v>40.116870967741903</v>
      </c>
      <c r="CP22">
        <v>38.634999999999998</v>
      </c>
      <c r="CQ22">
        <v>959.99838709677397</v>
      </c>
      <c r="CR22">
        <v>40.000322580645197</v>
      </c>
      <c r="CS22">
        <v>0</v>
      </c>
      <c r="CT22">
        <v>59.599999904632597</v>
      </c>
      <c r="CU22">
        <v>2.3860999999999999</v>
      </c>
      <c r="CV22">
        <v>-0.67453674296441901</v>
      </c>
      <c r="CW22">
        <v>0.33948717622798602</v>
      </c>
      <c r="CX22">
        <v>1267.41423076923</v>
      </c>
      <c r="CY22">
        <v>15</v>
      </c>
      <c r="CZ22">
        <v>1684833719.2</v>
      </c>
      <c r="DA22" t="s">
        <v>255</v>
      </c>
      <c r="DB22">
        <v>2</v>
      </c>
      <c r="DC22">
        <v>-3.641</v>
      </c>
      <c r="DD22">
        <v>0.41499999999999998</v>
      </c>
      <c r="DE22">
        <v>400</v>
      </c>
      <c r="DF22">
        <v>16</v>
      </c>
      <c r="DG22">
        <v>1.58</v>
      </c>
      <c r="DH22">
        <v>0.23</v>
      </c>
      <c r="DI22">
        <v>-2.7903549999999999</v>
      </c>
      <c r="DJ22">
        <v>3.4633108511928003E-2</v>
      </c>
      <c r="DK22">
        <v>0.109431671999191</v>
      </c>
      <c r="DL22">
        <v>1</v>
      </c>
      <c r="DM22">
        <v>2.37027272727273</v>
      </c>
      <c r="DN22">
        <v>0.16608567074591499</v>
      </c>
      <c r="DO22">
        <v>0.190745269646621</v>
      </c>
      <c r="DP22">
        <v>1</v>
      </c>
      <c r="DQ22">
        <v>0.69833011538461498</v>
      </c>
      <c r="DR22">
        <v>4.4104738324934202E-2</v>
      </c>
      <c r="DS22">
        <v>6.3256879335642302E-3</v>
      </c>
      <c r="DT22">
        <v>1</v>
      </c>
      <c r="DU22">
        <v>3</v>
      </c>
      <c r="DV22">
        <v>3</v>
      </c>
      <c r="DW22" t="s">
        <v>260</v>
      </c>
      <c r="DX22">
        <v>100</v>
      </c>
      <c r="DY22">
        <v>100</v>
      </c>
      <c r="DZ22">
        <v>-3.641</v>
      </c>
      <c r="EA22">
        <v>0.41499999999999998</v>
      </c>
      <c r="EB22">
        <v>2</v>
      </c>
      <c r="EC22">
        <v>515.37800000000004</v>
      </c>
      <c r="ED22">
        <v>417.488</v>
      </c>
      <c r="EE22">
        <v>26.6387</v>
      </c>
      <c r="EF22">
        <v>30.456800000000001</v>
      </c>
      <c r="EG22">
        <v>30</v>
      </c>
      <c r="EH22">
        <v>30.5593</v>
      </c>
      <c r="EI22">
        <v>30.577999999999999</v>
      </c>
      <c r="EJ22">
        <v>20.223600000000001</v>
      </c>
      <c r="EK22">
        <v>28.298200000000001</v>
      </c>
      <c r="EL22">
        <v>0</v>
      </c>
      <c r="EM22">
        <v>26.630700000000001</v>
      </c>
      <c r="EN22">
        <v>402.68799999999999</v>
      </c>
      <c r="EO22">
        <v>15.4214</v>
      </c>
      <c r="EP22">
        <v>100.342</v>
      </c>
      <c r="EQ22">
        <v>90.129400000000004</v>
      </c>
    </row>
    <row r="23" spans="1:147" x14ac:dyDescent="0.3">
      <c r="A23">
        <v>7</v>
      </c>
      <c r="B23">
        <v>1684834160.3</v>
      </c>
      <c r="C23">
        <v>360.09999990463302</v>
      </c>
      <c r="D23" t="s">
        <v>273</v>
      </c>
      <c r="E23" t="s">
        <v>274</v>
      </c>
      <c r="F23">
        <v>1684834152.3</v>
      </c>
      <c r="G23">
        <f t="shared" si="0"/>
        <v>5.1381152128646178E-3</v>
      </c>
      <c r="H23">
        <f t="shared" si="1"/>
        <v>18.234846569700032</v>
      </c>
      <c r="I23">
        <f t="shared" si="2"/>
        <v>399.96441935483898</v>
      </c>
      <c r="J23">
        <f t="shared" si="3"/>
        <v>251.04091005467774</v>
      </c>
      <c r="K23">
        <f t="shared" si="4"/>
        <v>23.986434976658519</v>
      </c>
      <c r="L23">
        <f t="shared" si="5"/>
        <v>38.215765453297131</v>
      </c>
      <c r="M23">
        <f t="shared" si="6"/>
        <v>0.22054751172698422</v>
      </c>
      <c r="N23">
        <f t="shared" si="7"/>
        <v>3.3570047260761897</v>
      </c>
      <c r="O23">
        <f t="shared" si="8"/>
        <v>0.21280252614628362</v>
      </c>
      <c r="P23">
        <f t="shared" si="9"/>
        <v>0.13367477610887837</v>
      </c>
      <c r="Q23">
        <f t="shared" si="10"/>
        <v>161.84791706172155</v>
      </c>
      <c r="R23">
        <f t="shared" si="11"/>
        <v>27.899926917084983</v>
      </c>
      <c r="S23">
        <f t="shared" si="12"/>
        <v>27.988403225806501</v>
      </c>
      <c r="T23">
        <f t="shared" si="13"/>
        <v>3.7922749266327629</v>
      </c>
      <c r="U23">
        <f t="shared" si="14"/>
        <v>40.281648880383798</v>
      </c>
      <c r="V23">
        <f t="shared" si="15"/>
        <v>1.5497631041096915</v>
      </c>
      <c r="W23">
        <f t="shared" si="16"/>
        <v>3.8473179405135753</v>
      </c>
      <c r="X23">
        <f t="shared" si="17"/>
        <v>2.2425118225230714</v>
      </c>
      <c r="Y23">
        <f t="shared" si="18"/>
        <v>-226.59088088732963</v>
      </c>
      <c r="Z23">
        <f t="shared" si="19"/>
        <v>44.773986685977356</v>
      </c>
      <c r="AA23">
        <f t="shared" si="20"/>
        <v>2.910514165665778</v>
      </c>
      <c r="AB23">
        <f t="shared" si="21"/>
        <v>-17.058462973964957</v>
      </c>
      <c r="AC23">
        <v>-3.9542493558997603E-2</v>
      </c>
      <c r="AD23">
        <v>4.4389913132669198E-2</v>
      </c>
      <c r="AE23">
        <v>3.3454789307575501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50215.866451698981</v>
      </c>
      <c r="AK23" t="s">
        <v>251</v>
      </c>
      <c r="AL23">
        <v>2.30031923076923</v>
      </c>
      <c r="AM23">
        <v>1.5891999999999999</v>
      </c>
      <c r="AN23">
        <f t="shared" si="25"/>
        <v>-0.71111923076923</v>
      </c>
      <c r="AO23">
        <f t="shared" si="26"/>
        <v>-0.44746994133477852</v>
      </c>
      <c r="AP23">
        <v>-1.2192523726073901</v>
      </c>
      <c r="AQ23" t="s">
        <v>275</v>
      </c>
      <c r="AR23">
        <v>2.3399807692307699</v>
      </c>
      <c r="AS23">
        <v>1.8011999999999999</v>
      </c>
      <c r="AT23">
        <f t="shared" si="27"/>
        <v>-0.29912323408326125</v>
      </c>
      <c r="AU23">
        <v>0.5</v>
      </c>
      <c r="AV23">
        <f t="shared" si="28"/>
        <v>841.20783402509392</v>
      </c>
      <c r="AW23">
        <f t="shared" si="29"/>
        <v>18.234846569700032</v>
      </c>
      <c r="AX23">
        <f t="shared" si="30"/>
        <v>-125.81240392488067</v>
      </c>
      <c r="AY23">
        <f t="shared" si="31"/>
        <v>1</v>
      </c>
      <c r="AZ23">
        <f t="shared" si="32"/>
        <v>2.3126388218737262E-2</v>
      </c>
      <c r="BA23">
        <f t="shared" si="33"/>
        <v>-0.11769931157006439</v>
      </c>
      <c r="BB23" t="s">
        <v>253</v>
      </c>
      <c r="BC23">
        <v>0</v>
      </c>
      <c r="BD23">
        <f t="shared" si="34"/>
        <v>1.8011999999999999</v>
      </c>
      <c r="BE23">
        <f t="shared" si="35"/>
        <v>-0.29912323408326119</v>
      </c>
      <c r="BF23">
        <f t="shared" si="36"/>
        <v>-0.13340045305814244</v>
      </c>
      <c r="BG23">
        <f t="shared" si="37"/>
        <v>1.0794630541492352</v>
      </c>
      <c r="BH23">
        <f t="shared" si="38"/>
        <v>0.29812159596735399</v>
      </c>
      <c r="BI23">
        <f t="shared" si="39"/>
        <v>1000.00964516129</v>
      </c>
      <c r="BJ23">
        <f t="shared" si="40"/>
        <v>841.20783402509392</v>
      </c>
      <c r="BK23">
        <f t="shared" si="41"/>
        <v>0.84119972051811243</v>
      </c>
      <c r="BL23">
        <f t="shared" si="42"/>
        <v>0.19239944103622492</v>
      </c>
      <c r="BM23">
        <v>0.71482560654949101</v>
      </c>
      <c r="BN23">
        <v>0.5</v>
      </c>
      <c r="BO23" t="s">
        <v>254</v>
      </c>
      <c r="BP23">
        <v>1684834152.3</v>
      </c>
      <c r="BQ23">
        <v>399.96441935483898</v>
      </c>
      <c r="BR23">
        <v>402.86516129032299</v>
      </c>
      <c r="BS23">
        <v>16.2197483870968</v>
      </c>
      <c r="BT23">
        <v>15.497093548387101</v>
      </c>
      <c r="BU23">
        <v>500.00129032258099</v>
      </c>
      <c r="BV23">
        <v>95.347880645161297</v>
      </c>
      <c r="BW23">
        <v>0.200032129032258</v>
      </c>
      <c r="BX23">
        <v>28.235796774193599</v>
      </c>
      <c r="BY23">
        <v>27.988403225806501</v>
      </c>
      <c r="BZ23">
        <v>999.9</v>
      </c>
      <c r="CA23">
        <v>10001.129032258101</v>
      </c>
      <c r="CB23">
        <v>0</v>
      </c>
      <c r="CC23">
        <v>72.895099999999999</v>
      </c>
      <c r="CD23">
        <v>1000.00964516129</v>
      </c>
      <c r="CE23">
        <v>0.96000503225806499</v>
      </c>
      <c r="CF23">
        <v>3.9995006451612899E-2</v>
      </c>
      <c r="CG23">
        <v>0</v>
      </c>
      <c r="CH23">
        <v>2.33345806451613</v>
      </c>
      <c r="CI23">
        <v>0</v>
      </c>
      <c r="CJ23">
        <v>1265.91161290323</v>
      </c>
      <c r="CK23">
        <v>9334.4229032258099</v>
      </c>
      <c r="CL23">
        <v>38.811999999999998</v>
      </c>
      <c r="CM23">
        <v>41.625</v>
      </c>
      <c r="CN23">
        <v>39.924999999999997</v>
      </c>
      <c r="CO23">
        <v>40.271999999999998</v>
      </c>
      <c r="CP23">
        <v>38.875</v>
      </c>
      <c r="CQ23">
        <v>960.01612903225805</v>
      </c>
      <c r="CR23">
        <v>39.990967741935499</v>
      </c>
      <c r="CS23">
        <v>0</v>
      </c>
      <c r="CT23">
        <v>59.399999856948902</v>
      </c>
      <c r="CU23">
        <v>2.3399807692307699</v>
      </c>
      <c r="CV23">
        <v>0.64993161682066902</v>
      </c>
      <c r="CW23">
        <v>5.2471794757950603</v>
      </c>
      <c r="CX23">
        <v>1265.9230769230801</v>
      </c>
      <c r="CY23">
        <v>15</v>
      </c>
      <c r="CZ23">
        <v>1684833719.2</v>
      </c>
      <c r="DA23" t="s">
        <v>255</v>
      </c>
      <c r="DB23">
        <v>2</v>
      </c>
      <c r="DC23">
        <v>-3.641</v>
      </c>
      <c r="DD23">
        <v>0.41499999999999998</v>
      </c>
      <c r="DE23">
        <v>400</v>
      </c>
      <c r="DF23">
        <v>16</v>
      </c>
      <c r="DG23">
        <v>1.58</v>
      </c>
      <c r="DH23">
        <v>0.23</v>
      </c>
      <c r="DI23">
        <v>-2.88622019230769</v>
      </c>
      <c r="DJ23">
        <v>-0.23391614445492301</v>
      </c>
      <c r="DK23">
        <v>0.104778308887978</v>
      </c>
      <c r="DL23">
        <v>1</v>
      </c>
      <c r="DM23">
        <v>2.3567909090909098</v>
      </c>
      <c r="DN23">
        <v>-0.18179917874474999</v>
      </c>
      <c r="DO23">
        <v>0.21902189888246901</v>
      </c>
      <c r="DP23">
        <v>1</v>
      </c>
      <c r="DQ23">
        <v>0.71808044230769197</v>
      </c>
      <c r="DR23">
        <v>4.59332758473446E-2</v>
      </c>
      <c r="DS23">
        <v>6.3062790211681399E-3</v>
      </c>
      <c r="DT23">
        <v>1</v>
      </c>
      <c r="DU23">
        <v>3</v>
      </c>
      <c r="DV23">
        <v>3</v>
      </c>
      <c r="DW23" t="s">
        <v>260</v>
      </c>
      <c r="DX23">
        <v>100</v>
      </c>
      <c r="DY23">
        <v>100</v>
      </c>
      <c r="DZ23">
        <v>-3.641</v>
      </c>
      <c r="EA23">
        <v>0.41499999999999998</v>
      </c>
      <c r="EB23">
        <v>2</v>
      </c>
      <c r="EC23">
        <v>516.35500000000002</v>
      </c>
      <c r="ED23">
        <v>417.36399999999998</v>
      </c>
      <c r="EE23">
        <v>26.488499999999998</v>
      </c>
      <c r="EF23">
        <v>30.4251</v>
      </c>
      <c r="EG23">
        <v>29.9999</v>
      </c>
      <c r="EH23">
        <v>30.554099999999998</v>
      </c>
      <c r="EI23">
        <v>30.577999999999999</v>
      </c>
      <c r="EJ23">
        <v>20.229600000000001</v>
      </c>
      <c r="EK23">
        <v>28.302099999999999</v>
      </c>
      <c r="EL23">
        <v>0</v>
      </c>
      <c r="EM23">
        <v>26.482199999999999</v>
      </c>
      <c r="EN23">
        <v>402.98399999999998</v>
      </c>
      <c r="EO23">
        <v>15.396100000000001</v>
      </c>
      <c r="EP23">
        <v>100.348</v>
      </c>
      <c r="EQ23">
        <v>90.135000000000005</v>
      </c>
    </row>
    <row r="24" spans="1:147" x14ac:dyDescent="0.3">
      <c r="A24">
        <v>8</v>
      </c>
      <c r="B24">
        <v>1684834220.3</v>
      </c>
      <c r="C24">
        <v>420.09999990463302</v>
      </c>
      <c r="D24" t="s">
        <v>276</v>
      </c>
      <c r="E24" t="s">
        <v>277</v>
      </c>
      <c r="F24">
        <v>1684834212.3</v>
      </c>
      <c r="G24">
        <f t="shared" si="0"/>
        <v>5.6705142835526742E-3</v>
      </c>
      <c r="H24">
        <f t="shared" si="1"/>
        <v>19.013797231332926</v>
      </c>
      <c r="I24">
        <f t="shared" si="2"/>
        <v>399.97116129032298</v>
      </c>
      <c r="J24">
        <f t="shared" si="3"/>
        <v>258.8034124693047</v>
      </c>
      <c r="K24">
        <f t="shared" si="4"/>
        <v>24.72723217365802</v>
      </c>
      <c r="L24">
        <f t="shared" si="5"/>
        <v>38.215028440424668</v>
      </c>
      <c r="M24">
        <f t="shared" si="6"/>
        <v>0.24485638405121449</v>
      </c>
      <c r="N24">
        <f t="shared" si="7"/>
        <v>3.3594137691245467</v>
      </c>
      <c r="O24">
        <f t="shared" si="8"/>
        <v>0.23535611172941423</v>
      </c>
      <c r="P24">
        <f t="shared" si="9"/>
        <v>0.14792041893988572</v>
      </c>
      <c r="Q24">
        <f t="shared" si="10"/>
        <v>161.84883097424006</v>
      </c>
      <c r="R24">
        <f t="shared" si="11"/>
        <v>27.801870158210473</v>
      </c>
      <c r="S24">
        <f t="shared" si="12"/>
        <v>27.946751612903199</v>
      </c>
      <c r="T24">
        <f t="shared" si="13"/>
        <v>3.7830756848093618</v>
      </c>
      <c r="U24">
        <f t="shared" si="14"/>
        <v>40.110402156059635</v>
      </c>
      <c r="V24">
        <f t="shared" si="15"/>
        <v>1.54527968668369</v>
      </c>
      <c r="W24">
        <f t="shared" si="16"/>
        <v>3.8525659270914052</v>
      </c>
      <c r="X24">
        <f t="shared" si="17"/>
        <v>2.2377959981256721</v>
      </c>
      <c r="Y24">
        <f t="shared" si="18"/>
        <v>-250.06967990467294</v>
      </c>
      <c r="Z24">
        <f t="shared" si="19"/>
        <v>56.592465364253599</v>
      </c>
      <c r="AA24">
        <f t="shared" si="20"/>
        <v>3.6757979602008009</v>
      </c>
      <c r="AB24">
        <f t="shared" si="21"/>
        <v>-27.95258560597847</v>
      </c>
      <c r="AC24">
        <v>-3.9578129644773301E-2</v>
      </c>
      <c r="AD24">
        <v>4.4429917760844997E-2</v>
      </c>
      <c r="AE24">
        <v>3.3478775866453199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50255.286163414363</v>
      </c>
      <c r="AK24" t="s">
        <v>251</v>
      </c>
      <c r="AL24">
        <v>2.30031923076923</v>
      </c>
      <c r="AM24">
        <v>1.5891999999999999</v>
      </c>
      <c r="AN24">
        <f t="shared" si="25"/>
        <v>-0.71111923076923</v>
      </c>
      <c r="AO24">
        <f t="shared" si="26"/>
        <v>-0.44746994133477852</v>
      </c>
      <c r="AP24">
        <v>-1.2192523726073901</v>
      </c>
      <c r="AQ24" t="s">
        <v>278</v>
      </c>
      <c r="AR24">
        <v>2.3682807692307701</v>
      </c>
      <c r="AS24">
        <v>1.5604</v>
      </c>
      <c r="AT24">
        <f t="shared" si="27"/>
        <v>-0.51773953424171371</v>
      </c>
      <c r="AU24">
        <v>0.5</v>
      </c>
      <c r="AV24">
        <f t="shared" si="28"/>
        <v>841.21275332892412</v>
      </c>
      <c r="AW24">
        <f t="shared" si="29"/>
        <v>19.013797231332926</v>
      </c>
      <c r="AX24">
        <f t="shared" si="30"/>
        <v>-217.76454955335339</v>
      </c>
      <c r="AY24">
        <f t="shared" si="31"/>
        <v>1</v>
      </c>
      <c r="AZ24">
        <f t="shared" si="32"/>
        <v>2.4052238299850114E-2</v>
      </c>
      <c r="BA24">
        <f t="shared" si="33"/>
        <v>1.8456805947192987E-2</v>
      </c>
      <c r="BB24" t="s">
        <v>253</v>
      </c>
      <c r="BC24">
        <v>0</v>
      </c>
      <c r="BD24">
        <f t="shared" si="34"/>
        <v>1.5604</v>
      </c>
      <c r="BE24">
        <f t="shared" si="35"/>
        <v>-0.51773953424171371</v>
      </c>
      <c r="BF24">
        <f t="shared" si="36"/>
        <v>1.8122325698464597E-2</v>
      </c>
      <c r="BG24">
        <f t="shared" si="37"/>
        <v>1.0918499420414935</v>
      </c>
      <c r="BH24">
        <f t="shared" si="38"/>
        <v>-4.049953756537631E-2</v>
      </c>
      <c r="BI24">
        <f t="shared" si="39"/>
        <v>1000.0155161290299</v>
      </c>
      <c r="BJ24">
        <f t="shared" si="40"/>
        <v>841.21275332892412</v>
      </c>
      <c r="BK24">
        <f t="shared" si="41"/>
        <v>0.84119970116582088</v>
      </c>
      <c r="BL24">
        <f t="shared" si="42"/>
        <v>0.19239940233164207</v>
      </c>
      <c r="BM24">
        <v>0.71482560654949101</v>
      </c>
      <c r="BN24">
        <v>0.5</v>
      </c>
      <c r="BO24" t="s">
        <v>254</v>
      </c>
      <c r="BP24">
        <v>1684834212.3</v>
      </c>
      <c r="BQ24">
        <v>399.97116129032298</v>
      </c>
      <c r="BR24">
        <v>403.013709677419</v>
      </c>
      <c r="BS24">
        <v>16.1734096774194</v>
      </c>
      <c r="BT24">
        <v>15.375838709677399</v>
      </c>
      <c r="BU24">
        <v>500.00203225806501</v>
      </c>
      <c r="BV24">
        <v>95.344625806451603</v>
      </c>
      <c r="BW24">
        <v>0.199833741935484</v>
      </c>
      <c r="BX24">
        <v>28.259222580645201</v>
      </c>
      <c r="BY24">
        <v>27.946751612903199</v>
      </c>
      <c r="BZ24">
        <v>999.9</v>
      </c>
      <c r="CA24">
        <v>10010.483870967701</v>
      </c>
      <c r="CB24">
        <v>0</v>
      </c>
      <c r="CC24">
        <v>72.892683870967701</v>
      </c>
      <c r="CD24">
        <v>1000.0155161290299</v>
      </c>
      <c r="CE24">
        <v>0.96000787096774198</v>
      </c>
      <c r="CF24">
        <v>3.9992374193548397E-2</v>
      </c>
      <c r="CG24">
        <v>0</v>
      </c>
      <c r="CH24">
        <v>2.3871612903225801</v>
      </c>
      <c r="CI24">
        <v>0</v>
      </c>
      <c r="CJ24">
        <v>1268.2648387096799</v>
      </c>
      <c r="CK24">
        <v>9334.4945161290307</v>
      </c>
      <c r="CL24">
        <v>39.020000000000003</v>
      </c>
      <c r="CM24">
        <v>41.805999999999997</v>
      </c>
      <c r="CN24">
        <v>40.133000000000003</v>
      </c>
      <c r="CO24">
        <v>40.433</v>
      </c>
      <c r="CP24">
        <v>39.061999999999998</v>
      </c>
      <c r="CQ24">
        <v>960.02451612903201</v>
      </c>
      <c r="CR24">
        <v>39.990645161290303</v>
      </c>
      <c r="CS24">
        <v>0</v>
      </c>
      <c r="CT24">
        <v>59.199999809265101</v>
      </c>
      <c r="CU24">
        <v>2.3682807692307701</v>
      </c>
      <c r="CV24">
        <v>0.36583589876038802</v>
      </c>
      <c r="CW24">
        <v>6.4167521229908999</v>
      </c>
      <c r="CX24">
        <v>1268.28884615385</v>
      </c>
      <c r="CY24">
        <v>15</v>
      </c>
      <c r="CZ24">
        <v>1684833719.2</v>
      </c>
      <c r="DA24" t="s">
        <v>255</v>
      </c>
      <c r="DB24">
        <v>2</v>
      </c>
      <c r="DC24">
        <v>-3.641</v>
      </c>
      <c r="DD24">
        <v>0.41499999999999998</v>
      </c>
      <c r="DE24">
        <v>400</v>
      </c>
      <c r="DF24">
        <v>16</v>
      </c>
      <c r="DG24">
        <v>1.58</v>
      </c>
      <c r="DH24">
        <v>0.23</v>
      </c>
      <c r="DI24">
        <v>-3.0392457692307699</v>
      </c>
      <c r="DJ24">
        <v>-1.9569025868710699E-3</v>
      </c>
      <c r="DK24">
        <v>0.100901721021881</v>
      </c>
      <c r="DL24">
        <v>1</v>
      </c>
      <c r="DM24">
        <v>2.3598568181818198</v>
      </c>
      <c r="DN24">
        <v>0.109965022061805</v>
      </c>
      <c r="DO24">
        <v>0.17388848228590101</v>
      </c>
      <c r="DP24">
        <v>1</v>
      </c>
      <c r="DQ24">
        <v>0.79443063461538499</v>
      </c>
      <c r="DR24">
        <v>3.2324140698371598E-2</v>
      </c>
      <c r="DS24">
        <v>5.1430395009956697E-3</v>
      </c>
      <c r="DT24">
        <v>1</v>
      </c>
      <c r="DU24">
        <v>3</v>
      </c>
      <c r="DV24">
        <v>3</v>
      </c>
      <c r="DW24" t="s">
        <v>260</v>
      </c>
      <c r="DX24">
        <v>100</v>
      </c>
      <c r="DY24">
        <v>100</v>
      </c>
      <c r="DZ24">
        <v>-3.641</v>
      </c>
      <c r="EA24">
        <v>0.41499999999999998</v>
      </c>
      <c r="EB24">
        <v>2</v>
      </c>
      <c r="EC24">
        <v>515.63300000000004</v>
      </c>
      <c r="ED24">
        <v>417.947</v>
      </c>
      <c r="EE24">
        <v>26.6937</v>
      </c>
      <c r="EF24">
        <v>30.398800000000001</v>
      </c>
      <c r="EG24">
        <v>30</v>
      </c>
      <c r="EH24">
        <v>30.543500000000002</v>
      </c>
      <c r="EI24">
        <v>30.572800000000001</v>
      </c>
      <c r="EJ24">
        <v>20.229600000000001</v>
      </c>
      <c r="EK24">
        <v>29.4861</v>
      </c>
      <c r="EL24">
        <v>0</v>
      </c>
      <c r="EM24">
        <v>26.693100000000001</v>
      </c>
      <c r="EN24">
        <v>402.97399999999999</v>
      </c>
      <c r="EO24">
        <v>15.347</v>
      </c>
      <c r="EP24">
        <v>100.35299999999999</v>
      </c>
      <c r="EQ24">
        <v>90.141599999999997</v>
      </c>
    </row>
    <row r="25" spans="1:147" x14ac:dyDescent="0.3">
      <c r="A25">
        <v>9</v>
      </c>
      <c r="B25">
        <v>1684834280.3</v>
      </c>
      <c r="C25">
        <v>480.09999990463302</v>
      </c>
      <c r="D25" t="s">
        <v>279</v>
      </c>
      <c r="E25" t="s">
        <v>280</v>
      </c>
      <c r="F25">
        <v>1684834272.3</v>
      </c>
      <c r="G25">
        <f t="shared" si="0"/>
        <v>6.0675315251737813E-3</v>
      </c>
      <c r="H25">
        <f t="shared" si="1"/>
        <v>19.814479522930991</v>
      </c>
      <c r="I25">
        <f t="shared" si="2"/>
        <v>399.97854838709702</v>
      </c>
      <c r="J25">
        <f t="shared" si="3"/>
        <v>262.728487425163</v>
      </c>
      <c r="K25">
        <f t="shared" si="4"/>
        <v>25.102576901973887</v>
      </c>
      <c r="L25">
        <f t="shared" si="5"/>
        <v>38.216229874527684</v>
      </c>
      <c r="M25">
        <f t="shared" si="6"/>
        <v>0.26391353214702701</v>
      </c>
      <c r="N25">
        <f t="shared" si="7"/>
        <v>3.3568160426181093</v>
      </c>
      <c r="O25">
        <f t="shared" si="8"/>
        <v>0.25290449371893309</v>
      </c>
      <c r="P25">
        <f t="shared" si="9"/>
        <v>0.15901615843257644</v>
      </c>
      <c r="Q25">
        <f t="shared" si="10"/>
        <v>161.84507239540511</v>
      </c>
      <c r="R25">
        <f t="shared" si="11"/>
        <v>27.770544164368722</v>
      </c>
      <c r="S25">
        <f t="shared" si="12"/>
        <v>27.9335967741935</v>
      </c>
      <c r="T25">
        <f t="shared" si="13"/>
        <v>3.7801743345772492</v>
      </c>
      <c r="U25">
        <f t="shared" si="14"/>
        <v>40.141266702871711</v>
      </c>
      <c r="V25">
        <f t="shared" si="15"/>
        <v>1.5518612519527906</v>
      </c>
      <c r="W25">
        <f t="shared" si="16"/>
        <v>3.8659997040944658</v>
      </c>
      <c r="X25">
        <f t="shared" si="17"/>
        <v>2.2283130826244584</v>
      </c>
      <c r="Y25">
        <f t="shared" si="18"/>
        <v>-267.57814026016376</v>
      </c>
      <c r="Z25">
        <f t="shared" si="19"/>
        <v>69.758541321017447</v>
      </c>
      <c r="AA25">
        <f t="shared" si="20"/>
        <v>4.5355235235591644</v>
      </c>
      <c r="AB25">
        <f t="shared" si="21"/>
        <v>-31.439003020182042</v>
      </c>
      <c r="AC25">
        <v>-3.9539702873944801E-2</v>
      </c>
      <c r="AD25">
        <v>4.438678034422E-2</v>
      </c>
      <c r="AE25">
        <v>3.3452910607247701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50198.546480696321</v>
      </c>
      <c r="AK25" t="s">
        <v>251</v>
      </c>
      <c r="AL25">
        <v>2.30031923076923</v>
      </c>
      <c r="AM25">
        <v>1.5891999999999999</v>
      </c>
      <c r="AN25">
        <f t="shared" si="25"/>
        <v>-0.71111923076923</v>
      </c>
      <c r="AO25">
        <f t="shared" si="26"/>
        <v>-0.44746994133477852</v>
      </c>
      <c r="AP25">
        <v>-1.2192523726073901</v>
      </c>
      <c r="AQ25" t="s">
        <v>281</v>
      </c>
      <c r="AR25">
        <v>2.4235000000000002</v>
      </c>
      <c r="AS25">
        <v>1.8712</v>
      </c>
      <c r="AT25">
        <f t="shared" si="27"/>
        <v>-0.29515818725951282</v>
      </c>
      <c r="AU25">
        <v>0.5</v>
      </c>
      <c r="AV25">
        <f t="shared" si="28"/>
        <v>841.19316731670597</v>
      </c>
      <c r="AW25">
        <f t="shared" si="29"/>
        <v>19.814479522930991</v>
      </c>
      <c r="AX25">
        <f t="shared" si="30"/>
        <v>-124.1425252001435</v>
      </c>
      <c r="AY25">
        <f t="shared" si="31"/>
        <v>1</v>
      </c>
      <c r="AZ25">
        <f t="shared" si="32"/>
        <v>2.5004639496339683E-2</v>
      </c>
      <c r="BA25">
        <f t="shared" si="33"/>
        <v>-0.1507054296707995</v>
      </c>
      <c r="BB25" t="s">
        <v>253</v>
      </c>
      <c r="BC25">
        <v>0</v>
      </c>
      <c r="BD25">
        <f t="shared" si="34"/>
        <v>1.8712</v>
      </c>
      <c r="BE25">
        <f t="shared" si="35"/>
        <v>-0.29515818725951276</v>
      </c>
      <c r="BF25">
        <f t="shared" si="36"/>
        <v>-0.17744777246413293</v>
      </c>
      <c r="BG25">
        <f t="shared" si="37"/>
        <v>1.2870548798522943</v>
      </c>
      <c r="BH25">
        <f t="shared" si="38"/>
        <v>0.39655797199431064</v>
      </c>
      <c r="BI25">
        <f t="shared" si="39"/>
        <v>999.99222580645198</v>
      </c>
      <c r="BJ25">
        <f t="shared" si="40"/>
        <v>841.19316731670597</v>
      </c>
      <c r="BK25">
        <f t="shared" si="41"/>
        <v>0.84119970696604041</v>
      </c>
      <c r="BL25">
        <f t="shared" si="42"/>
        <v>0.1923994139320809</v>
      </c>
      <c r="BM25">
        <v>0.71482560654949101</v>
      </c>
      <c r="BN25">
        <v>0.5</v>
      </c>
      <c r="BO25" t="s">
        <v>254</v>
      </c>
      <c r="BP25">
        <v>1684834272.3</v>
      </c>
      <c r="BQ25">
        <v>399.97854838709702</v>
      </c>
      <c r="BR25">
        <v>403.15825806451602</v>
      </c>
      <c r="BS25">
        <v>16.242083870967701</v>
      </c>
      <c r="BT25">
        <v>15.388735483871001</v>
      </c>
      <c r="BU25">
        <v>500.00461290322602</v>
      </c>
      <c r="BV25">
        <v>95.345764516128995</v>
      </c>
      <c r="BW25">
        <v>0.19993419354838701</v>
      </c>
      <c r="BX25">
        <v>28.319061290322601</v>
      </c>
      <c r="BY25">
        <v>27.9335967741935</v>
      </c>
      <c r="BZ25">
        <v>999.9</v>
      </c>
      <c r="CA25">
        <v>10000.6451612903</v>
      </c>
      <c r="CB25">
        <v>0</v>
      </c>
      <c r="CC25">
        <v>72.937899999999999</v>
      </c>
      <c r="CD25">
        <v>999.99222580645198</v>
      </c>
      <c r="CE25">
        <v>0.96001000000000003</v>
      </c>
      <c r="CF25">
        <v>3.9990400000000002E-2</v>
      </c>
      <c r="CG25">
        <v>0</v>
      </c>
      <c r="CH25">
        <v>2.3928774193548401</v>
      </c>
      <c r="CI25">
        <v>0</v>
      </c>
      <c r="CJ25">
        <v>1271.4141935483899</v>
      </c>
      <c r="CK25">
        <v>9334.2809677419391</v>
      </c>
      <c r="CL25">
        <v>39.243903225806498</v>
      </c>
      <c r="CM25">
        <v>41.985774193548401</v>
      </c>
      <c r="CN25">
        <v>40.336387096774203</v>
      </c>
      <c r="CO25">
        <v>40.566064516129003</v>
      </c>
      <c r="CP25">
        <v>39.247967741935497</v>
      </c>
      <c r="CQ25">
        <v>960.00419354838698</v>
      </c>
      <c r="CR25">
        <v>39.99</v>
      </c>
      <c r="CS25">
        <v>0</v>
      </c>
      <c r="CT25">
        <v>59.599999904632597</v>
      </c>
      <c r="CU25">
        <v>2.4235000000000002</v>
      </c>
      <c r="CV25">
        <v>0.24604444808614701</v>
      </c>
      <c r="CW25">
        <v>9.2581196234558494</v>
      </c>
      <c r="CX25">
        <v>1271.4784615384599</v>
      </c>
      <c r="CY25">
        <v>15</v>
      </c>
      <c r="CZ25">
        <v>1684833719.2</v>
      </c>
      <c r="DA25" t="s">
        <v>255</v>
      </c>
      <c r="DB25">
        <v>2</v>
      </c>
      <c r="DC25">
        <v>-3.641</v>
      </c>
      <c r="DD25">
        <v>0.41499999999999998</v>
      </c>
      <c r="DE25">
        <v>400</v>
      </c>
      <c r="DF25">
        <v>16</v>
      </c>
      <c r="DG25">
        <v>1.58</v>
      </c>
      <c r="DH25">
        <v>0.23</v>
      </c>
      <c r="DI25">
        <v>-3.1564261538461502</v>
      </c>
      <c r="DJ25">
        <v>-0.16976941859477601</v>
      </c>
      <c r="DK25">
        <v>9.6889025876035595E-2</v>
      </c>
      <c r="DL25">
        <v>1</v>
      </c>
      <c r="DM25">
        <v>2.41841136363636</v>
      </c>
      <c r="DN25">
        <v>0.19870707797698201</v>
      </c>
      <c r="DO25">
        <v>0.173241623457356</v>
      </c>
      <c r="DP25">
        <v>1</v>
      </c>
      <c r="DQ25">
        <v>0.84810209615384602</v>
      </c>
      <c r="DR25">
        <v>5.7391805685992899E-2</v>
      </c>
      <c r="DS25">
        <v>7.5702325141092999E-3</v>
      </c>
      <c r="DT25">
        <v>1</v>
      </c>
      <c r="DU25">
        <v>3</v>
      </c>
      <c r="DV25">
        <v>3</v>
      </c>
      <c r="DW25" t="s">
        <v>260</v>
      </c>
      <c r="DX25">
        <v>100</v>
      </c>
      <c r="DY25">
        <v>100</v>
      </c>
      <c r="DZ25">
        <v>-3.641</v>
      </c>
      <c r="EA25">
        <v>0.41499999999999998</v>
      </c>
      <c r="EB25">
        <v>2</v>
      </c>
      <c r="EC25">
        <v>515.52800000000002</v>
      </c>
      <c r="ED25">
        <v>417.99599999999998</v>
      </c>
      <c r="EE25">
        <v>27.0075</v>
      </c>
      <c r="EF25">
        <v>30.3672</v>
      </c>
      <c r="EG25">
        <v>29.999500000000001</v>
      </c>
      <c r="EH25">
        <v>30.5304</v>
      </c>
      <c r="EI25">
        <v>30.5623</v>
      </c>
      <c r="EJ25">
        <v>20.2348</v>
      </c>
      <c r="EK25">
        <v>29.4861</v>
      </c>
      <c r="EL25">
        <v>0</v>
      </c>
      <c r="EM25">
        <v>27.003299999999999</v>
      </c>
      <c r="EN25">
        <v>403.20100000000002</v>
      </c>
      <c r="EO25">
        <v>15.3454</v>
      </c>
      <c r="EP25">
        <v>100.358</v>
      </c>
      <c r="EQ25">
        <v>90.150800000000004</v>
      </c>
    </row>
    <row r="26" spans="1:147" x14ac:dyDescent="0.3">
      <c r="A26">
        <v>10</v>
      </c>
      <c r="B26">
        <v>1684834340.3</v>
      </c>
      <c r="C26">
        <v>540.09999990463302</v>
      </c>
      <c r="D26" t="s">
        <v>282</v>
      </c>
      <c r="E26" t="s">
        <v>283</v>
      </c>
      <c r="F26">
        <v>1684834332.3</v>
      </c>
      <c r="G26">
        <f t="shared" si="0"/>
        <v>6.5859088771687471E-3</v>
      </c>
      <c r="H26">
        <f t="shared" si="1"/>
        <v>20.68976827739435</v>
      </c>
      <c r="I26">
        <f t="shared" si="2"/>
        <v>399.96790322580603</v>
      </c>
      <c r="J26">
        <f t="shared" si="3"/>
        <v>267.38187966811972</v>
      </c>
      <c r="K26">
        <f t="shared" si="4"/>
        <v>25.546787675258887</v>
      </c>
      <c r="L26">
        <f t="shared" si="5"/>
        <v>38.214613171658591</v>
      </c>
      <c r="M26">
        <f t="shared" si="6"/>
        <v>0.28741744168969641</v>
      </c>
      <c r="N26">
        <f t="shared" si="7"/>
        <v>3.3545284004320268</v>
      </c>
      <c r="O26">
        <f t="shared" si="8"/>
        <v>0.27440367545452787</v>
      </c>
      <c r="P26">
        <f t="shared" si="9"/>
        <v>0.17262242348723331</v>
      </c>
      <c r="Q26">
        <f t="shared" si="10"/>
        <v>161.8462104030055</v>
      </c>
      <c r="R26">
        <f t="shared" si="11"/>
        <v>27.754906155811955</v>
      </c>
      <c r="S26">
        <f t="shared" si="12"/>
        <v>27.9467741935484</v>
      </c>
      <c r="T26">
        <f t="shared" si="13"/>
        <v>3.7830806667273111</v>
      </c>
      <c r="U26">
        <f t="shared" si="14"/>
        <v>39.955574165021638</v>
      </c>
      <c r="V26">
        <f t="shared" si="15"/>
        <v>1.5539900377419333</v>
      </c>
      <c r="W26">
        <f t="shared" si="16"/>
        <v>3.8892947234940372</v>
      </c>
      <c r="X26">
        <f t="shared" si="17"/>
        <v>2.2290906289853778</v>
      </c>
      <c r="Y26">
        <f t="shared" si="18"/>
        <v>-290.43858148314172</v>
      </c>
      <c r="Z26">
        <f t="shared" si="19"/>
        <v>86.016027479671138</v>
      </c>
      <c r="AA26">
        <f t="shared" si="20"/>
        <v>5.5996078039116481</v>
      </c>
      <c r="AB26">
        <f t="shared" si="21"/>
        <v>-36.976735796553427</v>
      </c>
      <c r="AC26">
        <v>-3.9505873038378499E-2</v>
      </c>
      <c r="AD26">
        <v>4.4348803390140502E-2</v>
      </c>
      <c r="AE26">
        <v>3.3430132792157798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50140.118183205042</v>
      </c>
      <c r="AK26" t="s">
        <v>251</v>
      </c>
      <c r="AL26">
        <v>2.30031923076923</v>
      </c>
      <c r="AM26">
        <v>1.5891999999999999</v>
      </c>
      <c r="AN26">
        <f t="shared" si="25"/>
        <v>-0.71111923076923</v>
      </c>
      <c r="AO26">
        <f t="shared" si="26"/>
        <v>-0.44746994133477852</v>
      </c>
      <c r="AP26">
        <v>-1.2192523726073901</v>
      </c>
      <c r="AQ26" t="s">
        <v>284</v>
      </c>
      <c r="AR26">
        <v>2.3799884615384599</v>
      </c>
      <c r="AS26">
        <v>1.6984699999999999</v>
      </c>
      <c r="AT26">
        <f t="shared" si="27"/>
        <v>-0.40125434157710171</v>
      </c>
      <c r="AU26">
        <v>0.5</v>
      </c>
      <c r="AV26">
        <f t="shared" si="28"/>
        <v>841.19905842603157</v>
      </c>
      <c r="AW26">
        <f t="shared" si="29"/>
        <v>20.68976827739435</v>
      </c>
      <c r="AX26">
        <f t="shared" si="30"/>
        <v>-168.76738716200759</v>
      </c>
      <c r="AY26">
        <f t="shared" si="31"/>
        <v>1</v>
      </c>
      <c r="AZ26">
        <f t="shared" si="32"/>
        <v>2.6044989506996991E-2</v>
      </c>
      <c r="BA26">
        <f t="shared" si="33"/>
        <v>-6.4334371522605627E-2</v>
      </c>
      <c r="BB26" t="s">
        <v>253</v>
      </c>
      <c r="BC26">
        <v>0</v>
      </c>
      <c r="BD26">
        <f t="shared" si="34"/>
        <v>1.6984699999999999</v>
      </c>
      <c r="BE26">
        <f t="shared" si="35"/>
        <v>-0.40125434157710171</v>
      </c>
      <c r="BF26">
        <f t="shared" si="36"/>
        <v>-6.8757865592751058E-2</v>
      </c>
      <c r="BG26">
        <f t="shared" si="37"/>
        <v>1.13237406761724</v>
      </c>
      <c r="BH26">
        <f t="shared" si="38"/>
        <v>0.15365918297807912</v>
      </c>
      <c r="BI26">
        <f t="shared" si="39"/>
        <v>999.99922580645205</v>
      </c>
      <c r="BJ26">
        <f t="shared" si="40"/>
        <v>841.19905842603157</v>
      </c>
      <c r="BK26">
        <f t="shared" si="41"/>
        <v>0.84119970967741931</v>
      </c>
      <c r="BL26">
        <f t="shared" si="42"/>
        <v>0.1923994193548387</v>
      </c>
      <c r="BM26">
        <v>0.71482560654949101</v>
      </c>
      <c r="BN26">
        <v>0.5</v>
      </c>
      <c r="BO26" t="s">
        <v>254</v>
      </c>
      <c r="BP26">
        <v>1684834332.3</v>
      </c>
      <c r="BQ26">
        <v>399.96790322580603</v>
      </c>
      <c r="BR26">
        <v>403.30235483871002</v>
      </c>
      <c r="BS26">
        <v>16.2646193548387</v>
      </c>
      <c r="BT26">
        <v>15.338393548387099</v>
      </c>
      <c r="BU26">
        <v>500.00832258064497</v>
      </c>
      <c r="BV26">
        <v>95.344148387096794</v>
      </c>
      <c r="BW26">
        <v>0.20005119354838699</v>
      </c>
      <c r="BX26">
        <v>28.422396774193501</v>
      </c>
      <c r="BY26">
        <v>27.9467741935484</v>
      </c>
      <c r="BZ26">
        <v>999.9</v>
      </c>
      <c r="CA26">
        <v>9992.2580645161306</v>
      </c>
      <c r="CB26">
        <v>0</v>
      </c>
      <c r="CC26">
        <v>72.937899999999999</v>
      </c>
      <c r="CD26">
        <v>999.99922580645205</v>
      </c>
      <c r="CE26">
        <v>0.96001129032258103</v>
      </c>
      <c r="CF26">
        <v>3.9989083870967702E-2</v>
      </c>
      <c r="CG26">
        <v>0</v>
      </c>
      <c r="CH26">
        <v>2.4029064516129002</v>
      </c>
      <c r="CI26">
        <v>0</v>
      </c>
      <c r="CJ26">
        <v>1274.8890322580601</v>
      </c>
      <c r="CK26">
        <v>9334.3506451612902</v>
      </c>
      <c r="CL26">
        <v>39.395000000000003</v>
      </c>
      <c r="CM26">
        <v>42.125</v>
      </c>
      <c r="CN26">
        <v>40.515999999999998</v>
      </c>
      <c r="CO26">
        <v>40.695129032258102</v>
      </c>
      <c r="CP26">
        <v>39.412999999999997</v>
      </c>
      <c r="CQ26">
        <v>960.00967741935494</v>
      </c>
      <c r="CR26">
        <v>39.990322580645199</v>
      </c>
      <c r="CS26">
        <v>0</v>
      </c>
      <c r="CT26">
        <v>59.399999856948902</v>
      </c>
      <c r="CU26">
        <v>2.3799884615384599</v>
      </c>
      <c r="CV26">
        <v>-0.29666666120232998</v>
      </c>
      <c r="CW26">
        <v>5.2875213783496697</v>
      </c>
      <c r="CX26">
        <v>1274.95076923077</v>
      </c>
      <c r="CY26">
        <v>15</v>
      </c>
      <c r="CZ26">
        <v>1684833719.2</v>
      </c>
      <c r="DA26" t="s">
        <v>255</v>
      </c>
      <c r="DB26">
        <v>2</v>
      </c>
      <c r="DC26">
        <v>-3.641</v>
      </c>
      <c r="DD26">
        <v>0.41499999999999998</v>
      </c>
      <c r="DE26">
        <v>400</v>
      </c>
      <c r="DF26">
        <v>16</v>
      </c>
      <c r="DG26">
        <v>1.58</v>
      </c>
      <c r="DH26">
        <v>0.23</v>
      </c>
      <c r="DI26">
        <v>-3.31944307692308</v>
      </c>
      <c r="DJ26">
        <v>-0.105437411423199</v>
      </c>
      <c r="DK26">
        <v>9.1788420535374102E-2</v>
      </c>
      <c r="DL26">
        <v>1</v>
      </c>
      <c r="DM26">
        <v>2.4055954545454501</v>
      </c>
      <c r="DN26">
        <v>-0.281009545884784</v>
      </c>
      <c r="DO26">
        <v>0.161443943204818</v>
      </c>
      <c r="DP26">
        <v>1</v>
      </c>
      <c r="DQ26">
        <v>0.92133076923076895</v>
      </c>
      <c r="DR26">
        <v>5.1948750960471801E-2</v>
      </c>
      <c r="DS26">
        <v>6.9975000827641404E-3</v>
      </c>
      <c r="DT26">
        <v>1</v>
      </c>
      <c r="DU26">
        <v>3</v>
      </c>
      <c r="DV26">
        <v>3</v>
      </c>
      <c r="DW26" t="s">
        <v>260</v>
      </c>
      <c r="DX26">
        <v>100</v>
      </c>
      <c r="DY26">
        <v>100</v>
      </c>
      <c r="DZ26">
        <v>-3.641</v>
      </c>
      <c r="EA26">
        <v>0.41499999999999998</v>
      </c>
      <c r="EB26">
        <v>2</v>
      </c>
      <c r="EC26">
        <v>516.399</v>
      </c>
      <c r="ED26">
        <v>417.88499999999999</v>
      </c>
      <c r="EE26">
        <v>27.308399999999999</v>
      </c>
      <c r="EF26">
        <v>30.338200000000001</v>
      </c>
      <c r="EG26">
        <v>29.9999</v>
      </c>
      <c r="EH26">
        <v>30.511900000000001</v>
      </c>
      <c r="EI26">
        <v>30.546600000000002</v>
      </c>
      <c r="EJ26">
        <v>20.2392</v>
      </c>
      <c r="EK26">
        <v>29.7624</v>
      </c>
      <c r="EL26">
        <v>0</v>
      </c>
      <c r="EM26">
        <v>27.299800000000001</v>
      </c>
      <c r="EN26">
        <v>403.35399999999998</v>
      </c>
      <c r="EO26">
        <v>15.3184</v>
      </c>
      <c r="EP26">
        <v>100.363</v>
      </c>
      <c r="EQ26">
        <v>90.158000000000001</v>
      </c>
    </row>
    <row r="27" spans="1:147" x14ac:dyDescent="0.3">
      <c r="A27">
        <v>11</v>
      </c>
      <c r="B27">
        <v>1684834400.3</v>
      </c>
      <c r="C27">
        <v>600.09999990463302</v>
      </c>
      <c r="D27" t="s">
        <v>285</v>
      </c>
      <c r="E27" t="s">
        <v>286</v>
      </c>
      <c r="F27">
        <v>1684834392.30323</v>
      </c>
      <c r="G27">
        <f t="shared" si="0"/>
        <v>6.9199785178584864E-3</v>
      </c>
      <c r="H27">
        <f t="shared" si="1"/>
        <v>20.71907862456063</v>
      </c>
      <c r="I27">
        <f t="shared" si="2"/>
        <v>400.01512903225802</v>
      </c>
      <c r="J27">
        <f t="shared" si="3"/>
        <v>273.00909647645193</v>
      </c>
      <c r="K27">
        <f t="shared" si="4"/>
        <v>26.084635875266855</v>
      </c>
      <c r="L27">
        <f t="shared" si="5"/>
        <v>38.219418766892005</v>
      </c>
      <c r="M27">
        <f t="shared" si="6"/>
        <v>0.30276472905898766</v>
      </c>
      <c r="N27">
        <f t="shared" si="7"/>
        <v>3.3575683977902764</v>
      </c>
      <c r="O27">
        <f t="shared" si="8"/>
        <v>0.28837385753318923</v>
      </c>
      <c r="P27">
        <f t="shared" si="9"/>
        <v>0.18146961015960272</v>
      </c>
      <c r="Q27">
        <f t="shared" si="10"/>
        <v>161.84593240886389</v>
      </c>
      <c r="R27">
        <f t="shared" si="11"/>
        <v>27.790347175113006</v>
      </c>
      <c r="S27">
        <f t="shared" si="12"/>
        <v>27.9744064516129</v>
      </c>
      <c r="T27">
        <f t="shared" si="13"/>
        <v>3.789181401865481</v>
      </c>
      <c r="U27">
        <f t="shared" si="14"/>
        <v>39.867623277592614</v>
      </c>
      <c r="V27">
        <f t="shared" si="15"/>
        <v>1.5606207673442765</v>
      </c>
      <c r="W27">
        <f t="shared" si="16"/>
        <v>3.9145066573893685</v>
      </c>
      <c r="X27">
        <f t="shared" si="17"/>
        <v>2.2285606345212043</v>
      </c>
      <c r="Y27">
        <f t="shared" si="18"/>
        <v>-305.17105263755923</v>
      </c>
      <c r="Z27">
        <f t="shared" si="19"/>
        <v>101.2266841920316</v>
      </c>
      <c r="AA27">
        <f t="shared" si="20"/>
        <v>6.588404690117474</v>
      </c>
      <c r="AB27">
        <f t="shared" si="21"/>
        <v>-35.51003134654627</v>
      </c>
      <c r="AC27">
        <v>-3.9550830813481999E-2</v>
      </c>
      <c r="AD27">
        <v>4.4399272431211598E-2</v>
      </c>
      <c r="AE27">
        <v>3.3460401723393902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50176.347452799797</v>
      </c>
      <c r="AK27" t="s">
        <v>251</v>
      </c>
      <c r="AL27">
        <v>2.30031923076923</v>
      </c>
      <c r="AM27">
        <v>1.5891999999999999</v>
      </c>
      <c r="AN27">
        <f t="shared" si="25"/>
        <v>-0.71111923076923</v>
      </c>
      <c r="AO27">
        <f t="shared" si="26"/>
        <v>-0.44746994133477852</v>
      </c>
      <c r="AP27">
        <v>-1.2192523726073901</v>
      </c>
      <c r="AQ27" t="s">
        <v>287</v>
      </c>
      <c r="AR27">
        <v>2.28013461538462</v>
      </c>
      <c r="AS27">
        <v>1.6832</v>
      </c>
      <c r="AT27">
        <f t="shared" si="27"/>
        <v>-0.35464271351272569</v>
      </c>
      <c r="AU27">
        <v>0.5</v>
      </c>
      <c r="AV27">
        <f t="shared" si="28"/>
        <v>841.19752215538915</v>
      </c>
      <c r="AW27">
        <f t="shared" si="29"/>
        <v>20.71907862456063</v>
      </c>
      <c r="AX27">
        <f t="shared" si="30"/>
        <v>-149.16228592868421</v>
      </c>
      <c r="AY27">
        <f t="shared" si="31"/>
        <v>1</v>
      </c>
      <c r="AZ27">
        <f t="shared" si="32"/>
        <v>2.6079880669353052E-2</v>
      </c>
      <c r="BA27">
        <f t="shared" si="33"/>
        <v>-5.5846007604562785E-2</v>
      </c>
      <c r="BB27" t="s">
        <v>253</v>
      </c>
      <c r="BC27">
        <v>0</v>
      </c>
      <c r="BD27">
        <f t="shared" si="34"/>
        <v>1.6832</v>
      </c>
      <c r="BE27">
        <f t="shared" si="35"/>
        <v>-0.35464271351272575</v>
      </c>
      <c r="BF27">
        <f t="shared" si="36"/>
        <v>-5.9149257488044352E-2</v>
      </c>
      <c r="BG27">
        <f t="shared" si="37"/>
        <v>0.9672921951250002</v>
      </c>
      <c r="BH27">
        <f t="shared" si="38"/>
        <v>0.13218599066477033</v>
      </c>
      <c r="BI27">
        <f t="shared" si="39"/>
        <v>999.99738709677399</v>
      </c>
      <c r="BJ27">
        <f t="shared" si="40"/>
        <v>841.19752215538915</v>
      </c>
      <c r="BK27">
        <f t="shared" si="41"/>
        <v>0.84119972012885158</v>
      </c>
      <c r="BL27">
        <f t="shared" si="42"/>
        <v>0.19239944025770336</v>
      </c>
      <c r="BM27">
        <v>0.71482560654949101</v>
      </c>
      <c r="BN27">
        <v>0.5</v>
      </c>
      <c r="BO27" t="s">
        <v>254</v>
      </c>
      <c r="BP27">
        <v>1684834392.30323</v>
      </c>
      <c r="BQ27">
        <v>400.01512903225802</v>
      </c>
      <c r="BR27">
        <v>403.37287096774202</v>
      </c>
      <c r="BS27">
        <v>16.333893548387099</v>
      </c>
      <c r="BT27">
        <v>15.360767741935501</v>
      </c>
      <c r="BU27">
        <v>500.01561290322599</v>
      </c>
      <c r="BV27">
        <v>95.344919354838694</v>
      </c>
      <c r="BW27">
        <v>0.20001380645161301</v>
      </c>
      <c r="BX27">
        <v>28.533629032258101</v>
      </c>
      <c r="BY27">
        <v>27.9744064516129</v>
      </c>
      <c r="BZ27">
        <v>999.9</v>
      </c>
      <c r="CA27">
        <v>10003.5483870968</v>
      </c>
      <c r="CB27">
        <v>0</v>
      </c>
      <c r="CC27">
        <v>72.934448387096793</v>
      </c>
      <c r="CD27">
        <v>999.99738709677399</v>
      </c>
      <c r="CE27">
        <v>0.96001290322580701</v>
      </c>
      <c r="CF27">
        <v>3.99874387096774E-2</v>
      </c>
      <c r="CG27">
        <v>0</v>
      </c>
      <c r="CH27">
        <v>2.2743612903225801</v>
      </c>
      <c r="CI27">
        <v>0</v>
      </c>
      <c r="CJ27">
        <v>1277.12838709677</v>
      </c>
      <c r="CK27">
        <v>9334.3387096774204</v>
      </c>
      <c r="CL27">
        <v>39.561999999999998</v>
      </c>
      <c r="CM27">
        <v>42.25</v>
      </c>
      <c r="CN27">
        <v>40.686999999999998</v>
      </c>
      <c r="CO27">
        <v>40.822161290322597</v>
      </c>
      <c r="CP27">
        <v>39.561999999999998</v>
      </c>
      <c r="CQ27">
        <v>960.00870967741901</v>
      </c>
      <c r="CR27">
        <v>39.990645161290303</v>
      </c>
      <c r="CS27">
        <v>0</v>
      </c>
      <c r="CT27">
        <v>59.399999856948902</v>
      </c>
      <c r="CU27">
        <v>2.28013461538462</v>
      </c>
      <c r="CV27">
        <v>0.40073503608808397</v>
      </c>
      <c r="CW27">
        <v>3.5483760802628299</v>
      </c>
      <c r="CX27">
        <v>1277.1603846153801</v>
      </c>
      <c r="CY27">
        <v>15</v>
      </c>
      <c r="CZ27">
        <v>1684833719.2</v>
      </c>
      <c r="DA27" t="s">
        <v>255</v>
      </c>
      <c r="DB27">
        <v>2</v>
      </c>
      <c r="DC27">
        <v>-3.641</v>
      </c>
      <c r="DD27">
        <v>0.41499999999999998</v>
      </c>
      <c r="DE27">
        <v>400</v>
      </c>
      <c r="DF27">
        <v>16</v>
      </c>
      <c r="DG27">
        <v>1.58</v>
      </c>
      <c r="DH27">
        <v>0.23</v>
      </c>
      <c r="DI27">
        <v>-3.3891555769230801</v>
      </c>
      <c r="DJ27">
        <v>0.30578658112423701</v>
      </c>
      <c r="DK27">
        <v>0.10386606187433201</v>
      </c>
      <c r="DL27">
        <v>1</v>
      </c>
      <c r="DM27">
        <v>2.3296545454545501</v>
      </c>
      <c r="DN27">
        <v>-0.53133242412079595</v>
      </c>
      <c r="DO27">
        <v>0.21110696389889999</v>
      </c>
      <c r="DP27">
        <v>1</v>
      </c>
      <c r="DQ27">
        <v>0.97231346153846199</v>
      </c>
      <c r="DR27">
        <v>3.9570310786577498E-4</v>
      </c>
      <c r="DS27">
        <v>5.3586590331104501E-3</v>
      </c>
      <c r="DT27">
        <v>1</v>
      </c>
      <c r="DU27">
        <v>3</v>
      </c>
      <c r="DV27">
        <v>3</v>
      </c>
      <c r="DW27" t="s">
        <v>260</v>
      </c>
      <c r="DX27">
        <v>100</v>
      </c>
      <c r="DY27">
        <v>100</v>
      </c>
      <c r="DZ27">
        <v>-3.641</v>
      </c>
      <c r="EA27">
        <v>0.41499999999999998</v>
      </c>
      <c r="EB27">
        <v>2</v>
      </c>
      <c r="EC27">
        <v>516.35900000000004</v>
      </c>
      <c r="ED27">
        <v>418.00200000000001</v>
      </c>
      <c r="EE27">
        <v>27.427900000000001</v>
      </c>
      <c r="EF27">
        <v>30.306699999999999</v>
      </c>
      <c r="EG27">
        <v>30</v>
      </c>
      <c r="EH27">
        <v>30.491</v>
      </c>
      <c r="EI27">
        <v>30.528300000000002</v>
      </c>
      <c r="EJ27">
        <v>20.2394</v>
      </c>
      <c r="EK27">
        <v>28.608899999999998</v>
      </c>
      <c r="EL27">
        <v>0</v>
      </c>
      <c r="EM27">
        <v>27.434200000000001</v>
      </c>
      <c r="EN27">
        <v>403.37900000000002</v>
      </c>
      <c r="EO27">
        <v>15.4526</v>
      </c>
      <c r="EP27">
        <v>100.369</v>
      </c>
      <c r="EQ27">
        <v>90.166300000000007</v>
      </c>
    </row>
    <row r="28" spans="1:147" x14ac:dyDescent="0.3">
      <c r="A28">
        <v>12</v>
      </c>
      <c r="B28">
        <v>1684834460.3</v>
      </c>
      <c r="C28">
        <v>660.09999990463302</v>
      </c>
      <c r="D28" t="s">
        <v>288</v>
      </c>
      <c r="E28" t="s">
        <v>289</v>
      </c>
      <c r="F28">
        <v>1684834452.3</v>
      </c>
      <c r="G28">
        <f t="shared" si="0"/>
        <v>7.1693752665167006E-3</v>
      </c>
      <c r="H28">
        <f t="shared" si="1"/>
        <v>21.377248987016561</v>
      </c>
      <c r="I28">
        <f t="shared" si="2"/>
        <v>399.99209677419401</v>
      </c>
      <c r="J28">
        <f t="shared" si="3"/>
        <v>273.99642303801966</v>
      </c>
      <c r="K28">
        <f t="shared" si="4"/>
        <v>26.179165267372653</v>
      </c>
      <c r="L28">
        <f t="shared" si="5"/>
        <v>38.217503319893794</v>
      </c>
      <c r="M28">
        <f t="shared" si="6"/>
        <v>0.31561841250495759</v>
      </c>
      <c r="N28">
        <f t="shared" si="7"/>
        <v>3.3558633598814467</v>
      </c>
      <c r="O28">
        <f t="shared" si="8"/>
        <v>0.30000601833396506</v>
      </c>
      <c r="P28">
        <f t="shared" si="9"/>
        <v>0.18884209745778158</v>
      </c>
      <c r="Q28">
        <f t="shared" si="10"/>
        <v>161.8468999811287</v>
      </c>
      <c r="R28">
        <f t="shared" si="11"/>
        <v>27.814169413555948</v>
      </c>
      <c r="S28">
        <f t="shared" si="12"/>
        <v>28.004096774193599</v>
      </c>
      <c r="T28">
        <f t="shared" si="13"/>
        <v>3.7957460874225171</v>
      </c>
      <c r="U28">
        <f t="shared" si="14"/>
        <v>40.08753711278105</v>
      </c>
      <c r="V28">
        <f t="shared" si="15"/>
        <v>1.5766430887365386</v>
      </c>
      <c r="W28">
        <f t="shared" si="16"/>
        <v>3.9330006338400363</v>
      </c>
      <c r="X28">
        <f t="shared" si="17"/>
        <v>2.2191029986859787</v>
      </c>
      <c r="Y28">
        <f t="shared" si="18"/>
        <v>-316.16944925338652</v>
      </c>
      <c r="Z28">
        <f t="shared" si="19"/>
        <v>110.49389379717472</v>
      </c>
      <c r="AA28">
        <f t="shared" si="20"/>
        <v>7.199195539958045</v>
      </c>
      <c r="AB28">
        <f t="shared" si="21"/>
        <v>-36.629459935125041</v>
      </c>
      <c r="AC28">
        <v>-3.9525613385167697E-2</v>
      </c>
      <c r="AD28">
        <v>4.4370963658760698E-2</v>
      </c>
      <c r="AE28">
        <v>3.3443424847742298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50132.178191386229</v>
      </c>
      <c r="AK28" t="s">
        <v>251</v>
      </c>
      <c r="AL28">
        <v>2.30031923076923</v>
      </c>
      <c r="AM28">
        <v>1.5891999999999999</v>
      </c>
      <c r="AN28">
        <f t="shared" si="25"/>
        <v>-0.71111923076923</v>
      </c>
      <c r="AO28">
        <f t="shared" si="26"/>
        <v>-0.44746994133477852</v>
      </c>
      <c r="AP28">
        <v>-1.2192523726073901</v>
      </c>
      <c r="AQ28" t="s">
        <v>290</v>
      </c>
      <c r="AR28">
        <v>2.3986038461538501</v>
      </c>
      <c r="AS28">
        <v>1.8724000000000001</v>
      </c>
      <c r="AT28">
        <f t="shared" si="27"/>
        <v>-0.28103174864016767</v>
      </c>
      <c r="AU28">
        <v>0.5</v>
      </c>
      <c r="AV28">
        <f t="shared" si="28"/>
        <v>841.20271358804871</v>
      </c>
      <c r="AW28">
        <f t="shared" si="29"/>
        <v>21.377248987016561</v>
      </c>
      <c r="AX28">
        <f t="shared" si="30"/>
        <v>-118.20233478025173</v>
      </c>
      <c r="AY28">
        <f t="shared" si="31"/>
        <v>1</v>
      </c>
      <c r="AZ28">
        <f t="shared" si="32"/>
        <v>2.6862135600159084E-2</v>
      </c>
      <c r="BA28">
        <f t="shared" si="33"/>
        <v>-0.15124973296304214</v>
      </c>
      <c r="BB28" t="s">
        <v>253</v>
      </c>
      <c r="BC28">
        <v>0</v>
      </c>
      <c r="BD28">
        <f t="shared" si="34"/>
        <v>1.8724000000000001</v>
      </c>
      <c r="BE28">
        <f t="shared" si="35"/>
        <v>-0.28103174864016772</v>
      </c>
      <c r="BF28">
        <f t="shared" si="36"/>
        <v>-0.17820286936823568</v>
      </c>
      <c r="BG28">
        <f t="shared" si="37"/>
        <v>1.2296802955266657</v>
      </c>
      <c r="BH28">
        <f t="shared" si="38"/>
        <v>0.39824545272620143</v>
      </c>
      <c r="BI28">
        <f t="shared" si="39"/>
        <v>1000.00358064516</v>
      </c>
      <c r="BJ28">
        <f t="shared" si="40"/>
        <v>841.20271358804871</v>
      </c>
      <c r="BK28">
        <f t="shared" si="41"/>
        <v>0.8411997015504088</v>
      </c>
      <c r="BL28">
        <f t="shared" si="42"/>
        <v>0.19239940310081771</v>
      </c>
      <c r="BM28">
        <v>0.71482560654949101</v>
      </c>
      <c r="BN28">
        <v>0.5</v>
      </c>
      <c r="BO28" t="s">
        <v>254</v>
      </c>
      <c r="BP28">
        <v>1684834452.3</v>
      </c>
      <c r="BQ28">
        <v>399.99209677419401</v>
      </c>
      <c r="BR28">
        <v>403.45822580645199</v>
      </c>
      <c r="BS28">
        <v>16.501464516129001</v>
      </c>
      <c r="BT28">
        <v>15.4934225806452</v>
      </c>
      <c r="BU28">
        <v>500.00751612903201</v>
      </c>
      <c r="BV28">
        <v>95.345619354838703</v>
      </c>
      <c r="BW28">
        <v>0.200026741935484</v>
      </c>
      <c r="BX28">
        <v>28.614825806451599</v>
      </c>
      <c r="BY28">
        <v>28.004096774193599</v>
      </c>
      <c r="BZ28">
        <v>999.9</v>
      </c>
      <c r="CA28">
        <v>9997.0967741935492</v>
      </c>
      <c r="CB28">
        <v>0</v>
      </c>
      <c r="CC28">
        <v>72.951706451612907</v>
      </c>
      <c r="CD28">
        <v>1000.00358064516</v>
      </c>
      <c r="CE28">
        <v>0.96001354838709696</v>
      </c>
      <c r="CF28">
        <v>3.9986780645161299E-2</v>
      </c>
      <c r="CG28">
        <v>0</v>
      </c>
      <c r="CH28">
        <v>2.4236612903225798</v>
      </c>
      <c r="CI28">
        <v>0</v>
      </c>
      <c r="CJ28">
        <v>1278.3222580645199</v>
      </c>
      <c r="CK28">
        <v>9334.3983870967695</v>
      </c>
      <c r="CL28">
        <v>39.697161290322597</v>
      </c>
      <c r="CM28">
        <v>42.378999999999998</v>
      </c>
      <c r="CN28">
        <v>40.8241935483871</v>
      </c>
      <c r="CO28">
        <v>40.936999999999998</v>
      </c>
      <c r="CP28">
        <v>39.686999999999998</v>
      </c>
      <c r="CQ28">
        <v>960.01645161290298</v>
      </c>
      <c r="CR28">
        <v>39.990322580645199</v>
      </c>
      <c r="CS28">
        <v>0</v>
      </c>
      <c r="CT28">
        <v>59.199999809265101</v>
      </c>
      <c r="CU28">
        <v>2.3986038461538501</v>
      </c>
      <c r="CV28">
        <v>0.42291623344748103</v>
      </c>
      <c r="CW28">
        <v>4.5846153971132404</v>
      </c>
      <c r="CX28">
        <v>1278.31</v>
      </c>
      <c r="CY28">
        <v>15</v>
      </c>
      <c r="CZ28">
        <v>1684833719.2</v>
      </c>
      <c r="DA28" t="s">
        <v>255</v>
      </c>
      <c r="DB28">
        <v>2</v>
      </c>
      <c r="DC28">
        <v>-3.641</v>
      </c>
      <c r="DD28">
        <v>0.41499999999999998</v>
      </c>
      <c r="DE28">
        <v>400</v>
      </c>
      <c r="DF28">
        <v>16</v>
      </c>
      <c r="DG28">
        <v>1.58</v>
      </c>
      <c r="DH28">
        <v>0.23</v>
      </c>
      <c r="DI28">
        <v>-3.4586805769230802</v>
      </c>
      <c r="DJ28">
        <v>-6.2947340561844395E-2</v>
      </c>
      <c r="DK28">
        <v>0.10846158485865801</v>
      </c>
      <c r="DL28">
        <v>1</v>
      </c>
      <c r="DM28">
        <v>2.36755227272727</v>
      </c>
      <c r="DN28">
        <v>0.44053180552571902</v>
      </c>
      <c r="DO28">
        <v>0.20876240244989699</v>
      </c>
      <c r="DP28">
        <v>1</v>
      </c>
      <c r="DQ28">
        <v>1.00312144230769</v>
      </c>
      <c r="DR28">
        <v>5.4410359429688797E-2</v>
      </c>
      <c r="DS28">
        <v>7.2102081971793103E-3</v>
      </c>
      <c r="DT28">
        <v>1</v>
      </c>
      <c r="DU28">
        <v>3</v>
      </c>
      <c r="DV28">
        <v>3</v>
      </c>
      <c r="DW28" t="s">
        <v>260</v>
      </c>
      <c r="DX28">
        <v>100</v>
      </c>
      <c r="DY28">
        <v>100</v>
      </c>
      <c r="DZ28">
        <v>-3.641</v>
      </c>
      <c r="EA28">
        <v>0.41499999999999998</v>
      </c>
      <c r="EB28">
        <v>2</v>
      </c>
      <c r="EC28">
        <v>516.44500000000005</v>
      </c>
      <c r="ED28">
        <v>417.99599999999998</v>
      </c>
      <c r="EE28">
        <v>27.310300000000002</v>
      </c>
      <c r="EF28">
        <v>30.2805</v>
      </c>
      <c r="EG28">
        <v>29.9999</v>
      </c>
      <c r="EH28">
        <v>30.47</v>
      </c>
      <c r="EI28">
        <v>30.509899999999998</v>
      </c>
      <c r="EJ28">
        <v>20.2425</v>
      </c>
      <c r="EK28">
        <v>28.3188</v>
      </c>
      <c r="EL28">
        <v>0</v>
      </c>
      <c r="EM28">
        <v>27.312000000000001</v>
      </c>
      <c r="EN28">
        <v>403.36500000000001</v>
      </c>
      <c r="EO28">
        <v>15.5175</v>
      </c>
      <c r="EP28">
        <v>100.375</v>
      </c>
      <c r="EQ28">
        <v>90.172200000000004</v>
      </c>
    </row>
    <row r="29" spans="1:147" x14ac:dyDescent="0.3">
      <c r="A29">
        <v>13</v>
      </c>
      <c r="B29">
        <v>1684834520.3</v>
      </c>
      <c r="C29">
        <v>720.09999990463302</v>
      </c>
      <c r="D29" t="s">
        <v>291</v>
      </c>
      <c r="E29" t="s">
        <v>292</v>
      </c>
      <c r="F29">
        <v>1684834512.3</v>
      </c>
      <c r="G29">
        <f t="shared" si="0"/>
        <v>7.4311778563507297E-3</v>
      </c>
      <c r="H29">
        <f t="shared" si="1"/>
        <v>21.5760354258592</v>
      </c>
      <c r="I29">
        <f t="shared" si="2"/>
        <v>399.977709677419</v>
      </c>
      <c r="J29">
        <f t="shared" si="3"/>
        <v>277.18469801181897</v>
      </c>
      <c r="K29">
        <f t="shared" si="4"/>
        <v>26.483157281337203</v>
      </c>
      <c r="L29">
        <f t="shared" si="5"/>
        <v>38.215214152855047</v>
      </c>
      <c r="M29">
        <f t="shared" si="6"/>
        <v>0.32847416601612178</v>
      </c>
      <c r="N29">
        <f t="shared" si="7"/>
        <v>3.3584732826271479</v>
      </c>
      <c r="O29">
        <f t="shared" si="8"/>
        <v>0.31161293295464215</v>
      </c>
      <c r="P29">
        <f t="shared" si="9"/>
        <v>0.19620084436120411</v>
      </c>
      <c r="Q29">
        <f t="shared" si="10"/>
        <v>161.84874605778106</v>
      </c>
      <c r="R29">
        <f t="shared" si="11"/>
        <v>27.802673368814471</v>
      </c>
      <c r="S29">
        <f t="shared" si="12"/>
        <v>28.0039032258065</v>
      </c>
      <c r="T29">
        <f t="shared" si="13"/>
        <v>3.7957032607518668</v>
      </c>
      <c r="U29">
        <f t="shared" si="14"/>
        <v>40.096021425928626</v>
      </c>
      <c r="V29">
        <f t="shared" si="15"/>
        <v>1.5813510895373701</v>
      </c>
      <c r="W29">
        <f t="shared" si="16"/>
        <v>3.9439102267507473</v>
      </c>
      <c r="X29">
        <f t="shared" si="17"/>
        <v>2.2143521712144967</v>
      </c>
      <c r="Y29">
        <f t="shared" si="18"/>
        <v>-327.71494346506717</v>
      </c>
      <c r="Z29">
        <f t="shared" si="19"/>
        <v>119.25912226841675</v>
      </c>
      <c r="AA29">
        <f t="shared" si="20"/>
        <v>7.7660921900361055</v>
      </c>
      <c r="AB29">
        <f t="shared" si="21"/>
        <v>-38.840982948833243</v>
      </c>
      <c r="AC29">
        <v>-3.9564216135203403E-2</v>
      </c>
      <c r="AD29">
        <v>4.4414298627462503E-2</v>
      </c>
      <c r="AE29">
        <v>3.3469411556398501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50171.145281931713</v>
      </c>
      <c r="AK29" t="s">
        <v>251</v>
      </c>
      <c r="AL29">
        <v>2.30031923076923</v>
      </c>
      <c r="AM29">
        <v>1.5891999999999999</v>
      </c>
      <c r="AN29">
        <f t="shared" si="25"/>
        <v>-0.71111923076923</v>
      </c>
      <c r="AO29">
        <f t="shared" si="26"/>
        <v>-0.44746994133477852</v>
      </c>
      <c r="AP29">
        <v>-1.2192523726073901</v>
      </c>
      <c r="AQ29" t="s">
        <v>293</v>
      </c>
      <c r="AR29">
        <v>2.3816846153846201</v>
      </c>
      <c r="AS29">
        <v>1.29</v>
      </c>
      <c r="AT29">
        <f t="shared" si="27"/>
        <v>-0.84626714370900769</v>
      </c>
      <c r="AU29">
        <v>0.5</v>
      </c>
      <c r="AV29">
        <f t="shared" si="28"/>
        <v>841.21032166441751</v>
      </c>
      <c r="AW29">
        <f t="shared" si="29"/>
        <v>21.5760354258592</v>
      </c>
      <c r="AX29">
        <f t="shared" si="30"/>
        <v>-355.94432808674111</v>
      </c>
      <c r="AY29">
        <f t="shared" si="31"/>
        <v>1</v>
      </c>
      <c r="AZ29">
        <f t="shared" si="32"/>
        <v>2.7098202686533693E-2</v>
      </c>
      <c r="BA29">
        <f t="shared" si="33"/>
        <v>0.23193798449612396</v>
      </c>
      <c r="BB29" t="s">
        <v>253</v>
      </c>
      <c r="BC29">
        <v>0</v>
      </c>
      <c r="BD29">
        <f t="shared" si="34"/>
        <v>1.29</v>
      </c>
      <c r="BE29">
        <f t="shared" si="35"/>
        <v>-0.8462671437090078</v>
      </c>
      <c r="BF29">
        <f t="shared" si="36"/>
        <v>0.18827082808960477</v>
      </c>
      <c r="BG29">
        <f t="shared" si="37"/>
        <v>1.0805343322559946</v>
      </c>
      <c r="BH29">
        <f t="shared" si="38"/>
        <v>-0.4207451958180769</v>
      </c>
      <c r="BI29">
        <f t="shared" si="39"/>
        <v>1000.0123548387101</v>
      </c>
      <c r="BJ29">
        <f t="shared" si="40"/>
        <v>841.21032166441751</v>
      </c>
      <c r="BK29">
        <f t="shared" si="41"/>
        <v>0.84119992877497463</v>
      </c>
      <c r="BL29">
        <f t="shared" si="42"/>
        <v>0.19239985754994943</v>
      </c>
      <c r="BM29">
        <v>0.71482560654949101</v>
      </c>
      <c r="BN29">
        <v>0.5</v>
      </c>
      <c r="BO29" t="s">
        <v>254</v>
      </c>
      <c r="BP29">
        <v>1684834512.3</v>
      </c>
      <c r="BQ29">
        <v>399.977709677419</v>
      </c>
      <c r="BR29">
        <v>403.48725806451603</v>
      </c>
      <c r="BS29">
        <v>16.551135483871001</v>
      </c>
      <c r="BT29">
        <v>15.5063225806452</v>
      </c>
      <c r="BU29">
        <v>500.00116129032301</v>
      </c>
      <c r="BV29">
        <v>95.343367741935495</v>
      </c>
      <c r="BW29">
        <v>0.19999187096774201</v>
      </c>
      <c r="BX29">
        <v>28.662567741935501</v>
      </c>
      <c r="BY29">
        <v>28.0039032258065</v>
      </c>
      <c r="BZ29">
        <v>999.9</v>
      </c>
      <c r="CA29">
        <v>10007.0967741935</v>
      </c>
      <c r="CB29">
        <v>0</v>
      </c>
      <c r="CC29">
        <v>72.937899999999999</v>
      </c>
      <c r="CD29">
        <v>1000.0123548387101</v>
      </c>
      <c r="CE29">
        <v>0.96000119354838698</v>
      </c>
      <c r="CF29">
        <v>3.9999016129032297E-2</v>
      </c>
      <c r="CG29">
        <v>0</v>
      </c>
      <c r="CH29">
        <v>2.3566225806451602</v>
      </c>
      <c r="CI29">
        <v>0</v>
      </c>
      <c r="CJ29">
        <v>1278.52225806452</v>
      </c>
      <c r="CK29">
        <v>9334.4532258064501</v>
      </c>
      <c r="CL29">
        <v>39.858741935483899</v>
      </c>
      <c r="CM29">
        <v>42.5</v>
      </c>
      <c r="CN29">
        <v>40.9593548387097</v>
      </c>
      <c r="CO29">
        <v>41.061999999999998</v>
      </c>
      <c r="CP29">
        <v>39.828258064516099</v>
      </c>
      <c r="CQ29">
        <v>960.01290322580701</v>
      </c>
      <c r="CR29">
        <v>39.998064516128998</v>
      </c>
      <c r="CS29">
        <v>0</v>
      </c>
      <c r="CT29">
        <v>59.599999904632597</v>
      </c>
      <c r="CU29">
        <v>2.3816846153846201</v>
      </c>
      <c r="CV29">
        <v>-0.454208557014115</v>
      </c>
      <c r="CW29">
        <v>3.7767521372505399</v>
      </c>
      <c r="CX29">
        <v>1278.5250000000001</v>
      </c>
      <c r="CY29">
        <v>15</v>
      </c>
      <c r="CZ29">
        <v>1684833719.2</v>
      </c>
      <c r="DA29" t="s">
        <v>255</v>
      </c>
      <c r="DB29">
        <v>2</v>
      </c>
      <c r="DC29">
        <v>-3.641</v>
      </c>
      <c r="DD29">
        <v>0.41499999999999998</v>
      </c>
      <c r="DE29">
        <v>400</v>
      </c>
      <c r="DF29">
        <v>16</v>
      </c>
      <c r="DG29">
        <v>1.58</v>
      </c>
      <c r="DH29">
        <v>0.23</v>
      </c>
      <c r="DI29">
        <v>-3.4887763461538501</v>
      </c>
      <c r="DJ29">
        <v>-0.23971114146675301</v>
      </c>
      <c r="DK29">
        <v>0.10936861364262999</v>
      </c>
      <c r="DL29">
        <v>1</v>
      </c>
      <c r="DM29">
        <v>2.33876136363636</v>
      </c>
      <c r="DN29">
        <v>0.24385210953161701</v>
      </c>
      <c r="DO29">
        <v>0.203595643389615</v>
      </c>
      <c r="DP29">
        <v>1</v>
      </c>
      <c r="DQ29">
        <v>1.0425371153846199</v>
      </c>
      <c r="DR29">
        <v>2.2023887987705399E-2</v>
      </c>
      <c r="DS29">
        <v>3.5013576139167201E-3</v>
      </c>
      <c r="DT29">
        <v>1</v>
      </c>
      <c r="DU29">
        <v>3</v>
      </c>
      <c r="DV29">
        <v>3</v>
      </c>
      <c r="DW29" t="s">
        <v>260</v>
      </c>
      <c r="DX29">
        <v>100</v>
      </c>
      <c r="DY29">
        <v>100</v>
      </c>
      <c r="DZ29">
        <v>-3.641</v>
      </c>
      <c r="EA29">
        <v>0.41499999999999998</v>
      </c>
      <c r="EB29">
        <v>2</v>
      </c>
      <c r="EC29">
        <v>516.02200000000005</v>
      </c>
      <c r="ED29">
        <v>417.971</v>
      </c>
      <c r="EE29">
        <v>27.1678</v>
      </c>
      <c r="EF29">
        <v>30.256799999999998</v>
      </c>
      <c r="EG29">
        <v>29.998699999999999</v>
      </c>
      <c r="EH29">
        <v>30.449000000000002</v>
      </c>
      <c r="EI29">
        <v>30.489100000000001</v>
      </c>
      <c r="EJ29">
        <v>20.247599999999998</v>
      </c>
      <c r="EK29">
        <v>28.3188</v>
      </c>
      <c r="EL29">
        <v>0</v>
      </c>
      <c r="EM29">
        <v>27.2013</v>
      </c>
      <c r="EN29">
        <v>403.43599999999998</v>
      </c>
      <c r="EO29">
        <v>15.485900000000001</v>
      </c>
      <c r="EP29">
        <v>100.379</v>
      </c>
      <c r="EQ29">
        <v>90.175799999999995</v>
      </c>
    </row>
    <row r="30" spans="1:147" x14ac:dyDescent="0.3">
      <c r="A30">
        <v>14</v>
      </c>
      <c r="B30">
        <v>1684834580.3</v>
      </c>
      <c r="C30">
        <v>780.09999990463302</v>
      </c>
      <c r="D30" t="s">
        <v>294</v>
      </c>
      <c r="E30" t="s">
        <v>295</v>
      </c>
      <c r="F30">
        <v>1684834572.30323</v>
      </c>
      <c r="G30">
        <f t="shared" si="0"/>
        <v>7.6735891343858607E-3</v>
      </c>
      <c r="H30">
        <f t="shared" si="1"/>
        <v>21.561830662223279</v>
      </c>
      <c r="I30">
        <f t="shared" si="2"/>
        <v>399.991193548387</v>
      </c>
      <c r="J30">
        <f t="shared" si="3"/>
        <v>280.80586787522338</v>
      </c>
      <c r="K30">
        <f t="shared" si="4"/>
        <v>26.82945348949513</v>
      </c>
      <c r="L30">
        <f t="shared" si="5"/>
        <v>38.216954669489581</v>
      </c>
      <c r="M30">
        <f t="shared" si="6"/>
        <v>0.34011043945143066</v>
      </c>
      <c r="N30">
        <f t="shared" si="7"/>
        <v>3.3556158321194052</v>
      </c>
      <c r="O30">
        <f t="shared" si="8"/>
        <v>0.3220541683429341</v>
      </c>
      <c r="P30">
        <f t="shared" si="9"/>
        <v>0.20282622036160133</v>
      </c>
      <c r="Q30">
        <f t="shared" si="10"/>
        <v>161.84651382873369</v>
      </c>
      <c r="R30">
        <f t="shared" si="11"/>
        <v>27.753460921522436</v>
      </c>
      <c r="S30">
        <f t="shared" si="12"/>
        <v>27.9869709677419</v>
      </c>
      <c r="T30">
        <f t="shared" si="13"/>
        <v>3.7919582721118226</v>
      </c>
      <c r="U30">
        <f t="shared" si="14"/>
        <v>40.030671145780666</v>
      </c>
      <c r="V30">
        <f t="shared" si="15"/>
        <v>1.579410215257733</v>
      </c>
      <c r="W30">
        <f t="shared" si="16"/>
        <v>3.9455002128391916</v>
      </c>
      <c r="X30">
        <f t="shared" si="17"/>
        <v>2.2125480568540894</v>
      </c>
      <c r="Y30">
        <f t="shared" si="18"/>
        <v>-338.40528082641646</v>
      </c>
      <c r="Z30">
        <f t="shared" si="19"/>
        <v>123.47785324281611</v>
      </c>
      <c r="AA30">
        <f t="shared" si="20"/>
        <v>8.047261620205072</v>
      </c>
      <c r="AB30">
        <f t="shared" si="21"/>
        <v>-45.033652134661594</v>
      </c>
      <c r="AC30">
        <v>-3.9521952894960299E-2</v>
      </c>
      <c r="AD30">
        <v>4.43668544378263E-2</v>
      </c>
      <c r="AE30">
        <v>3.3440960239671802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50118.612623833906</v>
      </c>
      <c r="AK30" t="s">
        <v>251</v>
      </c>
      <c r="AL30">
        <v>2.30031923076923</v>
      </c>
      <c r="AM30">
        <v>1.5891999999999999</v>
      </c>
      <c r="AN30">
        <f t="shared" si="25"/>
        <v>-0.71111923076923</v>
      </c>
      <c r="AO30">
        <f t="shared" si="26"/>
        <v>-0.44746994133477852</v>
      </c>
      <c r="AP30">
        <v>-1.2192523726073901</v>
      </c>
      <c r="AQ30" t="s">
        <v>296</v>
      </c>
      <c r="AR30">
        <v>2.3966500000000002</v>
      </c>
      <c r="AS30">
        <v>1.8455999999999999</v>
      </c>
      <c r="AT30">
        <f t="shared" si="27"/>
        <v>-0.29857498916341574</v>
      </c>
      <c r="AU30">
        <v>0.5</v>
      </c>
      <c r="AV30">
        <f t="shared" si="28"/>
        <v>841.20124138042763</v>
      </c>
      <c r="AW30">
        <f t="shared" si="29"/>
        <v>21.561830662223279</v>
      </c>
      <c r="AX30">
        <f t="shared" si="30"/>
        <v>-125.58082576470652</v>
      </c>
      <c r="AY30">
        <f t="shared" si="31"/>
        <v>1</v>
      </c>
      <c r="AZ30">
        <f t="shared" si="32"/>
        <v>2.7081608911378289E-2</v>
      </c>
      <c r="BA30">
        <f t="shared" si="33"/>
        <v>-0.13892501083658429</v>
      </c>
      <c r="BB30" t="s">
        <v>253</v>
      </c>
      <c r="BC30">
        <v>0</v>
      </c>
      <c r="BD30">
        <f t="shared" si="34"/>
        <v>1.8455999999999999</v>
      </c>
      <c r="BE30">
        <f t="shared" si="35"/>
        <v>-0.29857498916341585</v>
      </c>
      <c r="BF30">
        <f t="shared" si="36"/>
        <v>-0.16133903850994208</v>
      </c>
      <c r="BG30">
        <f t="shared" si="37"/>
        <v>1.2118467016840511</v>
      </c>
      <c r="BH30">
        <f t="shared" si="38"/>
        <v>0.36055838304730931</v>
      </c>
      <c r="BI30">
        <f t="shared" si="39"/>
        <v>1000.00190322581</v>
      </c>
      <c r="BJ30">
        <f t="shared" si="40"/>
        <v>841.20124138042763</v>
      </c>
      <c r="BK30">
        <f t="shared" si="41"/>
        <v>0.84119964038756068</v>
      </c>
      <c r="BL30">
        <f t="shared" si="42"/>
        <v>0.19239928077512156</v>
      </c>
      <c r="BM30">
        <v>0.71482560654949101</v>
      </c>
      <c r="BN30">
        <v>0.5</v>
      </c>
      <c r="BO30" t="s">
        <v>254</v>
      </c>
      <c r="BP30">
        <v>1684834572.30323</v>
      </c>
      <c r="BQ30">
        <v>399.991193548387</v>
      </c>
      <c r="BR30">
        <v>403.512612903226</v>
      </c>
      <c r="BS30">
        <v>16.530625806451599</v>
      </c>
      <c r="BT30">
        <v>15.451700000000001</v>
      </c>
      <c r="BU30">
        <v>499.99758064516101</v>
      </c>
      <c r="BV30">
        <v>95.344480645161298</v>
      </c>
      <c r="BW30">
        <v>0.200009548387097</v>
      </c>
      <c r="BX30">
        <v>28.6695161290322</v>
      </c>
      <c r="BY30">
        <v>27.9869709677419</v>
      </c>
      <c r="BZ30">
        <v>999.9</v>
      </c>
      <c r="CA30">
        <v>9996.2903225806494</v>
      </c>
      <c r="CB30">
        <v>0</v>
      </c>
      <c r="CC30">
        <v>72.937899999999999</v>
      </c>
      <c r="CD30">
        <v>1000.00190322581</v>
      </c>
      <c r="CE30">
        <v>0.96001096774193595</v>
      </c>
      <c r="CF30">
        <v>3.9989283870967701E-2</v>
      </c>
      <c r="CG30">
        <v>0</v>
      </c>
      <c r="CH30">
        <v>2.39480322580645</v>
      </c>
      <c r="CI30">
        <v>0</v>
      </c>
      <c r="CJ30">
        <v>1277.5325806451599</v>
      </c>
      <c r="CK30">
        <v>9334.3703225806403</v>
      </c>
      <c r="CL30">
        <v>39.995935483871001</v>
      </c>
      <c r="CM30">
        <v>42.625</v>
      </c>
      <c r="CN30">
        <v>41.1046774193548</v>
      </c>
      <c r="CO30">
        <v>41.167000000000002</v>
      </c>
      <c r="CP30">
        <v>39.936999999999998</v>
      </c>
      <c r="CQ30">
        <v>960.01322580645206</v>
      </c>
      <c r="CR30">
        <v>39.988064516129</v>
      </c>
      <c r="CS30">
        <v>0</v>
      </c>
      <c r="CT30">
        <v>59.399999856948902</v>
      </c>
      <c r="CU30">
        <v>2.3966500000000002</v>
      </c>
      <c r="CV30">
        <v>-0.26479658124633398</v>
      </c>
      <c r="CW30">
        <v>2.0222222186681602</v>
      </c>
      <c r="CX30">
        <v>1277.5503846153799</v>
      </c>
      <c r="CY30">
        <v>15</v>
      </c>
      <c r="CZ30">
        <v>1684833719.2</v>
      </c>
      <c r="DA30" t="s">
        <v>255</v>
      </c>
      <c r="DB30">
        <v>2</v>
      </c>
      <c r="DC30">
        <v>-3.641</v>
      </c>
      <c r="DD30">
        <v>0.41499999999999998</v>
      </c>
      <c r="DE30">
        <v>400</v>
      </c>
      <c r="DF30">
        <v>16</v>
      </c>
      <c r="DG30">
        <v>1.58</v>
      </c>
      <c r="DH30">
        <v>0.23</v>
      </c>
      <c r="DI30">
        <v>-3.5282626923076901</v>
      </c>
      <c r="DJ30">
        <v>2.8056331875807101E-2</v>
      </c>
      <c r="DK30">
        <v>7.8077413165381096E-2</v>
      </c>
      <c r="DL30">
        <v>1</v>
      </c>
      <c r="DM30">
        <v>2.3629363636363601</v>
      </c>
      <c r="DN30">
        <v>0.15833337399049799</v>
      </c>
      <c r="DO30">
        <v>0.215815412596157</v>
      </c>
      <c r="DP30">
        <v>1</v>
      </c>
      <c r="DQ30">
        <v>1.0819980769230799</v>
      </c>
      <c r="DR30">
        <v>-3.1817687870482697E-2</v>
      </c>
      <c r="DS30">
        <v>5.6175073306108997E-3</v>
      </c>
      <c r="DT30">
        <v>1</v>
      </c>
      <c r="DU30">
        <v>3</v>
      </c>
      <c r="DV30">
        <v>3</v>
      </c>
      <c r="DW30" t="s">
        <v>260</v>
      </c>
      <c r="DX30">
        <v>100</v>
      </c>
      <c r="DY30">
        <v>100</v>
      </c>
      <c r="DZ30">
        <v>-3.641</v>
      </c>
      <c r="EA30">
        <v>0.41499999999999998</v>
      </c>
      <c r="EB30">
        <v>2</v>
      </c>
      <c r="EC30">
        <v>516.51099999999997</v>
      </c>
      <c r="ED30">
        <v>418.089</v>
      </c>
      <c r="EE30">
        <v>27.139700000000001</v>
      </c>
      <c r="EF30">
        <v>30.235900000000001</v>
      </c>
      <c r="EG30">
        <v>30.0001</v>
      </c>
      <c r="EH30">
        <v>30.430700000000002</v>
      </c>
      <c r="EI30">
        <v>30.470800000000001</v>
      </c>
      <c r="EJ30">
        <v>20.249099999999999</v>
      </c>
      <c r="EK30">
        <v>29.444299999999998</v>
      </c>
      <c r="EL30">
        <v>0</v>
      </c>
      <c r="EM30">
        <v>27.133199999999999</v>
      </c>
      <c r="EN30">
        <v>403.55599999999998</v>
      </c>
      <c r="EO30">
        <v>15.402100000000001</v>
      </c>
      <c r="EP30">
        <v>100.383</v>
      </c>
      <c r="EQ30">
        <v>90.181100000000001</v>
      </c>
    </row>
    <row r="31" spans="1:147" x14ac:dyDescent="0.3">
      <c r="A31">
        <v>15</v>
      </c>
      <c r="B31">
        <v>1684834640.3</v>
      </c>
      <c r="C31">
        <v>840.09999990463302</v>
      </c>
      <c r="D31" t="s">
        <v>297</v>
      </c>
      <c r="E31" t="s">
        <v>298</v>
      </c>
      <c r="F31">
        <v>1684834632.3064499</v>
      </c>
      <c r="G31">
        <f t="shared" si="0"/>
        <v>7.7564030077827591E-3</v>
      </c>
      <c r="H31">
        <f t="shared" si="1"/>
        <v>21.733766749351066</v>
      </c>
      <c r="I31">
        <f t="shared" si="2"/>
        <v>400.01251612903201</v>
      </c>
      <c r="J31">
        <f t="shared" si="3"/>
        <v>281.20357660065406</v>
      </c>
      <c r="K31">
        <f t="shared" si="4"/>
        <v>26.867314813007557</v>
      </c>
      <c r="L31">
        <f t="shared" si="5"/>
        <v>38.218796253948383</v>
      </c>
      <c r="M31">
        <f t="shared" si="6"/>
        <v>0.34422577387423325</v>
      </c>
      <c r="N31">
        <f t="shared" si="7"/>
        <v>3.355558513940148</v>
      </c>
      <c r="O31">
        <f t="shared" si="8"/>
        <v>0.32574235016728176</v>
      </c>
      <c r="P31">
        <f t="shared" si="9"/>
        <v>0.20516688492811705</v>
      </c>
      <c r="Q31">
        <f t="shared" si="10"/>
        <v>161.84513211045729</v>
      </c>
      <c r="R31">
        <f t="shared" si="11"/>
        <v>27.754069206656876</v>
      </c>
      <c r="S31">
        <f t="shared" si="12"/>
        <v>27.988635483871001</v>
      </c>
      <c r="T31">
        <f t="shared" si="13"/>
        <v>3.7923262781883569</v>
      </c>
      <c r="U31">
        <f t="shared" si="14"/>
        <v>40.032092591242332</v>
      </c>
      <c r="V31">
        <f t="shared" si="15"/>
        <v>1.5812599976258763</v>
      </c>
      <c r="W31">
        <f t="shared" si="16"/>
        <v>3.9499808660309763</v>
      </c>
      <c r="X31">
        <f t="shared" si="17"/>
        <v>2.2110662805624806</v>
      </c>
      <c r="Y31">
        <f t="shared" si="18"/>
        <v>-342.05737264321965</v>
      </c>
      <c r="Z31">
        <f t="shared" si="19"/>
        <v>126.71452483218758</v>
      </c>
      <c r="AA31">
        <f t="shared" si="20"/>
        <v>8.2592155180475473</v>
      </c>
      <c r="AB31">
        <f t="shared" si="21"/>
        <v>-45.238500182527247</v>
      </c>
      <c r="AC31">
        <v>-3.9521105277891697E-2</v>
      </c>
      <c r="AD31">
        <v>4.4365902913411498E-2</v>
      </c>
      <c r="AE31">
        <v>3.3440389528502599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50114.320064169442</v>
      </c>
      <c r="AK31" t="s">
        <v>251</v>
      </c>
      <c r="AL31">
        <v>2.30031923076923</v>
      </c>
      <c r="AM31">
        <v>1.5891999999999999</v>
      </c>
      <c r="AN31">
        <f t="shared" si="25"/>
        <v>-0.71111923076923</v>
      </c>
      <c r="AO31">
        <f t="shared" si="26"/>
        <v>-0.44746994133477852</v>
      </c>
      <c r="AP31">
        <v>-1.2192523726073901</v>
      </c>
      <c r="AQ31" t="s">
        <v>299</v>
      </c>
      <c r="AR31">
        <v>2.2960192307692302</v>
      </c>
      <c r="AS31">
        <v>1.6572</v>
      </c>
      <c r="AT31">
        <f t="shared" si="27"/>
        <v>-0.3854810709445029</v>
      </c>
      <c r="AU31">
        <v>0.5</v>
      </c>
      <c r="AV31">
        <f t="shared" si="28"/>
        <v>841.19285825802831</v>
      </c>
      <c r="AW31">
        <f t="shared" si="29"/>
        <v>21.733766749351066</v>
      </c>
      <c r="AX31">
        <f t="shared" si="30"/>
        <v>-162.1319619360861</v>
      </c>
      <c r="AY31">
        <f t="shared" si="31"/>
        <v>1</v>
      </c>
      <c r="AZ31">
        <f t="shared" si="32"/>
        <v>2.728627436220794E-2</v>
      </c>
      <c r="BA31">
        <f t="shared" si="33"/>
        <v>-4.1033067825247439E-2</v>
      </c>
      <c r="BB31" t="s">
        <v>253</v>
      </c>
      <c r="BC31">
        <v>0</v>
      </c>
      <c r="BD31">
        <f t="shared" si="34"/>
        <v>1.6572</v>
      </c>
      <c r="BE31">
        <f t="shared" si="35"/>
        <v>-0.3854810709445029</v>
      </c>
      <c r="BF31">
        <f t="shared" si="36"/>
        <v>-4.2788824565819318E-2</v>
      </c>
      <c r="BG31">
        <f t="shared" si="37"/>
        <v>0.9933138370083312</v>
      </c>
      <c r="BH31">
        <f t="shared" si="38"/>
        <v>9.5623908140472141E-2</v>
      </c>
      <c r="BI31">
        <f t="shared" si="39"/>
        <v>999.99177419354805</v>
      </c>
      <c r="BJ31">
        <f t="shared" si="40"/>
        <v>841.19285825802831</v>
      </c>
      <c r="BK31">
        <f t="shared" si="41"/>
        <v>0.84119977780458799</v>
      </c>
      <c r="BL31">
        <f t="shared" si="42"/>
        <v>0.19239955560917607</v>
      </c>
      <c r="BM31">
        <v>0.71482560654949101</v>
      </c>
      <c r="BN31">
        <v>0.5</v>
      </c>
      <c r="BO31" t="s">
        <v>254</v>
      </c>
      <c r="BP31">
        <v>1684834632.3064499</v>
      </c>
      <c r="BQ31">
        <v>400.01251612903201</v>
      </c>
      <c r="BR31">
        <v>403.56316129032302</v>
      </c>
      <c r="BS31">
        <v>16.550070967741899</v>
      </c>
      <c r="BT31">
        <v>15.4595580645161</v>
      </c>
      <c r="BU31">
        <v>500.013709677419</v>
      </c>
      <c r="BV31">
        <v>95.343974193548405</v>
      </c>
      <c r="BW31">
        <v>0.200026838709677</v>
      </c>
      <c r="BX31">
        <v>28.6890838709677</v>
      </c>
      <c r="BY31">
        <v>27.988635483871001</v>
      </c>
      <c r="BZ31">
        <v>999.9</v>
      </c>
      <c r="CA31">
        <v>9996.1290322580608</v>
      </c>
      <c r="CB31">
        <v>0</v>
      </c>
      <c r="CC31">
        <v>72.941351612903205</v>
      </c>
      <c r="CD31">
        <v>999.99177419354805</v>
      </c>
      <c r="CE31">
        <v>0.96000809677419396</v>
      </c>
      <c r="CF31">
        <v>3.9992106451612899E-2</v>
      </c>
      <c r="CG31">
        <v>0</v>
      </c>
      <c r="CH31">
        <v>2.31264838709677</v>
      </c>
      <c r="CI31">
        <v>0</v>
      </c>
      <c r="CJ31">
        <v>1275.33967741935</v>
      </c>
      <c r="CK31">
        <v>9334.27</v>
      </c>
      <c r="CL31">
        <v>40.090451612903202</v>
      </c>
      <c r="CM31">
        <v>42.743903225806498</v>
      </c>
      <c r="CN31">
        <v>41.203258064516099</v>
      </c>
      <c r="CO31">
        <v>41.25</v>
      </c>
      <c r="CP31">
        <v>40.061999999999998</v>
      </c>
      <c r="CQ31">
        <v>959.99935483871002</v>
      </c>
      <c r="CR31">
        <v>39.992258064516101</v>
      </c>
      <c r="CS31">
        <v>0</v>
      </c>
      <c r="CT31">
        <v>59.399999856948902</v>
      </c>
      <c r="CU31">
        <v>2.2960192307692302</v>
      </c>
      <c r="CV31">
        <v>-0.65245471261865096</v>
      </c>
      <c r="CW31">
        <v>3.0864957411856002</v>
      </c>
      <c r="CX31">
        <v>1275.37153846154</v>
      </c>
      <c r="CY31">
        <v>15</v>
      </c>
      <c r="CZ31">
        <v>1684833719.2</v>
      </c>
      <c r="DA31" t="s">
        <v>255</v>
      </c>
      <c r="DB31">
        <v>2</v>
      </c>
      <c r="DC31">
        <v>-3.641</v>
      </c>
      <c r="DD31">
        <v>0.41499999999999998</v>
      </c>
      <c r="DE31">
        <v>400</v>
      </c>
      <c r="DF31">
        <v>16</v>
      </c>
      <c r="DG31">
        <v>1.58</v>
      </c>
      <c r="DH31">
        <v>0.23</v>
      </c>
      <c r="DI31">
        <v>-3.54296961538462</v>
      </c>
      <c r="DJ31">
        <v>7.7528536918448996E-3</v>
      </c>
      <c r="DK31">
        <v>0.101108414527742</v>
      </c>
      <c r="DL31">
        <v>1</v>
      </c>
      <c r="DM31">
        <v>2.3523431818181799</v>
      </c>
      <c r="DN31">
        <v>-0.46685678006261599</v>
      </c>
      <c r="DO31">
        <v>0.183242493828319</v>
      </c>
      <c r="DP31">
        <v>1</v>
      </c>
      <c r="DQ31">
        <v>1.0898011538461501</v>
      </c>
      <c r="DR31">
        <v>5.3583879145408598E-3</v>
      </c>
      <c r="DS31">
        <v>2.55227624940062E-3</v>
      </c>
      <c r="DT31">
        <v>1</v>
      </c>
      <c r="DU31">
        <v>3</v>
      </c>
      <c r="DV31">
        <v>3</v>
      </c>
      <c r="DW31" t="s">
        <v>260</v>
      </c>
      <c r="DX31">
        <v>100</v>
      </c>
      <c r="DY31">
        <v>100</v>
      </c>
      <c r="DZ31">
        <v>-3.641</v>
      </c>
      <c r="EA31">
        <v>0.41499999999999998</v>
      </c>
      <c r="EB31">
        <v>2</v>
      </c>
      <c r="EC31">
        <v>516.10900000000004</v>
      </c>
      <c r="ED31">
        <v>417.959</v>
      </c>
      <c r="EE31">
        <v>27.1435</v>
      </c>
      <c r="EF31">
        <v>30.220199999999998</v>
      </c>
      <c r="EG31">
        <v>29.9998</v>
      </c>
      <c r="EH31">
        <v>30.412400000000002</v>
      </c>
      <c r="EI31">
        <v>30.452500000000001</v>
      </c>
      <c r="EJ31">
        <v>20.248799999999999</v>
      </c>
      <c r="EK31">
        <v>29.444299999999998</v>
      </c>
      <c r="EL31">
        <v>0</v>
      </c>
      <c r="EM31">
        <v>27.145099999999999</v>
      </c>
      <c r="EN31">
        <v>403.69600000000003</v>
      </c>
      <c r="EO31">
        <v>15.4298</v>
      </c>
      <c r="EP31">
        <v>100.386</v>
      </c>
      <c r="EQ31">
        <v>90.186800000000005</v>
      </c>
    </row>
    <row r="32" spans="1:147" x14ac:dyDescent="0.3">
      <c r="A32">
        <v>16</v>
      </c>
      <c r="B32">
        <v>1684834700.3</v>
      </c>
      <c r="C32">
        <v>900.09999990463302</v>
      </c>
      <c r="D32" t="s">
        <v>300</v>
      </c>
      <c r="E32" t="s">
        <v>301</v>
      </c>
      <c r="F32">
        <v>1684834692.30968</v>
      </c>
      <c r="G32">
        <f t="shared" si="0"/>
        <v>7.8336672135783346E-3</v>
      </c>
      <c r="H32">
        <f t="shared" si="1"/>
        <v>21.930444147826453</v>
      </c>
      <c r="I32">
        <f t="shared" si="2"/>
        <v>399.98816129032298</v>
      </c>
      <c r="J32">
        <f t="shared" si="3"/>
        <v>281.4542987433847</v>
      </c>
      <c r="K32">
        <f t="shared" si="4"/>
        <v>26.890316487644899</v>
      </c>
      <c r="L32">
        <f t="shared" si="5"/>
        <v>38.215114483699963</v>
      </c>
      <c r="M32">
        <f t="shared" si="6"/>
        <v>0.34837816009309386</v>
      </c>
      <c r="N32">
        <f t="shared" si="7"/>
        <v>3.3574922735190094</v>
      </c>
      <c r="O32">
        <f t="shared" si="8"/>
        <v>0.32946953651742678</v>
      </c>
      <c r="P32">
        <f t="shared" si="9"/>
        <v>0.20753175799563922</v>
      </c>
      <c r="Q32">
        <f t="shared" si="10"/>
        <v>161.84613622580127</v>
      </c>
      <c r="R32">
        <f t="shared" si="11"/>
        <v>27.73509999381918</v>
      </c>
      <c r="S32">
        <f t="shared" si="12"/>
        <v>27.9802161290323</v>
      </c>
      <c r="T32">
        <f t="shared" si="13"/>
        <v>3.7904651718525462</v>
      </c>
      <c r="U32">
        <f t="shared" si="14"/>
        <v>40.073048884343827</v>
      </c>
      <c r="V32">
        <f t="shared" si="15"/>
        <v>1.5827116329265154</v>
      </c>
      <c r="W32">
        <f t="shared" si="16"/>
        <v>3.9495662970252967</v>
      </c>
      <c r="X32">
        <f t="shared" si="17"/>
        <v>2.2077535389260308</v>
      </c>
      <c r="Y32">
        <f t="shared" si="18"/>
        <v>-345.46472411880455</v>
      </c>
      <c r="Z32">
        <f t="shared" si="19"/>
        <v>127.98396048628244</v>
      </c>
      <c r="AA32">
        <f t="shared" si="20"/>
        <v>8.3367280921679772</v>
      </c>
      <c r="AB32">
        <f t="shared" si="21"/>
        <v>-47.297899314552851</v>
      </c>
      <c r="AC32">
        <v>-3.9549704827958297E-2</v>
      </c>
      <c r="AD32">
        <v>4.4398008413819502E-2</v>
      </c>
      <c r="AE32">
        <v>3.3459643762689399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50149.332453880597</v>
      </c>
      <c r="AK32" t="s">
        <v>251</v>
      </c>
      <c r="AL32">
        <v>2.30031923076923</v>
      </c>
      <c r="AM32">
        <v>1.5891999999999999</v>
      </c>
      <c r="AN32">
        <f t="shared" si="25"/>
        <v>-0.71111923076923</v>
      </c>
      <c r="AO32">
        <f t="shared" si="26"/>
        <v>-0.44746994133477852</v>
      </c>
      <c r="AP32">
        <v>-1.2192523726073901</v>
      </c>
      <c r="AQ32" t="s">
        <v>302</v>
      </c>
      <c r="AR32">
        <v>2.2834115384615399</v>
      </c>
      <c r="AS32">
        <v>1.5376000000000001</v>
      </c>
      <c r="AT32">
        <f t="shared" si="27"/>
        <v>-0.48504912751140727</v>
      </c>
      <c r="AU32">
        <v>0.5</v>
      </c>
      <c r="AV32">
        <f t="shared" si="28"/>
        <v>841.19987113588388</v>
      </c>
      <c r="AW32">
        <f t="shared" si="29"/>
        <v>21.930444147826453</v>
      </c>
      <c r="AX32">
        <f t="shared" si="30"/>
        <v>-204.01163177858436</v>
      </c>
      <c r="AY32">
        <f t="shared" si="31"/>
        <v>1</v>
      </c>
      <c r="AZ32">
        <f t="shared" si="32"/>
        <v>2.7519852670893168E-2</v>
      </c>
      <c r="BA32">
        <f t="shared" si="33"/>
        <v>3.3558792924037371E-2</v>
      </c>
      <c r="BB32" t="s">
        <v>253</v>
      </c>
      <c r="BC32">
        <v>0</v>
      </c>
      <c r="BD32">
        <f t="shared" si="34"/>
        <v>1.5376000000000001</v>
      </c>
      <c r="BE32">
        <f t="shared" si="35"/>
        <v>-0.48504912751140722</v>
      </c>
      <c r="BF32">
        <f t="shared" si="36"/>
        <v>3.2469166876415725E-2</v>
      </c>
      <c r="BG32">
        <f t="shared" si="37"/>
        <v>0.97783235084994768</v>
      </c>
      <c r="BH32">
        <f t="shared" si="38"/>
        <v>-7.2561671471299202E-2</v>
      </c>
      <c r="BI32">
        <f t="shared" si="39"/>
        <v>1000.00035483871</v>
      </c>
      <c r="BJ32">
        <f t="shared" si="40"/>
        <v>841.19987113588388</v>
      </c>
      <c r="BK32">
        <f t="shared" si="41"/>
        <v>0.84119957264571266</v>
      </c>
      <c r="BL32">
        <f t="shared" si="42"/>
        <v>0.19239914529142543</v>
      </c>
      <c r="BM32">
        <v>0.71482560654949101</v>
      </c>
      <c r="BN32">
        <v>0.5</v>
      </c>
      <c r="BO32" t="s">
        <v>254</v>
      </c>
      <c r="BP32">
        <v>1684834692.30968</v>
      </c>
      <c r="BQ32">
        <v>399.98816129032298</v>
      </c>
      <c r="BR32">
        <v>403.57141935483901</v>
      </c>
      <c r="BS32">
        <v>16.565851612903199</v>
      </c>
      <c r="BT32">
        <v>15.4644612903226</v>
      </c>
      <c r="BU32">
        <v>499.999129032258</v>
      </c>
      <c r="BV32">
        <v>95.340667741935505</v>
      </c>
      <c r="BW32">
        <v>0.199946161290323</v>
      </c>
      <c r="BX32">
        <v>28.687274193548401</v>
      </c>
      <c r="BY32">
        <v>27.9802161290323</v>
      </c>
      <c r="BZ32">
        <v>999.9</v>
      </c>
      <c r="CA32">
        <v>10003.7096774194</v>
      </c>
      <c r="CB32">
        <v>0</v>
      </c>
      <c r="CC32">
        <v>72.937899999999999</v>
      </c>
      <c r="CD32">
        <v>1000.00035483871</v>
      </c>
      <c r="CE32">
        <v>0.96001364516128995</v>
      </c>
      <c r="CF32">
        <v>3.9986564516129003E-2</v>
      </c>
      <c r="CG32">
        <v>0</v>
      </c>
      <c r="CH32">
        <v>2.2672290322580602</v>
      </c>
      <c r="CI32">
        <v>0</v>
      </c>
      <c r="CJ32">
        <v>1272.2064516129001</v>
      </c>
      <c r="CK32">
        <v>9334.3729032258107</v>
      </c>
      <c r="CL32">
        <v>40.186999999999998</v>
      </c>
      <c r="CM32">
        <v>42.820129032258002</v>
      </c>
      <c r="CN32">
        <v>41.311999999999998</v>
      </c>
      <c r="CO32">
        <v>41.328258064516099</v>
      </c>
      <c r="CP32">
        <v>40.162999999999997</v>
      </c>
      <c r="CQ32">
        <v>960.01548387096796</v>
      </c>
      <c r="CR32">
        <v>39.985806451612902</v>
      </c>
      <c r="CS32">
        <v>0</v>
      </c>
      <c r="CT32">
        <v>59.199999809265101</v>
      </c>
      <c r="CU32">
        <v>2.2834115384615399</v>
      </c>
      <c r="CV32">
        <v>-0.20140513373972899</v>
      </c>
      <c r="CW32">
        <v>1.20957264357835</v>
      </c>
      <c r="CX32">
        <v>1272.2084615384599</v>
      </c>
      <c r="CY32">
        <v>15</v>
      </c>
      <c r="CZ32">
        <v>1684833719.2</v>
      </c>
      <c r="DA32" t="s">
        <v>255</v>
      </c>
      <c r="DB32">
        <v>2</v>
      </c>
      <c r="DC32">
        <v>-3.641</v>
      </c>
      <c r="DD32">
        <v>0.41499999999999998</v>
      </c>
      <c r="DE32">
        <v>400</v>
      </c>
      <c r="DF32">
        <v>16</v>
      </c>
      <c r="DG32">
        <v>1.58</v>
      </c>
      <c r="DH32">
        <v>0.23</v>
      </c>
      <c r="DI32">
        <v>-3.59780807692308</v>
      </c>
      <c r="DJ32">
        <v>4.6760281254872504E-3</v>
      </c>
      <c r="DK32">
        <v>0.113645798004124</v>
      </c>
      <c r="DL32">
        <v>1</v>
      </c>
      <c r="DM32">
        <v>2.334775</v>
      </c>
      <c r="DN32">
        <v>-0.69454894317678995</v>
      </c>
      <c r="DO32">
        <v>0.22451651602033401</v>
      </c>
      <c r="DP32">
        <v>1</v>
      </c>
      <c r="DQ32">
        <v>1.1004732692307699</v>
      </c>
      <c r="DR32">
        <v>1.0665261323468799E-2</v>
      </c>
      <c r="DS32">
        <v>2.9499196345988301E-3</v>
      </c>
      <c r="DT32">
        <v>1</v>
      </c>
      <c r="DU32">
        <v>3</v>
      </c>
      <c r="DV32">
        <v>3</v>
      </c>
      <c r="DW32" t="s">
        <v>260</v>
      </c>
      <c r="DX32">
        <v>100</v>
      </c>
      <c r="DY32">
        <v>100</v>
      </c>
      <c r="DZ32">
        <v>-3.641</v>
      </c>
      <c r="EA32">
        <v>0.41499999999999998</v>
      </c>
      <c r="EB32">
        <v>2</v>
      </c>
      <c r="EC32">
        <v>516.09</v>
      </c>
      <c r="ED32">
        <v>417.82799999999997</v>
      </c>
      <c r="EE32">
        <v>27.188300000000002</v>
      </c>
      <c r="EF32">
        <v>30.201899999999998</v>
      </c>
      <c r="EG32">
        <v>29.9999</v>
      </c>
      <c r="EH32">
        <v>30.394100000000002</v>
      </c>
      <c r="EI32">
        <v>30.4343</v>
      </c>
      <c r="EJ32">
        <v>20.249700000000001</v>
      </c>
      <c r="EK32">
        <v>29.444299999999998</v>
      </c>
      <c r="EL32">
        <v>0</v>
      </c>
      <c r="EM32">
        <v>27.187200000000001</v>
      </c>
      <c r="EN32">
        <v>403.65600000000001</v>
      </c>
      <c r="EO32">
        <v>15.4175</v>
      </c>
      <c r="EP32">
        <v>100.38800000000001</v>
      </c>
      <c r="EQ32">
        <v>90.191900000000004</v>
      </c>
    </row>
    <row r="33" spans="1:147" x14ac:dyDescent="0.3">
      <c r="A33">
        <v>17</v>
      </c>
      <c r="B33">
        <v>1684834760.3</v>
      </c>
      <c r="C33">
        <v>960.09999990463302</v>
      </c>
      <c r="D33" t="s">
        <v>303</v>
      </c>
      <c r="E33" t="s">
        <v>304</v>
      </c>
      <c r="F33">
        <v>1684834752.32581</v>
      </c>
      <c r="G33">
        <f t="shared" si="0"/>
        <v>7.8885593811853869E-3</v>
      </c>
      <c r="H33">
        <f t="shared" si="1"/>
        <v>21.912041728699851</v>
      </c>
      <c r="I33">
        <f t="shared" si="2"/>
        <v>399.996225806452</v>
      </c>
      <c r="J33">
        <f t="shared" si="3"/>
        <v>282.40369916701007</v>
      </c>
      <c r="K33">
        <f t="shared" si="4"/>
        <v>26.98111236358945</v>
      </c>
      <c r="L33">
        <f t="shared" si="5"/>
        <v>38.216011848743953</v>
      </c>
      <c r="M33">
        <f t="shared" si="6"/>
        <v>0.35136842941762647</v>
      </c>
      <c r="N33">
        <f t="shared" si="7"/>
        <v>3.3569825298944305</v>
      </c>
      <c r="O33">
        <f t="shared" si="8"/>
        <v>0.33214068120092238</v>
      </c>
      <c r="P33">
        <f t="shared" si="9"/>
        <v>0.20922773408103898</v>
      </c>
      <c r="Q33">
        <f t="shared" si="10"/>
        <v>161.84737225143283</v>
      </c>
      <c r="R33">
        <f t="shared" si="11"/>
        <v>27.744929117610145</v>
      </c>
      <c r="S33">
        <f t="shared" si="12"/>
        <v>27.973464516128999</v>
      </c>
      <c r="T33">
        <f t="shared" si="13"/>
        <v>3.7889732972203185</v>
      </c>
      <c r="U33">
        <f t="shared" si="14"/>
        <v>40.043626457920247</v>
      </c>
      <c r="V33">
        <f t="shared" si="15"/>
        <v>1.5836146640635325</v>
      </c>
      <c r="W33">
        <f t="shared" si="16"/>
        <v>3.9547233958134891</v>
      </c>
      <c r="X33">
        <f t="shared" si="17"/>
        <v>2.205358633156786</v>
      </c>
      <c r="Y33">
        <f t="shared" si="18"/>
        <v>-347.88546871027557</v>
      </c>
      <c r="Z33">
        <f t="shared" si="19"/>
        <v>133.25853455152884</v>
      </c>
      <c r="AA33">
        <f t="shared" si="20"/>
        <v>8.682307461373231</v>
      </c>
      <c r="AB33">
        <f t="shared" si="21"/>
        <v>-44.097254445940678</v>
      </c>
      <c r="AC33">
        <v>-3.9542165267483699E-2</v>
      </c>
      <c r="AD33">
        <v>4.4389544596684899E-2</v>
      </c>
      <c r="AE33">
        <v>3.3454568302657801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50136.430212051739</v>
      </c>
      <c r="AK33" t="s">
        <v>251</v>
      </c>
      <c r="AL33">
        <v>2.30031923076923</v>
      </c>
      <c r="AM33">
        <v>1.5891999999999999</v>
      </c>
      <c r="AN33">
        <f t="shared" si="25"/>
        <v>-0.71111923076923</v>
      </c>
      <c r="AO33">
        <f t="shared" si="26"/>
        <v>-0.44746994133477852</v>
      </c>
      <c r="AP33">
        <v>-1.2192523726073901</v>
      </c>
      <c r="AQ33" t="s">
        <v>305</v>
      </c>
      <c r="AR33">
        <v>2.39324615384615</v>
      </c>
      <c r="AS33">
        <v>1.8096000000000001</v>
      </c>
      <c r="AT33">
        <f t="shared" si="27"/>
        <v>-0.32252771543222258</v>
      </c>
      <c r="AU33">
        <v>0.5</v>
      </c>
      <c r="AV33">
        <f t="shared" si="28"/>
        <v>841.19992165186591</v>
      </c>
      <c r="AW33">
        <f t="shared" si="29"/>
        <v>21.912041728699851</v>
      </c>
      <c r="AX33">
        <f t="shared" si="30"/>
        <v>-135.65514447607046</v>
      </c>
      <c r="AY33">
        <f t="shared" si="31"/>
        <v>1</v>
      </c>
      <c r="AZ33">
        <f t="shared" si="32"/>
        <v>2.7497974626393539E-2</v>
      </c>
      <c r="BA33">
        <f t="shared" si="33"/>
        <v>-0.12179487179487188</v>
      </c>
      <c r="BB33" t="s">
        <v>253</v>
      </c>
      <c r="BC33">
        <v>0</v>
      </c>
      <c r="BD33">
        <f t="shared" si="34"/>
        <v>1.8096000000000001</v>
      </c>
      <c r="BE33">
        <f t="shared" si="35"/>
        <v>-0.32252771543222253</v>
      </c>
      <c r="BF33">
        <f t="shared" si="36"/>
        <v>-0.13868613138686142</v>
      </c>
      <c r="BG33">
        <f t="shared" si="37"/>
        <v>1.1893688228424468</v>
      </c>
      <c r="BH33">
        <f t="shared" si="38"/>
        <v>0.30993396109058907</v>
      </c>
      <c r="BI33">
        <f t="shared" si="39"/>
        <v>999.99954838709698</v>
      </c>
      <c r="BJ33">
        <f t="shared" si="40"/>
        <v>841.19992165186591</v>
      </c>
      <c r="BK33">
        <f t="shared" si="41"/>
        <v>0.84120030154877612</v>
      </c>
      <c r="BL33">
        <f t="shared" si="42"/>
        <v>0.19240060309755239</v>
      </c>
      <c r="BM33">
        <v>0.71482560654949101</v>
      </c>
      <c r="BN33">
        <v>0.5</v>
      </c>
      <c r="BO33" t="s">
        <v>254</v>
      </c>
      <c r="BP33">
        <v>1684834752.32581</v>
      </c>
      <c r="BQ33">
        <v>399.996225806452</v>
      </c>
      <c r="BR33">
        <v>403.57996774193498</v>
      </c>
      <c r="BS33">
        <v>16.575248387096799</v>
      </c>
      <c r="BT33">
        <v>15.466161290322599</v>
      </c>
      <c r="BU33">
        <v>500.003774193548</v>
      </c>
      <c r="BV33">
        <v>95.340938709677403</v>
      </c>
      <c r="BW33">
        <v>0.199992387096774</v>
      </c>
      <c r="BX33">
        <v>28.709774193548402</v>
      </c>
      <c r="BY33">
        <v>27.973464516128999</v>
      </c>
      <c r="BZ33">
        <v>999.9</v>
      </c>
      <c r="CA33">
        <v>10001.774193548399</v>
      </c>
      <c r="CB33">
        <v>0</v>
      </c>
      <c r="CC33">
        <v>72.937899999999999</v>
      </c>
      <c r="CD33">
        <v>999.99954838709698</v>
      </c>
      <c r="CE33">
        <v>0.95998700000000003</v>
      </c>
      <c r="CF33">
        <v>4.0013300000000002E-2</v>
      </c>
      <c r="CG33">
        <v>0</v>
      </c>
      <c r="CH33">
        <v>2.3804387096774202</v>
      </c>
      <c r="CI33">
        <v>0</v>
      </c>
      <c r="CJ33">
        <v>1268.4983870967701</v>
      </c>
      <c r="CK33">
        <v>9334.2819354838703</v>
      </c>
      <c r="CL33">
        <v>40.304000000000002</v>
      </c>
      <c r="CM33">
        <v>42.905000000000001</v>
      </c>
      <c r="CN33">
        <v>41.436999999999998</v>
      </c>
      <c r="CO33">
        <v>41.436999999999998</v>
      </c>
      <c r="CP33">
        <v>40.25</v>
      </c>
      <c r="CQ33">
        <v>959.98870967741902</v>
      </c>
      <c r="CR33">
        <v>40.01</v>
      </c>
      <c r="CS33">
        <v>0</v>
      </c>
      <c r="CT33">
        <v>59.599999904632597</v>
      </c>
      <c r="CU33">
        <v>2.39324615384615</v>
      </c>
      <c r="CV33">
        <v>-0.19782564099139999</v>
      </c>
      <c r="CW33">
        <v>-1.33059827437666</v>
      </c>
      <c r="CX33">
        <v>1268.46</v>
      </c>
      <c r="CY33">
        <v>15</v>
      </c>
      <c r="CZ33">
        <v>1684833719.2</v>
      </c>
      <c r="DA33" t="s">
        <v>255</v>
      </c>
      <c r="DB33">
        <v>2</v>
      </c>
      <c r="DC33">
        <v>-3.641</v>
      </c>
      <c r="DD33">
        <v>0.41499999999999998</v>
      </c>
      <c r="DE33">
        <v>400</v>
      </c>
      <c r="DF33">
        <v>16</v>
      </c>
      <c r="DG33">
        <v>1.58</v>
      </c>
      <c r="DH33">
        <v>0.23</v>
      </c>
      <c r="DI33">
        <v>-3.5856357692307701</v>
      </c>
      <c r="DJ33">
        <v>1.47868384234948E-2</v>
      </c>
      <c r="DK33">
        <v>9.4269998354688106E-2</v>
      </c>
      <c r="DL33">
        <v>1</v>
      </c>
      <c r="DM33">
        <v>2.3764522727272701</v>
      </c>
      <c r="DN33">
        <v>0.22953233860365299</v>
      </c>
      <c r="DO33">
        <v>0.170874045170753</v>
      </c>
      <c r="DP33">
        <v>1</v>
      </c>
      <c r="DQ33">
        <v>1.1092838461538499</v>
      </c>
      <c r="DR33">
        <v>-2.62939115979164E-3</v>
      </c>
      <c r="DS33">
        <v>2.6475875476526002E-3</v>
      </c>
      <c r="DT33">
        <v>1</v>
      </c>
      <c r="DU33">
        <v>3</v>
      </c>
      <c r="DV33">
        <v>3</v>
      </c>
      <c r="DW33" t="s">
        <v>260</v>
      </c>
      <c r="DX33">
        <v>100</v>
      </c>
      <c r="DY33">
        <v>100</v>
      </c>
      <c r="DZ33">
        <v>-3.641</v>
      </c>
      <c r="EA33">
        <v>0.41499999999999998</v>
      </c>
      <c r="EB33">
        <v>2</v>
      </c>
      <c r="EC33">
        <v>516.09100000000001</v>
      </c>
      <c r="ED33">
        <v>417.71699999999998</v>
      </c>
      <c r="EE33">
        <v>27.272400000000001</v>
      </c>
      <c r="EF33">
        <v>30.186199999999999</v>
      </c>
      <c r="EG33">
        <v>30</v>
      </c>
      <c r="EH33">
        <v>30.378399999999999</v>
      </c>
      <c r="EI33">
        <v>30.418600000000001</v>
      </c>
      <c r="EJ33">
        <v>20.248999999999999</v>
      </c>
      <c r="EK33">
        <v>29.444299999999998</v>
      </c>
      <c r="EL33">
        <v>0</v>
      </c>
      <c r="EM33">
        <v>27.2699</v>
      </c>
      <c r="EN33">
        <v>403.61900000000003</v>
      </c>
      <c r="EO33">
        <v>15.425700000000001</v>
      </c>
      <c r="EP33">
        <v>100.39400000000001</v>
      </c>
      <c r="EQ33">
        <v>90.196100000000001</v>
      </c>
    </row>
    <row r="34" spans="1:147" x14ac:dyDescent="0.3">
      <c r="A34">
        <v>18</v>
      </c>
      <c r="B34">
        <v>1684834820.4000001</v>
      </c>
      <c r="C34">
        <v>1020.20000004768</v>
      </c>
      <c r="D34" t="s">
        <v>306</v>
      </c>
      <c r="E34" t="s">
        <v>307</v>
      </c>
      <c r="F34">
        <v>1684834812.34516</v>
      </c>
      <c r="G34">
        <f t="shared" si="0"/>
        <v>8.0100289017339555E-3</v>
      </c>
      <c r="H34">
        <f t="shared" si="1"/>
        <v>21.993675566422162</v>
      </c>
      <c r="I34">
        <f t="shared" si="2"/>
        <v>400.01587096774199</v>
      </c>
      <c r="J34">
        <f t="shared" si="3"/>
        <v>283.22205573690252</v>
      </c>
      <c r="K34">
        <f t="shared" si="4"/>
        <v>27.059139951583305</v>
      </c>
      <c r="L34">
        <f t="shared" si="5"/>
        <v>38.21766425361163</v>
      </c>
      <c r="M34">
        <f t="shared" si="6"/>
        <v>0.3557893508436023</v>
      </c>
      <c r="N34">
        <f t="shared" si="7"/>
        <v>3.3590805999889635</v>
      </c>
      <c r="O34">
        <f t="shared" si="8"/>
        <v>0.336100847841311</v>
      </c>
      <c r="P34">
        <f t="shared" si="9"/>
        <v>0.21174112077233248</v>
      </c>
      <c r="Q34">
        <f t="shared" si="10"/>
        <v>161.84621368570637</v>
      </c>
      <c r="R34">
        <f t="shared" si="11"/>
        <v>27.753377014801551</v>
      </c>
      <c r="S34">
        <f t="shared" si="12"/>
        <v>27.993503225806499</v>
      </c>
      <c r="T34">
        <f t="shared" si="13"/>
        <v>3.7934026608138556</v>
      </c>
      <c r="U34">
        <f t="shared" si="14"/>
        <v>39.882376376648253</v>
      </c>
      <c r="V34">
        <f t="shared" si="15"/>
        <v>1.5804996826624633</v>
      </c>
      <c r="W34">
        <f t="shared" si="16"/>
        <v>3.9629024803744399</v>
      </c>
      <c r="X34">
        <f t="shared" si="17"/>
        <v>2.2129029781513925</v>
      </c>
      <c r="Y34">
        <f t="shared" si="18"/>
        <v>-353.24227456646742</v>
      </c>
      <c r="Z34">
        <f t="shared" si="19"/>
        <v>136.16572918785081</v>
      </c>
      <c r="AA34">
        <f t="shared" si="20"/>
        <v>8.8686389047785674</v>
      </c>
      <c r="AB34">
        <f t="shared" si="21"/>
        <v>-46.361692788131649</v>
      </c>
      <c r="AC34">
        <v>-3.9573200575836798E-2</v>
      </c>
      <c r="AD34">
        <v>4.4424384449153601E-2</v>
      </c>
      <c r="AE34">
        <v>3.34754585422843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50168.23035993315</v>
      </c>
      <c r="AK34" t="s">
        <v>251</v>
      </c>
      <c r="AL34">
        <v>2.30031923076923</v>
      </c>
      <c r="AM34">
        <v>1.5891999999999999</v>
      </c>
      <c r="AN34">
        <f t="shared" si="25"/>
        <v>-0.71111923076923</v>
      </c>
      <c r="AO34">
        <f t="shared" si="26"/>
        <v>-0.44746994133477852</v>
      </c>
      <c r="AP34">
        <v>-1.2192523726073901</v>
      </c>
      <c r="AQ34" t="s">
        <v>308</v>
      </c>
      <c r="AR34">
        <v>2.4111230769230798</v>
      </c>
      <c r="AS34">
        <v>1.464</v>
      </c>
      <c r="AT34">
        <f t="shared" si="27"/>
        <v>-0.6469419924337978</v>
      </c>
      <c r="AU34">
        <v>0.5</v>
      </c>
      <c r="AV34">
        <f t="shared" si="28"/>
        <v>841.19372736833304</v>
      </c>
      <c r="AW34">
        <f t="shared" si="29"/>
        <v>21.993675566422162</v>
      </c>
      <c r="AX34">
        <f t="shared" si="30"/>
        <v>-272.10177300324114</v>
      </c>
      <c r="AY34">
        <f t="shared" si="31"/>
        <v>1</v>
      </c>
      <c r="AZ34">
        <f t="shared" si="32"/>
        <v>2.7595222341530036E-2</v>
      </c>
      <c r="BA34">
        <f t="shared" si="33"/>
        <v>8.5519125683060096E-2</v>
      </c>
      <c r="BB34" t="s">
        <v>253</v>
      </c>
      <c r="BC34">
        <v>0</v>
      </c>
      <c r="BD34">
        <f t="shared" si="34"/>
        <v>1.464</v>
      </c>
      <c r="BE34">
        <f t="shared" si="35"/>
        <v>-0.64694199243379769</v>
      </c>
      <c r="BF34">
        <f t="shared" si="36"/>
        <v>7.8781776994714309E-2</v>
      </c>
      <c r="BG34">
        <f t="shared" si="37"/>
        <v>1.1324898939032344</v>
      </c>
      <c r="BH34">
        <f t="shared" si="38"/>
        <v>-0.17606048969392793</v>
      </c>
      <c r="BI34">
        <f t="shared" si="39"/>
        <v>999.992161290323</v>
      </c>
      <c r="BJ34">
        <f t="shared" si="40"/>
        <v>841.19372736833304</v>
      </c>
      <c r="BK34">
        <f t="shared" si="41"/>
        <v>0.84120032129343192</v>
      </c>
      <c r="BL34">
        <f t="shared" si="42"/>
        <v>0.19240064258686376</v>
      </c>
      <c r="BM34">
        <v>0.71482560654949101</v>
      </c>
      <c r="BN34">
        <v>0.5</v>
      </c>
      <c r="BO34" t="s">
        <v>254</v>
      </c>
      <c r="BP34">
        <v>1684834812.34516</v>
      </c>
      <c r="BQ34">
        <v>400.01587096774199</v>
      </c>
      <c r="BR34">
        <v>403.61819354838701</v>
      </c>
      <c r="BS34">
        <v>16.5427419354839</v>
      </c>
      <c r="BT34">
        <v>15.416558064516099</v>
      </c>
      <c r="BU34">
        <v>500.01193548387101</v>
      </c>
      <c r="BV34">
        <v>95.340432258064496</v>
      </c>
      <c r="BW34">
        <v>0.19993758064516101</v>
      </c>
      <c r="BX34">
        <v>28.745406451612901</v>
      </c>
      <c r="BY34">
        <v>27.993503225806499</v>
      </c>
      <c r="BZ34">
        <v>999.9</v>
      </c>
      <c r="CA34">
        <v>10009.677419354801</v>
      </c>
      <c r="CB34">
        <v>0</v>
      </c>
      <c r="CC34">
        <v>72.937899999999999</v>
      </c>
      <c r="CD34">
        <v>999.992161290323</v>
      </c>
      <c r="CE34">
        <v>0.95998764516129098</v>
      </c>
      <c r="CF34">
        <v>4.00126419354839E-2</v>
      </c>
      <c r="CG34">
        <v>0</v>
      </c>
      <c r="CH34">
        <v>2.38546129032258</v>
      </c>
      <c r="CI34">
        <v>0</v>
      </c>
      <c r="CJ34">
        <v>1264.5106451612901</v>
      </c>
      <c r="CK34">
        <v>9334.2103225806495</v>
      </c>
      <c r="CL34">
        <v>40.375</v>
      </c>
      <c r="CM34">
        <v>43</v>
      </c>
      <c r="CN34">
        <v>41.5</v>
      </c>
      <c r="CO34">
        <v>41.5</v>
      </c>
      <c r="CP34">
        <v>40.314032258064501</v>
      </c>
      <c r="CQ34">
        <v>959.98</v>
      </c>
      <c r="CR34">
        <v>40.010322580645202</v>
      </c>
      <c r="CS34">
        <v>0</v>
      </c>
      <c r="CT34">
        <v>59.399999856948902</v>
      </c>
      <c r="CU34">
        <v>2.4111230769230798</v>
      </c>
      <c r="CV34">
        <v>-0.432581195960208</v>
      </c>
      <c r="CW34">
        <v>-1.0659829008942101</v>
      </c>
      <c r="CX34">
        <v>1264.50307692308</v>
      </c>
      <c r="CY34">
        <v>15</v>
      </c>
      <c r="CZ34">
        <v>1684833719.2</v>
      </c>
      <c r="DA34" t="s">
        <v>255</v>
      </c>
      <c r="DB34">
        <v>2</v>
      </c>
      <c r="DC34">
        <v>-3.641</v>
      </c>
      <c r="DD34">
        <v>0.41499999999999998</v>
      </c>
      <c r="DE34">
        <v>400</v>
      </c>
      <c r="DF34">
        <v>16</v>
      </c>
      <c r="DG34">
        <v>1.58</v>
      </c>
      <c r="DH34">
        <v>0.23</v>
      </c>
      <c r="DI34">
        <v>-3.6071640384615402</v>
      </c>
      <c r="DJ34">
        <v>8.17282870610824E-2</v>
      </c>
      <c r="DK34">
        <v>8.9945301802724198E-2</v>
      </c>
      <c r="DL34">
        <v>1</v>
      </c>
      <c r="DM34">
        <v>2.3997318181818201</v>
      </c>
      <c r="DN34">
        <v>0.218767898604178</v>
      </c>
      <c r="DO34">
        <v>0.20540830267003601</v>
      </c>
      <c r="DP34">
        <v>1</v>
      </c>
      <c r="DQ34">
        <v>1.1263857692307699</v>
      </c>
      <c r="DR34">
        <v>-2.11940787025542E-3</v>
      </c>
      <c r="DS34">
        <v>2.2517585829693902E-3</v>
      </c>
      <c r="DT34">
        <v>1</v>
      </c>
      <c r="DU34">
        <v>3</v>
      </c>
      <c r="DV34">
        <v>3</v>
      </c>
      <c r="DW34" t="s">
        <v>260</v>
      </c>
      <c r="DX34">
        <v>100</v>
      </c>
      <c r="DY34">
        <v>100</v>
      </c>
      <c r="DZ34">
        <v>-3.641</v>
      </c>
      <c r="EA34">
        <v>0.41499999999999998</v>
      </c>
      <c r="EB34">
        <v>2</v>
      </c>
      <c r="EC34">
        <v>516.11400000000003</v>
      </c>
      <c r="ED34">
        <v>417.85300000000001</v>
      </c>
      <c r="EE34">
        <v>27.302</v>
      </c>
      <c r="EF34">
        <v>30.173200000000001</v>
      </c>
      <c r="EG34">
        <v>29.9999</v>
      </c>
      <c r="EH34">
        <v>30.365400000000001</v>
      </c>
      <c r="EI34">
        <v>30.402999999999999</v>
      </c>
      <c r="EJ34">
        <v>20.2469</v>
      </c>
      <c r="EK34">
        <v>29.714300000000001</v>
      </c>
      <c r="EL34">
        <v>0</v>
      </c>
      <c r="EM34">
        <v>27.302299999999999</v>
      </c>
      <c r="EN34">
        <v>403.65</v>
      </c>
      <c r="EO34">
        <v>15.427899999999999</v>
      </c>
      <c r="EP34">
        <v>100.39700000000001</v>
      </c>
      <c r="EQ34">
        <v>90.200199999999995</v>
      </c>
    </row>
    <row r="35" spans="1:147" x14ac:dyDescent="0.3">
      <c r="A35">
        <v>19</v>
      </c>
      <c r="B35">
        <v>1684834880.3</v>
      </c>
      <c r="C35">
        <v>1080.0999999046301</v>
      </c>
      <c r="D35" t="s">
        <v>309</v>
      </c>
      <c r="E35" t="s">
        <v>310</v>
      </c>
      <c r="F35">
        <v>1684834872.3387101</v>
      </c>
      <c r="G35">
        <f t="shared" si="0"/>
        <v>7.7139539253219111E-3</v>
      </c>
      <c r="H35">
        <f t="shared" si="1"/>
        <v>22.194016620781554</v>
      </c>
      <c r="I35">
        <f t="shared" si="2"/>
        <v>399.99548387096797</v>
      </c>
      <c r="J35">
        <f t="shared" si="3"/>
        <v>278.92596360026039</v>
      </c>
      <c r="K35">
        <f t="shared" si="4"/>
        <v>26.648834464567248</v>
      </c>
      <c r="L35">
        <f t="shared" si="5"/>
        <v>38.215924034695895</v>
      </c>
      <c r="M35">
        <f t="shared" si="6"/>
        <v>0.34382770383832961</v>
      </c>
      <c r="N35">
        <f t="shared" si="7"/>
        <v>3.3571539860882726</v>
      </c>
      <c r="O35">
        <f t="shared" si="8"/>
        <v>0.32539403484527335</v>
      </c>
      <c r="P35">
        <f t="shared" si="9"/>
        <v>0.20494506749225017</v>
      </c>
      <c r="Q35">
        <f t="shared" si="10"/>
        <v>161.84566390135373</v>
      </c>
      <c r="R35">
        <f t="shared" si="11"/>
        <v>27.82977315357655</v>
      </c>
      <c r="S35">
        <f t="shared" si="12"/>
        <v>28.001512903225802</v>
      </c>
      <c r="T35">
        <f t="shared" si="13"/>
        <v>3.7951743861210319</v>
      </c>
      <c r="U35">
        <f t="shared" si="14"/>
        <v>40.204455063063996</v>
      </c>
      <c r="V35">
        <f t="shared" si="15"/>
        <v>1.5941148308217719</v>
      </c>
      <c r="W35">
        <f t="shared" si="16"/>
        <v>3.9650203648358664</v>
      </c>
      <c r="X35">
        <f t="shared" si="17"/>
        <v>2.2010595552992598</v>
      </c>
      <c r="Y35">
        <f t="shared" si="18"/>
        <v>-340.18536810669627</v>
      </c>
      <c r="Z35">
        <f t="shared" si="19"/>
        <v>136.30598754386529</v>
      </c>
      <c r="AA35">
        <f t="shared" si="20"/>
        <v>8.8836305675567164</v>
      </c>
      <c r="AB35">
        <f t="shared" si="21"/>
        <v>-33.15008609392055</v>
      </c>
      <c r="AC35">
        <v>-3.9544701204682002E-2</v>
      </c>
      <c r="AD35">
        <v>4.4392391408350301E-2</v>
      </c>
      <c r="AE35">
        <v>3.3456275472878998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50132.061231851636</v>
      </c>
      <c r="AK35" t="s">
        <v>251</v>
      </c>
      <c r="AL35">
        <v>2.30031923076923</v>
      </c>
      <c r="AM35">
        <v>1.5891999999999999</v>
      </c>
      <c r="AN35">
        <f t="shared" si="25"/>
        <v>-0.71111923076923</v>
      </c>
      <c r="AO35">
        <f t="shared" si="26"/>
        <v>-0.44746994133477852</v>
      </c>
      <c r="AP35">
        <v>-1.2192523726073901</v>
      </c>
      <c r="AQ35" t="s">
        <v>311</v>
      </c>
      <c r="AR35">
        <v>2.3133346153846199</v>
      </c>
      <c r="AS35">
        <v>1.4996</v>
      </c>
      <c r="AT35">
        <f t="shared" si="27"/>
        <v>-0.54263444610870892</v>
      </c>
      <c r="AU35">
        <v>0.5</v>
      </c>
      <c r="AV35">
        <f t="shared" si="28"/>
        <v>841.1908529419461</v>
      </c>
      <c r="AW35">
        <f t="shared" si="29"/>
        <v>22.194016620781554</v>
      </c>
      <c r="AX35">
        <f t="shared" si="30"/>
        <v>-228.22956627893268</v>
      </c>
      <c r="AY35">
        <f t="shared" si="31"/>
        <v>1</v>
      </c>
      <c r="AZ35">
        <f t="shared" si="32"/>
        <v>2.7833480251841E-2</v>
      </c>
      <c r="BA35">
        <f t="shared" si="33"/>
        <v>5.9749266471058882E-2</v>
      </c>
      <c r="BB35" t="s">
        <v>253</v>
      </c>
      <c r="BC35">
        <v>0</v>
      </c>
      <c r="BD35">
        <f t="shared" si="34"/>
        <v>1.4996</v>
      </c>
      <c r="BE35">
        <f t="shared" si="35"/>
        <v>-0.54263444610870892</v>
      </c>
      <c r="BF35">
        <f t="shared" si="36"/>
        <v>5.6380568839667695E-2</v>
      </c>
      <c r="BG35">
        <f t="shared" si="37"/>
        <v>1.0162546172431584</v>
      </c>
      <c r="BH35">
        <f t="shared" si="38"/>
        <v>-0.12599856131450421</v>
      </c>
      <c r="BI35">
        <f t="shared" si="39"/>
        <v>999.98874193548397</v>
      </c>
      <c r="BJ35">
        <f t="shared" si="40"/>
        <v>841.1908529419461</v>
      </c>
      <c r="BK35">
        <f t="shared" si="41"/>
        <v>0.84120032322945593</v>
      </c>
      <c r="BL35">
        <f t="shared" si="42"/>
        <v>0.19240064645891167</v>
      </c>
      <c r="BM35">
        <v>0.71482560654949101</v>
      </c>
      <c r="BN35">
        <v>0.5</v>
      </c>
      <c r="BO35" t="s">
        <v>254</v>
      </c>
      <c r="BP35">
        <v>1684834872.3387101</v>
      </c>
      <c r="BQ35">
        <v>399.99548387096797</v>
      </c>
      <c r="BR35">
        <v>403.60958064516097</v>
      </c>
      <c r="BS35">
        <v>16.685158064516099</v>
      </c>
      <c r="BT35">
        <v>15.6007322580645</v>
      </c>
      <c r="BU35">
        <v>499.99987096774203</v>
      </c>
      <c r="BV35">
        <v>95.3409032258065</v>
      </c>
      <c r="BW35">
        <v>0.19998554838709701</v>
      </c>
      <c r="BX35">
        <v>28.754622580645201</v>
      </c>
      <c r="BY35">
        <v>28.001512903225802</v>
      </c>
      <c r="BZ35">
        <v>999.9</v>
      </c>
      <c r="CA35">
        <v>10002.419354838699</v>
      </c>
      <c r="CB35">
        <v>0</v>
      </c>
      <c r="CC35">
        <v>72.9206419354838</v>
      </c>
      <c r="CD35">
        <v>999.98874193548397</v>
      </c>
      <c r="CE35">
        <v>0.95998829032258104</v>
      </c>
      <c r="CF35">
        <v>4.0011983870967799E-2</v>
      </c>
      <c r="CG35">
        <v>0</v>
      </c>
      <c r="CH35">
        <v>2.2959161290322601</v>
      </c>
      <c r="CI35">
        <v>0</v>
      </c>
      <c r="CJ35">
        <v>1259.9583870967699</v>
      </c>
      <c r="CK35">
        <v>9334.1780645161307</v>
      </c>
      <c r="CL35">
        <v>40.455290322580602</v>
      </c>
      <c r="CM35">
        <v>43.061999999999998</v>
      </c>
      <c r="CN35">
        <v>41.612806451612897</v>
      </c>
      <c r="CO35">
        <v>41.561999999999998</v>
      </c>
      <c r="CP35">
        <v>40.395000000000003</v>
      </c>
      <c r="CQ35">
        <v>959.97838709677399</v>
      </c>
      <c r="CR35">
        <v>40.010322580645202</v>
      </c>
      <c r="CS35">
        <v>0</v>
      </c>
      <c r="CT35">
        <v>59.199999809265101</v>
      </c>
      <c r="CU35">
        <v>2.3133346153846199</v>
      </c>
      <c r="CV35">
        <v>0.24956923523758801</v>
      </c>
      <c r="CW35">
        <v>-3.3825641256288401</v>
      </c>
      <c r="CX35">
        <v>1259.95769230769</v>
      </c>
      <c r="CY35">
        <v>15</v>
      </c>
      <c r="CZ35">
        <v>1684833719.2</v>
      </c>
      <c r="DA35" t="s">
        <v>255</v>
      </c>
      <c r="DB35">
        <v>2</v>
      </c>
      <c r="DC35">
        <v>-3.641</v>
      </c>
      <c r="DD35">
        <v>0.41499999999999998</v>
      </c>
      <c r="DE35">
        <v>400</v>
      </c>
      <c r="DF35">
        <v>16</v>
      </c>
      <c r="DG35">
        <v>1.58</v>
      </c>
      <c r="DH35">
        <v>0.23</v>
      </c>
      <c r="DI35">
        <v>-3.5968467307692298</v>
      </c>
      <c r="DJ35">
        <v>-7.1319123751531197E-2</v>
      </c>
      <c r="DK35">
        <v>9.4731759472595406E-2</v>
      </c>
      <c r="DL35">
        <v>1</v>
      </c>
      <c r="DM35">
        <v>2.3250000000000002</v>
      </c>
      <c r="DN35">
        <v>-6.9993652024515199E-2</v>
      </c>
      <c r="DO35">
        <v>0.21487773373373401</v>
      </c>
      <c r="DP35">
        <v>1</v>
      </c>
      <c r="DQ35">
        <v>1.0727071153846199</v>
      </c>
      <c r="DR35">
        <v>0.11595455556786501</v>
      </c>
      <c r="DS35">
        <v>1.8273235086463099E-2</v>
      </c>
      <c r="DT35">
        <v>0</v>
      </c>
      <c r="DU35">
        <v>2</v>
      </c>
      <c r="DV35">
        <v>3</v>
      </c>
      <c r="DW35" t="s">
        <v>312</v>
      </c>
      <c r="DX35">
        <v>100</v>
      </c>
      <c r="DY35">
        <v>100</v>
      </c>
      <c r="DZ35">
        <v>-3.641</v>
      </c>
      <c r="EA35">
        <v>0.41499999999999998</v>
      </c>
      <c r="EB35">
        <v>2</v>
      </c>
      <c r="EC35">
        <v>516.26300000000003</v>
      </c>
      <c r="ED35">
        <v>418.00900000000001</v>
      </c>
      <c r="EE35">
        <v>27.232299999999999</v>
      </c>
      <c r="EF35">
        <v>30.162700000000001</v>
      </c>
      <c r="EG35">
        <v>30</v>
      </c>
      <c r="EH35">
        <v>30.3523</v>
      </c>
      <c r="EI35">
        <v>30.39</v>
      </c>
      <c r="EJ35">
        <v>20.252400000000002</v>
      </c>
      <c r="EK35">
        <v>28.005600000000001</v>
      </c>
      <c r="EL35">
        <v>0</v>
      </c>
      <c r="EM35">
        <v>27.23</v>
      </c>
      <c r="EN35">
        <v>403.59100000000001</v>
      </c>
      <c r="EO35">
        <v>15.585000000000001</v>
      </c>
      <c r="EP35">
        <v>100.399</v>
      </c>
      <c r="EQ35">
        <v>90.203299999999999</v>
      </c>
    </row>
    <row r="36" spans="1:147" x14ac:dyDescent="0.3">
      <c r="A36">
        <v>20</v>
      </c>
      <c r="B36">
        <v>1684834940.4000001</v>
      </c>
      <c r="C36">
        <v>1140.2000000476801</v>
      </c>
      <c r="D36" t="s">
        <v>313</v>
      </c>
      <c r="E36" t="s">
        <v>314</v>
      </c>
      <c r="F36">
        <v>1684834932.3677399</v>
      </c>
      <c r="G36">
        <f t="shared" si="0"/>
        <v>7.9419179440808046E-3</v>
      </c>
      <c r="H36">
        <f t="shared" si="1"/>
        <v>21.972585316038842</v>
      </c>
      <c r="I36">
        <f t="shared" si="2"/>
        <v>399.990322580645</v>
      </c>
      <c r="J36">
        <f t="shared" si="3"/>
        <v>283.09651632699257</v>
      </c>
      <c r="K36">
        <f t="shared" si="4"/>
        <v>27.047803311363538</v>
      </c>
      <c r="L36">
        <f t="shared" si="5"/>
        <v>38.216152257817761</v>
      </c>
      <c r="M36">
        <f t="shared" si="6"/>
        <v>0.35480352400519438</v>
      </c>
      <c r="N36">
        <f t="shared" si="7"/>
        <v>3.3567724179284584</v>
      </c>
      <c r="O36">
        <f t="shared" si="8"/>
        <v>0.33520808551032605</v>
      </c>
      <c r="P36">
        <f t="shared" si="9"/>
        <v>0.21117539002979074</v>
      </c>
      <c r="Q36">
        <f t="shared" si="10"/>
        <v>161.84671268905763</v>
      </c>
      <c r="R36">
        <f t="shared" si="11"/>
        <v>27.777642824571721</v>
      </c>
      <c r="S36">
        <f t="shared" si="12"/>
        <v>27.9970161290323</v>
      </c>
      <c r="T36">
        <f t="shared" si="13"/>
        <v>3.7941796194202286</v>
      </c>
      <c r="U36">
        <f t="shared" si="14"/>
        <v>40.210608766991065</v>
      </c>
      <c r="V36">
        <f t="shared" si="15"/>
        <v>1.5943683672392943</v>
      </c>
      <c r="W36">
        <f t="shared" si="16"/>
        <v>3.9650440919166412</v>
      </c>
      <c r="X36">
        <f t="shared" si="17"/>
        <v>2.1998112521809343</v>
      </c>
      <c r="Y36">
        <f t="shared" si="18"/>
        <v>-350.23858133396351</v>
      </c>
      <c r="Z36">
        <f t="shared" si="19"/>
        <v>137.12295869451867</v>
      </c>
      <c r="AA36">
        <f t="shared" si="20"/>
        <v>8.9376965799978212</v>
      </c>
      <c r="AB36">
        <f t="shared" si="21"/>
        <v>-42.331213370389378</v>
      </c>
      <c r="AC36">
        <v>-3.9539057660763897E-2</v>
      </c>
      <c r="AD36">
        <v>4.4386056035900699E-2</v>
      </c>
      <c r="AE36">
        <v>3.34524762410103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50125.220290477526</v>
      </c>
      <c r="AK36" t="s">
        <v>251</v>
      </c>
      <c r="AL36">
        <v>2.30031923076923</v>
      </c>
      <c r="AM36">
        <v>1.5891999999999999</v>
      </c>
      <c r="AN36">
        <f t="shared" si="25"/>
        <v>-0.71111923076923</v>
      </c>
      <c r="AO36">
        <f t="shared" si="26"/>
        <v>-0.44746994133477852</v>
      </c>
      <c r="AP36">
        <v>-1.2192523726073901</v>
      </c>
      <c r="AQ36" t="s">
        <v>315</v>
      </c>
      <c r="AR36">
        <v>2.2502730769230799</v>
      </c>
      <c r="AS36">
        <v>3.9843199999999999</v>
      </c>
      <c r="AT36">
        <f t="shared" si="27"/>
        <v>0.43521778448440884</v>
      </c>
      <c r="AU36">
        <v>0.5</v>
      </c>
      <c r="AV36">
        <f t="shared" si="28"/>
        <v>841.19645295501664</v>
      </c>
      <c r="AW36">
        <f t="shared" si="29"/>
        <v>21.972585316038842</v>
      </c>
      <c r="AX36">
        <f t="shared" si="30"/>
        <v>183.0518282856128</v>
      </c>
      <c r="AY36">
        <f t="shared" si="31"/>
        <v>1</v>
      </c>
      <c r="AZ36">
        <f t="shared" si="32"/>
        <v>2.7570061199350331E-2</v>
      </c>
      <c r="BA36">
        <f t="shared" si="33"/>
        <v>-0.60113645490322065</v>
      </c>
      <c r="BB36" t="s">
        <v>253</v>
      </c>
      <c r="BC36">
        <v>0</v>
      </c>
      <c r="BD36">
        <f t="shared" si="34"/>
        <v>3.9843199999999999</v>
      </c>
      <c r="BE36">
        <f t="shared" si="35"/>
        <v>0.4352177844844089</v>
      </c>
      <c r="BF36">
        <f t="shared" si="36"/>
        <v>-1.5071230807953688</v>
      </c>
      <c r="BG36">
        <f t="shared" si="37"/>
        <v>1.0297186050983875</v>
      </c>
      <c r="BH36">
        <f t="shared" si="38"/>
        <v>3.3680990421383443</v>
      </c>
      <c r="BI36">
        <f t="shared" si="39"/>
        <v>999.99541935483899</v>
      </c>
      <c r="BJ36">
        <f t="shared" si="40"/>
        <v>841.19645295501664</v>
      </c>
      <c r="BK36">
        <f t="shared" si="41"/>
        <v>0.84120030619512864</v>
      </c>
      <c r="BL36">
        <f t="shared" si="42"/>
        <v>0.19240061239025749</v>
      </c>
      <c r="BM36">
        <v>0.71482560654949101</v>
      </c>
      <c r="BN36">
        <v>0.5</v>
      </c>
      <c r="BO36" t="s">
        <v>254</v>
      </c>
      <c r="BP36">
        <v>1684834932.3677399</v>
      </c>
      <c r="BQ36">
        <v>399.990322580645</v>
      </c>
      <c r="BR36">
        <v>403.58577419354799</v>
      </c>
      <c r="BS36">
        <v>16.687496774193502</v>
      </c>
      <c r="BT36">
        <v>15.5710322580645</v>
      </c>
      <c r="BU36">
        <v>500.00245161290297</v>
      </c>
      <c r="BV36">
        <v>95.342670967741896</v>
      </c>
      <c r="BW36">
        <v>0.20002119354838699</v>
      </c>
      <c r="BX36">
        <v>28.754725806451599</v>
      </c>
      <c r="BY36">
        <v>27.9970161290323</v>
      </c>
      <c r="BZ36">
        <v>999.9</v>
      </c>
      <c r="CA36">
        <v>10000.8064516129</v>
      </c>
      <c r="CB36">
        <v>0</v>
      </c>
      <c r="CC36">
        <v>72.9099419354839</v>
      </c>
      <c r="CD36">
        <v>999.99541935483899</v>
      </c>
      <c r="CE36">
        <v>0.95998925806451696</v>
      </c>
      <c r="CF36">
        <v>4.0010996774193598E-2</v>
      </c>
      <c r="CG36">
        <v>0</v>
      </c>
      <c r="CH36">
        <v>2.26006774193548</v>
      </c>
      <c r="CI36">
        <v>0</v>
      </c>
      <c r="CJ36">
        <v>1256.1977419354801</v>
      </c>
      <c r="CK36">
        <v>9334.2464516129003</v>
      </c>
      <c r="CL36">
        <v>40.51</v>
      </c>
      <c r="CM36">
        <v>43.125</v>
      </c>
      <c r="CN36">
        <v>41.686999999999998</v>
      </c>
      <c r="CO36">
        <v>41.625</v>
      </c>
      <c r="CP36">
        <v>40.483741935483899</v>
      </c>
      <c r="CQ36">
        <v>959.98483870967698</v>
      </c>
      <c r="CR36">
        <v>40.01</v>
      </c>
      <c r="CS36">
        <v>0</v>
      </c>
      <c r="CT36">
        <v>59.599999904632597</v>
      </c>
      <c r="CU36">
        <v>2.2502730769230799</v>
      </c>
      <c r="CV36">
        <v>-1.3490906008123</v>
      </c>
      <c r="CW36">
        <v>-105.61025613989401</v>
      </c>
      <c r="CX36">
        <v>1251.46384615385</v>
      </c>
      <c r="CY36">
        <v>15</v>
      </c>
      <c r="CZ36">
        <v>1684833719.2</v>
      </c>
      <c r="DA36" t="s">
        <v>255</v>
      </c>
      <c r="DB36">
        <v>2</v>
      </c>
      <c r="DC36">
        <v>-3.641</v>
      </c>
      <c r="DD36">
        <v>0.41499999999999998</v>
      </c>
      <c r="DE36">
        <v>400</v>
      </c>
      <c r="DF36">
        <v>16</v>
      </c>
      <c r="DG36">
        <v>1.58</v>
      </c>
      <c r="DH36">
        <v>0.23</v>
      </c>
      <c r="DI36">
        <v>-3.5920292307692301</v>
      </c>
      <c r="DJ36">
        <v>-0.10187646709743201</v>
      </c>
      <c r="DK36">
        <v>9.4043245306985407E-2</v>
      </c>
      <c r="DL36">
        <v>1</v>
      </c>
      <c r="DM36">
        <v>2.2539227272727298</v>
      </c>
      <c r="DN36">
        <v>-0.111393747677725</v>
      </c>
      <c r="DO36">
        <v>0.19010149186880099</v>
      </c>
      <c r="DP36">
        <v>1</v>
      </c>
      <c r="DQ36">
        <v>1.12055423076923</v>
      </c>
      <c r="DR36">
        <v>-4.2534843740224502E-2</v>
      </c>
      <c r="DS36">
        <v>6.1545115866185798E-3</v>
      </c>
      <c r="DT36">
        <v>1</v>
      </c>
      <c r="DU36">
        <v>3</v>
      </c>
      <c r="DV36">
        <v>3</v>
      </c>
      <c r="DW36" t="s">
        <v>260</v>
      </c>
      <c r="DX36">
        <v>100</v>
      </c>
      <c r="DY36">
        <v>100</v>
      </c>
      <c r="DZ36">
        <v>-3.641</v>
      </c>
      <c r="EA36">
        <v>0.41499999999999998</v>
      </c>
      <c r="EB36">
        <v>2</v>
      </c>
      <c r="EC36">
        <v>516.15800000000002</v>
      </c>
      <c r="ED36">
        <v>417.66800000000001</v>
      </c>
      <c r="EE36">
        <v>27.099799999999998</v>
      </c>
      <c r="EF36">
        <v>30.149699999999999</v>
      </c>
      <c r="EG36">
        <v>29.999099999999999</v>
      </c>
      <c r="EH36">
        <v>30.339200000000002</v>
      </c>
      <c r="EI36">
        <v>30.376999999999999</v>
      </c>
      <c r="EJ36">
        <v>20.2499</v>
      </c>
      <c r="EK36">
        <v>28.871500000000001</v>
      </c>
      <c r="EL36">
        <v>0</v>
      </c>
      <c r="EM36">
        <v>27.13</v>
      </c>
      <c r="EN36">
        <v>403.54500000000002</v>
      </c>
      <c r="EO36">
        <v>15.5198</v>
      </c>
      <c r="EP36">
        <v>100.401</v>
      </c>
      <c r="EQ36">
        <v>90.205399999999997</v>
      </c>
    </row>
    <row r="37" spans="1:147" x14ac:dyDescent="0.3">
      <c r="A37">
        <v>21</v>
      </c>
      <c r="B37">
        <v>1684835000.3</v>
      </c>
      <c r="C37">
        <v>1200.0999999046301</v>
      </c>
      <c r="D37" t="s">
        <v>316</v>
      </c>
      <c r="E37" t="s">
        <v>317</v>
      </c>
      <c r="F37">
        <v>1684834992.3645201</v>
      </c>
      <c r="G37">
        <f t="shared" si="0"/>
        <v>7.9801320733273017E-3</v>
      </c>
      <c r="H37">
        <f t="shared" si="1"/>
        <v>2.3695446542004266</v>
      </c>
      <c r="I37">
        <f t="shared" si="2"/>
        <v>400.16777419354798</v>
      </c>
      <c r="J37">
        <f t="shared" si="3"/>
        <v>375.7386360949007</v>
      </c>
      <c r="K37">
        <f t="shared" si="4"/>
        <v>35.899340779930739</v>
      </c>
      <c r="L37">
        <f t="shared" si="5"/>
        <v>38.233383301290786</v>
      </c>
      <c r="M37">
        <f t="shared" si="6"/>
        <v>0.37702524255150377</v>
      </c>
      <c r="N37">
        <f t="shared" si="7"/>
        <v>3.3542052603512573</v>
      </c>
      <c r="O37">
        <f t="shared" si="8"/>
        <v>0.35496441550192859</v>
      </c>
      <c r="P37">
        <f t="shared" si="9"/>
        <v>0.22372719198900493</v>
      </c>
      <c r="Q37">
        <f t="shared" si="10"/>
        <v>16.520068249040854</v>
      </c>
      <c r="R37">
        <f t="shared" si="11"/>
        <v>27.210879563194112</v>
      </c>
      <c r="S37">
        <f t="shared" si="12"/>
        <v>27.4465096774193</v>
      </c>
      <c r="T37">
        <f t="shared" si="13"/>
        <v>3.6741030844781917</v>
      </c>
      <c r="U37">
        <f t="shared" si="14"/>
        <v>39.527906176539837</v>
      </c>
      <c r="V37">
        <f t="shared" si="15"/>
        <v>1.5852638401088441</v>
      </c>
      <c r="W37">
        <f t="shared" si="16"/>
        <v>4.0104928225358734</v>
      </c>
      <c r="X37">
        <f t="shared" si="17"/>
        <v>2.0888392443693475</v>
      </c>
      <c r="Y37">
        <f t="shared" si="18"/>
        <v>-351.92382443373401</v>
      </c>
      <c r="Z37">
        <f t="shared" si="19"/>
        <v>272.14503061901161</v>
      </c>
      <c r="AA37">
        <f t="shared" si="20"/>
        <v>17.72087761665966</v>
      </c>
      <c r="AB37">
        <f t="shared" si="21"/>
        <v>-45.537847949021909</v>
      </c>
      <c r="AC37">
        <v>-3.9501095173290403E-2</v>
      </c>
      <c r="AD37">
        <v>4.4343439818015098E-2</v>
      </c>
      <c r="AE37">
        <v>3.342691531781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50046.44018234688</v>
      </c>
      <c r="AK37" t="s">
        <v>251</v>
      </c>
      <c r="AL37">
        <v>2.30031923076923</v>
      </c>
      <c r="AM37">
        <v>1.5891999999999999</v>
      </c>
      <c r="AN37">
        <f t="shared" si="25"/>
        <v>-0.71111923076923</v>
      </c>
      <c r="AO37">
        <f t="shared" si="26"/>
        <v>-0.44746994133477852</v>
      </c>
      <c r="AP37">
        <v>-1.2192523726073901</v>
      </c>
      <c r="AQ37" t="s">
        <v>318</v>
      </c>
      <c r="AR37">
        <v>2.3181346153846198</v>
      </c>
      <c r="AS37">
        <v>1.512</v>
      </c>
      <c r="AT37">
        <f t="shared" si="27"/>
        <v>-0.53315781440781729</v>
      </c>
      <c r="AU37">
        <v>0.5</v>
      </c>
      <c r="AV37">
        <f t="shared" si="28"/>
        <v>84.289600508381142</v>
      </c>
      <c r="AW37">
        <f t="shared" si="29"/>
        <v>2.3695446542004266</v>
      </c>
      <c r="AX37">
        <f t="shared" si="30"/>
        <v>-22.469829592178268</v>
      </c>
      <c r="AY37">
        <f t="shared" si="31"/>
        <v>1</v>
      </c>
      <c r="AZ37">
        <f t="shared" si="32"/>
        <v>4.2576984647720251E-2</v>
      </c>
      <c r="BA37">
        <f t="shared" si="33"/>
        <v>5.1058201058201018E-2</v>
      </c>
      <c r="BB37" t="s">
        <v>253</v>
      </c>
      <c r="BC37">
        <v>0</v>
      </c>
      <c r="BD37">
        <f t="shared" si="34"/>
        <v>1.512</v>
      </c>
      <c r="BE37">
        <f t="shared" si="35"/>
        <v>-0.5331578144078174</v>
      </c>
      <c r="BF37">
        <f t="shared" si="36"/>
        <v>4.8577900830606556E-2</v>
      </c>
      <c r="BG37">
        <f t="shared" si="37"/>
        <v>1.0225992008313762</v>
      </c>
      <c r="BH37">
        <f t="shared" si="38"/>
        <v>-0.10856126041830054</v>
      </c>
      <c r="BI37">
        <f t="shared" si="39"/>
        <v>99.988151612903295</v>
      </c>
      <c r="BJ37">
        <f t="shared" si="40"/>
        <v>84.289600508381142</v>
      </c>
      <c r="BK37">
        <f t="shared" si="41"/>
        <v>0.84299588649965318</v>
      </c>
      <c r="BL37">
        <f t="shared" si="42"/>
        <v>0.19599177299930634</v>
      </c>
      <c r="BM37">
        <v>0.71482560654949101</v>
      </c>
      <c r="BN37">
        <v>0.5</v>
      </c>
      <c r="BO37" t="s">
        <v>254</v>
      </c>
      <c r="BP37">
        <v>1684834992.3645201</v>
      </c>
      <c r="BQ37">
        <v>400.16777419354798</v>
      </c>
      <c r="BR37">
        <v>400.96306451612901</v>
      </c>
      <c r="BS37">
        <v>16.592083870967699</v>
      </c>
      <c r="BT37">
        <v>15.4701548387097</v>
      </c>
      <c r="BU37">
        <v>500.00977419354803</v>
      </c>
      <c r="BV37">
        <v>95.343390322580603</v>
      </c>
      <c r="BW37">
        <v>0.19999364516129001</v>
      </c>
      <c r="BX37">
        <v>28.951470967741901</v>
      </c>
      <c r="BY37">
        <v>27.4465096774193</v>
      </c>
      <c r="BZ37">
        <v>999.9</v>
      </c>
      <c r="CA37">
        <v>9991.1290322580608</v>
      </c>
      <c r="CB37">
        <v>0</v>
      </c>
      <c r="CC37">
        <v>72.927545161290297</v>
      </c>
      <c r="CD37">
        <v>99.988151612903295</v>
      </c>
      <c r="CE37">
        <v>0.90011022580645195</v>
      </c>
      <c r="CF37">
        <v>9.9889390322580707E-2</v>
      </c>
      <c r="CG37">
        <v>0</v>
      </c>
      <c r="CH37">
        <v>2.3220000000000001</v>
      </c>
      <c r="CI37">
        <v>0</v>
      </c>
      <c r="CJ37">
        <v>108.06796774193501</v>
      </c>
      <c r="CK37">
        <v>914.26596774193501</v>
      </c>
      <c r="CL37">
        <v>39.919161290322599</v>
      </c>
      <c r="CM37">
        <v>43.1991935483871</v>
      </c>
      <c r="CN37">
        <v>41.655000000000001</v>
      </c>
      <c r="CO37">
        <v>41.627000000000002</v>
      </c>
      <c r="CP37">
        <v>40.263806451612901</v>
      </c>
      <c r="CQ37">
        <v>90.000645161290294</v>
      </c>
      <c r="CR37">
        <v>9.9848387096774207</v>
      </c>
      <c r="CS37">
        <v>0</v>
      </c>
      <c r="CT37">
        <v>59.399999856948902</v>
      </c>
      <c r="CU37">
        <v>2.3181346153846198</v>
      </c>
      <c r="CV37">
        <v>-0.126314528679703</v>
      </c>
      <c r="CW37">
        <v>3.6649230673979298</v>
      </c>
      <c r="CX37">
        <v>108.10580769230801</v>
      </c>
      <c r="CY37">
        <v>15</v>
      </c>
      <c r="CZ37">
        <v>1684833719.2</v>
      </c>
      <c r="DA37" t="s">
        <v>255</v>
      </c>
      <c r="DB37">
        <v>2</v>
      </c>
      <c r="DC37">
        <v>-3.641</v>
      </c>
      <c r="DD37">
        <v>0.41499999999999998</v>
      </c>
      <c r="DE37">
        <v>400</v>
      </c>
      <c r="DF37">
        <v>16</v>
      </c>
      <c r="DG37">
        <v>1.58</v>
      </c>
      <c r="DH37">
        <v>0.23</v>
      </c>
      <c r="DI37">
        <v>-0.76894613461538497</v>
      </c>
      <c r="DJ37">
        <v>-0.39972034423265101</v>
      </c>
      <c r="DK37">
        <v>0.11413604700515401</v>
      </c>
      <c r="DL37">
        <v>1</v>
      </c>
      <c r="DM37">
        <v>2.3019250000000002</v>
      </c>
      <c r="DN37">
        <v>4.1236470479506702E-2</v>
      </c>
      <c r="DO37">
        <v>0.15594467277181701</v>
      </c>
      <c r="DP37">
        <v>1</v>
      </c>
      <c r="DQ37">
        <v>1.11351</v>
      </c>
      <c r="DR37">
        <v>9.8084885747313805E-2</v>
      </c>
      <c r="DS37">
        <v>1.25519244617034E-2</v>
      </c>
      <c r="DT37">
        <v>1</v>
      </c>
      <c r="DU37">
        <v>3</v>
      </c>
      <c r="DV37">
        <v>3</v>
      </c>
      <c r="DW37" t="s">
        <v>260</v>
      </c>
      <c r="DX37">
        <v>100</v>
      </c>
      <c r="DY37">
        <v>100</v>
      </c>
      <c r="DZ37">
        <v>-3.641</v>
      </c>
      <c r="EA37">
        <v>0.41499999999999998</v>
      </c>
      <c r="EB37">
        <v>2</v>
      </c>
      <c r="EC37">
        <v>516.43499999999995</v>
      </c>
      <c r="ED37">
        <v>417.69900000000001</v>
      </c>
      <c r="EE37">
        <v>31.686199999999999</v>
      </c>
      <c r="EF37">
        <v>30.134</v>
      </c>
      <c r="EG37">
        <v>30.000699999999998</v>
      </c>
      <c r="EH37">
        <v>30.3262</v>
      </c>
      <c r="EI37">
        <v>30.364000000000001</v>
      </c>
      <c r="EJ37">
        <v>20.140899999999998</v>
      </c>
      <c r="EK37">
        <v>28.771699999999999</v>
      </c>
      <c r="EL37">
        <v>0</v>
      </c>
      <c r="EM37">
        <v>31.593800000000002</v>
      </c>
      <c r="EN37">
        <v>400.84300000000002</v>
      </c>
      <c r="EO37">
        <v>15.695</v>
      </c>
      <c r="EP37">
        <v>100.405</v>
      </c>
      <c r="EQ37">
        <v>90.209199999999996</v>
      </c>
    </row>
    <row r="38" spans="1:147" x14ac:dyDescent="0.3">
      <c r="A38">
        <v>22</v>
      </c>
      <c r="B38">
        <v>1684835060.4000001</v>
      </c>
      <c r="C38">
        <v>1260.2000000476801</v>
      </c>
      <c r="D38" t="s">
        <v>319</v>
      </c>
      <c r="E38" t="s">
        <v>320</v>
      </c>
      <c r="F38">
        <v>1684835052.4000001</v>
      </c>
      <c r="G38">
        <f t="shared" si="0"/>
        <v>7.0508203456041982E-3</v>
      </c>
      <c r="H38">
        <f t="shared" si="1"/>
        <v>3.0620728371352897</v>
      </c>
      <c r="I38">
        <f t="shared" si="2"/>
        <v>400.038935483871</v>
      </c>
      <c r="J38">
        <f t="shared" si="3"/>
        <v>369.67066671668863</v>
      </c>
      <c r="K38">
        <f t="shared" si="4"/>
        <v>35.319626912774453</v>
      </c>
      <c r="L38">
        <f t="shared" si="5"/>
        <v>38.221117399888939</v>
      </c>
      <c r="M38">
        <f t="shared" si="6"/>
        <v>0.31793693437260961</v>
      </c>
      <c r="N38">
        <f t="shared" si="7"/>
        <v>3.3624446542163029</v>
      </c>
      <c r="O38">
        <f t="shared" si="8"/>
        <v>0.302129844576076</v>
      </c>
      <c r="P38">
        <f t="shared" si="9"/>
        <v>0.19018584638838743</v>
      </c>
      <c r="Q38">
        <f t="shared" si="10"/>
        <v>16.523424795586063</v>
      </c>
      <c r="R38">
        <f t="shared" si="11"/>
        <v>28.098032939752091</v>
      </c>
      <c r="S38">
        <f t="shared" si="12"/>
        <v>28.0745677419355</v>
      </c>
      <c r="T38">
        <f t="shared" si="13"/>
        <v>3.8113673269703598</v>
      </c>
      <c r="U38">
        <f t="shared" si="14"/>
        <v>39.468161283708064</v>
      </c>
      <c r="V38">
        <f t="shared" si="15"/>
        <v>1.6453353914760258</v>
      </c>
      <c r="W38">
        <f t="shared" si="16"/>
        <v>4.1687662611108225</v>
      </c>
      <c r="X38">
        <f t="shared" si="17"/>
        <v>2.1660319354943338</v>
      </c>
      <c r="Y38">
        <f t="shared" si="18"/>
        <v>-310.94117724114517</v>
      </c>
      <c r="Z38">
        <f t="shared" si="19"/>
        <v>280.47391555170378</v>
      </c>
      <c r="AA38">
        <f t="shared" si="20"/>
        <v>18.33652635768826</v>
      </c>
      <c r="AB38">
        <f t="shared" si="21"/>
        <v>4.3926894638329372</v>
      </c>
      <c r="AC38">
        <v>-3.9622979214572598E-2</v>
      </c>
      <c r="AD38">
        <v>4.4480265331982898E-2</v>
      </c>
      <c r="AE38">
        <v>3.3508953990419799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50083.339720878721</v>
      </c>
      <c r="AK38" t="s">
        <v>251</v>
      </c>
      <c r="AL38">
        <v>2.30031923076923</v>
      </c>
      <c r="AM38">
        <v>1.5891999999999999</v>
      </c>
      <c r="AN38">
        <f t="shared" si="25"/>
        <v>-0.71111923076923</v>
      </c>
      <c r="AO38">
        <f t="shared" si="26"/>
        <v>-0.44746994133477852</v>
      </c>
      <c r="AP38">
        <v>-1.2192523726073901</v>
      </c>
      <c r="AQ38" t="s">
        <v>321</v>
      </c>
      <c r="AR38">
        <v>2.26407692307692</v>
      </c>
      <c r="AS38">
        <v>1.8695999999999999</v>
      </c>
      <c r="AT38">
        <f t="shared" si="27"/>
        <v>-0.21099535894144217</v>
      </c>
      <c r="AU38">
        <v>0.5</v>
      </c>
      <c r="AV38">
        <f t="shared" si="28"/>
        <v>84.307433356400665</v>
      </c>
      <c r="AW38">
        <f t="shared" si="29"/>
        <v>3.0620728371352897</v>
      </c>
      <c r="AX38">
        <f t="shared" si="30"/>
        <v>-8.8942385812327363</v>
      </c>
      <c r="AY38">
        <f t="shared" si="31"/>
        <v>1</v>
      </c>
      <c r="AZ38">
        <f t="shared" si="32"/>
        <v>5.0782298064321746E-2</v>
      </c>
      <c r="BA38">
        <f t="shared" si="33"/>
        <v>-0.14997860504920837</v>
      </c>
      <c r="BB38" t="s">
        <v>253</v>
      </c>
      <c r="BC38">
        <v>0</v>
      </c>
      <c r="BD38">
        <f t="shared" si="34"/>
        <v>1.8695999999999999</v>
      </c>
      <c r="BE38">
        <f t="shared" si="35"/>
        <v>-0.21099535894144206</v>
      </c>
      <c r="BF38">
        <f t="shared" si="36"/>
        <v>-0.17644097659199598</v>
      </c>
      <c r="BG38">
        <f t="shared" si="37"/>
        <v>0.91585630474965307</v>
      </c>
      <c r="BH38">
        <f t="shared" si="38"/>
        <v>0.39430799768512298</v>
      </c>
      <c r="BI38">
        <f t="shared" si="39"/>
        <v>100.009403225806</v>
      </c>
      <c r="BJ38">
        <f t="shared" si="40"/>
        <v>84.307433356400665</v>
      </c>
      <c r="BK38">
        <f t="shared" si="41"/>
        <v>0.8429950648345268</v>
      </c>
      <c r="BL38">
        <f t="shared" si="42"/>
        <v>0.1959901296690536</v>
      </c>
      <c r="BM38">
        <v>0.71482560654949101</v>
      </c>
      <c r="BN38">
        <v>0.5</v>
      </c>
      <c r="BO38" t="s">
        <v>254</v>
      </c>
      <c r="BP38">
        <v>1684835052.4000001</v>
      </c>
      <c r="BQ38">
        <v>400.038935483871</v>
      </c>
      <c r="BR38">
        <v>400.87993548387101</v>
      </c>
      <c r="BS38">
        <v>17.220800000000001</v>
      </c>
      <c r="BT38">
        <v>16.2301580645161</v>
      </c>
      <c r="BU38">
        <v>500.01035483870999</v>
      </c>
      <c r="BV38">
        <v>95.343599999999995</v>
      </c>
      <c r="BW38">
        <v>0.19989341935483901</v>
      </c>
      <c r="BX38">
        <v>29.621787096774199</v>
      </c>
      <c r="BY38">
        <v>28.0745677419355</v>
      </c>
      <c r="BZ38">
        <v>999.9</v>
      </c>
      <c r="CA38">
        <v>10021.935483871001</v>
      </c>
      <c r="CB38">
        <v>0</v>
      </c>
      <c r="CC38">
        <v>72.903038709677404</v>
      </c>
      <c r="CD38">
        <v>100.009403225806</v>
      </c>
      <c r="CE38">
        <v>0.90013435483870996</v>
      </c>
      <c r="CF38">
        <v>9.9865338709677495E-2</v>
      </c>
      <c r="CG38">
        <v>0</v>
      </c>
      <c r="CH38">
        <v>2.2649225806451598</v>
      </c>
      <c r="CI38">
        <v>0</v>
      </c>
      <c r="CJ38">
        <v>110.472935483871</v>
      </c>
      <c r="CK38">
        <v>914.46645161290303</v>
      </c>
      <c r="CL38">
        <v>39.485741935483901</v>
      </c>
      <c r="CM38">
        <v>43.183</v>
      </c>
      <c r="CN38">
        <v>41.433</v>
      </c>
      <c r="CO38">
        <v>41.612806451612897</v>
      </c>
      <c r="CP38">
        <v>39.947290322580599</v>
      </c>
      <c r="CQ38">
        <v>90.022258064516194</v>
      </c>
      <c r="CR38">
        <v>9.9841935483871005</v>
      </c>
      <c r="CS38">
        <v>0</v>
      </c>
      <c r="CT38">
        <v>59.199999809265101</v>
      </c>
      <c r="CU38">
        <v>2.26407692307692</v>
      </c>
      <c r="CV38">
        <v>2.62906043945434E-2</v>
      </c>
      <c r="CW38">
        <v>-4.4182564188165596</v>
      </c>
      <c r="CX38">
        <v>110.449692307692</v>
      </c>
      <c r="CY38">
        <v>15</v>
      </c>
      <c r="CZ38">
        <v>1684833719.2</v>
      </c>
      <c r="DA38" t="s">
        <v>255</v>
      </c>
      <c r="DB38">
        <v>2</v>
      </c>
      <c r="DC38">
        <v>-3.641</v>
      </c>
      <c r="DD38">
        <v>0.41499999999999998</v>
      </c>
      <c r="DE38">
        <v>400</v>
      </c>
      <c r="DF38">
        <v>16</v>
      </c>
      <c r="DG38">
        <v>1.58</v>
      </c>
      <c r="DH38">
        <v>0.23</v>
      </c>
      <c r="DI38">
        <v>-0.85602800000000001</v>
      </c>
      <c r="DJ38">
        <v>0.11932360283445299</v>
      </c>
      <c r="DK38">
        <v>9.8828548242553702E-2</v>
      </c>
      <c r="DL38">
        <v>1</v>
      </c>
      <c r="DM38">
        <v>2.2550863636363601</v>
      </c>
      <c r="DN38">
        <v>9.0522155368381804E-2</v>
      </c>
      <c r="DO38">
        <v>0.164520007889216</v>
      </c>
      <c r="DP38">
        <v>1</v>
      </c>
      <c r="DQ38">
        <v>0.99146857692307699</v>
      </c>
      <c r="DR38">
        <v>-1.5158644241456199E-3</v>
      </c>
      <c r="DS38">
        <v>1.4980427461737901E-2</v>
      </c>
      <c r="DT38">
        <v>1</v>
      </c>
      <c r="DU38">
        <v>3</v>
      </c>
      <c r="DV38">
        <v>3</v>
      </c>
      <c r="DW38" t="s">
        <v>260</v>
      </c>
      <c r="DX38">
        <v>100</v>
      </c>
      <c r="DY38">
        <v>100</v>
      </c>
      <c r="DZ38">
        <v>-3.641</v>
      </c>
      <c r="EA38">
        <v>0.41499999999999998</v>
      </c>
      <c r="EB38">
        <v>2</v>
      </c>
      <c r="EC38">
        <v>516.18200000000002</v>
      </c>
      <c r="ED38">
        <v>418.35</v>
      </c>
      <c r="EE38">
        <v>31.6938</v>
      </c>
      <c r="EF38">
        <v>30.108000000000001</v>
      </c>
      <c r="EG38">
        <v>30.0001</v>
      </c>
      <c r="EH38">
        <v>30.310600000000001</v>
      </c>
      <c r="EI38">
        <v>30.350999999999999</v>
      </c>
      <c r="EJ38">
        <v>20.150600000000001</v>
      </c>
      <c r="EK38">
        <v>24.082999999999998</v>
      </c>
      <c r="EL38">
        <v>0</v>
      </c>
      <c r="EM38">
        <v>31.69</v>
      </c>
      <c r="EN38">
        <v>400.85</v>
      </c>
      <c r="EO38">
        <v>16.4313</v>
      </c>
      <c r="EP38">
        <v>100.40900000000001</v>
      </c>
      <c r="EQ38">
        <v>90.209400000000002</v>
      </c>
    </row>
    <row r="39" spans="1:147" x14ac:dyDescent="0.3">
      <c r="A39">
        <v>23</v>
      </c>
      <c r="B39">
        <v>1684835120.4000001</v>
      </c>
      <c r="C39">
        <v>1320.2000000476801</v>
      </c>
      <c r="D39" t="s">
        <v>322</v>
      </c>
      <c r="E39" t="s">
        <v>323</v>
      </c>
      <c r="F39">
        <v>1684835112.4000001</v>
      </c>
      <c r="G39">
        <f t="shared" si="0"/>
        <v>7.0787393066225066E-3</v>
      </c>
      <c r="H39">
        <f t="shared" si="1"/>
        <v>3.2769450856084541</v>
      </c>
      <c r="I39">
        <f t="shared" si="2"/>
        <v>400.030709677419</v>
      </c>
      <c r="J39">
        <f t="shared" si="3"/>
        <v>369.06715087037787</v>
      </c>
      <c r="K39">
        <f t="shared" si="4"/>
        <v>35.263060982300495</v>
      </c>
      <c r="L39">
        <f t="shared" si="5"/>
        <v>38.22151951719519</v>
      </c>
      <c r="M39">
        <f t="shared" si="6"/>
        <v>0.32420461251149418</v>
      </c>
      <c r="N39">
        <f t="shared" si="7"/>
        <v>3.3522182901768329</v>
      </c>
      <c r="O39">
        <f t="shared" si="8"/>
        <v>0.30773808175886019</v>
      </c>
      <c r="P39">
        <f t="shared" si="9"/>
        <v>0.19374603387947004</v>
      </c>
      <c r="Q39">
        <f t="shared" si="10"/>
        <v>16.523564803557207</v>
      </c>
      <c r="R39">
        <f t="shared" si="11"/>
        <v>28.056418413644106</v>
      </c>
      <c r="S39">
        <f t="shared" si="12"/>
        <v>28.078277419354801</v>
      </c>
      <c r="T39">
        <f t="shared" si="13"/>
        <v>3.8121911996501701</v>
      </c>
      <c r="U39">
        <f t="shared" si="14"/>
        <v>40.31184326580572</v>
      </c>
      <c r="V39">
        <f t="shared" si="15"/>
        <v>1.6775240502792852</v>
      </c>
      <c r="W39">
        <f t="shared" si="16"/>
        <v>4.1613677628634633</v>
      </c>
      <c r="X39">
        <f t="shared" si="17"/>
        <v>2.1346671493708849</v>
      </c>
      <c r="Y39">
        <f t="shared" si="18"/>
        <v>-312.17240342205253</v>
      </c>
      <c r="Z39">
        <f t="shared" si="19"/>
        <v>273.37772968865266</v>
      </c>
      <c r="AA39">
        <f t="shared" si="20"/>
        <v>17.924700424383119</v>
      </c>
      <c r="AB39">
        <f t="shared" si="21"/>
        <v>-4.3464085054595216</v>
      </c>
      <c r="AC39">
        <v>-3.947172046209E-2</v>
      </c>
      <c r="AD39">
        <v>4.4310464131326603E-2</v>
      </c>
      <c r="AE39">
        <v>3.3407131237097301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49905.105776089309</v>
      </c>
      <c r="AK39" t="s">
        <v>251</v>
      </c>
      <c r="AL39">
        <v>2.30031923076923</v>
      </c>
      <c r="AM39">
        <v>1.5891999999999999</v>
      </c>
      <c r="AN39">
        <f t="shared" si="25"/>
        <v>-0.71111923076923</v>
      </c>
      <c r="AO39">
        <f t="shared" si="26"/>
        <v>-0.44746994133477852</v>
      </c>
      <c r="AP39">
        <v>-1.2192523726073901</v>
      </c>
      <c r="AQ39" t="s">
        <v>324</v>
      </c>
      <c r="AR39">
        <v>2.2458038461538501</v>
      </c>
      <c r="AS39">
        <v>1.5616000000000001</v>
      </c>
      <c r="AT39">
        <f t="shared" si="27"/>
        <v>-0.43814283180958635</v>
      </c>
      <c r="AU39">
        <v>0.5</v>
      </c>
      <c r="AV39">
        <f t="shared" si="28"/>
        <v>84.307914586729737</v>
      </c>
      <c r="AW39">
        <f t="shared" si="29"/>
        <v>3.2769450856084541</v>
      </c>
      <c r="AX39">
        <f t="shared" si="30"/>
        <v>-18.469454220495251</v>
      </c>
      <c r="AY39">
        <f t="shared" si="31"/>
        <v>1</v>
      </c>
      <c r="AZ39">
        <f t="shared" si="32"/>
        <v>5.3330668659707973E-2</v>
      </c>
      <c r="BA39">
        <f t="shared" si="33"/>
        <v>1.7674180327868754E-2</v>
      </c>
      <c r="BB39" t="s">
        <v>253</v>
      </c>
      <c r="BC39">
        <v>0</v>
      </c>
      <c r="BD39">
        <f t="shared" si="34"/>
        <v>1.5616000000000001</v>
      </c>
      <c r="BE39">
        <f t="shared" si="35"/>
        <v>-0.4381428318095863</v>
      </c>
      <c r="BF39">
        <f t="shared" si="36"/>
        <v>1.7367228794361849E-2</v>
      </c>
      <c r="BG39">
        <f t="shared" si="37"/>
        <v>0.92620283546887916</v>
      </c>
      <c r="BH39">
        <f t="shared" si="38"/>
        <v>-3.88120568334855E-2</v>
      </c>
      <c r="BI39">
        <f t="shared" si="39"/>
        <v>100.00994193548399</v>
      </c>
      <c r="BJ39">
        <f t="shared" si="40"/>
        <v>84.307914586729737</v>
      </c>
      <c r="BK39">
        <f t="shared" si="41"/>
        <v>0.84299533581487762</v>
      </c>
      <c r="BL39">
        <f t="shared" si="42"/>
        <v>0.19599067162975531</v>
      </c>
      <c r="BM39">
        <v>0.71482560654949101</v>
      </c>
      <c r="BN39">
        <v>0.5</v>
      </c>
      <c r="BO39" t="s">
        <v>254</v>
      </c>
      <c r="BP39">
        <v>1684835112.4000001</v>
      </c>
      <c r="BQ39">
        <v>400.030709677419</v>
      </c>
      <c r="BR39">
        <v>400.90403225806398</v>
      </c>
      <c r="BS39">
        <v>17.5571548387097</v>
      </c>
      <c r="BT39">
        <v>16.562912903225801</v>
      </c>
      <c r="BU39">
        <v>500.00141935483902</v>
      </c>
      <c r="BV39">
        <v>95.346370967741905</v>
      </c>
      <c r="BW39">
        <v>0.20009232258064499</v>
      </c>
      <c r="BX39">
        <v>29.590951612903201</v>
      </c>
      <c r="BY39">
        <v>28.078277419354801</v>
      </c>
      <c r="BZ39">
        <v>999.9</v>
      </c>
      <c r="CA39">
        <v>9983.3870967741896</v>
      </c>
      <c r="CB39">
        <v>0</v>
      </c>
      <c r="CC39">
        <v>72.937899999999999</v>
      </c>
      <c r="CD39">
        <v>100.00994193548399</v>
      </c>
      <c r="CE39">
        <v>0.90012687096774202</v>
      </c>
      <c r="CF39">
        <v>9.9872835483871006E-2</v>
      </c>
      <c r="CG39">
        <v>0</v>
      </c>
      <c r="CH39">
        <v>2.23018064516129</v>
      </c>
      <c r="CI39">
        <v>0</v>
      </c>
      <c r="CJ39">
        <v>107.494903225806</v>
      </c>
      <c r="CK39">
        <v>914.47064516129001</v>
      </c>
      <c r="CL39">
        <v>39.158999999999999</v>
      </c>
      <c r="CM39">
        <v>43.076225806451603</v>
      </c>
      <c r="CN39">
        <v>41.193096774193499</v>
      </c>
      <c r="CO39">
        <v>41.521999999999998</v>
      </c>
      <c r="CP39">
        <v>39.691064516129003</v>
      </c>
      <c r="CQ39">
        <v>90.021935483871005</v>
      </c>
      <c r="CR39">
        <v>9.9851612903225799</v>
      </c>
      <c r="CS39">
        <v>0</v>
      </c>
      <c r="CT39">
        <v>59.599999904632597</v>
      </c>
      <c r="CU39">
        <v>2.2458038461538501</v>
      </c>
      <c r="CV39">
        <v>0.84558974296588196</v>
      </c>
      <c r="CW39">
        <v>-5.2514871705383896</v>
      </c>
      <c r="CX39">
        <v>107.425538461538</v>
      </c>
      <c r="CY39">
        <v>15</v>
      </c>
      <c r="CZ39">
        <v>1684833719.2</v>
      </c>
      <c r="DA39" t="s">
        <v>255</v>
      </c>
      <c r="DB39">
        <v>2</v>
      </c>
      <c r="DC39">
        <v>-3.641</v>
      </c>
      <c r="DD39">
        <v>0.41499999999999998</v>
      </c>
      <c r="DE39">
        <v>400</v>
      </c>
      <c r="DF39">
        <v>16</v>
      </c>
      <c r="DG39">
        <v>1.58</v>
      </c>
      <c r="DH39">
        <v>0.23</v>
      </c>
      <c r="DI39">
        <v>-0.84636455769230801</v>
      </c>
      <c r="DJ39">
        <v>-0.178646544864701</v>
      </c>
      <c r="DK39">
        <v>0.101140216156812</v>
      </c>
      <c r="DL39">
        <v>1</v>
      </c>
      <c r="DM39">
        <v>2.2352886363636402</v>
      </c>
      <c r="DN39">
        <v>0.31826479203281899</v>
      </c>
      <c r="DO39">
        <v>0.16104950568057799</v>
      </c>
      <c r="DP39">
        <v>1</v>
      </c>
      <c r="DQ39">
        <v>0.97279925</v>
      </c>
      <c r="DR39">
        <v>0.232138791086829</v>
      </c>
      <c r="DS39">
        <v>3.3185144299053997E-2</v>
      </c>
      <c r="DT39">
        <v>0</v>
      </c>
      <c r="DU39">
        <v>2</v>
      </c>
      <c r="DV39">
        <v>3</v>
      </c>
      <c r="DW39" t="s">
        <v>312</v>
      </c>
      <c r="DX39">
        <v>100</v>
      </c>
      <c r="DY39">
        <v>100</v>
      </c>
      <c r="DZ39">
        <v>-3.641</v>
      </c>
      <c r="EA39">
        <v>0.41499999999999998</v>
      </c>
      <c r="EB39">
        <v>2</v>
      </c>
      <c r="EC39">
        <v>515.82299999999998</v>
      </c>
      <c r="ED39">
        <v>418.505</v>
      </c>
      <c r="EE39">
        <v>28.726099999999999</v>
      </c>
      <c r="EF39">
        <v>30.1053</v>
      </c>
      <c r="EG39">
        <v>30</v>
      </c>
      <c r="EH39">
        <v>30.297599999999999</v>
      </c>
      <c r="EI39">
        <v>30.338000000000001</v>
      </c>
      <c r="EJ39">
        <v>20.154800000000002</v>
      </c>
      <c r="EK39">
        <v>23.488600000000002</v>
      </c>
      <c r="EL39">
        <v>0</v>
      </c>
      <c r="EM39">
        <v>28.760200000000001</v>
      </c>
      <c r="EN39">
        <v>400.834</v>
      </c>
      <c r="EO39">
        <v>16.464099999999998</v>
      </c>
      <c r="EP39">
        <v>100.41200000000001</v>
      </c>
      <c r="EQ39">
        <v>90.206900000000005</v>
      </c>
    </row>
    <row r="40" spans="1:147" x14ac:dyDescent="0.3">
      <c r="A40">
        <v>24</v>
      </c>
      <c r="B40">
        <v>1684835180.4000001</v>
      </c>
      <c r="C40">
        <v>1380.2000000476801</v>
      </c>
      <c r="D40" t="s">
        <v>325</v>
      </c>
      <c r="E40" t="s">
        <v>326</v>
      </c>
      <c r="F40">
        <v>1684835172.4000001</v>
      </c>
      <c r="G40">
        <f t="shared" si="0"/>
        <v>6.9116453695350112E-3</v>
      </c>
      <c r="H40">
        <f t="shared" si="1"/>
        <v>3.3740426273266064</v>
      </c>
      <c r="I40">
        <f t="shared" si="2"/>
        <v>400.029258064516</v>
      </c>
      <c r="J40">
        <f t="shared" si="3"/>
        <v>368.23648277153228</v>
      </c>
      <c r="K40">
        <f t="shared" si="4"/>
        <v>35.183671999878371</v>
      </c>
      <c r="L40">
        <f t="shared" si="5"/>
        <v>38.221357373840057</v>
      </c>
      <c r="M40">
        <f t="shared" si="6"/>
        <v>0.31698885643338776</v>
      </c>
      <c r="N40">
        <f t="shared" si="7"/>
        <v>3.3592922217555534</v>
      </c>
      <c r="O40">
        <f t="shared" si="8"/>
        <v>0.30125943401152228</v>
      </c>
      <c r="P40">
        <f t="shared" si="9"/>
        <v>0.18963531012557044</v>
      </c>
      <c r="Q40">
        <f t="shared" si="10"/>
        <v>16.522759149864935</v>
      </c>
      <c r="R40">
        <f t="shared" si="11"/>
        <v>27.939753693989104</v>
      </c>
      <c r="S40">
        <f t="shared" si="12"/>
        <v>27.972374193548401</v>
      </c>
      <c r="T40">
        <f t="shared" si="13"/>
        <v>3.7887324214183749</v>
      </c>
      <c r="U40">
        <f t="shared" si="14"/>
        <v>40.23452644914255</v>
      </c>
      <c r="V40">
        <f t="shared" si="15"/>
        <v>1.6591528379402887</v>
      </c>
      <c r="W40">
        <f t="shared" si="16"/>
        <v>4.1237041525454501</v>
      </c>
      <c r="X40">
        <f t="shared" si="17"/>
        <v>2.129579583478086</v>
      </c>
      <c r="Y40">
        <f t="shared" si="18"/>
        <v>-304.80356079649397</v>
      </c>
      <c r="Z40">
        <f t="shared" si="19"/>
        <v>264.57039767003829</v>
      </c>
      <c r="AA40">
        <f t="shared" si="20"/>
        <v>17.288019956903227</v>
      </c>
      <c r="AB40">
        <f t="shared" si="21"/>
        <v>-6.422384019687513</v>
      </c>
      <c r="AC40">
        <v>-3.9576331389802002E-2</v>
      </c>
      <c r="AD40">
        <v>4.4427899062103898E-2</v>
      </c>
      <c r="AE40">
        <v>3.34775656342938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50058.059287659526</v>
      </c>
      <c r="AK40" t="s">
        <v>251</v>
      </c>
      <c r="AL40">
        <v>2.30031923076923</v>
      </c>
      <c r="AM40">
        <v>1.5891999999999999</v>
      </c>
      <c r="AN40">
        <f t="shared" si="25"/>
        <v>-0.71111923076923</v>
      </c>
      <c r="AO40">
        <f t="shared" si="26"/>
        <v>-0.44746994133477852</v>
      </c>
      <c r="AP40">
        <v>-1.2192523726073901</v>
      </c>
      <c r="AQ40" t="s">
        <v>327</v>
      </c>
      <c r="AR40">
        <v>2.2702153846153799</v>
      </c>
      <c r="AS40">
        <v>1.9571499999999999</v>
      </c>
      <c r="AT40">
        <f t="shared" si="27"/>
        <v>-0.15995983170190331</v>
      </c>
      <c r="AU40">
        <v>0.5</v>
      </c>
      <c r="AV40">
        <f t="shared" si="28"/>
        <v>84.303695855350995</v>
      </c>
      <c r="AW40">
        <f t="shared" si="29"/>
        <v>3.3740426273266064</v>
      </c>
      <c r="AX40">
        <f t="shared" si="30"/>
        <v>-6.7426025004351944</v>
      </c>
      <c r="AY40">
        <f t="shared" si="31"/>
        <v>1</v>
      </c>
      <c r="AZ40">
        <f t="shared" si="32"/>
        <v>5.4485096451942168E-2</v>
      </c>
      <c r="BA40">
        <f t="shared" si="33"/>
        <v>-0.18800296349283396</v>
      </c>
      <c r="BB40" t="s">
        <v>253</v>
      </c>
      <c r="BC40">
        <v>0</v>
      </c>
      <c r="BD40">
        <f t="shared" si="34"/>
        <v>1.9571499999999999</v>
      </c>
      <c r="BE40">
        <f t="shared" si="35"/>
        <v>-0.15995983170190323</v>
      </c>
      <c r="BF40">
        <f t="shared" si="36"/>
        <v>-0.2315315882204883</v>
      </c>
      <c r="BG40">
        <f t="shared" si="37"/>
        <v>0.91227696583877615</v>
      </c>
      <c r="BH40">
        <f t="shared" si="38"/>
        <v>0.51742377941598083</v>
      </c>
      <c r="BI40">
        <f t="shared" si="39"/>
        <v>100.004922580645</v>
      </c>
      <c r="BJ40">
        <f t="shared" si="40"/>
        <v>84.303695855350995</v>
      </c>
      <c r="BK40">
        <f t="shared" si="41"/>
        <v>0.8429954614220877</v>
      </c>
      <c r="BL40">
        <f t="shared" si="42"/>
        <v>0.19599092284417549</v>
      </c>
      <c r="BM40">
        <v>0.71482560654949101</v>
      </c>
      <c r="BN40">
        <v>0.5</v>
      </c>
      <c r="BO40" t="s">
        <v>254</v>
      </c>
      <c r="BP40">
        <v>1684835172.4000001</v>
      </c>
      <c r="BQ40">
        <v>400.029258064516</v>
      </c>
      <c r="BR40">
        <v>400.90690322580701</v>
      </c>
      <c r="BS40">
        <v>17.3648903225806</v>
      </c>
      <c r="BT40">
        <v>16.3939290322581</v>
      </c>
      <c r="BU40">
        <v>500.00219354838703</v>
      </c>
      <c r="BV40">
        <v>95.3464387096774</v>
      </c>
      <c r="BW40">
        <v>0.19996596774193501</v>
      </c>
      <c r="BX40">
        <v>29.4332322580645</v>
      </c>
      <c r="BY40">
        <v>27.972374193548401</v>
      </c>
      <c r="BZ40">
        <v>999.9</v>
      </c>
      <c r="CA40">
        <v>10009.8387096774</v>
      </c>
      <c r="CB40">
        <v>0</v>
      </c>
      <c r="CC40">
        <v>72.923748387096794</v>
      </c>
      <c r="CD40">
        <v>100.004922580645</v>
      </c>
      <c r="CE40">
        <v>0.90012719354838699</v>
      </c>
      <c r="CF40">
        <v>9.9872577419354902E-2</v>
      </c>
      <c r="CG40">
        <v>0</v>
      </c>
      <c r="CH40">
        <v>2.2708935483870998</v>
      </c>
      <c r="CI40">
        <v>0</v>
      </c>
      <c r="CJ40">
        <v>104.634741935484</v>
      </c>
      <c r="CK40">
        <v>914.42396774193503</v>
      </c>
      <c r="CL40">
        <v>38.896999999999998</v>
      </c>
      <c r="CM40">
        <v>42.975612903225802</v>
      </c>
      <c r="CN40">
        <v>40.951225806451603</v>
      </c>
      <c r="CO40">
        <v>41.436999999999998</v>
      </c>
      <c r="CP40">
        <v>39.475612903225802</v>
      </c>
      <c r="CQ40">
        <v>90.017741935483897</v>
      </c>
      <c r="CR40">
        <v>9.9851612903225799</v>
      </c>
      <c r="CS40">
        <v>0</v>
      </c>
      <c r="CT40">
        <v>59.399999856948902</v>
      </c>
      <c r="CU40">
        <v>2.2702153846153799</v>
      </c>
      <c r="CV40">
        <v>-7.0974239426325096E-3</v>
      </c>
      <c r="CW40">
        <v>-2.7292991387130301</v>
      </c>
      <c r="CX40">
        <v>104.587307692308</v>
      </c>
      <c r="CY40">
        <v>15</v>
      </c>
      <c r="CZ40">
        <v>1684833719.2</v>
      </c>
      <c r="DA40" t="s">
        <v>255</v>
      </c>
      <c r="DB40">
        <v>2</v>
      </c>
      <c r="DC40">
        <v>-3.641</v>
      </c>
      <c r="DD40">
        <v>0.41499999999999998</v>
      </c>
      <c r="DE40">
        <v>400</v>
      </c>
      <c r="DF40">
        <v>16</v>
      </c>
      <c r="DG40">
        <v>1.58</v>
      </c>
      <c r="DH40">
        <v>0.23</v>
      </c>
      <c r="DI40">
        <v>-0.88915711538461495</v>
      </c>
      <c r="DJ40">
        <v>3.5399754119376799E-2</v>
      </c>
      <c r="DK40">
        <v>9.1007955117132902E-2</v>
      </c>
      <c r="DL40">
        <v>1</v>
      </c>
      <c r="DM40">
        <v>2.24561818181818</v>
      </c>
      <c r="DN40">
        <v>0.22439526313334901</v>
      </c>
      <c r="DO40">
        <v>0.19463296141563899</v>
      </c>
      <c r="DP40">
        <v>1</v>
      </c>
      <c r="DQ40">
        <v>0.98191755769230804</v>
      </c>
      <c r="DR40">
        <v>-0.109438499103562</v>
      </c>
      <c r="DS40">
        <v>1.46067895769971E-2</v>
      </c>
      <c r="DT40">
        <v>0</v>
      </c>
      <c r="DU40">
        <v>2</v>
      </c>
      <c r="DV40">
        <v>3</v>
      </c>
      <c r="DW40" t="s">
        <v>312</v>
      </c>
      <c r="DX40">
        <v>100</v>
      </c>
      <c r="DY40">
        <v>100</v>
      </c>
      <c r="DZ40">
        <v>-3.641</v>
      </c>
      <c r="EA40">
        <v>0.41499999999999998</v>
      </c>
      <c r="EB40">
        <v>2</v>
      </c>
      <c r="EC40">
        <v>516.33199999999999</v>
      </c>
      <c r="ED40">
        <v>418.34399999999999</v>
      </c>
      <c r="EE40">
        <v>28.668800000000001</v>
      </c>
      <c r="EF40">
        <v>30.1236</v>
      </c>
      <c r="EG40">
        <v>30.0001</v>
      </c>
      <c r="EH40">
        <v>30.297599999999999</v>
      </c>
      <c r="EI40">
        <v>30.332899999999999</v>
      </c>
      <c r="EJ40">
        <v>20.158100000000001</v>
      </c>
      <c r="EK40">
        <v>24.712900000000001</v>
      </c>
      <c r="EL40">
        <v>0</v>
      </c>
      <c r="EM40">
        <v>28.667300000000001</v>
      </c>
      <c r="EN40">
        <v>400.87799999999999</v>
      </c>
      <c r="EO40">
        <v>16.295500000000001</v>
      </c>
      <c r="EP40">
        <v>100.41200000000001</v>
      </c>
      <c r="EQ40">
        <v>90.204599999999999</v>
      </c>
    </row>
    <row r="41" spans="1:147" x14ac:dyDescent="0.3">
      <c r="A41">
        <v>25</v>
      </c>
      <c r="B41">
        <v>1684835240.4000001</v>
      </c>
      <c r="C41">
        <v>1440.2000000476801</v>
      </c>
      <c r="D41" t="s">
        <v>328</v>
      </c>
      <c r="E41" t="s">
        <v>329</v>
      </c>
      <c r="F41">
        <v>1684835232.4000001</v>
      </c>
      <c r="G41">
        <f t="shared" si="0"/>
        <v>6.7974686777159225E-3</v>
      </c>
      <c r="H41">
        <f t="shared" si="1"/>
        <v>3.4569173477869759</v>
      </c>
      <c r="I41">
        <f t="shared" si="2"/>
        <v>400.02877419354797</v>
      </c>
      <c r="J41">
        <f t="shared" si="3"/>
        <v>367.35206763725489</v>
      </c>
      <c r="K41">
        <f t="shared" si="4"/>
        <v>35.098135335986143</v>
      </c>
      <c r="L41">
        <f t="shared" si="5"/>
        <v>38.220185189750921</v>
      </c>
      <c r="M41">
        <f t="shared" si="6"/>
        <v>0.30996131619130707</v>
      </c>
      <c r="N41">
        <f t="shared" si="7"/>
        <v>3.3596012182354387</v>
      </c>
      <c r="O41">
        <f t="shared" si="8"/>
        <v>0.29490511172937051</v>
      </c>
      <c r="P41">
        <f t="shared" si="9"/>
        <v>0.1856074741024045</v>
      </c>
      <c r="Q41">
        <f t="shared" si="10"/>
        <v>16.521930138542714</v>
      </c>
      <c r="R41">
        <f t="shared" si="11"/>
        <v>27.886790462100585</v>
      </c>
      <c r="S41">
        <f t="shared" si="12"/>
        <v>27.952180645161299</v>
      </c>
      <c r="T41">
        <f t="shared" si="13"/>
        <v>3.7842736449879917</v>
      </c>
      <c r="U41">
        <f t="shared" si="14"/>
        <v>40.063834412208827</v>
      </c>
      <c r="V41">
        <f t="shared" si="15"/>
        <v>1.6445911982597421</v>
      </c>
      <c r="W41">
        <f t="shared" si="16"/>
        <v>4.1049271054259817</v>
      </c>
      <c r="X41">
        <f t="shared" si="17"/>
        <v>2.1396824467282496</v>
      </c>
      <c r="Y41">
        <f t="shared" si="18"/>
        <v>-299.76836868727219</v>
      </c>
      <c r="Z41">
        <f t="shared" si="19"/>
        <v>253.92543086280122</v>
      </c>
      <c r="AA41">
        <f t="shared" si="20"/>
        <v>16.582715243415361</v>
      </c>
      <c r="AB41">
        <f t="shared" si="21"/>
        <v>-12.738292442512858</v>
      </c>
      <c r="AC41">
        <v>-3.9580902947223703E-2</v>
      </c>
      <c r="AD41">
        <v>4.4433031035800298E-2</v>
      </c>
      <c r="AE41">
        <v>3.34806422739757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50076.640359532925</v>
      </c>
      <c r="AK41" t="s">
        <v>251</v>
      </c>
      <c r="AL41">
        <v>2.30031923076923</v>
      </c>
      <c r="AM41">
        <v>1.5891999999999999</v>
      </c>
      <c r="AN41">
        <f t="shared" si="25"/>
        <v>-0.71111923076923</v>
      </c>
      <c r="AO41">
        <f t="shared" si="26"/>
        <v>-0.44746994133477852</v>
      </c>
      <c r="AP41">
        <v>-1.2192523726073901</v>
      </c>
      <c r="AQ41" t="s">
        <v>330</v>
      </c>
      <c r="AR41">
        <v>2.3299576923076901</v>
      </c>
      <c r="AS41">
        <v>1.8344</v>
      </c>
      <c r="AT41">
        <f t="shared" si="27"/>
        <v>-0.27014701935656893</v>
      </c>
      <c r="AU41">
        <v>0.5</v>
      </c>
      <c r="AV41">
        <f t="shared" si="28"/>
        <v>84.300731508568234</v>
      </c>
      <c r="AW41">
        <f t="shared" si="29"/>
        <v>3.4569173477869759</v>
      </c>
      <c r="AX41">
        <f t="shared" si="30"/>
        <v>-11.386795673309052</v>
      </c>
      <c r="AY41">
        <f t="shared" si="31"/>
        <v>1</v>
      </c>
      <c r="AZ41">
        <f t="shared" si="32"/>
        <v>5.5470096601938565E-2</v>
      </c>
      <c r="BA41">
        <f t="shared" si="33"/>
        <v>-0.13366768425643266</v>
      </c>
      <c r="BB41" t="s">
        <v>253</v>
      </c>
      <c r="BC41">
        <v>0</v>
      </c>
      <c r="BD41">
        <f t="shared" si="34"/>
        <v>1.8344</v>
      </c>
      <c r="BE41">
        <f t="shared" si="35"/>
        <v>-0.27014701935656893</v>
      </c>
      <c r="BF41">
        <f t="shared" si="36"/>
        <v>-0.1542914674049837</v>
      </c>
      <c r="BG41">
        <f t="shared" si="37"/>
        <v>1.0636128744665192</v>
      </c>
      <c r="BH41">
        <f t="shared" si="38"/>
        <v>0.34480856288299644</v>
      </c>
      <c r="BI41">
        <f t="shared" si="39"/>
        <v>100.001580645161</v>
      </c>
      <c r="BJ41">
        <f t="shared" si="40"/>
        <v>84.300731508568234</v>
      </c>
      <c r="BK41">
        <f t="shared" si="41"/>
        <v>0.84299399034196654</v>
      </c>
      <c r="BL41">
        <f t="shared" si="42"/>
        <v>0.19598798068393325</v>
      </c>
      <c r="BM41">
        <v>0.71482560654949101</v>
      </c>
      <c r="BN41">
        <v>0.5</v>
      </c>
      <c r="BO41" t="s">
        <v>254</v>
      </c>
      <c r="BP41">
        <v>1684835232.4000001</v>
      </c>
      <c r="BQ41">
        <v>400.02877419354797</v>
      </c>
      <c r="BR41">
        <v>400.91174193548397</v>
      </c>
      <c r="BS41">
        <v>17.2129935483871</v>
      </c>
      <c r="BT41">
        <v>16.257919354838702</v>
      </c>
      <c r="BU41">
        <v>499.99954838709698</v>
      </c>
      <c r="BV41">
        <v>95.343625806451598</v>
      </c>
      <c r="BW41">
        <v>0.19996419354838699</v>
      </c>
      <c r="BX41">
        <v>29.354132258064499</v>
      </c>
      <c r="BY41">
        <v>27.952180645161299</v>
      </c>
      <c r="BZ41">
        <v>999.9</v>
      </c>
      <c r="CA41">
        <v>10011.2903225806</v>
      </c>
      <c r="CB41">
        <v>0</v>
      </c>
      <c r="CC41">
        <v>72.937899999999999</v>
      </c>
      <c r="CD41">
        <v>100.001580645161</v>
      </c>
      <c r="CE41">
        <v>0.90018100000000001</v>
      </c>
      <c r="CF41">
        <v>9.9818699999999996E-2</v>
      </c>
      <c r="CG41">
        <v>0</v>
      </c>
      <c r="CH41">
        <v>2.32373870967742</v>
      </c>
      <c r="CI41">
        <v>0</v>
      </c>
      <c r="CJ41">
        <v>102.828612903226</v>
      </c>
      <c r="CK41">
        <v>914.41119354838702</v>
      </c>
      <c r="CL41">
        <v>38.658999999999999</v>
      </c>
      <c r="CM41">
        <v>42.826225806451603</v>
      </c>
      <c r="CN41">
        <v>40.749935483870999</v>
      </c>
      <c r="CO41">
        <v>41.3343548387097</v>
      </c>
      <c r="CP41">
        <v>39.283999999999999</v>
      </c>
      <c r="CQ41">
        <v>90.0203225806452</v>
      </c>
      <c r="CR41">
        <v>9.98</v>
      </c>
      <c r="CS41">
        <v>0</v>
      </c>
      <c r="CT41">
        <v>59.199999809265101</v>
      </c>
      <c r="CU41">
        <v>2.3299576923076901</v>
      </c>
      <c r="CV41">
        <v>-1.3567828964514801</v>
      </c>
      <c r="CW41">
        <v>-1.79699145770734</v>
      </c>
      <c r="CX41">
        <v>102.82899999999999</v>
      </c>
      <c r="CY41">
        <v>15</v>
      </c>
      <c r="CZ41">
        <v>1684833719.2</v>
      </c>
      <c r="DA41" t="s">
        <v>255</v>
      </c>
      <c r="DB41">
        <v>2</v>
      </c>
      <c r="DC41">
        <v>-3.641</v>
      </c>
      <c r="DD41">
        <v>0.41499999999999998</v>
      </c>
      <c r="DE41">
        <v>400</v>
      </c>
      <c r="DF41">
        <v>16</v>
      </c>
      <c r="DG41">
        <v>1.58</v>
      </c>
      <c r="DH41">
        <v>0.23</v>
      </c>
      <c r="DI41">
        <v>-0.90863940384615405</v>
      </c>
      <c r="DJ41">
        <v>0.13045225817467301</v>
      </c>
      <c r="DK41">
        <v>8.1948619459263697E-2</v>
      </c>
      <c r="DL41">
        <v>1</v>
      </c>
      <c r="DM41">
        <v>2.3028</v>
      </c>
      <c r="DN41">
        <v>-5.05997058430235E-2</v>
      </c>
      <c r="DO41">
        <v>0.201997580993617</v>
      </c>
      <c r="DP41">
        <v>1</v>
      </c>
      <c r="DQ41">
        <v>0.9596635</v>
      </c>
      <c r="DR41">
        <v>-4.9142453683941101E-2</v>
      </c>
      <c r="DS41">
        <v>6.5404238527083996E-3</v>
      </c>
      <c r="DT41">
        <v>1</v>
      </c>
      <c r="DU41">
        <v>3</v>
      </c>
      <c r="DV41">
        <v>3</v>
      </c>
      <c r="DW41" t="s">
        <v>260</v>
      </c>
      <c r="DX41">
        <v>100</v>
      </c>
      <c r="DY41">
        <v>100</v>
      </c>
      <c r="DZ41">
        <v>-3.641</v>
      </c>
      <c r="EA41">
        <v>0.41499999999999998</v>
      </c>
      <c r="EB41">
        <v>2</v>
      </c>
      <c r="EC41">
        <v>515.82299999999998</v>
      </c>
      <c r="ED41">
        <v>418.096</v>
      </c>
      <c r="EE41">
        <v>28.882300000000001</v>
      </c>
      <c r="EF41">
        <v>30.136600000000001</v>
      </c>
      <c r="EG41">
        <v>30</v>
      </c>
      <c r="EH41">
        <v>30.297599999999999</v>
      </c>
      <c r="EI41">
        <v>30.332899999999999</v>
      </c>
      <c r="EJ41">
        <v>20.1571</v>
      </c>
      <c r="EK41">
        <v>25.616499999999998</v>
      </c>
      <c r="EL41">
        <v>0</v>
      </c>
      <c r="EM41">
        <v>28.8812</v>
      </c>
      <c r="EN41">
        <v>400.93099999999998</v>
      </c>
      <c r="EO41">
        <v>16.293299999999999</v>
      </c>
      <c r="EP41">
        <v>100.41200000000001</v>
      </c>
      <c r="EQ41">
        <v>90.202399999999997</v>
      </c>
    </row>
    <row r="42" spans="1:147" x14ac:dyDescent="0.3">
      <c r="A42">
        <v>26</v>
      </c>
      <c r="B42">
        <v>1684835300.4000001</v>
      </c>
      <c r="C42">
        <v>1500.2000000476801</v>
      </c>
      <c r="D42" t="s">
        <v>331</v>
      </c>
      <c r="E42" t="s">
        <v>332</v>
      </c>
      <c r="F42">
        <v>1684835292.4000001</v>
      </c>
      <c r="G42">
        <f t="shared" si="0"/>
        <v>6.5415061274344266E-3</v>
      </c>
      <c r="H42">
        <f t="shared" si="1"/>
        <v>3.408513692728778</v>
      </c>
      <c r="I42">
        <f t="shared" si="2"/>
        <v>400.02629032258102</v>
      </c>
      <c r="J42">
        <f t="shared" si="3"/>
        <v>366.83805669827143</v>
      </c>
      <c r="K42">
        <f t="shared" si="4"/>
        <v>35.049762407572643</v>
      </c>
      <c r="L42">
        <f t="shared" si="5"/>
        <v>38.220752118206292</v>
      </c>
      <c r="M42">
        <f t="shared" si="6"/>
        <v>0.29721874697337097</v>
      </c>
      <c r="N42">
        <f t="shared" si="7"/>
        <v>3.3572001907061675</v>
      </c>
      <c r="O42">
        <f t="shared" si="8"/>
        <v>0.28333583117070299</v>
      </c>
      <c r="P42">
        <f t="shared" si="9"/>
        <v>0.17827817148029385</v>
      </c>
      <c r="Q42">
        <f t="shared" si="10"/>
        <v>16.523215305389606</v>
      </c>
      <c r="R42">
        <f t="shared" si="11"/>
        <v>27.923826738311654</v>
      </c>
      <c r="S42">
        <f t="shared" si="12"/>
        <v>27.959025806451599</v>
      </c>
      <c r="T42">
        <f t="shared" si="13"/>
        <v>3.7857845572896549</v>
      </c>
      <c r="U42">
        <f t="shared" si="14"/>
        <v>40.061249855606398</v>
      </c>
      <c r="V42">
        <f t="shared" si="15"/>
        <v>1.6425419859802457</v>
      </c>
      <c r="W42">
        <f t="shared" si="16"/>
        <v>4.100076737247325</v>
      </c>
      <c r="X42">
        <f t="shared" si="17"/>
        <v>2.1432425713094094</v>
      </c>
      <c r="Y42">
        <f t="shared" si="18"/>
        <v>-288.48042021985822</v>
      </c>
      <c r="Z42">
        <f t="shared" si="19"/>
        <v>248.79758253340768</v>
      </c>
      <c r="AA42">
        <f t="shared" si="20"/>
        <v>16.258352962701693</v>
      </c>
      <c r="AB42">
        <f t="shared" si="21"/>
        <v>-6.9012694183592487</v>
      </c>
      <c r="AC42">
        <v>-3.9545384606975202E-2</v>
      </c>
      <c r="AD42">
        <v>4.4393158587293903E-2</v>
      </c>
      <c r="AE42">
        <v>3.3456735527085701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50036.979661213263</v>
      </c>
      <c r="AK42" t="s">
        <v>251</v>
      </c>
      <c r="AL42">
        <v>2.30031923076923</v>
      </c>
      <c r="AM42">
        <v>1.5891999999999999</v>
      </c>
      <c r="AN42">
        <f t="shared" si="25"/>
        <v>-0.71111923076923</v>
      </c>
      <c r="AO42">
        <f t="shared" si="26"/>
        <v>-0.44746994133477852</v>
      </c>
      <c r="AP42">
        <v>-1.2192523726073901</v>
      </c>
      <c r="AQ42" t="s">
        <v>333</v>
      </c>
      <c r="AR42">
        <v>2.2317153846153799</v>
      </c>
      <c r="AS42">
        <v>1.4508000000000001</v>
      </c>
      <c r="AT42">
        <f t="shared" si="27"/>
        <v>-0.53826536022565463</v>
      </c>
      <c r="AU42">
        <v>0.5</v>
      </c>
      <c r="AV42">
        <f t="shared" si="28"/>
        <v>84.303092891798514</v>
      </c>
      <c r="AW42">
        <f t="shared" si="29"/>
        <v>3.408513692728778</v>
      </c>
      <c r="AX42">
        <f t="shared" si="30"/>
        <v>-22.688717331770377</v>
      </c>
      <c r="AY42">
        <f t="shared" si="31"/>
        <v>1</v>
      </c>
      <c r="AZ42">
        <f t="shared" si="32"/>
        <v>5.4894380580743599E-2</v>
      </c>
      <c r="BA42">
        <f t="shared" si="33"/>
        <v>9.5395643782740458E-2</v>
      </c>
      <c r="BB42" t="s">
        <v>253</v>
      </c>
      <c r="BC42">
        <v>0</v>
      </c>
      <c r="BD42">
        <f t="shared" si="34"/>
        <v>1.4508000000000001</v>
      </c>
      <c r="BE42">
        <f t="shared" si="35"/>
        <v>-0.53826536022565463</v>
      </c>
      <c r="BF42">
        <f t="shared" si="36"/>
        <v>8.7087842939843854E-2</v>
      </c>
      <c r="BG42">
        <f t="shared" si="37"/>
        <v>0.9192439162422138</v>
      </c>
      <c r="BH42">
        <f t="shared" si="38"/>
        <v>-0.19462277774472528</v>
      </c>
      <c r="BI42">
        <f t="shared" si="39"/>
        <v>100.003803225806</v>
      </c>
      <c r="BJ42">
        <f t="shared" si="40"/>
        <v>84.303092891798514</v>
      </c>
      <c r="BK42">
        <f t="shared" si="41"/>
        <v>0.84299886776750199</v>
      </c>
      <c r="BL42">
        <f t="shared" si="42"/>
        <v>0.19599773553500405</v>
      </c>
      <c r="BM42">
        <v>0.71482560654949101</v>
      </c>
      <c r="BN42">
        <v>0.5</v>
      </c>
      <c r="BO42" t="s">
        <v>254</v>
      </c>
      <c r="BP42">
        <v>1684835292.4000001</v>
      </c>
      <c r="BQ42">
        <v>400.02629032258102</v>
      </c>
      <c r="BR42">
        <v>400.88767741935499</v>
      </c>
      <c r="BS42">
        <v>17.191183870967699</v>
      </c>
      <c r="BT42">
        <v>16.272074193548399</v>
      </c>
      <c r="BU42">
        <v>500.01100000000002</v>
      </c>
      <c r="BV42">
        <v>95.345625806451594</v>
      </c>
      <c r="BW42">
        <v>0.19997467741935501</v>
      </c>
      <c r="BX42">
        <v>29.333648387096801</v>
      </c>
      <c r="BY42">
        <v>27.959025806451599</v>
      </c>
      <c r="BZ42">
        <v>999.9</v>
      </c>
      <c r="CA42">
        <v>10002.0967741935</v>
      </c>
      <c r="CB42">
        <v>0</v>
      </c>
      <c r="CC42">
        <v>72.941351612903205</v>
      </c>
      <c r="CD42">
        <v>100.003803225806</v>
      </c>
      <c r="CE42">
        <v>0.90002219354838697</v>
      </c>
      <c r="CF42">
        <v>9.9977651612903201E-2</v>
      </c>
      <c r="CG42">
        <v>0</v>
      </c>
      <c r="CH42">
        <v>2.2375935483871001</v>
      </c>
      <c r="CI42">
        <v>0</v>
      </c>
      <c r="CJ42">
        <v>101.449903225806</v>
      </c>
      <c r="CK42">
        <v>914.38061290322605</v>
      </c>
      <c r="CL42">
        <v>38.465451612903202</v>
      </c>
      <c r="CM42">
        <v>42.691064516129003</v>
      </c>
      <c r="CN42">
        <v>40.572193548387098</v>
      </c>
      <c r="CO42">
        <v>41.233741935483899</v>
      </c>
      <c r="CP42">
        <v>39.0945161290323</v>
      </c>
      <c r="CQ42">
        <v>90.005806451612898</v>
      </c>
      <c r="CR42">
        <v>9.9964516129032308</v>
      </c>
      <c r="CS42">
        <v>0</v>
      </c>
      <c r="CT42">
        <v>59.599999904632597</v>
      </c>
      <c r="CU42">
        <v>2.2317153846153799</v>
      </c>
      <c r="CV42">
        <v>-0.202071797167061</v>
      </c>
      <c r="CW42">
        <v>1.0437265043347099</v>
      </c>
      <c r="CX42">
        <v>101.444730769231</v>
      </c>
      <c r="CY42">
        <v>15</v>
      </c>
      <c r="CZ42">
        <v>1684833719.2</v>
      </c>
      <c r="DA42" t="s">
        <v>255</v>
      </c>
      <c r="DB42">
        <v>2</v>
      </c>
      <c r="DC42">
        <v>-3.641</v>
      </c>
      <c r="DD42">
        <v>0.41499999999999998</v>
      </c>
      <c r="DE42">
        <v>400</v>
      </c>
      <c r="DF42">
        <v>16</v>
      </c>
      <c r="DG42">
        <v>1.58</v>
      </c>
      <c r="DH42">
        <v>0.23</v>
      </c>
      <c r="DI42">
        <v>-0.87401857692307705</v>
      </c>
      <c r="DJ42">
        <v>7.7182754204816002E-3</v>
      </c>
      <c r="DK42">
        <v>8.9009853522030405E-2</v>
      </c>
      <c r="DL42">
        <v>1</v>
      </c>
      <c r="DM42">
        <v>2.24941590909091</v>
      </c>
      <c r="DN42">
        <v>1.7133036112940699E-2</v>
      </c>
      <c r="DO42">
        <v>0.163036787459403</v>
      </c>
      <c r="DP42">
        <v>1</v>
      </c>
      <c r="DQ42">
        <v>0.92326298076923097</v>
      </c>
      <c r="DR42">
        <v>-4.4842610774352497E-2</v>
      </c>
      <c r="DS42">
        <v>6.1012887556973899E-3</v>
      </c>
      <c r="DT42">
        <v>1</v>
      </c>
      <c r="DU42">
        <v>3</v>
      </c>
      <c r="DV42">
        <v>3</v>
      </c>
      <c r="DW42" t="s">
        <v>260</v>
      </c>
      <c r="DX42">
        <v>100</v>
      </c>
      <c r="DY42">
        <v>100</v>
      </c>
      <c r="DZ42">
        <v>-3.641</v>
      </c>
      <c r="EA42">
        <v>0.41499999999999998</v>
      </c>
      <c r="EB42">
        <v>2</v>
      </c>
      <c r="EC42">
        <v>515.48299999999995</v>
      </c>
      <c r="ED42">
        <v>418.23899999999998</v>
      </c>
      <c r="EE42">
        <v>29.058</v>
      </c>
      <c r="EF42">
        <v>30.147099999999998</v>
      </c>
      <c r="EG42">
        <v>30.0001</v>
      </c>
      <c r="EH42">
        <v>30.302800000000001</v>
      </c>
      <c r="EI42">
        <v>30.3354</v>
      </c>
      <c r="EJ42">
        <v>20.1554</v>
      </c>
      <c r="EK42">
        <v>25.616499999999998</v>
      </c>
      <c r="EL42">
        <v>0</v>
      </c>
      <c r="EM42">
        <v>29.0563</v>
      </c>
      <c r="EN42">
        <v>400.80700000000002</v>
      </c>
      <c r="EO42">
        <v>16.310600000000001</v>
      </c>
      <c r="EP42">
        <v>100.411</v>
      </c>
      <c r="EQ42">
        <v>90.199799999999996</v>
      </c>
    </row>
    <row r="43" spans="1:147" x14ac:dyDescent="0.3">
      <c r="A43">
        <v>27</v>
      </c>
      <c r="B43">
        <v>1684835360.4000001</v>
      </c>
      <c r="C43">
        <v>1560.2000000476801</v>
      </c>
      <c r="D43" t="s">
        <v>334</v>
      </c>
      <c r="E43" t="s">
        <v>335</v>
      </c>
      <c r="F43">
        <v>1684835352.4000001</v>
      </c>
      <c r="G43">
        <f t="shared" si="0"/>
        <v>6.2675232929966405E-3</v>
      </c>
      <c r="H43">
        <f t="shared" si="1"/>
        <v>3.5260865545280429</v>
      </c>
      <c r="I43">
        <f t="shared" si="2"/>
        <v>400.006483870968</v>
      </c>
      <c r="J43">
        <f t="shared" si="3"/>
        <v>365.09956670598177</v>
      </c>
      <c r="K43">
        <f t="shared" si="4"/>
        <v>34.883815755203862</v>
      </c>
      <c r="L43">
        <f t="shared" si="5"/>
        <v>38.219033262997172</v>
      </c>
      <c r="M43">
        <f t="shared" si="6"/>
        <v>0.28235054493978201</v>
      </c>
      <c r="N43">
        <f t="shared" si="7"/>
        <v>3.3573835011648439</v>
      </c>
      <c r="O43">
        <f t="shared" si="8"/>
        <v>0.26979096897365251</v>
      </c>
      <c r="P43">
        <f t="shared" si="9"/>
        <v>0.16970122349480257</v>
      </c>
      <c r="Q43">
        <f t="shared" si="10"/>
        <v>16.522500897042335</v>
      </c>
      <c r="R43">
        <f t="shared" si="11"/>
        <v>27.980771912167331</v>
      </c>
      <c r="S43">
        <f t="shared" si="12"/>
        <v>28.014945161290299</v>
      </c>
      <c r="T43">
        <f t="shared" si="13"/>
        <v>3.7981471964403313</v>
      </c>
      <c r="U43">
        <f t="shared" si="14"/>
        <v>40.054025243685253</v>
      </c>
      <c r="V43">
        <f t="shared" si="15"/>
        <v>1.641700626649413</v>
      </c>
      <c r="W43">
        <f t="shared" si="16"/>
        <v>4.0987157137427443</v>
      </c>
      <c r="X43">
        <f t="shared" si="17"/>
        <v>2.1564465697909183</v>
      </c>
      <c r="Y43">
        <f t="shared" si="18"/>
        <v>-276.39777722115184</v>
      </c>
      <c r="Z43">
        <f t="shared" si="19"/>
        <v>237.64852125811996</v>
      </c>
      <c r="AA43">
        <f t="shared" si="20"/>
        <v>15.532806630646141</v>
      </c>
      <c r="AB43">
        <f t="shared" si="21"/>
        <v>-6.6939484353434011</v>
      </c>
      <c r="AC43">
        <v>-3.9548095949205601E-2</v>
      </c>
      <c r="AD43">
        <v>4.4396202306474002E-2</v>
      </c>
      <c r="AE43">
        <v>3.3458560728686901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50041.230213893439</v>
      </c>
      <c r="AK43" t="s">
        <v>251</v>
      </c>
      <c r="AL43">
        <v>2.30031923076923</v>
      </c>
      <c r="AM43">
        <v>1.5891999999999999</v>
      </c>
      <c r="AN43">
        <f t="shared" si="25"/>
        <v>-0.71111923076923</v>
      </c>
      <c r="AO43">
        <f t="shared" si="26"/>
        <v>-0.44746994133477852</v>
      </c>
      <c r="AP43">
        <v>-1.2192523726073901</v>
      </c>
      <c r="AQ43" t="s">
        <v>336</v>
      </c>
      <c r="AR43">
        <v>2.3082461538461501</v>
      </c>
      <c r="AS43">
        <v>3.6625800000000002</v>
      </c>
      <c r="AT43">
        <f t="shared" si="27"/>
        <v>0.36977590828155293</v>
      </c>
      <c r="AU43">
        <v>0.5</v>
      </c>
      <c r="AV43">
        <f t="shared" si="28"/>
        <v>84.300113920047238</v>
      </c>
      <c r="AW43">
        <f t="shared" si="29"/>
        <v>3.5260865545280429</v>
      </c>
      <c r="AX43">
        <f t="shared" si="30"/>
        <v>15.586075596511925</v>
      </c>
      <c r="AY43">
        <f t="shared" si="31"/>
        <v>1</v>
      </c>
      <c r="AZ43">
        <f t="shared" si="32"/>
        <v>5.6291014406410586E-2</v>
      </c>
      <c r="BA43">
        <f t="shared" si="33"/>
        <v>-0.5660982149195376</v>
      </c>
      <c r="BB43" t="s">
        <v>253</v>
      </c>
      <c r="BC43">
        <v>0</v>
      </c>
      <c r="BD43">
        <f t="shared" si="34"/>
        <v>3.6625800000000002</v>
      </c>
      <c r="BE43">
        <f t="shared" si="35"/>
        <v>0.36977590828155293</v>
      </c>
      <c r="BF43">
        <f t="shared" si="36"/>
        <v>-1.3046690158570351</v>
      </c>
      <c r="BG43">
        <f t="shared" si="37"/>
        <v>0.9941810531023394</v>
      </c>
      <c r="BH43">
        <f t="shared" si="38"/>
        <v>2.9156573332395879</v>
      </c>
      <c r="BI43">
        <f t="shared" si="39"/>
        <v>100.000361290323</v>
      </c>
      <c r="BJ43">
        <f t="shared" si="40"/>
        <v>84.300113920047238</v>
      </c>
      <c r="BK43">
        <f t="shared" si="41"/>
        <v>0.84299809352993738</v>
      </c>
      <c r="BL43">
        <f t="shared" si="42"/>
        <v>0.19599618705987479</v>
      </c>
      <c r="BM43">
        <v>0.71482560654949101</v>
      </c>
      <c r="BN43">
        <v>0.5</v>
      </c>
      <c r="BO43" t="s">
        <v>254</v>
      </c>
      <c r="BP43">
        <v>1684835352.4000001</v>
      </c>
      <c r="BQ43">
        <v>400.006483870968</v>
      </c>
      <c r="BR43">
        <v>400.86900000000003</v>
      </c>
      <c r="BS43">
        <v>17.182300000000001</v>
      </c>
      <c r="BT43">
        <v>16.301670967741899</v>
      </c>
      <c r="BU43">
        <v>500.00693548387102</v>
      </c>
      <c r="BV43">
        <v>95.346012903225798</v>
      </c>
      <c r="BW43">
        <v>0.20002148387096799</v>
      </c>
      <c r="BX43">
        <v>29.327896774193601</v>
      </c>
      <c r="BY43">
        <v>28.014945161290299</v>
      </c>
      <c r="BZ43">
        <v>999.9</v>
      </c>
      <c r="CA43">
        <v>10002.7419354839</v>
      </c>
      <c r="CB43">
        <v>0</v>
      </c>
      <c r="CC43">
        <v>72.937899999999999</v>
      </c>
      <c r="CD43">
        <v>100.000361290323</v>
      </c>
      <c r="CE43">
        <v>0.90004203225806401</v>
      </c>
      <c r="CF43">
        <v>9.99578225806452E-2</v>
      </c>
      <c r="CG43">
        <v>0</v>
      </c>
      <c r="CH43">
        <v>2.3140870967741902</v>
      </c>
      <c r="CI43">
        <v>0</v>
      </c>
      <c r="CJ43">
        <v>100.883387096774</v>
      </c>
      <c r="CK43">
        <v>914.35554838709697</v>
      </c>
      <c r="CL43">
        <v>38.293999999999997</v>
      </c>
      <c r="CM43">
        <v>42.561999999999998</v>
      </c>
      <c r="CN43">
        <v>40.390999999999998</v>
      </c>
      <c r="CO43">
        <v>41.125</v>
      </c>
      <c r="CP43">
        <v>38.941064516129003</v>
      </c>
      <c r="CQ43">
        <v>90.005483870967794</v>
      </c>
      <c r="CR43">
        <v>9.9935483870967694</v>
      </c>
      <c r="CS43">
        <v>0</v>
      </c>
      <c r="CT43">
        <v>59.399999856948902</v>
      </c>
      <c r="CU43">
        <v>2.3082461538461501</v>
      </c>
      <c r="CV43">
        <v>-0.20836239579344701</v>
      </c>
      <c r="CW43">
        <v>1.5680341997021801</v>
      </c>
      <c r="CX43">
        <v>100.88519230769199</v>
      </c>
      <c r="CY43">
        <v>15</v>
      </c>
      <c r="CZ43">
        <v>1684833719.2</v>
      </c>
      <c r="DA43" t="s">
        <v>255</v>
      </c>
      <c r="DB43">
        <v>2</v>
      </c>
      <c r="DC43">
        <v>-3.641</v>
      </c>
      <c r="DD43">
        <v>0.41499999999999998</v>
      </c>
      <c r="DE43">
        <v>400</v>
      </c>
      <c r="DF43">
        <v>16</v>
      </c>
      <c r="DG43">
        <v>1.58</v>
      </c>
      <c r="DH43">
        <v>0.23</v>
      </c>
      <c r="DI43">
        <v>-0.82639448076923105</v>
      </c>
      <c r="DJ43">
        <v>-0.21810231537609501</v>
      </c>
      <c r="DK43">
        <v>0.10541889857856999</v>
      </c>
      <c r="DL43">
        <v>1</v>
      </c>
      <c r="DM43">
        <v>2.3169090909090899</v>
      </c>
      <c r="DN43">
        <v>-0.119530788087033</v>
      </c>
      <c r="DO43">
        <v>0.16025574846898699</v>
      </c>
      <c r="DP43">
        <v>1</v>
      </c>
      <c r="DQ43">
        <v>0.88468882692307704</v>
      </c>
      <c r="DR43">
        <v>-4.31946264833942E-2</v>
      </c>
      <c r="DS43">
        <v>5.9414288190932796E-3</v>
      </c>
      <c r="DT43">
        <v>1</v>
      </c>
      <c r="DU43">
        <v>3</v>
      </c>
      <c r="DV43">
        <v>3</v>
      </c>
      <c r="DW43" t="s">
        <v>260</v>
      </c>
      <c r="DX43">
        <v>100</v>
      </c>
      <c r="DY43">
        <v>100</v>
      </c>
      <c r="DZ43">
        <v>-3.641</v>
      </c>
      <c r="EA43">
        <v>0.41499999999999998</v>
      </c>
      <c r="EB43">
        <v>2</v>
      </c>
      <c r="EC43">
        <v>515.92700000000002</v>
      </c>
      <c r="ED43">
        <v>418.02800000000002</v>
      </c>
      <c r="EE43">
        <v>28.927099999999999</v>
      </c>
      <c r="EF43">
        <v>30.157499999999999</v>
      </c>
      <c r="EG43">
        <v>30.0001</v>
      </c>
      <c r="EH43">
        <v>30.310600000000001</v>
      </c>
      <c r="EI43">
        <v>30.340599999999998</v>
      </c>
      <c r="EJ43">
        <v>20.1554</v>
      </c>
      <c r="EK43">
        <v>25.048100000000002</v>
      </c>
      <c r="EL43">
        <v>0</v>
      </c>
      <c r="EM43">
        <v>28.9221</v>
      </c>
      <c r="EN43">
        <v>400.81799999999998</v>
      </c>
      <c r="EO43">
        <v>16.3399</v>
      </c>
      <c r="EP43">
        <v>100.41</v>
      </c>
      <c r="EQ43">
        <v>90.197699999999998</v>
      </c>
    </row>
    <row r="44" spans="1:147" x14ac:dyDescent="0.3">
      <c r="A44">
        <v>28</v>
      </c>
      <c r="B44">
        <v>1684835420.4000001</v>
      </c>
      <c r="C44">
        <v>1620.2000000476801</v>
      </c>
      <c r="D44" t="s">
        <v>337</v>
      </c>
      <c r="E44" t="s">
        <v>338</v>
      </c>
      <c r="F44">
        <v>1684835412.4000001</v>
      </c>
      <c r="G44">
        <f t="shared" si="0"/>
        <v>5.909760341927436E-3</v>
      </c>
      <c r="H44">
        <f t="shared" si="1"/>
        <v>3.3661249223583454</v>
      </c>
      <c r="I44">
        <f t="shared" si="2"/>
        <v>399.99364516128998</v>
      </c>
      <c r="J44">
        <f t="shared" si="3"/>
        <v>364.82677650723338</v>
      </c>
      <c r="K44">
        <f t="shared" si="4"/>
        <v>34.856956199286081</v>
      </c>
      <c r="L44">
        <f t="shared" si="5"/>
        <v>38.216934356799953</v>
      </c>
      <c r="M44">
        <f t="shared" si="6"/>
        <v>0.26557541784774441</v>
      </c>
      <c r="N44">
        <f t="shared" si="7"/>
        <v>3.3573676333549773</v>
      </c>
      <c r="O44">
        <f t="shared" si="8"/>
        <v>0.25443218929160272</v>
      </c>
      <c r="P44">
        <f t="shared" si="9"/>
        <v>0.15998233098430223</v>
      </c>
      <c r="Q44">
        <f t="shared" si="10"/>
        <v>16.524845938046589</v>
      </c>
      <c r="R44">
        <f t="shared" si="11"/>
        <v>28.008034736289041</v>
      </c>
      <c r="S44">
        <f t="shared" si="12"/>
        <v>28.0013516129032</v>
      </c>
      <c r="T44">
        <f t="shared" si="13"/>
        <v>3.7951387018892908</v>
      </c>
      <c r="U44">
        <f t="shared" si="14"/>
        <v>40.11481814261321</v>
      </c>
      <c r="V44">
        <f t="shared" si="15"/>
        <v>1.6390279981294138</v>
      </c>
      <c r="W44">
        <f t="shared" si="16"/>
        <v>4.0858417762295813</v>
      </c>
      <c r="X44">
        <f t="shared" si="17"/>
        <v>2.156110703759877</v>
      </c>
      <c r="Y44">
        <f t="shared" si="18"/>
        <v>-260.62043107899996</v>
      </c>
      <c r="Z44">
        <f t="shared" si="19"/>
        <v>230.24556751349033</v>
      </c>
      <c r="AA44">
        <f t="shared" si="20"/>
        <v>15.043919476322623</v>
      </c>
      <c r="AB44">
        <f t="shared" si="21"/>
        <v>1.1939018488595821</v>
      </c>
      <c r="AC44">
        <v>-3.9547861246285503E-2</v>
      </c>
      <c r="AD44">
        <v>4.4395938831885202E-2</v>
      </c>
      <c r="AE44">
        <v>3.3458402734697299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50049.920459300047</v>
      </c>
      <c r="AK44" t="s">
        <v>251</v>
      </c>
      <c r="AL44">
        <v>2.30031923076923</v>
      </c>
      <c r="AM44">
        <v>1.5891999999999999</v>
      </c>
      <c r="AN44">
        <f t="shared" si="25"/>
        <v>-0.71111923076923</v>
      </c>
      <c r="AO44">
        <f t="shared" si="26"/>
        <v>-0.44746994133477852</v>
      </c>
      <c r="AP44">
        <v>-1.2192523726073901</v>
      </c>
      <c r="AQ44" t="s">
        <v>339</v>
      </c>
      <c r="AR44">
        <v>2.26582307692308</v>
      </c>
      <c r="AS44">
        <v>1.546</v>
      </c>
      <c r="AT44">
        <f t="shared" si="27"/>
        <v>-0.46560354264106074</v>
      </c>
      <c r="AU44">
        <v>0.5</v>
      </c>
      <c r="AV44">
        <f t="shared" si="28"/>
        <v>84.30793268596959</v>
      </c>
      <c r="AW44">
        <f t="shared" si="29"/>
        <v>3.3661249223583454</v>
      </c>
      <c r="AX44">
        <f t="shared" si="30"/>
        <v>-19.627036065665759</v>
      </c>
      <c r="AY44">
        <f t="shared" si="31"/>
        <v>1</v>
      </c>
      <c r="AZ44">
        <f t="shared" si="32"/>
        <v>5.438844422914936E-2</v>
      </c>
      <c r="BA44">
        <f t="shared" si="33"/>
        <v>2.7943078913324648E-2</v>
      </c>
      <c r="BB44" t="s">
        <v>253</v>
      </c>
      <c r="BC44">
        <v>0</v>
      </c>
      <c r="BD44">
        <f t="shared" si="34"/>
        <v>1.546</v>
      </c>
      <c r="BE44">
        <f t="shared" si="35"/>
        <v>-0.4656035426410608</v>
      </c>
      <c r="BF44">
        <f t="shared" si="36"/>
        <v>2.7183488547696897E-2</v>
      </c>
      <c r="BG44">
        <f t="shared" si="37"/>
        <v>0.95426849477114373</v>
      </c>
      <c r="BH44">
        <f t="shared" si="38"/>
        <v>-6.0749306348064469E-2</v>
      </c>
      <c r="BI44">
        <f t="shared" si="39"/>
        <v>100.009064516129</v>
      </c>
      <c r="BJ44">
        <f t="shared" si="40"/>
        <v>84.30793268596959</v>
      </c>
      <c r="BK44">
        <f t="shared" si="41"/>
        <v>0.84300291272470396</v>
      </c>
      <c r="BL44">
        <f t="shared" si="42"/>
        <v>0.19600582544940795</v>
      </c>
      <c r="BM44">
        <v>0.71482560654949101</v>
      </c>
      <c r="BN44">
        <v>0.5</v>
      </c>
      <c r="BO44" t="s">
        <v>254</v>
      </c>
      <c r="BP44">
        <v>1684835412.4000001</v>
      </c>
      <c r="BQ44">
        <v>399.99364516128998</v>
      </c>
      <c r="BR44">
        <v>400.81280645161303</v>
      </c>
      <c r="BS44">
        <v>17.154719354838701</v>
      </c>
      <c r="BT44">
        <v>16.3243516129032</v>
      </c>
      <c r="BU44">
        <v>500.01687096774202</v>
      </c>
      <c r="BV44">
        <v>95.343909677419305</v>
      </c>
      <c r="BW44">
        <v>0.199944129032258</v>
      </c>
      <c r="BX44">
        <v>29.273409677419401</v>
      </c>
      <c r="BY44">
        <v>28.0013516129032</v>
      </c>
      <c r="BZ44">
        <v>999.9</v>
      </c>
      <c r="CA44">
        <v>10002.9032258065</v>
      </c>
      <c r="CB44">
        <v>0</v>
      </c>
      <c r="CC44">
        <v>72.937899999999999</v>
      </c>
      <c r="CD44">
        <v>100.009064516129</v>
      </c>
      <c r="CE44">
        <v>0.89987300000000003</v>
      </c>
      <c r="CF44">
        <v>0.10012699999999999</v>
      </c>
      <c r="CG44">
        <v>0</v>
      </c>
      <c r="CH44">
        <v>2.27434516129032</v>
      </c>
      <c r="CI44">
        <v>0</v>
      </c>
      <c r="CJ44">
        <v>100.31408387096801</v>
      </c>
      <c r="CK44">
        <v>914.38022580645202</v>
      </c>
      <c r="CL44">
        <v>38.145000000000003</v>
      </c>
      <c r="CM44">
        <v>42.437064516128999</v>
      </c>
      <c r="CN44">
        <v>40.243903225806498</v>
      </c>
      <c r="CO44">
        <v>41.031999999999996</v>
      </c>
      <c r="CP44">
        <v>38.811999999999998</v>
      </c>
      <c r="CQ44">
        <v>89.995806451612907</v>
      </c>
      <c r="CR44">
        <v>10.0103225806452</v>
      </c>
      <c r="CS44">
        <v>0</v>
      </c>
      <c r="CT44">
        <v>59.199999809265101</v>
      </c>
      <c r="CU44">
        <v>2.26582307692308</v>
      </c>
      <c r="CV44">
        <v>0.25717606895190498</v>
      </c>
      <c r="CW44">
        <v>0.37049914262769001</v>
      </c>
      <c r="CX44">
        <v>100.28455</v>
      </c>
      <c r="CY44">
        <v>15</v>
      </c>
      <c r="CZ44">
        <v>1684833719.2</v>
      </c>
      <c r="DA44" t="s">
        <v>255</v>
      </c>
      <c r="DB44">
        <v>2</v>
      </c>
      <c r="DC44">
        <v>-3.641</v>
      </c>
      <c r="DD44">
        <v>0.41499999999999998</v>
      </c>
      <c r="DE44">
        <v>400</v>
      </c>
      <c r="DF44">
        <v>16</v>
      </c>
      <c r="DG44">
        <v>1.58</v>
      </c>
      <c r="DH44">
        <v>0.23</v>
      </c>
      <c r="DI44">
        <v>-0.81370025000000001</v>
      </c>
      <c r="DJ44">
        <v>-4.3571325877180399E-2</v>
      </c>
      <c r="DK44">
        <v>0.10241129493031</v>
      </c>
      <c r="DL44">
        <v>1</v>
      </c>
      <c r="DM44">
        <v>2.26790909090909</v>
      </c>
      <c r="DN44">
        <v>-9.8370370370847206E-3</v>
      </c>
      <c r="DO44">
        <v>0.19138945636650001</v>
      </c>
      <c r="DP44">
        <v>1</v>
      </c>
      <c r="DQ44">
        <v>0.83621801923076899</v>
      </c>
      <c r="DR44">
        <v>-5.8971189276865697E-2</v>
      </c>
      <c r="DS44">
        <v>7.9069406815745098E-3</v>
      </c>
      <c r="DT44">
        <v>1</v>
      </c>
      <c r="DU44">
        <v>3</v>
      </c>
      <c r="DV44">
        <v>3</v>
      </c>
      <c r="DW44" t="s">
        <v>260</v>
      </c>
      <c r="DX44">
        <v>100</v>
      </c>
      <c r="DY44">
        <v>100</v>
      </c>
      <c r="DZ44">
        <v>-3.641</v>
      </c>
      <c r="EA44">
        <v>0.41499999999999998</v>
      </c>
      <c r="EB44">
        <v>2</v>
      </c>
      <c r="EC44">
        <v>515.48199999999997</v>
      </c>
      <c r="ED44">
        <v>417.96</v>
      </c>
      <c r="EE44">
        <v>28.799199999999999</v>
      </c>
      <c r="EF44">
        <v>30.167899999999999</v>
      </c>
      <c r="EG44">
        <v>30.0002</v>
      </c>
      <c r="EH44">
        <v>30.3184</v>
      </c>
      <c r="EI44">
        <v>30.348400000000002</v>
      </c>
      <c r="EJ44">
        <v>20.1568</v>
      </c>
      <c r="EK44">
        <v>25.048100000000002</v>
      </c>
      <c r="EL44">
        <v>0</v>
      </c>
      <c r="EM44">
        <v>28.790900000000001</v>
      </c>
      <c r="EN44">
        <v>400.84399999999999</v>
      </c>
      <c r="EO44">
        <v>16.341100000000001</v>
      </c>
      <c r="EP44">
        <v>100.41</v>
      </c>
      <c r="EQ44">
        <v>90.195599999999999</v>
      </c>
    </row>
    <row r="45" spans="1:147" x14ac:dyDescent="0.3">
      <c r="A45">
        <v>29</v>
      </c>
      <c r="B45">
        <v>1684835480.4000001</v>
      </c>
      <c r="C45">
        <v>1680.2000000476801</v>
      </c>
      <c r="D45" t="s">
        <v>340</v>
      </c>
      <c r="E45" t="s">
        <v>341</v>
      </c>
      <c r="F45">
        <v>1684835472.4000001</v>
      </c>
      <c r="G45">
        <f t="shared" si="0"/>
        <v>5.6005463962281159E-3</v>
      </c>
      <c r="H45">
        <f t="shared" si="1"/>
        <v>3.2523745353138995</v>
      </c>
      <c r="I45">
        <f t="shared" si="2"/>
        <v>400.01716129032297</v>
      </c>
      <c r="J45">
        <f t="shared" si="3"/>
        <v>364.391457739283</v>
      </c>
      <c r="K45">
        <f t="shared" si="4"/>
        <v>34.814936359235901</v>
      </c>
      <c r="L45">
        <f t="shared" si="5"/>
        <v>38.218711545343261</v>
      </c>
      <c r="M45">
        <f t="shared" si="6"/>
        <v>0.25079043417277946</v>
      </c>
      <c r="N45">
        <f t="shared" si="7"/>
        <v>3.3558237397033053</v>
      </c>
      <c r="O45">
        <f t="shared" si="8"/>
        <v>0.24082397987524282</v>
      </c>
      <c r="P45">
        <f t="shared" si="9"/>
        <v>0.15137743163060849</v>
      </c>
      <c r="Q45">
        <f t="shared" si="10"/>
        <v>16.523924179459829</v>
      </c>
      <c r="R45">
        <f t="shared" si="11"/>
        <v>28.028206218624742</v>
      </c>
      <c r="S45">
        <f t="shared" si="12"/>
        <v>28.004703225806399</v>
      </c>
      <c r="T45">
        <f t="shared" si="13"/>
        <v>3.7958802803871419</v>
      </c>
      <c r="U45">
        <f t="shared" si="14"/>
        <v>40.184316640023802</v>
      </c>
      <c r="V45">
        <f t="shared" si="15"/>
        <v>1.6371364542207105</v>
      </c>
      <c r="W45">
        <f t="shared" si="16"/>
        <v>4.0740681716361786</v>
      </c>
      <c r="X45">
        <f t="shared" si="17"/>
        <v>2.1587438261664316</v>
      </c>
      <c r="Y45">
        <f t="shared" si="18"/>
        <v>-246.98409607365991</v>
      </c>
      <c r="Z45">
        <f t="shared" si="19"/>
        <v>220.49436235781849</v>
      </c>
      <c r="AA45">
        <f t="shared" si="20"/>
        <v>14.410071798473645</v>
      </c>
      <c r="AB45">
        <f t="shared" si="21"/>
        <v>4.4442622620920531</v>
      </c>
      <c r="AC45">
        <v>-3.9525027466638503E-2</v>
      </c>
      <c r="AD45">
        <v>4.4370305913882503E-2</v>
      </c>
      <c r="AE45">
        <v>3.3443030353788701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50030.446593886569</v>
      </c>
      <c r="AK45" t="s">
        <v>251</v>
      </c>
      <c r="AL45">
        <v>2.30031923076923</v>
      </c>
      <c r="AM45">
        <v>1.5891999999999999</v>
      </c>
      <c r="AN45">
        <f t="shared" si="25"/>
        <v>-0.71111923076923</v>
      </c>
      <c r="AO45">
        <f t="shared" si="26"/>
        <v>-0.44746994133477852</v>
      </c>
      <c r="AP45">
        <v>-1.2192523726073901</v>
      </c>
      <c r="AQ45" t="s">
        <v>342</v>
      </c>
      <c r="AR45">
        <v>2.30831153846154</v>
      </c>
      <c r="AS45">
        <v>1.9436</v>
      </c>
      <c r="AT45">
        <f t="shared" si="27"/>
        <v>-0.18764742666265688</v>
      </c>
      <c r="AU45">
        <v>0.5</v>
      </c>
      <c r="AV45">
        <f t="shared" si="28"/>
        <v>84.303138234687324</v>
      </c>
      <c r="AW45">
        <f t="shared" si="29"/>
        <v>3.2523745353138995</v>
      </c>
      <c r="AX45">
        <f t="shared" si="30"/>
        <v>-7.9096334746626571</v>
      </c>
      <c r="AY45">
        <f t="shared" si="31"/>
        <v>1</v>
      </c>
      <c r="AZ45">
        <f t="shared" si="32"/>
        <v>5.304223545596784E-2</v>
      </c>
      <c r="BA45">
        <f t="shared" si="33"/>
        <v>-0.18234204568841328</v>
      </c>
      <c r="BB45" t="s">
        <v>253</v>
      </c>
      <c r="BC45">
        <v>0</v>
      </c>
      <c r="BD45">
        <f t="shared" si="34"/>
        <v>1.9436</v>
      </c>
      <c r="BE45">
        <f t="shared" si="35"/>
        <v>-0.18764742666265694</v>
      </c>
      <c r="BF45">
        <f t="shared" si="36"/>
        <v>-0.22300528567832875</v>
      </c>
      <c r="BG45">
        <f t="shared" si="37"/>
        <v>1.0224050373597058</v>
      </c>
      <c r="BH45">
        <f t="shared" si="38"/>
        <v>0.49836930948504854</v>
      </c>
      <c r="BI45">
        <f t="shared" si="39"/>
        <v>100.003364516129</v>
      </c>
      <c r="BJ45">
        <f t="shared" si="40"/>
        <v>84.303138234687324</v>
      </c>
      <c r="BK45">
        <f t="shared" si="41"/>
        <v>0.84300301937431843</v>
      </c>
      <c r="BL45">
        <f t="shared" si="42"/>
        <v>0.19600603874863706</v>
      </c>
      <c r="BM45">
        <v>0.71482560654949101</v>
      </c>
      <c r="BN45">
        <v>0.5</v>
      </c>
      <c r="BO45" t="s">
        <v>254</v>
      </c>
      <c r="BP45">
        <v>1684835472.4000001</v>
      </c>
      <c r="BQ45">
        <v>400.01716129032297</v>
      </c>
      <c r="BR45">
        <v>400.802419354839</v>
      </c>
      <c r="BS45">
        <v>17.135132258064498</v>
      </c>
      <c r="BT45">
        <v>16.348174193548399</v>
      </c>
      <c r="BU45">
        <v>500.00312903225802</v>
      </c>
      <c r="BV45">
        <v>95.3426677419355</v>
      </c>
      <c r="BW45">
        <v>0.20001203225806499</v>
      </c>
      <c r="BX45">
        <v>29.223448387096798</v>
      </c>
      <c r="BY45">
        <v>28.004703225806399</v>
      </c>
      <c r="BZ45">
        <v>999.9</v>
      </c>
      <c r="CA45">
        <v>9997.2580645161306</v>
      </c>
      <c r="CB45">
        <v>0</v>
      </c>
      <c r="CC45">
        <v>72.927199999999999</v>
      </c>
      <c r="CD45">
        <v>100.003364516129</v>
      </c>
      <c r="CE45">
        <v>0.89987300000000003</v>
      </c>
      <c r="CF45">
        <v>0.10012699999999999</v>
      </c>
      <c r="CG45">
        <v>0</v>
      </c>
      <c r="CH45">
        <v>2.2908193548387099</v>
      </c>
      <c r="CI45">
        <v>0</v>
      </c>
      <c r="CJ45">
        <v>99.939619354838698</v>
      </c>
      <c r="CK45">
        <v>914.32980645161297</v>
      </c>
      <c r="CL45">
        <v>38</v>
      </c>
      <c r="CM45">
        <v>42.311999999999998</v>
      </c>
      <c r="CN45">
        <v>40.102645161290297</v>
      </c>
      <c r="CO45">
        <v>40.936999999999998</v>
      </c>
      <c r="CP45">
        <v>38.686999999999998</v>
      </c>
      <c r="CQ45">
        <v>89.989354838709602</v>
      </c>
      <c r="CR45">
        <v>10.01</v>
      </c>
      <c r="CS45">
        <v>0</v>
      </c>
      <c r="CT45">
        <v>59.599999904632597</v>
      </c>
      <c r="CU45">
        <v>2.30831153846154</v>
      </c>
      <c r="CV45">
        <v>-0.24647179377593201</v>
      </c>
      <c r="CW45">
        <v>0.439788023277082</v>
      </c>
      <c r="CX45">
        <v>99.932030769230806</v>
      </c>
      <c r="CY45">
        <v>15</v>
      </c>
      <c r="CZ45">
        <v>1684833719.2</v>
      </c>
      <c r="DA45" t="s">
        <v>255</v>
      </c>
      <c r="DB45">
        <v>2</v>
      </c>
      <c r="DC45">
        <v>-3.641</v>
      </c>
      <c r="DD45">
        <v>0.41499999999999998</v>
      </c>
      <c r="DE45">
        <v>400</v>
      </c>
      <c r="DF45">
        <v>16</v>
      </c>
      <c r="DG45">
        <v>1.58</v>
      </c>
      <c r="DH45">
        <v>0.23</v>
      </c>
      <c r="DI45">
        <v>-0.78729248076923097</v>
      </c>
      <c r="DJ45">
        <v>2.31750858021013E-2</v>
      </c>
      <c r="DK45">
        <v>8.4840440738775197E-2</v>
      </c>
      <c r="DL45">
        <v>1</v>
      </c>
      <c r="DM45">
        <v>2.3173727272727298</v>
      </c>
      <c r="DN45">
        <v>-0.15667497017797899</v>
      </c>
      <c r="DO45">
        <v>0.15954774059486301</v>
      </c>
      <c r="DP45">
        <v>1</v>
      </c>
      <c r="DQ45">
        <v>0.79119459615384602</v>
      </c>
      <c r="DR45">
        <v>-4.5322539059166E-2</v>
      </c>
      <c r="DS45">
        <v>6.3834802668824402E-3</v>
      </c>
      <c r="DT45">
        <v>1</v>
      </c>
      <c r="DU45">
        <v>3</v>
      </c>
      <c r="DV45">
        <v>3</v>
      </c>
      <c r="DW45" t="s">
        <v>260</v>
      </c>
      <c r="DX45">
        <v>100</v>
      </c>
      <c r="DY45">
        <v>100</v>
      </c>
      <c r="DZ45">
        <v>-3.641</v>
      </c>
      <c r="EA45">
        <v>0.41499999999999998</v>
      </c>
      <c r="EB45">
        <v>2</v>
      </c>
      <c r="EC45">
        <v>515.69200000000001</v>
      </c>
      <c r="ED45">
        <v>417.91</v>
      </c>
      <c r="EE45">
        <v>28.7042</v>
      </c>
      <c r="EF45">
        <v>30.181000000000001</v>
      </c>
      <c r="EG45">
        <v>30.0001</v>
      </c>
      <c r="EH45">
        <v>30.328800000000001</v>
      </c>
      <c r="EI45">
        <v>30.358799999999999</v>
      </c>
      <c r="EJ45">
        <v>20.154599999999999</v>
      </c>
      <c r="EK45">
        <v>25.048100000000002</v>
      </c>
      <c r="EL45">
        <v>0</v>
      </c>
      <c r="EM45">
        <v>28.697500000000002</v>
      </c>
      <c r="EN45">
        <v>400.84399999999999</v>
      </c>
      <c r="EO45">
        <v>16.346599999999999</v>
      </c>
      <c r="EP45">
        <v>100.407</v>
      </c>
      <c r="EQ45">
        <v>90.192099999999996</v>
      </c>
    </row>
    <row r="46" spans="1:147" x14ac:dyDescent="0.3">
      <c r="A46">
        <v>30</v>
      </c>
      <c r="B46">
        <v>1684835540.4000001</v>
      </c>
      <c r="C46">
        <v>1740.2000000476801</v>
      </c>
      <c r="D46" t="s">
        <v>343</v>
      </c>
      <c r="E46" t="s">
        <v>344</v>
      </c>
      <c r="F46">
        <v>1684835532.4000001</v>
      </c>
      <c r="G46">
        <f t="shared" si="0"/>
        <v>5.4548801995805288E-3</v>
      </c>
      <c r="H46">
        <f t="shared" si="1"/>
        <v>3.0559416759371709</v>
      </c>
      <c r="I46">
        <f t="shared" si="2"/>
        <v>400.02909677419302</v>
      </c>
      <c r="J46">
        <f t="shared" si="3"/>
        <v>365.12786731859461</v>
      </c>
      <c r="K46">
        <f t="shared" si="4"/>
        <v>34.88629999486858</v>
      </c>
      <c r="L46">
        <f t="shared" si="5"/>
        <v>38.220953057422548</v>
      </c>
      <c r="M46">
        <f t="shared" si="6"/>
        <v>0.24389595738572795</v>
      </c>
      <c r="N46">
        <f t="shared" si="7"/>
        <v>3.356158691808711</v>
      </c>
      <c r="O46">
        <f t="shared" si="8"/>
        <v>0.23445976066295884</v>
      </c>
      <c r="P46">
        <f t="shared" si="9"/>
        <v>0.14735473628458828</v>
      </c>
      <c r="Q46">
        <f t="shared" si="10"/>
        <v>16.5230341588877</v>
      </c>
      <c r="R46">
        <f t="shared" si="11"/>
        <v>27.994901913608299</v>
      </c>
      <c r="S46">
        <f t="shared" si="12"/>
        <v>27.993561290322599</v>
      </c>
      <c r="T46">
        <f t="shared" si="13"/>
        <v>3.793415501976551</v>
      </c>
      <c r="U46">
        <f t="shared" si="14"/>
        <v>40.252599549589625</v>
      </c>
      <c r="V46">
        <f t="shared" si="15"/>
        <v>1.6336120723566387</v>
      </c>
      <c r="W46">
        <f t="shared" si="16"/>
        <v>4.0584014216127651</v>
      </c>
      <c r="X46">
        <f t="shared" si="17"/>
        <v>2.1598034296199122</v>
      </c>
      <c r="Y46">
        <f t="shared" si="18"/>
        <v>-240.56021680150133</v>
      </c>
      <c r="Z46">
        <f t="shared" si="19"/>
        <v>210.4679339087111</v>
      </c>
      <c r="AA46">
        <f t="shared" si="20"/>
        <v>13.748110064165731</v>
      </c>
      <c r="AB46">
        <f t="shared" si="21"/>
        <v>0.17886133026320294</v>
      </c>
      <c r="AC46">
        <v>-3.9529980956715699E-2</v>
      </c>
      <c r="AD46">
        <v>4.4375866640443601E-2</v>
      </c>
      <c r="AE46">
        <v>3.34463654364734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50047.560621389734</v>
      </c>
      <c r="AK46" t="s">
        <v>251</v>
      </c>
      <c r="AL46">
        <v>2.30031923076923</v>
      </c>
      <c r="AM46">
        <v>1.5891999999999999</v>
      </c>
      <c r="AN46">
        <f t="shared" si="25"/>
        <v>-0.71111923076923</v>
      </c>
      <c r="AO46">
        <f t="shared" si="26"/>
        <v>-0.44746994133477852</v>
      </c>
      <c r="AP46">
        <v>-1.2192523726073901</v>
      </c>
      <c r="AQ46" t="s">
        <v>345</v>
      </c>
      <c r="AR46">
        <v>2.2900961538461502</v>
      </c>
      <c r="AS46">
        <v>1.7276</v>
      </c>
      <c r="AT46">
        <f t="shared" si="27"/>
        <v>-0.32559397652590305</v>
      </c>
      <c r="AU46">
        <v>0.5</v>
      </c>
      <c r="AV46">
        <f t="shared" si="28"/>
        <v>84.298514124773092</v>
      </c>
      <c r="AW46">
        <f t="shared" si="29"/>
        <v>3.0559416759371709</v>
      </c>
      <c r="AX46">
        <f t="shared" si="30"/>
        <v>-13.723544214554938</v>
      </c>
      <c r="AY46">
        <f t="shared" si="31"/>
        <v>1</v>
      </c>
      <c r="AZ46">
        <f t="shared" si="32"/>
        <v>5.071493955654665E-2</v>
      </c>
      <c r="BA46">
        <f t="shared" si="33"/>
        <v>-8.0111136837230881E-2</v>
      </c>
      <c r="BB46" t="s">
        <v>253</v>
      </c>
      <c r="BC46">
        <v>0</v>
      </c>
      <c r="BD46">
        <f t="shared" si="34"/>
        <v>1.7276</v>
      </c>
      <c r="BE46">
        <f t="shared" si="35"/>
        <v>-0.32559397652590305</v>
      </c>
      <c r="BF46">
        <f t="shared" si="36"/>
        <v>-8.7087842939843993E-2</v>
      </c>
      <c r="BG46">
        <f t="shared" si="37"/>
        <v>0.98214993250820481</v>
      </c>
      <c r="BH46">
        <f t="shared" si="38"/>
        <v>0.19462277774472558</v>
      </c>
      <c r="BI46">
        <f t="shared" si="39"/>
        <v>99.997867741935494</v>
      </c>
      <c r="BJ46">
        <f t="shared" si="40"/>
        <v>84.298514124773092</v>
      </c>
      <c r="BK46">
        <f t="shared" si="41"/>
        <v>0.84300311624966118</v>
      </c>
      <c r="BL46">
        <f t="shared" si="42"/>
        <v>0.19600623249932256</v>
      </c>
      <c r="BM46">
        <v>0.71482560654949101</v>
      </c>
      <c r="BN46">
        <v>0.5</v>
      </c>
      <c r="BO46" t="s">
        <v>254</v>
      </c>
      <c r="BP46">
        <v>1684835532.4000001</v>
      </c>
      <c r="BQ46">
        <v>400.02909677419302</v>
      </c>
      <c r="BR46">
        <v>400.77793548387098</v>
      </c>
      <c r="BS46">
        <v>17.097751612903199</v>
      </c>
      <c r="BT46">
        <v>16.331248387096799</v>
      </c>
      <c r="BU46">
        <v>500.01341935483902</v>
      </c>
      <c r="BV46">
        <v>95.345387096774203</v>
      </c>
      <c r="BW46">
        <v>0.200045387096774</v>
      </c>
      <c r="BX46">
        <v>29.156770967741899</v>
      </c>
      <c r="BY46">
        <v>27.993561290322599</v>
      </c>
      <c r="BZ46">
        <v>999.9</v>
      </c>
      <c r="CA46">
        <v>9998.22580645161</v>
      </c>
      <c r="CB46">
        <v>0</v>
      </c>
      <c r="CC46">
        <v>72.926164516129006</v>
      </c>
      <c r="CD46">
        <v>99.997867741935494</v>
      </c>
      <c r="CE46">
        <v>0.89987300000000003</v>
      </c>
      <c r="CF46">
        <v>0.10012699999999999</v>
      </c>
      <c r="CG46">
        <v>0</v>
      </c>
      <c r="CH46">
        <v>2.3068580645161298</v>
      </c>
      <c r="CI46">
        <v>0</v>
      </c>
      <c r="CJ46">
        <v>99.502564516128999</v>
      </c>
      <c r="CK46">
        <v>914.27835483871002</v>
      </c>
      <c r="CL46">
        <v>37.875</v>
      </c>
      <c r="CM46">
        <v>42.227645161290297</v>
      </c>
      <c r="CN46">
        <v>39.953258064516099</v>
      </c>
      <c r="CO46">
        <v>40.858741935483899</v>
      </c>
      <c r="CP46">
        <v>38.561999999999998</v>
      </c>
      <c r="CQ46">
        <v>89.986129032258006</v>
      </c>
      <c r="CR46">
        <v>10.01</v>
      </c>
      <c r="CS46">
        <v>0</v>
      </c>
      <c r="CT46">
        <v>59.399999856948902</v>
      </c>
      <c r="CU46">
        <v>2.2900961538461502</v>
      </c>
      <c r="CV46">
        <v>-9.1312831472245698E-2</v>
      </c>
      <c r="CW46">
        <v>1.68291624566664</v>
      </c>
      <c r="CX46">
        <v>99.511473076923096</v>
      </c>
      <c r="CY46">
        <v>15</v>
      </c>
      <c r="CZ46">
        <v>1684833719.2</v>
      </c>
      <c r="DA46" t="s">
        <v>255</v>
      </c>
      <c r="DB46">
        <v>2</v>
      </c>
      <c r="DC46">
        <v>-3.641</v>
      </c>
      <c r="DD46">
        <v>0.41499999999999998</v>
      </c>
      <c r="DE46">
        <v>400</v>
      </c>
      <c r="DF46">
        <v>16</v>
      </c>
      <c r="DG46">
        <v>1.58</v>
      </c>
      <c r="DH46">
        <v>0.23</v>
      </c>
      <c r="DI46">
        <v>-0.74540653846153904</v>
      </c>
      <c r="DJ46">
        <v>-0.112064742984799</v>
      </c>
      <c r="DK46">
        <v>8.6900651317038197E-2</v>
      </c>
      <c r="DL46">
        <v>1</v>
      </c>
      <c r="DM46">
        <v>2.3257500000000002</v>
      </c>
      <c r="DN46">
        <v>-0.20861494852253401</v>
      </c>
      <c r="DO46">
        <v>0.186797948085869</v>
      </c>
      <c r="DP46">
        <v>1</v>
      </c>
      <c r="DQ46">
        <v>0.75900271153846099</v>
      </c>
      <c r="DR46">
        <v>8.6280780322819398E-2</v>
      </c>
      <c r="DS46">
        <v>1.49929654560661E-2</v>
      </c>
      <c r="DT46">
        <v>1</v>
      </c>
      <c r="DU46">
        <v>3</v>
      </c>
      <c r="DV46">
        <v>3</v>
      </c>
      <c r="DW46" t="s">
        <v>260</v>
      </c>
      <c r="DX46">
        <v>100</v>
      </c>
      <c r="DY46">
        <v>100</v>
      </c>
      <c r="DZ46">
        <v>-3.641</v>
      </c>
      <c r="EA46">
        <v>0.41499999999999998</v>
      </c>
      <c r="EB46">
        <v>2</v>
      </c>
      <c r="EC46">
        <v>515.77599999999995</v>
      </c>
      <c r="ED46">
        <v>417.71800000000002</v>
      </c>
      <c r="EE46">
        <v>28.6068</v>
      </c>
      <c r="EF46">
        <v>30.1967</v>
      </c>
      <c r="EG46">
        <v>30.0002</v>
      </c>
      <c r="EH46">
        <v>30.339200000000002</v>
      </c>
      <c r="EI46">
        <v>30.366599999999998</v>
      </c>
      <c r="EJ46">
        <v>20.148399999999999</v>
      </c>
      <c r="EK46">
        <v>25.8902</v>
      </c>
      <c r="EL46">
        <v>0</v>
      </c>
      <c r="EM46">
        <v>28.594799999999999</v>
      </c>
      <c r="EN46">
        <v>400.66300000000001</v>
      </c>
      <c r="EO46">
        <v>16.255600000000001</v>
      </c>
      <c r="EP46">
        <v>100.40600000000001</v>
      </c>
      <c r="EQ46">
        <v>90.189400000000006</v>
      </c>
    </row>
    <row r="47" spans="1:147" x14ac:dyDescent="0.3">
      <c r="A47">
        <v>31</v>
      </c>
      <c r="B47">
        <v>1684835600.4000001</v>
      </c>
      <c r="C47">
        <v>1800.2000000476801</v>
      </c>
      <c r="D47" t="s">
        <v>346</v>
      </c>
      <c r="E47" t="s">
        <v>347</v>
      </c>
      <c r="F47">
        <v>1684835592.4000001</v>
      </c>
      <c r="G47">
        <f t="shared" si="0"/>
        <v>5.0466914888249101E-3</v>
      </c>
      <c r="H47">
        <f t="shared" si="1"/>
        <v>2.9328486441531449</v>
      </c>
      <c r="I47">
        <f t="shared" si="2"/>
        <v>400.03932258064498</v>
      </c>
      <c r="J47">
        <f t="shared" si="3"/>
        <v>364.21007401822209</v>
      </c>
      <c r="K47">
        <f t="shared" si="4"/>
        <v>34.79816292670786</v>
      </c>
      <c r="L47">
        <f t="shared" si="5"/>
        <v>38.221440089970308</v>
      </c>
      <c r="M47">
        <f t="shared" si="6"/>
        <v>0.22396466397023551</v>
      </c>
      <c r="N47">
        <f t="shared" si="7"/>
        <v>3.355004778799501</v>
      </c>
      <c r="O47">
        <f t="shared" si="8"/>
        <v>0.21597791545182166</v>
      </c>
      <c r="P47">
        <f t="shared" si="9"/>
        <v>0.13568004638057501</v>
      </c>
      <c r="Q47">
        <f t="shared" si="10"/>
        <v>16.522108760461425</v>
      </c>
      <c r="R47">
        <f t="shared" si="11"/>
        <v>28.035282339964354</v>
      </c>
      <c r="S47">
        <f t="shared" si="12"/>
        <v>27.9875096774194</v>
      </c>
      <c r="T47">
        <f t="shared" si="13"/>
        <v>3.7920773714434657</v>
      </c>
      <c r="U47">
        <f t="shared" si="14"/>
        <v>40.107646882590259</v>
      </c>
      <c r="V47">
        <f t="shared" si="15"/>
        <v>1.6227881620072666</v>
      </c>
      <c r="W47">
        <f t="shared" si="16"/>
        <v>4.0460817029674185</v>
      </c>
      <c r="X47">
        <f t="shared" si="17"/>
        <v>2.1692892094361991</v>
      </c>
      <c r="Y47">
        <f t="shared" si="18"/>
        <v>-222.55909465717855</v>
      </c>
      <c r="Z47">
        <f t="shared" si="19"/>
        <v>201.97788098240522</v>
      </c>
      <c r="AA47">
        <f t="shared" si="20"/>
        <v>13.194210605166996</v>
      </c>
      <c r="AB47">
        <f t="shared" si="21"/>
        <v>9.1351056908550845</v>
      </c>
      <c r="AC47">
        <v>-3.9512916986218401E-2</v>
      </c>
      <c r="AD47">
        <v>4.4356710838674498E-2</v>
      </c>
      <c r="AE47">
        <v>3.34348760442237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50035.521018535292</v>
      </c>
      <c r="AK47" t="s">
        <v>251</v>
      </c>
      <c r="AL47">
        <v>2.30031923076923</v>
      </c>
      <c r="AM47">
        <v>1.5891999999999999</v>
      </c>
      <c r="AN47">
        <f t="shared" si="25"/>
        <v>-0.71111923076923</v>
      </c>
      <c r="AO47">
        <f t="shared" si="26"/>
        <v>-0.44746994133477852</v>
      </c>
      <c r="AP47">
        <v>-1.2192523726073901</v>
      </c>
      <c r="AQ47" t="s">
        <v>348</v>
      </c>
      <c r="AR47">
        <v>2.3766076923076902</v>
      </c>
      <c r="AS47">
        <v>1.9244000000000001</v>
      </c>
      <c r="AT47">
        <f t="shared" si="27"/>
        <v>-0.23498632940536801</v>
      </c>
      <c r="AU47">
        <v>0.5</v>
      </c>
      <c r="AV47">
        <f t="shared" si="28"/>
        <v>84.293617857285994</v>
      </c>
      <c r="AW47">
        <f t="shared" si="29"/>
        <v>2.9328486441531449</v>
      </c>
      <c r="AX47">
        <f t="shared" si="30"/>
        <v>-9.9039239262912098</v>
      </c>
      <c r="AY47">
        <f t="shared" si="31"/>
        <v>1</v>
      </c>
      <c r="AZ47">
        <f t="shared" si="32"/>
        <v>4.9257596509741507E-2</v>
      </c>
      <c r="BA47">
        <f t="shared" si="33"/>
        <v>-0.17418416129702771</v>
      </c>
      <c r="BB47" t="s">
        <v>253</v>
      </c>
      <c r="BC47">
        <v>0</v>
      </c>
      <c r="BD47">
        <f t="shared" si="34"/>
        <v>1.9244000000000001</v>
      </c>
      <c r="BE47">
        <f t="shared" si="35"/>
        <v>-0.23498632940536793</v>
      </c>
      <c r="BF47">
        <f t="shared" si="36"/>
        <v>-0.21092373521268573</v>
      </c>
      <c r="BG47">
        <f t="shared" si="37"/>
        <v>1.2029384380851014</v>
      </c>
      <c r="BH47">
        <f t="shared" si="38"/>
        <v>0.4713696177747978</v>
      </c>
      <c r="BI47">
        <f t="shared" si="39"/>
        <v>99.992035483870893</v>
      </c>
      <c r="BJ47">
        <f t="shared" si="40"/>
        <v>84.293617857285994</v>
      </c>
      <c r="BK47">
        <f t="shared" si="41"/>
        <v>0.84300331970822695</v>
      </c>
      <c r="BL47">
        <f t="shared" si="42"/>
        <v>0.19600663941645402</v>
      </c>
      <c r="BM47">
        <v>0.71482560654949101</v>
      </c>
      <c r="BN47">
        <v>0.5</v>
      </c>
      <c r="BO47" t="s">
        <v>254</v>
      </c>
      <c r="BP47">
        <v>1684835592.4000001</v>
      </c>
      <c r="BQ47">
        <v>400.03932258064498</v>
      </c>
      <c r="BR47">
        <v>400.74722580645198</v>
      </c>
      <c r="BS47">
        <v>16.9846838709677</v>
      </c>
      <c r="BT47">
        <v>16.275458064516101</v>
      </c>
      <c r="BU47">
        <v>500.01451612903202</v>
      </c>
      <c r="BV47">
        <v>95.3442193548387</v>
      </c>
      <c r="BW47">
        <v>0.19998825806451601</v>
      </c>
      <c r="BX47">
        <v>29.1041806451613</v>
      </c>
      <c r="BY47">
        <v>27.9875096774194</v>
      </c>
      <c r="BZ47">
        <v>999.9</v>
      </c>
      <c r="CA47">
        <v>9994.0322580645206</v>
      </c>
      <c r="CB47">
        <v>0</v>
      </c>
      <c r="CC47">
        <v>72.937899999999999</v>
      </c>
      <c r="CD47">
        <v>99.992035483870893</v>
      </c>
      <c r="CE47">
        <v>0.89987300000000003</v>
      </c>
      <c r="CF47">
        <v>0.10012699999999999</v>
      </c>
      <c r="CG47">
        <v>0</v>
      </c>
      <c r="CH47">
        <v>2.3711064516129001</v>
      </c>
      <c r="CI47">
        <v>0</v>
      </c>
      <c r="CJ47">
        <v>98.994590322580606</v>
      </c>
      <c r="CK47">
        <v>914.22535483871002</v>
      </c>
      <c r="CL47">
        <v>37.768000000000001</v>
      </c>
      <c r="CM47">
        <v>42.125</v>
      </c>
      <c r="CN47">
        <v>39.866870967741903</v>
      </c>
      <c r="CO47">
        <v>40.756</v>
      </c>
      <c r="CP47">
        <v>38.467483870967698</v>
      </c>
      <c r="CQ47">
        <v>89.979354838709696</v>
      </c>
      <c r="CR47">
        <v>10.01</v>
      </c>
      <c r="CS47">
        <v>0</v>
      </c>
      <c r="CT47">
        <v>59.199999809265101</v>
      </c>
      <c r="CU47">
        <v>2.3766076923076902</v>
      </c>
      <c r="CV47">
        <v>-0.22945640497396999</v>
      </c>
      <c r="CW47">
        <v>2.2593128346651201</v>
      </c>
      <c r="CX47">
        <v>99.000226923076895</v>
      </c>
      <c r="CY47">
        <v>15</v>
      </c>
      <c r="CZ47">
        <v>1684833719.2</v>
      </c>
      <c r="DA47" t="s">
        <v>255</v>
      </c>
      <c r="DB47">
        <v>2</v>
      </c>
      <c r="DC47">
        <v>-3.641</v>
      </c>
      <c r="DD47">
        <v>0.41499999999999998</v>
      </c>
      <c r="DE47">
        <v>400</v>
      </c>
      <c r="DF47">
        <v>16</v>
      </c>
      <c r="DG47">
        <v>1.58</v>
      </c>
      <c r="DH47">
        <v>0.23</v>
      </c>
      <c r="DI47">
        <v>-0.73010661538461497</v>
      </c>
      <c r="DJ47">
        <v>0.128843681379717</v>
      </c>
      <c r="DK47">
        <v>9.7549951951680397E-2</v>
      </c>
      <c r="DL47">
        <v>1</v>
      </c>
      <c r="DM47">
        <v>2.3599068181818201</v>
      </c>
      <c r="DN47">
        <v>0.13579371573740301</v>
      </c>
      <c r="DO47">
        <v>0.15002986732606299</v>
      </c>
      <c r="DP47">
        <v>1</v>
      </c>
      <c r="DQ47">
        <v>0.71430326923076903</v>
      </c>
      <c r="DR47">
        <v>-5.3931245624524199E-2</v>
      </c>
      <c r="DS47">
        <v>7.3035262008139899E-3</v>
      </c>
      <c r="DT47">
        <v>1</v>
      </c>
      <c r="DU47">
        <v>3</v>
      </c>
      <c r="DV47">
        <v>3</v>
      </c>
      <c r="DW47" t="s">
        <v>260</v>
      </c>
      <c r="DX47">
        <v>100</v>
      </c>
      <c r="DY47">
        <v>100</v>
      </c>
      <c r="DZ47">
        <v>-3.641</v>
      </c>
      <c r="EA47">
        <v>0.41499999999999998</v>
      </c>
      <c r="EB47">
        <v>2</v>
      </c>
      <c r="EC47">
        <v>514.94899999999996</v>
      </c>
      <c r="ED47">
        <v>417.916</v>
      </c>
      <c r="EE47">
        <v>28.5869</v>
      </c>
      <c r="EF47">
        <v>30.207100000000001</v>
      </c>
      <c r="EG47">
        <v>30.0001</v>
      </c>
      <c r="EH47">
        <v>30.347100000000001</v>
      </c>
      <c r="EI47">
        <v>30.376999999999999</v>
      </c>
      <c r="EJ47">
        <v>20.149000000000001</v>
      </c>
      <c r="EK47">
        <v>26.164300000000001</v>
      </c>
      <c r="EL47">
        <v>0</v>
      </c>
      <c r="EM47">
        <v>28.587900000000001</v>
      </c>
      <c r="EN47">
        <v>400.79</v>
      </c>
      <c r="EO47">
        <v>16.237200000000001</v>
      </c>
      <c r="EP47">
        <v>100.405</v>
      </c>
      <c r="EQ47">
        <v>90.188999999999993</v>
      </c>
    </row>
    <row r="48" spans="1:147" x14ac:dyDescent="0.3">
      <c r="A48">
        <v>32</v>
      </c>
      <c r="B48">
        <v>1684835660.4000001</v>
      </c>
      <c r="C48">
        <v>1860.2000000476801</v>
      </c>
      <c r="D48" t="s">
        <v>349</v>
      </c>
      <c r="E48" t="s">
        <v>350</v>
      </c>
      <c r="F48">
        <v>1684835652.4000001</v>
      </c>
      <c r="G48">
        <f t="shared" si="0"/>
        <v>4.7769345442993149E-3</v>
      </c>
      <c r="H48">
        <f t="shared" si="1"/>
        <v>3.2007224065542146</v>
      </c>
      <c r="I48">
        <f t="shared" si="2"/>
        <v>400.01909677419297</v>
      </c>
      <c r="J48">
        <f t="shared" si="3"/>
        <v>360.92957139736325</v>
      </c>
      <c r="K48">
        <f t="shared" si="4"/>
        <v>34.484263896577616</v>
      </c>
      <c r="L48">
        <f t="shared" si="5"/>
        <v>38.218991155050205</v>
      </c>
      <c r="M48">
        <f t="shared" si="6"/>
        <v>0.21153810755394048</v>
      </c>
      <c r="N48">
        <f t="shared" si="7"/>
        <v>3.3618693034856619</v>
      </c>
      <c r="O48">
        <f t="shared" si="8"/>
        <v>0.20441190175717439</v>
      </c>
      <c r="P48">
        <f t="shared" si="9"/>
        <v>0.12837770087744277</v>
      </c>
      <c r="Q48">
        <f t="shared" si="10"/>
        <v>16.52289380736741</v>
      </c>
      <c r="R48">
        <f t="shared" si="11"/>
        <v>28.059844582161059</v>
      </c>
      <c r="S48">
        <f t="shared" si="12"/>
        <v>27.983799999999999</v>
      </c>
      <c r="T48">
        <f t="shared" si="13"/>
        <v>3.7912572924845702</v>
      </c>
      <c r="U48">
        <f t="shared" si="14"/>
        <v>40.172595181498366</v>
      </c>
      <c r="V48">
        <f t="shared" si="15"/>
        <v>1.6217482382238362</v>
      </c>
      <c r="W48">
        <f t="shared" si="16"/>
        <v>4.0369516355536277</v>
      </c>
      <c r="X48">
        <f t="shared" si="17"/>
        <v>2.1695090542607343</v>
      </c>
      <c r="Y48">
        <f t="shared" si="18"/>
        <v>-210.66281340359978</v>
      </c>
      <c r="Z48">
        <f t="shared" si="19"/>
        <v>195.98324765597539</v>
      </c>
      <c r="AA48">
        <f t="shared" si="20"/>
        <v>12.773748619448266</v>
      </c>
      <c r="AB48">
        <f t="shared" si="21"/>
        <v>14.617076679191285</v>
      </c>
      <c r="AC48">
        <v>-3.96144641838354E-2</v>
      </c>
      <c r="AD48">
        <v>4.4470706464022701E-2</v>
      </c>
      <c r="AE48">
        <v>3.3503225302615798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50165.288990114816</v>
      </c>
      <c r="AK48" t="s">
        <v>251</v>
      </c>
      <c r="AL48">
        <v>2.30031923076923</v>
      </c>
      <c r="AM48">
        <v>1.5891999999999999</v>
      </c>
      <c r="AN48">
        <f t="shared" si="25"/>
        <v>-0.71111923076923</v>
      </c>
      <c r="AO48">
        <f t="shared" si="26"/>
        <v>-0.44746994133477852</v>
      </c>
      <c r="AP48">
        <v>-1.2192523726073901</v>
      </c>
      <c r="AQ48" t="s">
        <v>351</v>
      </c>
      <c r="AR48">
        <v>2.3731384615384599</v>
      </c>
      <c r="AS48">
        <v>1.4488000000000001</v>
      </c>
      <c r="AT48">
        <f t="shared" si="27"/>
        <v>-0.63800280338104609</v>
      </c>
      <c r="AU48">
        <v>0.5</v>
      </c>
      <c r="AV48">
        <f t="shared" si="28"/>
        <v>84.297764735769718</v>
      </c>
      <c r="AW48">
        <f t="shared" si="29"/>
        <v>3.2007224065542146</v>
      </c>
      <c r="AX48">
        <f t="shared" si="30"/>
        <v>-26.891105110088485</v>
      </c>
      <c r="AY48">
        <f t="shared" si="31"/>
        <v>1</v>
      </c>
      <c r="AZ48">
        <f t="shared" si="32"/>
        <v>5.2432882331055392E-2</v>
      </c>
      <c r="BA48">
        <f t="shared" si="33"/>
        <v>9.6907785753727119E-2</v>
      </c>
      <c r="BB48" t="s">
        <v>253</v>
      </c>
      <c r="BC48">
        <v>0</v>
      </c>
      <c r="BD48">
        <f t="shared" si="34"/>
        <v>1.4488000000000001</v>
      </c>
      <c r="BE48">
        <f t="shared" si="35"/>
        <v>-0.6380028033810462</v>
      </c>
      <c r="BF48">
        <f t="shared" si="36"/>
        <v>8.8346337780015022E-2</v>
      </c>
      <c r="BG48">
        <f t="shared" si="37"/>
        <v>1.0855168364235859</v>
      </c>
      <c r="BH48">
        <f t="shared" si="38"/>
        <v>-0.19743524563120976</v>
      </c>
      <c r="BI48">
        <f t="shared" si="39"/>
        <v>99.996974193548397</v>
      </c>
      <c r="BJ48">
        <f t="shared" si="40"/>
        <v>84.297764735769718</v>
      </c>
      <c r="BK48">
        <f t="shared" si="41"/>
        <v>0.84300315500154843</v>
      </c>
      <c r="BL48">
        <f t="shared" si="42"/>
        <v>0.19600631000309693</v>
      </c>
      <c r="BM48">
        <v>0.71482560654949101</v>
      </c>
      <c r="BN48">
        <v>0.5</v>
      </c>
      <c r="BO48" t="s">
        <v>254</v>
      </c>
      <c r="BP48">
        <v>1684835652.4000001</v>
      </c>
      <c r="BQ48">
        <v>400.01909677419297</v>
      </c>
      <c r="BR48">
        <v>400.74987096774203</v>
      </c>
      <c r="BS48">
        <v>16.974029032258098</v>
      </c>
      <c r="BT48">
        <v>16.302690322580599</v>
      </c>
      <c r="BU48">
        <v>500.00309677419398</v>
      </c>
      <c r="BV48">
        <v>95.3430580645161</v>
      </c>
      <c r="BW48">
        <v>0.199858419354839</v>
      </c>
      <c r="BX48">
        <v>29.065116129032301</v>
      </c>
      <c r="BY48">
        <v>27.983799999999999</v>
      </c>
      <c r="BZ48">
        <v>999.9</v>
      </c>
      <c r="CA48">
        <v>10019.8387096774</v>
      </c>
      <c r="CB48">
        <v>0</v>
      </c>
      <c r="CC48">
        <v>72.930996774193503</v>
      </c>
      <c r="CD48">
        <v>99.996974193548397</v>
      </c>
      <c r="CE48">
        <v>0.89988116129032303</v>
      </c>
      <c r="CF48">
        <v>0.10011884516128999</v>
      </c>
      <c r="CG48">
        <v>0</v>
      </c>
      <c r="CH48">
        <v>2.37516451612903</v>
      </c>
      <c r="CI48">
        <v>0</v>
      </c>
      <c r="CJ48">
        <v>98.703606451612899</v>
      </c>
      <c r="CK48">
        <v>914.27296774193496</v>
      </c>
      <c r="CL48">
        <v>37.662999999999997</v>
      </c>
      <c r="CM48">
        <v>42.045999999999999</v>
      </c>
      <c r="CN48">
        <v>39.75</v>
      </c>
      <c r="CO48">
        <v>40.686999999999998</v>
      </c>
      <c r="CP48">
        <v>38.366870967741903</v>
      </c>
      <c r="CQ48">
        <v>89.984838709677405</v>
      </c>
      <c r="CR48">
        <v>10.01</v>
      </c>
      <c r="CS48">
        <v>0</v>
      </c>
      <c r="CT48">
        <v>59.599999904632597</v>
      </c>
      <c r="CU48">
        <v>2.3731384615384599</v>
      </c>
      <c r="CV48">
        <v>-0.23358632923028899</v>
      </c>
      <c r="CW48">
        <v>8.6229054243749395E-2</v>
      </c>
      <c r="CX48">
        <v>98.715553846153796</v>
      </c>
      <c r="CY48">
        <v>15</v>
      </c>
      <c r="CZ48">
        <v>1684833719.2</v>
      </c>
      <c r="DA48" t="s">
        <v>255</v>
      </c>
      <c r="DB48">
        <v>2</v>
      </c>
      <c r="DC48">
        <v>-3.641</v>
      </c>
      <c r="DD48">
        <v>0.41499999999999998</v>
      </c>
      <c r="DE48">
        <v>400</v>
      </c>
      <c r="DF48">
        <v>16</v>
      </c>
      <c r="DG48">
        <v>1.58</v>
      </c>
      <c r="DH48">
        <v>0.23</v>
      </c>
      <c r="DI48">
        <v>-0.70794798076923104</v>
      </c>
      <c r="DJ48">
        <v>-0.12705485358146501</v>
      </c>
      <c r="DK48">
        <v>8.7393237184554398E-2</v>
      </c>
      <c r="DL48">
        <v>1</v>
      </c>
      <c r="DM48">
        <v>2.3836113636363598</v>
      </c>
      <c r="DN48">
        <v>-0.18899914032673301</v>
      </c>
      <c r="DO48">
        <v>0.1436623222192</v>
      </c>
      <c r="DP48">
        <v>1</v>
      </c>
      <c r="DQ48">
        <v>0.67430648076923105</v>
      </c>
      <c r="DR48">
        <v>-3.1477419960727802E-2</v>
      </c>
      <c r="DS48">
        <v>4.4676140573033903E-3</v>
      </c>
      <c r="DT48">
        <v>1</v>
      </c>
      <c r="DU48">
        <v>3</v>
      </c>
      <c r="DV48">
        <v>3</v>
      </c>
      <c r="DW48" t="s">
        <v>260</v>
      </c>
      <c r="DX48">
        <v>100</v>
      </c>
      <c r="DY48">
        <v>100</v>
      </c>
      <c r="DZ48">
        <v>-3.641</v>
      </c>
      <c r="EA48">
        <v>0.41499999999999998</v>
      </c>
      <c r="EB48">
        <v>2</v>
      </c>
      <c r="EC48">
        <v>515.16</v>
      </c>
      <c r="ED48">
        <v>417.84699999999998</v>
      </c>
      <c r="EE48">
        <v>28.607700000000001</v>
      </c>
      <c r="EF48">
        <v>30.217600000000001</v>
      </c>
      <c r="EG48">
        <v>30.0001</v>
      </c>
      <c r="EH48">
        <v>30.357500000000002</v>
      </c>
      <c r="EI48">
        <v>30.384799999999998</v>
      </c>
      <c r="EJ48">
        <v>20.148099999999999</v>
      </c>
      <c r="EK48">
        <v>26.164300000000001</v>
      </c>
      <c r="EL48">
        <v>0</v>
      </c>
      <c r="EM48">
        <v>28.605599999999999</v>
      </c>
      <c r="EN48">
        <v>400.8</v>
      </c>
      <c r="EO48">
        <v>16.245999999999999</v>
      </c>
      <c r="EP48">
        <v>100.405</v>
      </c>
      <c r="EQ48">
        <v>90.187299999999993</v>
      </c>
    </row>
    <row r="49" spans="1:147" x14ac:dyDescent="0.3">
      <c r="A49">
        <v>33</v>
      </c>
      <c r="B49">
        <v>1684835720.4000001</v>
      </c>
      <c r="C49">
        <v>1920.2000000476801</v>
      </c>
      <c r="D49" t="s">
        <v>352</v>
      </c>
      <c r="E49" t="s">
        <v>353</v>
      </c>
      <c r="F49">
        <v>1684835712.4000001</v>
      </c>
      <c r="G49">
        <f t="shared" ref="G49:G80" si="43">BU49*AH49*(BS49-BT49)/(100*BM49*(1000-AH49*BS49))</f>
        <v>4.6424771826213528E-3</v>
      </c>
      <c r="H49">
        <f t="shared" ref="H49:H80" si="44">BU49*AH49*(BR49-BQ49*(1000-AH49*BT49)/(1000-AH49*BS49))/(100*BM49)</f>
        <v>2.9298266499101482</v>
      </c>
      <c r="I49">
        <f t="shared" ref="I49:I80" si="45">BQ49 - IF(AH49&gt;1, H49*BM49*100/(AJ49*CA49), 0)</f>
        <v>400.03300000000002</v>
      </c>
      <c r="J49">
        <f t="shared" ref="J49:J80" si="46">((P49-G49/2)*I49-H49)/(P49+G49/2)</f>
        <v>362.17085877134019</v>
      </c>
      <c r="K49">
        <f t="shared" ref="K49:K80" si="47">J49*(BV49+BW49)/1000</f>
        <v>34.603952524938407</v>
      </c>
      <c r="L49">
        <f t="shared" ref="L49:L80" si="48">(BQ49 - IF(AH49&gt;1, H49*BM49*100/(AJ49*CA49), 0))*(BV49+BW49)/1000</f>
        <v>38.221526125458965</v>
      </c>
      <c r="M49">
        <f t="shared" ref="M49:M80" si="49">2/((1/O49-1/N49)+SIGN(O49)*SQRT((1/O49-1/N49)*(1/O49-1/N49) + 4*BN49/((BN49+1)*(BN49+1))*(2*1/O49*1/N49-1/N49*1/N49)))</f>
        <v>0.20431145313635241</v>
      </c>
      <c r="N49">
        <f t="shared" ref="N49:N80" si="50">AE49+AD49*BM49+AC49*BM49*BM49</f>
        <v>3.3576824853848084</v>
      </c>
      <c r="O49">
        <f t="shared" ref="O49:O80" si="51">G49*(1000-(1000*0.61365*EXP(17.502*S49/(240.97+S49))/(BV49+BW49)+BS49)/2)/(1000*0.61365*EXP(17.502*S49/(240.97+S49))/(BV49+BW49)-BS49)</f>
        <v>0.19764757589583962</v>
      </c>
      <c r="P49">
        <f t="shared" ref="P49:P80" si="52">1/((BN49+1)/(M49/1.6)+1/(N49/1.37)) + BN49/((BN49+1)/(M49/1.6) + BN49/(N49/1.37))</f>
        <v>0.12411035162953529</v>
      </c>
      <c r="Q49">
        <f t="shared" ref="Q49:Q80" si="53">(BJ49*BL49)</f>
        <v>16.52203164232186</v>
      </c>
      <c r="R49">
        <f t="shared" ref="R49:R80" si="54">(BX49+(Q49+2*0.95*0.0000000567*(((BX49+$B$7)+273)^4-(BX49+273)^4)-44100*G49)/(1.84*29.3*N49+8*0.95*0.0000000567*(BX49+273)^3))</f>
        <v>28.076657171611949</v>
      </c>
      <c r="S49">
        <f t="shared" ref="S49:S80" si="55">($C$7*BY49+$D$7*BZ49+$E$7*R49)</f>
        <v>28.0071774193548</v>
      </c>
      <c r="T49">
        <f t="shared" ref="T49:T80" si="56">0.61365*EXP(17.502*S49/(240.97+S49))</f>
        <v>3.7964278020220092</v>
      </c>
      <c r="U49">
        <f t="shared" ref="U49:U80" si="57">(V49/W49*100)</f>
        <v>40.053363645786334</v>
      </c>
      <c r="V49">
        <f t="shared" ref="V49:V80" si="58">BS49*(BV49+BW49)/1000</f>
        <v>1.6157439821742567</v>
      </c>
      <c r="W49">
        <f t="shared" ref="W49:W80" si="59">0.61365*EXP(17.502*BX49/(240.97+BX49))</f>
        <v>4.0339782607602173</v>
      </c>
      <c r="X49">
        <f t="shared" ref="X49:X80" si="60">(T49-BS49*(BV49+BW49)/1000)</f>
        <v>2.1806838198477525</v>
      </c>
      <c r="Y49">
        <f t="shared" ref="Y49:Y80" si="61">(-G49*44100)</f>
        <v>-204.73324375360167</v>
      </c>
      <c r="Z49">
        <f t="shared" ref="Z49:Z80" si="62">2*29.3*N49*0.92*(BX49-S49)</f>
        <v>189.20145404453939</v>
      </c>
      <c r="AA49">
        <f t="shared" ref="AA49:AA80" si="63">2*0.95*0.0000000567*(((BX49+$B$7)+273)^4-(S49+273)^4)</f>
        <v>12.347754271708014</v>
      </c>
      <c r="AB49">
        <f t="shared" ref="AB49:AB80" si="64">Q49+AA49+Y49+Z49</f>
        <v>13.337996204967595</v>
      </c>
      <c r="AC49">
        <v>-3.9552518349662898E-2</v>
      </c>
      <c r="AD49">
        <v>4.4401166838410902E-2</v>
      </c>
      <c r="AE49">
        <v>3.34615376805304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50092.245048732068</v>
      </c>
      <c r="AK49" t="s">
        <v>251</v>
      </c>
      <c r="AL49">
        <v>2.30031923076923</v>
      </c>
      <c r="AM49">
        <v>1.5891999999999999</v>
      </c>
      <c r="AN49">
        <f t="shared" ref="AN49:AN80" si="68">AM49-AL49</f>
        <v>-0.71111923076923</v>
      </c>
      <c r="AO49">
        <f t="shared" ref="AO49:AO80" si="69">AN49/AM49</f>
        <v>-0.44746994133477852</v>
      </c>
      <c r="AP49">
        <v>-1.2192523726073901</v>
      </c>
      <c r="AQ49" t="s">
        <v>354</v>
      </c>
      <c r="AR49">
        <v>2.4108961538461502</v>
      </c>
      <c r="AS49">
        <v>1.546</v>
      </c>
      <c r="AT49">
        <f t="shared" ref="AT49:AT80" si="70">1-AR49/AS49</f>
        <v>-0.55944123793412048</v>
      </c>
      <c r="AU49">
        <v>0.5</v>
      </c>
      <c r="AV49">
        <f t="shared" ref="AV49:AV80" si="71">BJ49</f>
        <v>84.29325774511058</v>
      </c>
      <c r="AW49">
        <f t="shared" ref="AW49:AW80" si="72">H49</f>
        <v>2.9298266499101482</v>
      </c>
      <c r="AX49">
        <f t="shared" ref="AX49:AX80" si="73">AT49*AU49*AV49</f>
        <v>-23.578562231212278</v>
      </c>
      <c r="AY49">
        <f t="shared" ref="AY49:AY80" si="74">BD49/AS49</f>
        <v>1</v>
      </c>
      <c r="AZ49">
        <f t="shared" ref="AZ49:AZ80" si="75">(AW49-AP49)/AV49</f>
        <v>4.9221955984471433E-2</v>
      </c>
      <c r="BA49">
        <f t="shared" ref="BA49:BA80" si="76">(AM49-AS49)/AS49</f>
        <v>2.7943078913324648E-2</v>
      </c>
      <c r="BB49" t="s">
        <v>253</v>
      </c>
      <c r="BC49">
        <v>0</v>
      </c>
      <c r="BD49">
        <f t="shared" ref="BD49:BD80" si="77">AS49-BC49</f>
        <v>1.546</v>
      </c>
      <c r="BE49">
        <f t="shared" ref="BE49:BE80" si="78">(AS49-AR49)/(AS49-BC49)</f>
        <v>-0.55944123793412037</v>
      </c>
      <c r="BF49">
        <f t="shared" ref="BF49:BF80" si="79">(AM49-AS49)/(AM49-BC49)</f>
        <v>2.7183488547696897E-2</v>
      </c>
      <c r="BG49">
        <f t="shared" ref="BG49:BG80" si="80">(AS49-AR49)/(AS49-AL49)</f>
        <v>1.1465916797111981</v>
      </c>
      <c r="BH49">
        <f t="shared" ref="BH49:BH80" si="81">(AM49-AS49)/(AM49-AL49)</f>
        <v>-6.0749306348064469E-2</v>
      </c>
      <c r="BI49">
        <f t="shared" ref="BI49:BI80" si="82">$B$11*CB49+$C$11*CC49+$F$11*CD49</f>
        <v>99.9916129032258</v>
      </c>
      <c r="BJ49">
        <f t="shared" ref="BJ49:BJ80" si="83">BI49*BK49</f>
        <v>84.29325774511058</v>
      </c>
      <c r="BK49">
        <f t="shared" ref="BK49:BK80" si="84">($B$11*$D$9+$C$11*$D$9+$F$11*((CQ49+CI49)/MAX(CQ49+CI49+CR49, 0.1)*$I$9+CR49/MAX(CQ49+CI49+CR49, 0.1)*$J$9))/($B$11+$C$11+$F$11)</f>
        <v>0.84300328095208898</v>
      </c>
      <c r="BL49">
        <f t="shared" ref="BL49:BL80" si="85">($B$11*$K$9+$C$11*$K$9+$F$11*((CQ49+CI49)/MAX(CQ49+CI49+CR49, 0.1)*$P$9+CR49/MAX(CQ49+CI49+CR49, 0.1)*$Q$9))/($B$11+$C$11+$F$11)</f>
        <v>0.19600656190417812</v>
      </c>
      <c r="BM49">
        <v>0.71482560654949101</v>
      </c>
      <c r="BN49">
        <v>0.5</v>
      </c>
      <c r="BO49" t="s">
        <v>254</v>
      </c>
      <c r="BP49">
        <v>1684835712.4000001</v>
      </c>
      <c r="BQ49">
        <v>400.03300000000002</v>
      </c>
      <c r="BR49">
        <v>400.71735483870998</v>
      </c>
      <c r="BS49">
        <v>16.910651612903202</v>
      </c>
      <c r="BT49">
        <v>16.258177419354801</v>
      </c>
      <c r="BU49">
        <v>500.01096774193599</v>
      </c>
      <c r="BV49">
        <v>95.345912903225795</v>
      </c>
      <c r="BW49">
        <v>0.20001987096774199</v>
      </c>
      <c r="BX49">
        <v>29.052377419354801</v>
      </c>
      <c r="BY49">
        <v>28.0071774193548</v>
      </c>
      <c r="BZ49">
        <v>999.9</v>
      </c>
      <c r="CA49">
        <v>10003.870967741899</v>
      </c>
      <c r="CB49">
        <v>0</v>
      </c>
      <c r="CC49">
        <v>72.924093548387106</v>
      </c>
      <c r="CD49">
        <v>99.9916129032258</v>
      </c>
      <c r="CE49">
        <v>0.89988116129032303</v>
      </c>
      <c r="CF49">
        <v>0.10011884516128999</v>
      </c>
      <c r="CG49">
        <v>0</v>
      </c>
      <c r="CH49">
        <v>2.4008193548387098</v>
      </c>
      <c r="CI49">
        <v>0</v>
      </c>
      <c r="CJ49">
        <v>98.430409677419405</v>
      </c>
      <c r="CK49">
        <v>914.22400000000005</v>
      </c>
      <c r="CL49">
        <v>37.578258064516099</v>
      </c>
      <c r="CM49">
        <v>41.941064516129003</v>
      </c>
      <c r="CN49">
        <v>39.655000000000001</v>
      </c>
      <c r="CO49">
        <v>40.588419354838699</v>
      </c>
      <c r="CP49">
        <v>38.268000000000001</v>
      </c>
      <c r="CQ49">
        <v>89.980645161290298</v>
      </c>
      <c r="CR49">
        <v>10.01</v>
      </c>
      <c r="CS49">
        <v>0</v>
      </c>
      <c r="CT49">
        <v>59.399999856948902</v>
      </c>
      <c r="CU49">
        <v>2.4108961538461502</v>
      </c>
      <c r="CV49">
        <v>-0.17318632787300201</v>
      </c>
      <c r="CW49">
        <v>-0.12508033735042001</v>
      </c>
      <c r="CX49">
        <v>98.437715384615402</v>
      </c>
      <c r="CY49">
        <v>15</v>
      </c>
      <c r="CZ49">
        <v>1684833719.2</v>
      </c>
      <c r="DA49" t="s">
        <v>255</v>
      </c>
      <c r="DB49">
        <v>2</v>
      </c>
      <c r="DC49">
        <v>-3.641</v>
      </c>
      <c r="DD49">
        <v>0.41499999999999998</v>
      </c>
      <c r="DE49">
        <v>400</v>
      </c>
      <c r="DF49">
        <v>16</v>
      </c>
      <c r="DG49">
        <v>1.58</v>
      </c>
      <c r="DH49">
        <v>0.23</v>
      </c>
      <c r="DI49">
        <v>-0.70748078846153795</v>
      </c>
      <c r="DJ49">
        <v>0.27612212584309098</v>
      </c>
      <c r="DK49">
        <v>9.6312147106194498E-2</v>
      </c>
      <c r="DL49">
        <v>1</v>
      </c>
      <c r="DM49">
        <v>2.4096136363636398</v>
      </c>
      <c r="DN49">
        <v>3.7653478344923802E-2</v>
      </c>
      <c r="DO49">
        <v>0.120668657132039</v>
      </c>
      <c r="DP49">
        <v>1</v>
      </c>
      <c r="DQ49">
        <v>0.65674801923076898</v>
      </c>
      <c r="DR49">
        <v>-4.62322769572273E-2</v>
      </c>
      <c r="DS49">
        <v>6.3918757704616502E-3</v>
      </c>
      <c r="DT49">
        <v>1</v>
      </c>
      <c r="DU49">
        <v>3</v>
      </c>
      <c r="DV49">
        <v>3</v>
      </c>
      <c r="DW49" t="s">
        <v>260</v>
      </c>
      <c r="DX49">
        <v>100</v>
      </c>
      <c r="DY49">
        <v>100</v>
      </c>
      <c r="DZ49">
        <v>-3.641</v>
      </c>
      <c r="EA49">
        <v>0.41499999999999998</v>
      </c>
      <c r="EB49">
        <v>2</v>
      </c>
      <c r="EC49">
        <v>515.60500000000002</v>
      </c>
      <c r="ED49">
        <v>417.55</v>
      </c>
      <c r="EE49">
        <v>28.56</v>
      </c>
      <c r="EF49">
        <v>30.228000000000002</v>
      </c>
      <c r="EG49">
        <v>30.0001</v>
      </c>
      <c r="EH49">
        <v>30.365400000000001</v>
      </c>
      <c r="EI49">
        <v>30.395199999999999</v>
      </c>
      <c r="EJ49">
        <v>20.145099999999999</v>
      </c>
      <c r="EK49">
        <v>26.51</v>
      </c>
      <c r="EL49">
        <v>0</v>
      </c>
      <c r="EM49">
        <v>28.553899999999999</v>
      </c>
      <c r="EN49">
        <v>400.76600000000002</v>
      </c>
      <c r="EO49">
        <v>16.242100000000001</v>
      </c>
      <c r="EP49">
        <v>100.40300000000001</v>
      </c>
      <c r="EQ49">
        <v>90.188199999999995</v>
      </c>
    </row>
    <row r="50" spans="1:147" x14ac:dyDescent="0.3">
      <c r="A50">
        <v>34</v>
      </c>
      <c r="B50">
        <v>1684835780.4000001</v>
      </c>
      <c r="C50">
        <v>1980.2000000476801</v>
      </c>
      <c r="D50" t="s">
        <v>355</v>
      </c>
      <c r="E50" t="s">
        <v>356</v>
      </c>
      <c r="F50">
        <v>1684835772.4161301</v>
      </c>
      <c r="G50">
        <f t="shared" si="43"/>
        <v>4.4756121509893429E-3</v>
      </c>
      <c r="H50">
        <f t="shared" si="44"/>
        <v>3.2616810161067162</v>
      </c>
      <c r="I50">
        <f t="shared" si="45"/>
        <v>400.016387096774</v>
      </c>
      <c r="J50">
        <f t="shared" si="46"/>
        <v>358.63095282965037</v>
      </c>
      <c r="K50">
        <f t="shared" si="47"/>
        <v>34.265362550935315</v>
      </c>
      <c r="L50">
        <f t="shared" si="48"/>
        <v>38.21953019402909</v>
      </c>
      <c r="M50">
        <f t="shared" si="49"/>
        <v>0.19708138538232034</v>
      </c>
      <c r="N50">
        <f t="shared" si="50"/>
        <v>3.3545053406773895</v>
      </c>
      <c r="O50">
        <f t="shared" si="51"/>
        <v>0.19086740585207235</v>
      </c>
      <c r="P50">
        <f t="shared" si="52"/>
        <v>0.11983410903801127</v>
      </c>
      <c r="Q50">
        <f t="shared" si="53"/>
        <v>16.523898485810037</v>
      </c>
      <c r="R50">
        <f t="shared" si="54"/>
        <v>28.075709049347431</v>
      </c>
      <c r="S50">
        <f t="shared" si="55"/>
        <v>27.9905193548387</v>
      </c>
      <c r="T50">
        <f t="shared" si="56"/>
        <v>3.7927428187787315</v>
      </c>
      <c r="U50">
        <f t="shared" si="57"/>
        <v>40.142003737648189</v>
      </c>
      <c r="V50">
        <f t="shared" si="58"/>
        <v>1.6157402683385853</v>
      </c>
      <c r="W50">
        <f t="shared" si="59"/>
        <v>4.025061327028931</v>
      </c>
      <c r="X50">
        <f t="shared" si="60"/>
        <v>2.1770025504401462</v>
      </c>
      <c r="Y50">
        <f t="shared" si="61"/>
        <v>-197.37449585863001</v>
      </c>
      <c r="Z50">
        <f t="shared" si="62"/>
        <v>185.11727365794982</v>
      </c>
      <c r="AA50">
        <f t="shared" si="63"/>
        <v>12.089348666449425</v>
      </c>
      <c r="AB50">
        <f t="shared" si="64"/>
        <v>16.356024951579258</v>
      </c>
      <c r="AC50">
        <v>-3.9505532076649898E-2</v>
      </c>
      <c r="AD50">
        <v>4.4348420630730197E-2</v>
      </c>
      <c r="AE50">
        <v>3.34299031884423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50041.480820767421</v>
      </c>
      <c r="AK50" t="s">
        <v>251</v>
      </c>
      <c r="AL50">
        <v>2.30031923076923</v>
      </c>
      <c r="AM50">
        <v>1.5891999999999999</v>
      </c>
      <c r="AN50">
        <f t="shared" si="68"/>
        <v>-0.71111923076923</v>
      </c>
      <c r="AO50">
        <f t="shared" si="69"/>
        <v>-0.44746994133477852</v>
      </c>
      <c r="AP50">
        <v>-1.2192523726073901</v>
      </c>
      <c r="AQ50" t="s">
        <v>357</v>
      </c>
      <c r="AR50">
        <v>2.4215153846153799</v>
      </c>
      <c r="AS50">
        <v>1.70604</v>
      </c>
      <c r="AT50">
        <f t="shared" si="70"/>
        <v>-0.41937784847681181</v>
      </c>
      <c r="AU50">
        <v>0.5</v>
      </c>
      <c r="AV50">
        <f t="shared" si="71"/>
        <v>84.303090476352665</v>
      </c>
      <c r="AW50">
        <f t="shared" si="72"/>
        <v>3.2616810161067162</v>
      </c>
      <c r="AX50">
        <f t="shared" si="73"/>
        <v>-17.677424351959392</v>
      </c>
      <c r="AY50">
        <f t="shared" si="74"/>
        <v>1</v>
      </c>
      <c r="AZ50">
        <f t="shared" si="75"/>
        <v>5.3152658620160852E-2</v>
      </c>
      <c r="BA50">
        <f t="shared" si="76"/>
        <v>-6.8486084734238381E-2</v>
      </c>
      <c r="BB50" t="s">
        <v>253</v>
      </c>
      <c r="BC50">
        <v>0</v>
      </c>
      <c r="BD50">
        <f t="shared" si="77"/>
        <v>1.70604</v>
      </c>
      <c r="BE50">
        <f t="shared" si="78"/>
        <v>-0.4193778484768117</v>
      </c>
      <c r="BF50">
        <f t="shared" si="79"/>
        <v>-7.3521268562798933E-2</v>
      </c>
      <c r="BG50">
        <f t="shared" si="80"/>
        <v>1.2039380607147832</v>
      </c>
      <c r="BH50">
        <f t="shared" si="81"/>
        <v>0.16430437392842295</v>
      </c>
      <c r="BI50">
        <f t="shared" si="82"/>
        <v>100.00331935483899</v>
      </c>
      <c r="BJ50">
        <f t="shared" si="83"/>
        <v>84.303090476352665</v>
      </c>
      <c r="BK50">
        <f t="shared" si="84"/>
        <v>0.84300292250522568</v>
      </c>
      <c r="BL50">
        <f t="shared" si="85"/>
        <v>0.19600584501045135</v>
      </c>
      <c r="BM50">
        <v>0.71482560654949101</v>
      </c>
      <c r="BN50">
        <v>0.5</v>
      </c>
      <c r="BO50" t="s">
        <v>254</v>
      </c>
      <c r="BP50">
        <v>1684835772.4161301</v>
      </c>
      <c r="BQ50">
        <v>400.016387096774</v>
      </c>
      <c r="BR50">
        <v>400.738612903226</v>
      </c>
      <c r="BS50">
        <v>16.910793548387101</v>
      </c>
      <c r="BT50">
        <v>16.281787096774199</v>
      </c>
      <c r="BU50">
        <v>500.02345161290299</v>
      </c>
      <c r="BV50">
        <v>95.344864516128993</v>
      </c>
      <c r="BW50">
        <v>0.200046709677419</v>
      </c>
      <c r="BX50">
        <v>29.014125806451599</v>
      </c>
      <c r="BY50">
        <v>27.9905193548387</v>
      </c>
      <c r="BZ50">
        <v>999.9</v>
      </c>
      <c r="CA50">
        <v>9992.0967741935492</v>
      </c>
      <c r="CB50">
        <v>0</v>
      </c>
      <c r="CC50">
        <v>72.934448387096793</v>
      </c>
      <c r="CD50">
        <v>100.00331935483899</v>
      </c>
      <c r="CE50">
        <v>0.89989748387096802</v>
      </c>
      <c r="CF50">
        <v>0.10010253548387101</v>
      </c>
      <c r="CG50">
        <v>0</v>
      </c>
      <c r="CH50">
        <v>2.42316774193548</v>
      </c>
      <c r="CI50">
        <v>0</v>
      </c>
      <c r="CJ50">
        <v>98.161574193548404</v>
      </c>
      <c r="CK50">
        <v>914.33625806451596</v>
      </c>
      <c r="CL50">
        <v>37.5</v>
      </c>
      <c r="CM50">
        <v>41.875</v>
      </c>
      <c r="CN50">
        <v>39.561999999999998</v>
      </c>
      <c r="CO50">
        <v>40.527999999999999</v>
      </c>
      <c r="CP50">
        <v>38.186999999999998</v>
      </c>
      <c r="CQ50">
        <v>89.992580645161198</v>
      </c>
      <c r="CR50">
        <v>10.01</v>
      </c>
      <c r="CS50">
        <v>0</v>
      </c>
      <c r="CT50">
        <v>59.399999856948902</v>
      </c>
      <c r="CU50">
        <v>2.4215153846153799</v>
      </c>
      <c r="CV50">
        <v>0.54428033781095497</v>
      </c>
      <c r="CW50">
        <v>-2.5822769378121602</v>
      </c>
      <c r="CX50">
        <v>98.123361538461495</v>
      </c>
      <c r="CY50">
        <v>15</v>
      </c>
      <c r="CZ50">
        <v>1684833719.2</v>
      </c>
      <c r="DA50" t="s">
        <v>255</v>
      </c>
      <c r="DB50">
        <v>2</v>
      </c>
      <c r="DC50">
        <v>-3.641</v>
      </c>
      <c r="DD50">
        <v>0.41499999999999998</v>
      </c>
      <c r="DE50">
        <v>400</v>
      </c>
      <c r="DF50">
        <v>16</v>
      </c>
      <c r="DG50">
        <v>1.58</v>
      </c>
      <c r="DH50">
        <v>0.23</v>
      </c>
      <c r="DI50">
        <v>-0.71863503846153898</v>
      </c>
      <c r="DJ50">
        <v>-9.5463207445156597E-3</v>
      </c>
      <c r="DK50">
        <v>9.8363316963177502E-2</v>
      </c>
      <c r="DL50">
        <v>1</v>
      </c>
      <c r="DM50">
        <v>2.4015522727272698</v>
      </c>
      <c r="DN50">
        <v>0.221766456181715</v>
      </c>
      <c r="DO50">
        <v>0.20111348163371501</v>
      </c>
      <c r="DP50">
        <v>1</v>
      </c>
      <c r="DQ50">
        <v>0.62814890384615396</v>
      </c>
      <c r="DR50">
        <v>7.3406983981997801E-3</v>
      </c>
      <c r="DS50">
        <v>9.8873725359081895E-3</v>
      </c>
      <c r="DT50">
        <v>1</v>
      </c>
      <c r="DU50">
        <v>3</v>
      </c>
      <c r="DV50">
        <v>3</v>
      </c>
      <c r="DW50" t="s">
        <v>260</v>
      </c>
      <c r="DX50">
        <v>100</v>
      </c>
      <c r="DY50">
        <v>100</v>
      </c>
      <c r="DZ50">
        <v>-3.641</v>
      </c>
      <c r="EA50">
        <v>0.41499999999999998</v>
      </c>
      <c r="EB50">
        <v>2</v>
      </c>
      <c r="EC50">
        <v>515.053</v>
      </c>
      <c r="ED50">
        <v>417.72899999999998</v>
      </c>
      <c r="EE50">
        <v>28.506699999999999</v>
      </c>
      <c r="EF50">
        <v>30.238499999999998</v>
      </c>
      <c r="EG50">
        <v>30.0001</v>
      </c>
      <c r="EH50">
        <v>30.375800000000002</v>
      </c>
      <c r="EI50">
        <v>30.402999999999999</v>
      </c>
      <c r="EJ50">
        <v>20.1435</v>
      </c>
      <c r="EK50">
        <v>26.792400000000001</v>
      </c>
      <c r="EL50">
        <v>0</v>
      </c>
      <c r="EM50">
        <v>28.503799999999998</v>
      </c>
      <c r="EN50">
        <v>400.63799999999998</v>
      </c>
      <c r="EO50">
        <v>16.1982</v>
      </c>
      <c r="EP50">
        <v>100.40300000000001</v>
      </c>
      <c r="EQ50">
        <v>90.187200000000004</v>
      </c>
    </row>
    <row r="51" spans="1:147" x14ac:dyDescent="0.3">
      <c r="A51">
        <v>35</v>
      </c>
      <c r="B51">
        <v>1684835841</v>
      </c>
      <c r="C51">
        <v>2040.7999999523199</v>
      </c>
      <c r="D51" t="s">
        <v>358</v>
      </c>
      <c r="E51" t="s">
        <v>359</v>
      </c>
      <c r="F51">
        <v>1684835832.9516101</v>
      </c>
      <c r="G51">
        <f t="shared" si="43"/>
        <v>4.3770688074817833E-3</v>
      </c>
      <c r="H51">
        <f t="shared" si="44"/>
        <v>3.0576574387823285</v>
      </c>
      <c r="I51">
        <f t="shared" si="45"/>
        <v>400.03180645161302</v>
      </c>
      <c r="J51">
        <f t="shared" si="46"/>
        <v>359.64926232612305</v>
      </c>
      <c r="K51">
        <f t="shared" si="47"/>
        <v>34.361339156088562</v>
      </c>
      <c r="L51">
        <f t="shared" si="48"/>
        <v>38.219537795805017</v>
      </c>
      <c r="M51">
        <f t="shared" si="49"/>
        <v>0.19210447609708475</v>
      </c>
      <c r="N51">
        <f t="shared" si="50"/>
        <v>3.3549643655410692</v>
      </c>
      <c r="O51">
        <f t="shared" si="51"/>
        <v>0.18619609502383955</v>
      </c>
      <c r="P51">
        <f t="shared" si="52"/>
        <v>0.11688826684630747</v>
      </c>
      <c r="Q51">
        <f t="shared" si="53"/>
        <v>16.522723992878333</v>
      </c>
      <c r="R51">
        <f t="shared" si="54"/>
        <v>28.069534795375372</v>
      </c>
      <c r="S51">
        <f t="shared" si="55"/>
        <v>27.989945161290301</v>
      </c>
      <c r="T51">
        <f t="shared" si="56"/>
        <v>3.792615855260363</v>
      </c>
      <c r="U51">
        <f t="shared" si="57"/>
        <v>40.069903624866846</v>
      </c>
      <c r="V51">
        <f t="shared" si="58"/>
        <v>1.6101507870045106</v>
      </c>
      <c r="W51">
        <f t="shared" si="59"/>
        <v>4.0183545288221572</v>
      </c>
      <c r="X51">
        <f t="shared" si="60"/>
        <v>2.1824650682558522</v>
      </c>
      <c r="Y51">
        <f t="shared" si="61"/>
        <v>-193.02873440994665</v>
      </c>
      <c r="Z51">
        <f t="shared" si="62"/>
        <v>180.03382228698143</v>
      </c>
      <c r="AA51">
        <f t="shared" si="63"/>
        <v>11.754037091601417</v>
      </c>
      <c r="AB51">
        <f t="shared" si="64"/>
        <v>15.281848961514527</v>
      </c>
      <c r="AC51">
        <v>-3.9512319401553003E-2</v>
      </c>
      <c r="AD51">
        <v>4.4356039997536303E-2</v>
      </c>
      <c r="AE51">
        <v>3.3434473653471501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50054.427189853704</v>
      </c>
      <c r="AK51" t="s">
        <v>251</v>
      </c>
      <c r="AL51">
        <v>2.30031923076923</v>
      </c>
      <c r="AM51">
        <v>1.5891999999999999</v>
      </c>
      <c r="AN51">
        <f t="shared" si="68"/>
        <v>-0.71111923076923</v>
      </c>
      <c r="AO51">
        <f t="shared" si="69"/>
        <v>-0.44746994133477852</v>
      </c>
      <c r="AP51">
        <v>-1.2192523726073901</v>
      </c>
      <c r="AQ51" t="s">
        <v>360</v>
      </c>
      <c r="AR51">
        <v>2.2740999999999998</v>
      </c>
      <c r="AS51">
        <v>1.8815999999999999</v>
      </c>
      <c r="AT51">
        <f t="shared" si="70"/>
        <v>-0.20859906462585021</v>
      </c>
      <c r="AU51">
        <v>0.5</v>
      </c>
      <c r="AV51">
        <f t="shared" si="71"/>
        <v>84.296690300573999</v>
      </c>
      <c r="AW51">
        <f t="shared" si="72"/>
        <v>3.0576574387823285</v>
      </c>
      <c r="AX51">
        <f t="shared" si="73"/>
        <v>-8.7921053738773587</v>
      </c>
      <c r="AY51">
        <f t="shared" si="74"/>
        <v>1</v>
      </c>
      <c r="AZ51">
        <f t="shared" si="75"/>
        <v>5.073639067132623E-2</v>
      </c>
      <c r="BA51">
        <f t="shared" si="76"/>
        <v>-0.15539965986394558</v>
      </c>
      <c r="BB51" t="s">
        <v>253</v>
      </c>
      <c r="BC51">
        <v>0</v>
      </c>
      <c r="BD51">
        <f t="shared" si="77"/>
        <v>1.8815999999999999</v>
      </c>
      <c r="BE51">
        <f t="shared" si="78"/>
        <v>-0.20859906462585026</v>
      </c>
      <c r="BF51">
        <f t="shared" si="79"/>
        <v>-0.1839919456330229</v>
      </c>
      <c r="BG51">
        <f t="shared" si="80"/>
        <v>0.93738231052568866</v>
      </c>
      <c r="BH51">
        <f t="shared" si="81"/>
        <v>0.41118280500402982</v>
      </c>
      <c r="BI51">
        <f t="shared" si="82"/>
        <v>99.995670967741901</v>
      </c>
      <c r="BJ51">
        <f t="shared" si="83"/>
        <v>84.296690300573999</v>
      </c>
      <c r="BK51">
        <f t="shared" si="84"/>
        <v>0.84300339689472847</v>
      </c>
      <c r="BL51">
        <f t="shared" si="85"/>
        <v>0.19600679378945707</v>
      </c>
      <c r="BM51">
        <v>0.71482560654949101</v>
      </c>
      <c r="BN51">
        <v>0.5</v>
      </c>
      <c r="BO51" t="s">
        <v>254</v>
      </c>
      <c r="BP51">
        <v>1684835832.9516101</v>
      </c>
      <c r="BQ51">
        <v>400.03180645161302</v>
      </c>
      <c r="BR51">
        <v>400.719258064516</v>
      </c>
      <c r="BS51">
        <v>16.852938709677399</v>
      </c>
      <c r="BT51">
        <v>16.237729032258098</v>
      </c>
      <c r="BU51">
        <v>500.01012903225802</v>
      </c>
      <c r="BV51">
        <v>95.341238709677398</v>
      </c>
      <c r="BW51">
        <v>0.20000870967741899</v>
      </c>
      <c r="BX51">
        <v>28.9853064516129</v>
      </c>
      <c r="BY51">
        <v>27.989945161290301</v>
      </c>
      <c r="BZ51">
        <v>999.9</v>
      </c>
      <c r="CA51">
        <v>9994.1935483871002</v>
      </c>
      <c r="CB51">
        <v>0</v>
      </c>
      <c r="CC51">
        <v>72.937899999999999</v>
      </c>
      <c r="CD51">
        <v>99.995670967741901</v>
      </c>
      <c r="CE51">
        <v>0.89988932258064502</v>
      </c>
      <c r="CF51">
        <v>0.10011069032258101</v>
      </c>
      <c r="CG51">
        <v>0</v>
      </c>
      <c r="CH51">
        <v>2.2678096774193599</v>
      </c>
      <c r="CI51">
        <v>0</v>
      </c>
      <c r="CJ51">
        <v>97.887964516129003</v>
      </c>
      <c r="CK51">
        <v>914.26383870967697</v>
      </c>
      <c r="CL51">
        <v>37.396999999999998</v>
      </c>
      <c r="CM51">
        <v>41.811999999999998</v>
      </c>
      <c r="CN51">
        <v>39.475612903225802</v>
      </c>
      <c r="CO51">
        <v>40.4593548387097</v>
      </c>
      <c r="CP51">
        <v>38.125</v>
      </c>
      <c r="CQ51">
        <v>89.985483870967698</v>
      </c>
      <c r="CR51">
        <v>10.010967741935501</v>
      </c>
      <c r="CS51">
        <v>0</v>
      </c>
      <c r="CT51">
        <v>60</v>
      </c>
      <c r="CU51">
        <v>2.2740999999999998</v>
      </c>
      <c r="CV51">
        <v>2.76170961429234E-2</v>
      </c>
      <c r="CW51">
        <v>2.5767179514752998</v>
      </c>
      <c r="CX51">
        <v>97.9244384615385</v>
      </c>
      <c r="CY51">
        <v>15</v>
      </c>
      <c r="CZ51">
        <v>1684833719.2</v>
      </c>
      <c r="DA51" t="s">
        <v>255</v>
      </c>
      <c r="DB51">
        <v>2</v>
      </c>
      <c r="DC51">
        <v>-3.641</v>
      </c>
      <c r="DD51">
        <v>0.41499999999999998</v>
      </c>
      <c r="DE51">
        <v>400</v>
      </c>
      <c r="DF51">
        <v>16</v>
      </c>
      <c r="DG51">
        <v>1.58</v>
      </c>
      <c r="DH51">
        <v>0.23</v>
      </c>
      <c r="DI51">
        <v>-0.70040073076923104</v>
      </c>
      <c r="DJ51">
        <v>0.176533911070411</v>
      </c>
      <c r="DK51">
        <v>0.103199646386193</v>
      </c>
      <c r="DL51">
        <v>1</v>
      </c>
      <c r="DM51">
        <v>2.3057840909090901</v>
      </c>
      <c r="DN51">
        <v>-0.20511940638662399</v>
      </c>
      <c r="DO51">
        <v>0.18620755030974301</v>
      </c>
      <c r="DP51">
        <v>1</v>
      </c>
      <c r="DQ51">
        <v>0.61711507692307699</v>
      </c>
      <c r="DR51">
        <v>-1.83579730566465E-2</v>
      </c>
      <c r="DS51">
        <v>3.2242410248600499E-3</v>
      </c>
      <c r="DT51">
        <v>1</v>
      </c>
      <c r="DU51">
        <v>3</v>
      </c>
      <c r="DV51">
        <v>3</v>
      </c>
      <c r="DW51" t="s">
        <v>260</v>
      </c>
      <c r="DX51">
        <v>100</v>
      </c>
      <c r="DY51">
        <v>100</v>
      </c>
      <c r="DZ51">
        <v>-3.641</v>
      </c>
      <c r="EA51">
        <v>0.41499999999999998</v>
      </c>
      <c r="EB51">
        <v>2</v>
      </c>
      <c r="EC51">
        <v>515.39</v>
      </c>
      <c r="ED51">
        <v>417.57400000000001</v>
      </c>
      <c r="EE51">
        <v>28.475200000000001</v>
      </c>
      <c r="EF51">
        <v>30.248999999999999</v>
      </c>
      <c r="EG51">
        <v>30.000299999999999</v>
      </c>
      <c r="EH51">
        <v>30.386199999999999</v>
      </c>
      <c r="EI51">
        <v>30.416</v>
      </c>
      <c r="EJ51">
        <v>20.1419</v>
      </c>
      <c r="EK51">
        <v>26.792400000000001</v>
      </c>
      <c r="EL51">
        <v>0</v>
      </c>
      <c r="EM51">
        <v>28.474699999999999</v>
      </c>
      <c r="EN51">
        <v>400.68</v>
      </c>
      <c r="EO51">
        <v>16.261900000000001</v>
      </c>
      <c r="EP51">
        <v>100.40300000000001</v>
      </c>
      <c r="EQ51">
        <v>90.1875</v>
      </c>
    </row>
    <row r="52" spans="1:147" x14ac:dyDescent="0.3">
      <c r="A52">
        <v>36</v>
      </c>
      <c r="B52">
        <v>1684835900.9000001</v>
      </c>
      <c r="C52">
        <v>2100.7000000476801</v>
      </c>
      <c r="D52" t="s">
        <v>361</v>
      </c>
      <c r="E52" t="s">
        <v>362</v>
      </c>
      <c r="F52">
        <v>1684835892.9516101</v>
      </c>
      <c r="G52">
        <f t="shared" si="43"/>
        <v>4.2793779613445751E-3</v>
      </c>
      <c r="H52">
        <f t="shared" si="44"/>
        <v>3.2929078691839702</v>
      </c>
      <c r="I52">
        <f t="shared" si="45"/>
        <v>400.03377419354803</v>
      </c>
      <c r="J52">
        <f t="shared" si="46"/>
        <v>357.08267217817377</v>
      </c>
      <c r="K52">
        <f t="shared" si="47"/>
        <v>34.117024643982866</v>
      </c>
      <c r="L52">
        <f t="shared" si="48"/>
        <v>38.220734849258719</v>
      </c>
      <c r="M52">
        <f t="shared" si="49"/>
        <v>0.18787507239393139</v>
      </c>
      <c r="N52">
        <f t="shared" si="50"/>
        <v>3.3575361014163998</v>
      </c>
      <c r="O52">
        <f t="shared" si="51"/>
        <v>0.18222405639326225</v>
      </c>
      <c r="P52">
        <f t="shared" si="52"/>
        <v>0.11438359799971476</v>
      </c>
      <c r="Q52">
        <f t="shared" si="53"/>
        <v>16.523511003697038</v>
      </c>
      <c r="R52">
        <f t="shared" si="54"/>
        <v>28.07494950485043</v>
      </c>
      <c r="S52">
        <f t="shared" si="55"/>
        <v>27.984635483870999</v>
      </c>
      <c r="T52">
        <f t="shared" si="56"/>
        <v>3.7914419750272308</v>
      </c>
      <c r="U52">
        <f t="shared" si="57"/>
        <v>40.134687890687779</v>
      </c>
      <c r="V52">
        <f t="shared" si="58"/>
        <v>1.6111145240479723</v>
      </c>
      <c r="W52">
        <f t="shared" si="59"/>
        <v>4.0142694729209287</v>
      </c>
      <c r="X52">
        <f t="shared" si="60"/>
        <v>2.1803274509792585</v>
      </c>
      <c r="Y52">
        <f t="shared" si="61"/>
        <v>-188.72056809529576</v>
      </c>
      <c r="Z52">
        <f t="shared" si="62"/>
        <v>177.95180827306967</v>
      </c>
      <c r="AA52">
        <f t="shared" si="63"/>
        <v>11.607885206630213</v>
      </c>
      <c r="AB52">
        <f t="shared" si="64"/>
        <v>17.36263638810118</v>
      </c>
      <c r="AC52">
        <v>-3.9550353103212699E-2</v>
      </c>
      <c r="AD52">
        <v>4.4398736159584597E-2</v>
      </c>
      <c r="AE52">
        <v>3.3460080152078899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50103.609685778101</v>
      </c>
      <c r="AK52" t="s">
        <v>251</v>
      </c>
      <c r="AL52">
        <v>2.30031923076923</v>
      </c>
      <c r="AM52">
        <v>1.5891999999999999</v>
      </c>
      <c r="AN52">
        <f t="shared" si="68"/>
        <v>-0.71111923076923</v>
      </c>
      <c r="AO52">
        <f t="shared" si="69"/>
        <v>-0.44746994133477852</v>
      </c>
      <c r="AP52">
        <v>-1.2192523726073901</v>
      </c>
      <c r="AQ52" t="s">
        <v>363</v>
      </c>
      <c r="AR52">
        <v>2.4077500000000001</v>
      </c>
      <c r="AS52">
        <v>2.0931999999999999</v>
      </c>
      <c r="AT52">
        <f t="shared" si="70"/>
        <v>-0.15027231033823818</v>
      </c>
      <c r="AU52">
        <v>0.5</v>
      </c>
      <c r="AV52">
        <f t="shared" si="71"/>
        <v>84.300813861068875</v>
      </c>
      <c r="AW52">
        <f t="shared" si="72"/>
        <v>3.2929078691839702</v>
      </c>
      <c r="AX52">
        <f t="shared" si="73"/>
        <v>-6.3340390311482961</v>
      </c>
      <c r="AY52">
        <f t="shared" si="74"/>
        <v>1</v>
      </c>
      <c r="AZ52">
        <f t="shared" si="75"/>
        <v>5.3524515780210391E-2</v>
      </c>
      <c r="BA52">
        <f t="shared" si="76"/>
        <v>-0.24077966749474489</v>
      </c>
      <c r="BB52" t="s">
        <v>253</v>
      </c>
      <c r="BC52">
        <v>0</v>
      </c>
      <c r="BD52">
        <f t="shared" si="77"/>
        <v>2.0931999999999999</v>
      </c>
      <c r="BE52">
        <f t="shared" si="78"/>
        <v>-0.15027231033823815</v>
      </c>
      <c r="BF52">
        <f t="shared" si="79"/>
        <v>-0.31714069972313114</v>
      </c>
      <c r="BG52">
        <f t="shared" si="80"/>
        <v>1.5186904607156846</v>
      </c>
      <c r="BH52">
        <f t="shared" si="81"/>
        <v>0.70874190739408705</v>
      </c>
      <c r="BI52">
        <f t="shared" si="82"/>
        <v>100.000577419355</v>
      </c>
      <c r="BJ52">
        <f t="shared" si="83"/>
        <v>84.300813861068875</v>
      </c>
      <c r="BK52">
        <f t="shared" si="84"/>
        <v>0.84300327094663907</v>
      </c>
      <c r="BL52">
        <f t="shared" si="85"/>
        <v>0.19600654189327812</v>
      </c>
      <c r="BM52">
        <v>0.71482560654949101</v>
      </c>
      <c r="BN52">
        <v>0.5</v>
      </c>
      <c r="BO52" t="s">
        <v>254</v>
      </c>
      <c r="BP52">
        <v>1684835892.9516101</v>
      </c>
      <c r="BQ52">
        <v>400.03377419354803</v>
      </c>
      <c r="BR52">
        <v>400.74925806451603</v>
      </c>
      <c r="BS52">
        <v>16.862580645161302</v>
      </c>
      <c r="BT52">
        <v>16.261119354838701</v>
      </c>
      <c r="BU52">
        <v>500.01990322580599</v>
      </c>
      <c r="BV52">
        <v>95.343767741935494</v>
      </c>
      <c r="BW52">
        <v>0.200002096774194</v>
      </c>
      <c r="BX52">
        <v>28.967732258064501</v>
      </c>
      <c r="BY52">
        <v>27.984635483870999</v>
      </c>
      <c r="BZ52">
        <v>999.9</v>
      </c>
      <c r="CA52">
        <v>10003.5483870968</v>
      </c>
      <c r="CB52">
        <v>0</v>
      </c>
      <c r="CC52">
        <v>72.941351612903205</v>
      </c>
      <c r="CD52">
        <v>100.000577419355</v>
      </c>
      <c r="CE52">
        <v>0.89989748387096802</v>
      </c>
      <c r="CF52">
        <v>0.10010253548387101</v>
      </c>
      <c r="CG52">
        <v>0</v>
      </c>
      <c r="CH52">
        <v>2.35559032258065</v>
      </c>
      <c r="CI52">
        <v>0</v>
      </c>
      <c r="CJ52">
        <v>97.543332258064495</v>
      </c>
      <c r="CK52">
        <v>914.31129032258002</v>
      </c>
      <c r="CL52">
        <v>37.3343548387097</v>
      </c>
      <c r="CM52">
        <v>41.75</v>
      </c>
      <c r="CN52">
        <v>39.420999999999999</v>
      </c>
      <c r="CO52">
        <v>40.401000000000003</v>
      </c>
      <c r="CP52">
        <v>38.061999999999998</v>
      </c>
      <c r="CQ52">
        <v>89.989677419354805</v>
      </c>
      <c r="CR52">
        <v>10.010967741935501</v>
      </c>
      <c r="CS52">
        <v>0</v>
      </c>
      <c r="CT52">
        <v>59.399999856948902</v>
      </c>
      <c r="CU52">
        <v>2.4077500000000001</v>
      </c>
      <c r="CV52">
        <v>-2.1138469919033401E-2</v>
      </c>
      <c r="CW52">
        <v>1.88862566440038</v>
      </c>
      <c r="CX52">
        <v>97.536688461538404</v>
      </c>
      <c r="CY52">
        <v>15</v>
      </c>
      <c r="CZ52">
        <v>1684833719.2</v>
      </c>
      <c r="DA52" t="s">
        <v>255</v>
      </c>
      <c r="DB52">
        <v>2</v>
      </c>
      <c r="DC52">
        <v>-3.641</v>
      </c>
      <c r="DD52">
        <v>0.41499999999999998</v>
      </c>
      <c r="DE52">
        <v>400</v>
      </c>
      <c r="DF52">
        <v>16</v>
      </c>
      <c r="DG52">
        <v>1.58</v>
      </c>
      <c r="DH52">
        <v>0.23</v>
      </c>
      <c r="DI52">
        <v>-0.70990051923076902</v>
      </c>
      <c r="DJ52">
        <v>5.8203863738266699E-2</v>
      </c>
      <c r="DK52">
        <v>0.128394808965653</v>
      </c>
      <c r="DL52">
        <v>1</v>
      </c>
      <c r="DM52">
        <v>2.3610022727272701</v>
      </c>
      <c r="DN52">
        <v>0.169721363654664</v>
      </c>
      <c r="DO52">
        <v>0.198001568506914</v>
      </c>
      <c r="DP52">
        <v>1</v>
      </c>
      <c r="DQ52">
        <v>0.60301876923076903</v>
      </c>
      <c r="DR52">
        <v>-1.7407363348958801E-2</v>
      </c>
      <c r="DS52">
        <v>3.15545669384728E-3</v>
      </c>
      <c r="DT52">
        <v>1</v>
      </c>
      <c r="DU52">
        <v>3</v>
      </c>
      <c r="DV52">
        <v>3</v>
      </c>
      <c r="DW52" t="s">
        <v>260</v>
      </c>
      <c r="DX52">
        <v>100</v>
      </c>
      <c r="DY52">
        <v>100</v>
      </c>
      <c r="DZ52">
        <v>-3.641</v>
      </c>
      <c r="EA52">
        <v>0.41499999999999998</v>
      </c>
      <c r="EB52">
        <v>2</v>
      </c>
      <c r="EC52">
        <v>515.09299999999996</v>
      </c>
      <c r="ED52">
        <v>417.63</v>
      </c>
      <c r="EE52">
        <v>28.481200000000001</v>
      </c>
      <c r="EF52">
        <v>30.259499999999999</v>
      </c>
      <c r="EG52">
        <v>30.0002</v>
      </c>
      <c r="EH52">
        <v>30.396699999999999</v>
      </c>
      <c r="EI52">
        <v>30.4239</v>
      </c>
      <c r="EJ52">
        <v>20.140999999999998</v>
      </c>
      <c r="EK52">
        <v>26.792400000000001</v>
      </c>
      <c r="EL52">
        <v>0</v>
      </c>
      <c r="EM52">
        <v>28.479600000000001</v>
      </c>
      <c r="EN52">
        <v>400.74900000000002</v>
      </c>
      <c r="EO52">
        <v>16.227699999999999</v>
      </c>
      <c r="EP52">
        <v>100.40300000000001</v>
      </c>
      <c r="EQ52">
        <v>90.1858</v>
      </c>
    </row>
    <row r="53" spans="1:147" x14ac:dyDescent="0.3">
      <c r="A53">
        <v>37</v>
      </c>
      <c r="B53">
        <v>1684835961.5</v>
      </c>
      <c r="C53">
        <v>2161.2999999523199</v>
      </c>
      <c r="D53" t="s">
        <v>364</v>
      </c>
      <c r="E53" t="s">
        <v>365</v>
      </c>
      <c r="F53">
        <v>1684835953.4354801</v>
      </c>
      <c r="G53">
        <f t="shared" si="43"/>
        <v>4.3161887991215661E-3</v>
      </c>
      <c r="H53">
        <f t="shared" si="44"/>
        <v>3.1765966843316669</v>
      </c>
      <c r="I53">
        <f t="shared" si="45"/>
        <v>400.01380645161299</v>
      </c>
      <c r="J53">
        <f t="shared" si="46"/>
        <v>358.30003282509341</v>
      </c>
      <c r="K53">
        <f t="shared" si="47"/>
        <v>34.232846211994747</v>
      </c>
      <c r="L53">
        <f t="shared" si="48"/>
        <v>38.218280391889699</v>
      </c>
      <c r="M53">
        <f t="shared" si="49"/>
        <v>0.18956488091820481</v>
      </c>
      <c r="N53">
        <f t="shared" si="50"/>
        <v>3.355947040124228</v>
      </c>
      <c r="O53">
        <f t="shared" si="51"/>
        <v>0.18381079435317327</v>
      </c>
      <c r="P53">
        <f t="shared" si="52"/>
        <v>0.11538417926601185</v>
      </c>
      <c r="Q53">
        <f t="shared" si="53"/>
        <v>16.522850850251015</v>
      </c>
      <c r="R53">
        <f t="shared" si="54"/>
        <v>28.041602649407476</v>
      </c>
      <c r="S53">
        <f t="shared" si="55"/>
        <v>27.974316129032299</v>
      </c>
      <c r="T53">
        <f t="shared" si="56"/>
        <v>3.7891614461932854</v>
      </c>
      <c r="U53">
        <f t="shared" si="57"/>
        <v>40.140010924482176</v>
      </c>
      <c r="V53">
        <f t="shared" si="58"/>
        <v>1.6090434817843366</v>
      </c>
      <c r="W53">
        <f t="shared" si="59"/>
        <v>4.0085775881115904</v>
      </c>
      <c r="X53">
        <f t="shared" si="60"/>
        <v>2.1801179644089488</v>
      </c>
      <c r="Y53">
        <f t="shared" si="61"/>
        <v>-190.34392604126106</v>
      </c>
      <c r="Z53">
        <f t="shared" si="62"/>
        <v>175.29960755551008</v>
      </c>
      <c r="AA53">
        <f t="shared" si="63"/>
        <v>11.438311862283037</v>
      </c>
      <c r="AB53">
        <f t="shared" si="64"/>
        <v>12.91684422678307</v>
      </c>
      <c r="AC53">
        <v>-3.9526850890237497E-2</v>
      </c>
      <c r="AD53">
        <v>4.4372352866613E-2</v>
      </c>
      <c r="AE53">
        <v>3.3444258043106201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50079.09040611668</v>
      </c>
      <c r="AK53" t="s">
        <v>251</v>
      </c>
      <c r="AL53">
        <v>2.30031923076923</v>
      </c>
      <c r="AM53">
        <v>1.5891999999999999</v>
      </c>
      <c r="AN53">
        <f t="shared" si="68"/>
        <v>-0.71111923076923</v>
      </c>
      <c r="AO53">
        <f t="shared" si="69"/>
        <v>-0.44746994133477852</v>
      </c>
      <c r="AP53">
        <v>-1.2192523726073901</v>
      </c>
      <c r="AQ53" t="s">
        <v>366</v>
      </c>
      <c r="AR53">
        <v>2.3570346153846198</v>
      </c>
      <c r="AS53">
        <v>1.752</v>
      </c>
      <c r="AT53">
        <f t="shared" si="70"/>
        <v>-0.34533939234281941</v>
      </c>
      <c r="AU53">
        <v>0.5</v>
      </c>
      <c r="AV53">
        <f t="shared" si="71"/>
        <v>84.297337509633579</v>
      </c>
      <c r="AW53">
        <f t="shared" si="72"/>
        <v>3.1765966843316669</v>
      </c>
      <c r="AX53">
        <f t="shared" si="73"/>
        <v>-14.555595655847208</v>
      </c>
      <c r="AY53">
        <f t="shared" si="74"/>
        <v>1</v>
      </c>
      <c r="AZ53">
        <f t="shared" si="75"/>
        <v>5.2146950150551263E-2</v>
      </c>
      <c r="BA53">
        <f t="shared" si="76"/>
        <v>-9.292237442922377E-2</v>
      </c>
      <c r="BB53" t="s">
        <v>253</v>
      </c>
      <c r="BC53">
        <v>0</v>
      </c>
      <c r="BD53">
        <f t="shared" si="77"/>
        <v>1.752</v>
      </c>
      <c r="BE53">
        <f t="shared" si="78"/>
        <v>-0.34533939234281952</v>
      </c>
      <c r="BF53">
        <f t="shared" si="79"/>
        <v>-0.10244147998993208</v>
      </c>
      <c r="BG53">
        <f t="shared" si="80"/>
        <v>1.1034349726086108</v>
      </c>
      <c r="BH53">
        <f t="shared" si="81"/>
        <v>0.22893488595983613</v>
      </c>
      <c r="BI53">
        <f t="shared" si="82"/>
        <v>99.996438709677406</v>
      </c>
      <c r="BJ53">
        <f t="shared" si="83"/>
        <v>84.297337509633579</v>
      </c>
      <c r="BK53">
        <f t="shared" si="84"/>
        <v>0.84300339689472847</v>
      </c>
      <c r="BL53">
        <f t="shared" si="85"/>
        <v>0.19600679378945707</v>
      </c>
      <c r="BM53">
        <v>0.71482560654949101</v>
      </c>
      <c r="BN53">
        <v>0.5</v>
      </c>
      <c r="BO53" t="s">
        <v>254</v>
      </c>
      <c r="BP53">
        <v>1684835953.4354801</v>
      </c>
      <c r="BQ53">
        <v>400.01380645161299</v>
      </c>
      <c r="BR53">
        <v>400.71477419354801</v>
      </c>
      <c r="BS53">
        <v>16.841145161290299</v>
      </c>
      <c r="BT53">
        <v>16.234480645161302</v>
      </c>
      <c r="BU53">
        <v>500.006483870968</v>
      </c>
      <c r="BV53">
        <v>95.342451612903204</v>
      </c>
      <c r="BW53">
        <v>0.19995161290322599</v>
      </c>
      <c r="BX53">
        <v>28.9432193548387</v>
      </c>
      <c r="BY53">
        <v>27.974316129032299</v>
      </c>
      <c r="BZ53">
        <v>999.9</v>
      </c>
      <c r="CA53">
        <v>9997.7419354838694</v>
      </c>
      <c r="CB53">
        <v>0</v>
      </c>
      <c r="CC53">
        <v>72.937899999999999</v>
      </c>
      <c r="CD53">
        <v>99.996438709677406</v>
      </c>
      <c r="CE53">
        <v>0.89988932258064502</v>
      </c>
      <c r="CF53">
        <v>0.10011069032258101</v>
      </c>
      <c r="CG53">
        <v>0</v>
      </c>
      <c r="CH53">
        <v>2.3501290322580699</v>
      </c>
      <c r="CI53">
        <v>0</v>
      </c>
      <c r="CJ53">
        <v>97.4268838709677</v>
      </c>
      <c r="CK53">
        <v>914.27077419354805</v>
      </c>
      <c r="CL53">
        <v>37.262</v>
      </c>
      <c r="CM53">
        <v>41.686999999999998</v>
      </c>
      <c r="CN53">
        <v>39.344516129032201</v>
      </c>
      <c r="CO53">
        <v>40.375</v>
      </c>
      <c r="CP53">
        <v>38</v>
      </c>
      <c r="CQ53">
        <v>89.985483870967698</v>
      </c>
      <c r="CR53">
        <v>10.010967741935501</v>
      </c>
      <c r="CS53">
        <v>0</v>
      </c>
      <c r="CT53">
        <v>60</v>
      </c>
      <c r="CU53">
        <v>2.3570346153846198</v>
      </c>
      <c r="CV53">
        <v>0.13048547015092701</v>
      </c>
      <c r="CW53">
        <v>0.40117608249338499</v>
      </c>
      <c r="CX53">
        <v>97.444307692307703</v>
      </c>
      <c r="CY53">
        <v>15</v>
      </c>
      <c r="CZ53">
        <v>1684833719.2</v>
      </c>
      <c r="DA53" t="s">
        <v>255</v>
      </c>
      <c r="DB53">
        <v>2</v>
      </c>
      <c r="DC53">
        <v>-3.641</v>
      </c>
      <c r="DD53">
        <v>0.41499999999999998</v>
      </c>
      <c r="DE53">
        <v>400</v>
      </c>
      <c r="DF53">
        <v>16</v>
      </c>
      <c r="DG53">
        <v>1.58</v>
      </c>
      <c r="DH53">
        <v>0.23</v>
      </c>
      <c r="DI53">
        <v>-0.70261744230769196</v>
      </c>
      <c r="DJ53">
        <v>4.6896777039833602E-2</v>
      </c>
      <c r="DK53">
        <v>0.10115188550781</v>
      </c>
      <c r="DL53">
        <v>1</v>
      </c>
      <c r="DM53">
        <v>2.3640818181818202</v>
      </c>
      <c r="DN53">
        <v>4.6414940179936498E-2</v>
      </c>
      <c r="DO53">
        <v>0.18982880118762399</v>
      </c>
      <c r="DP53">
        <v>1</v>
      </c>
      <c r="DQ53">
        <v>0.60840221153846197</v>
      </c>
      <c r="DR53">
        <v>-1.05155567729122E-2</v>
      </c>
      <c r="DS53">
        <v>1.0728232975759601E-2</v>
      </c>
      <c r="DT53">
        <v>1</v>
      </c>
      <c r="DU53">
        <v>3</v>
      </c>
      <c r="DV53">
        <v>3</v>
      </c>
      <c r="DW53" t="s">
        <v>260</v>
      </c>
      <c r="DX53">
        <v>100</v>
      </c>
      <c r="DY53">
        <v>100</v>
      </c>
      <c r="DZ53">
        <v>-3.641</v>
      </c>
      <c r="EA53">
        <v>0.41499999999999998</v>
      </c>
      <c r="EB53">
        <v>2</v>
      </c>
      <c r="EC53">
        <v>515.43100000000004</v>
      </c>
      <c r="ED53">
        <v>417.33300000000003</v>
      </c>
      <c r="EE53">
        <v>28.515000000000001</v>
      </c>
      <c r="EF53">
        <v>30.27</v>
      </c>
      <c r="EG53">
        <v>30.000299999999999</v>
      </c>
      <c r="EH53">
        <v>30.4071</v>
      </c>
      <c r="EI53">
        <v>30.4343</v>
      </c>
      <c r="EJ53">
        <v>20.144300000000001</v>
      </c>
      <c r="EK53">
        <v>27.0806</v>
      </c>
      <c r="EL53">
        <v>0</v>
      </c>
      <c r="EM53">
        <v>28.516999999999999</v>
      </c>
      <c r="EN53">
        <v>400.73200000000003</v>
      </c>
      <c r="EO53">
        <v>16.206800000000001</v>
      </c>
      <c r="EP53">
        <v>100.401</v>
      </c>
      <c r="EQ53">
        <v>90.1845</v>
      </c>
    </row>
    <row r="54" spans="1:147" x14ac:dyDescent="0.3">
      <c r="A54">
        <v>38</v>
      </c>
      <c r="B54">
        <v>1684836021.4000001</v>
      </c>
      <c r="C54">
        <v>2221.2000000476801</v>
      </c>
      <c r="D54" t="s">
        <v>367</v>
      </c>
      <c r="E54" t="s">
        <v>368</v>
      </c>
      <c r="F54">
        <v>1684836013.47419</v>
      </c>
      <c r="G54">
        <f t="shared" si="43"/>
        <v>4.309086351421164E-3</v>
      </c>
      <c r="H54">
        <f t="shared" si="44"/>
        <v>3.1067973022647002</v>
      </c>
      <c r="I54">
        <f t="shared" si="45"/>
        <v>400.029</v>
      </c>
      <c r="J54">
        <f t="shared" si="46"/>
        <v>358.85780117167127</v>
      </c>
      <c r="K54">
        <f t="shared" si="47"/>
        <v>34.285537748719655</v>
      </c>
      <c r="L54">
        <f t="shared" si="48"/>
        <v>38.219064307094328</v>
      </c>
      <c r="M54">
        <f t="shared" si="49"/>
        <v>0.18920984552666406</v>
      </c>
      <c r="N54">
        <f t="shared" si="50"/>
        <v>3.3562861770811994</v>
      </c>
      <c r="O54">
        <f t="shared" si="51"/>
        <v>0.18347750193263718</v>
      </c>
      <c r="P54">
        <f t="shared" si="52"/>
        <v>0.11517400065609035</v>
      </c>
      <c r="Q54">
        <f t="shared" si="53"/>
        <v>16.521352245053098</v>
      </c>
      <c r="R54">
        <f t="shared" si="54"/>
        <v>28.045531926316933</v>
      </c>
      <c r="S54">
        <f t="shared" si="55"/>
        <v>27.974312903225801</v>
      </c>
      <c r="T54">
        <f t="shared" si="56"/>
        <v>3.7891607334923911</v>
      </c>
      <c r="U54">
        <f t="shared" si="57"/>
        <v>40.126565916994885</v>
      </c>
      <c r="V54">
        <f t="shared" si="58"/>
        <v>1.6087117982191608</v>
      </c>
      <c r="W54">
        <f t="shared" si="59"/>
        <v>4.0090941286800224</v>
      </c>
      <c r="X54">
        <f t="shared" si="60"/>
        <v>2.1804489352732306</v>
      </c>
      <c r="Y54">
        <f t="shared" si="61"/>
        <v>-190.03070809767334</v>
      </c>
      <c r="Z54">
        <f t="shared" si="62"/>
        <v>175.72065278431523</v>
      </c>
      <c r="AA54">
        <f t="shared" si="63"/>
        <v>11.464753455074781</v>
      </c>
      <c r="AB54">
        <f t="shared" si="64"/>
        <v>13.676050386769759</v>
      </c>
      <c r="AC54">
        <v>-3.9531866344892898E-2</v>
      </c>
      <c r="AD54">
        <v>4.4377983153841699E-2</v>
      </c>
      <c r="AE54">
        <v>3.3447634793693002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50084.778660362106</v>
      </c>
      <c r="AK54" t="s">
        <v>251</v>
      </c>
      <c r="AL54">
        <v>2.30031923076923</v>
      </c>
      <c r="AM54">
        <v>1.5891999999999999</v>
      </c>
      <c r="AN54">
        <f t="shared" si="68"/>
        <v>-0.71111923076923</v>
      </c>
      <c r="AO54">
        <f t="shared" si="69"/>
        <v>-0.44746994133477852</v>
      </c>
      <c r="AP54">
        <v>-1.2192523726073901</v>
      </c>
      <c r="AQ54" t="s">
        <v>369</v>
      </c>
      <c r="AR54">
        <v>2.3467269230769201</v>
      </c>
      <c r="AS54">
        <v>1.8364</v>
      </c>
      <c r="AT54">
        <f t="shared" si="70"/>
        <v>-0.27789529681818781</v>
      </c>
      <c r="AU54">
        <v>0.5</v>
      </c>
      <c r="AV54">
        <f t="shared" si="71"/>
        <v>84.289724881682545</v>
      </c>
      <c r="AW54">
        <f t="shared" si="72"/>
        <v>3.1067973022647002</v>
      </c>
      <c r="AX54">
        <f t="shared" si="73"/>
        <v>-11.71185905735928</v>
      </c>
      <c r="AY54">
        <f t="shared" si="74"/>
        <v>1</v>
      </c>
      <c r="AZ54">
        <f t="shared" si="75"/>
        <v>5.1323570944674032E-2</v>
      </c>
      <c r="BA54">
        <f t="shared" si="76"/>
        <v>-0.13461119581790465</v>
      </c>
      <c r="BB54" t="s">
        <v>253</v>
      </c>
      <c r="BC54">
        <v>0</v>
      </c>
      <c r="BD54">
        <f t="shared" si="77"/>
        <v>1.8364</v>
      </c>
      <c r="BE54">
        <f t="shared" si="78"/>
        <v>-0.27789529681818781</v>
      </c>
      <c r="BF54">
        <f t="shared" si="79"/>
        <v>-0.15554996224515485</v>
      </c>
      <c r="BG54">
        <f t="shared" si="80"/>
        <v>1.1000339913280617</v>
      </c>
      <c r="BH54">
        <f t="shared" si="81"/>
        <v>0.34762103076948087</v>
      </c>
      <c r="BI54">
        <f t="shared" si="82"/>
        <v>99.987412903225803</v>
      </c>
      <c r="BJ54">
        <f t="shared" si="83"/>
        <v>84.289724881682545</v>
      </c>
      <c r="BK54">
        <f t="shared" si="84"/>
        <v>0.84300335846536523</v>
      </c>
      <c r="BL54">
        <f t="shared" si="85"/>
        <v>0.19600671693073046</v>
      </c>
      <c r="BM54">
        <v>0.71482560654949101</v>
      </c>
      <c r="BN54">
        <v>0.5</v>
      </c>
      <c r="BO54" t="s">
        <v>254</v>
      </c>
      <c r="BP54">
        <v>1684836013.47419</v>
      </c>
      <c r="BQ54">
        <v>400.029</v>
      </c>
      <c r="BR54">
        <v>400.71958064516099</v>
      </c>
      <c r="BS54">
        <v>16.8379677419355</v>
      </c>
      <c r="BT54">
        <v>16.232309677419401</v>
      </c>
      <c r="BU54">
        <v>500.01483870967797</v>
      </c>
      <c r="BV54">
        <v>95.340706451612903</v>
      </c>
      <c r="BW54">
        <v>0.20002761290322599</v>
      </c>
      <c r="BX54">
        <v>28.945445161290301</v>
      </c>
      <c r="BY54">
        <v>27.974312903225801</v>
      </c>
      <c r="BZ54">
        <v>999.9</v>
      </c>
      <c r="CA54">
        <v>9999.1935483871002</v>
      </c>
      <c r="CB54">
        <v>0</v>
      </c>
      <c r="CC54">
        <v>72.930996774193503</v>
      </c>
      <c r="CD54">
        <v>99.987412903225803</v>
      </c>
      <c r="CE54">
        <v>0.89988932258064502</v>
      </c>
      <c r="CF54">
        <v>0.10011069032258101</v>
      </c>
      <c r="CG54">
        <v>0</v>
      </c>
      <c r="CH54">
        <v>2.2942290322580599</v>
      </c>
      <c r="CI54">
        <v>0</v>
      </c>
      <c r="CJ54">
        <v>97.085019354838707</v>
      </c>
      <c r="CK54">
        <v>914.18825806451605</v>
      </c>
      <c r="CL54">
        <v>37.203258064516099</v>
      </c>
      <c r="CM54">
        <v>41.625</v>
      </c>
      <c r="CN54">
        <v>39.292000000000002</v>
      </c>
      <c r="CO54">
        <v>40.311999999999998</v>
      </c>
      <c r="CP54">
        <v>37.936999999999998</v>
      </c>
      <c r="CQ54">
        <v>89.978064516128995</v>
      </c>
      <c r="CR54">
        <v>10.01</v>
      </c>
      <c r="CS54">
        <v>0</v>
      </c>
      <c r="CT54">
        <v>59.399999856948902</v>
      </c>
      <c r="CU54">
        <v>2.3467269230769201</v>
      </c>
      <c r="CV54">
        <v>0.65605128836166104</v>
      </c>
      <c r="CW54">
        <v>-0.106126512448511</v>
      </c>
      <c r="CX54">
        <v>97.049284615384593</v>
      </c>
      <c r="CY54">
        <v>15</v>
      </c>
      <c r="CZ54">
        <v>1684833719.2</v>
      </c>
      <c r="DA54" t="s">
        <v>255</v>
      </c>
      <c r="DB54">
        <v>2</v>
      </c>
      <c r="DC54">
        <v>-3.641</v>
      </c>
      <c r="DD54">
        <v>0.41499999999999998</v>
      </c>
      <c r="DE54">
        <v>400</v>
      </c>
      <c r="DF54">
        <v>16</v>
      </c>
      <c r="DG54">
        <v>1.58</v>
      </c>
      <c r="DH54">
        <v>0.23</v>
      </c>
      <c r="DI54">
        <v>-0.71212065384615397</v>
      </c>
      <c r="DJ54">
        <v>0.192555904920927</v>
      </c>
      <c r="DK54">
        <v>0.109164925310264</v>
      </c>
      <c r="DL54">
        <v>1</v>
      </c>
      <c r="DM54">
        <v>2.3647204545454499</v>
      </c>
      <c r="DN54">
        <v>-0.24931994792760401</v>
      </c>
      <c r="DO54">
        <v>0.190576815316441</v>
      </c>
      <c r="DP54">
        <v>1</v>
      </c>
      <c r="DQ54">
        <v>0.60038634615384601</v>
      </c>
      <c r="DR54">
        <v>6.2441760071194299E-2</v>
      </c>
      <c r="DS54">
        <v>1.1532677399266901E-2</v>
      </c>
      <c r="DT54">
        <v>1</v>
      </c>
      <c r="DU54">
        <v>3</v>
      </c>
      <c r="DV54">
        <v>3</v>
      </c>
      <c r="DW54" t="s">
        <v>260</v>
      </c>
      <c r="DX54">
        <v>100</v>
      </c>
      <c r="DY54">
        <v>100</v>
      </c>
      <c r="DZ54">
        <v>-3.641</v>
      </c>
      <c r="EA54">
        <v>0.41499999999999998</v>
      </c>
      <c r="EB54">
        <v>2</v>
      </c>
      <c r="EC54">
        <v>515.38800000000003</v>
      </c>
      <c r="ED54">
        <v>417.15899999999999</v>
      </c>
      <c r="EE54">
        <v>28.594200000000001</v>
      </c>
      <c r="EF54">
        <v>30.277799999999999</v>
      </c>
      <c r="EG54">
        <v>30</v>
      </c>
      <c r="EH54">
        <v>30.4176</v>
      </c>
      <c r="EI54">
        <v>30.444700000000001</v>
      </c>
      <c r="EJ54">
        <v>20.1417</v>
      </c>
      <c r="EK54">
        <v>27.354099999999999</v>
      </c>
      <c r="EL54">
        <v>0</v>
      </c>
      <c r="EM54">
        <v>28.5947</v>
      </c>
      <c r="EN54">
        <v>400.69499999999999</v>
      </c>
      <c r="EO54">
        <v>16.1905</v>
      </c>
      <c r="EP54">
        <v>100.4</v>
      </c>
      <c r="EQ54">
        <v>90.1845</v>
      </c>
    </row>
    <row r="55" spans="1:147" x14ac:dyDescent="0.3">
      <c r="A55">
        <v>39</v>
      </c>
      <c r="B55">
        <v>1684836081.5999999</v>
      </c>
      <c r="C55">
        <v>2281.3999998569502</v>
      </c>
      <c r="D55" t="s">
        <v>370</v>
      </c>
      <c r="E55" t="s">
        <v>371</v>
      </c>
      <c r="F55">
        <v>1684836073.5709701</v>
      </c>
      <c r="G55">
        <f t="shared" si="43"/>
        <v>4.2302754869979996E-3</v>
      </c>
      <c r="H55">
        <f t="shared" si="44"/>
        <v>3.4449126115168482</v>
      </c>
      <c r="I55">
        <f t="shared" si="45"/>
        <v>400.02922580645202</v>
      </c>
      <c r="J55">
        <f t="shared" si="46"/>
        <v>355.33433964914769</v>
      </c>
      <c r="K55">
        <f t="shared" si="47"/>
        <v>33.949873470446541</v>
      </c>
      <c r="L55">
        <f t="shared" si="48"/>
        <v>38.220177689607404</v>
      </c>
      <c r="M55">
        <f t="shared" si="49"/>
        <v>0.185246155490354</v>
      </c>
      <c r="N55">
        <f t="shared" si="50"/>
        <v>3.3565787270030474</v>
      </c>
      <c r="O55">
        <f t="shared" si="51"/>
        <v>0.17974817307907542</v>
      </c>
      <c r="P55">
        <f t="shared" si="52"/>
        <v>0.11282298787222377</v>
      </c>
      <c r="Q55">
        <f t="shared" si="53"/>
        <v>16.524079750253478</v>
      </c>
      <c r="R55">
        <f t="shared" si="54"/>
        <v>28.068179033367464</v>
      </c>
      <c r="S55">
        <f t="shared" si="55"/>
        <v>27.984229032258099</v>
      </c>
      <c r="T55">
        <f t="shared" si="56"/>
        <v>3.7913521284855602</v>
      </c>
      <c r="U55">
        <f t="shared" si="57"/>
        <v>40.056000326045812</v>
      </c>
      <c r="V55">
        <f t="shared" si="58"/>
        <v>1.6063041366840045</v>
      </c>
      <c r="W55">
        <f t="shared" si="59"/>
        <v>4.010146104476461</v>
      </c>
      <c r="X55">
        <f t="shared" si="60"/>
        <v>2.1850479918015555</v>
      </c>
      <c r="Y55">
        <f t="shared" si="61"/>
        <v>-186.55514897661178</v>
      </c>
      <c r="Z55">
        <f t="shared" si="62"/>
        <v>174.76170483210396</v>
      </c>
      <c r="AA55">
        <f t="shared" si="63"/>
        <v>11.402013227204472</v>
      </c>
      <c r="AB55">
        <f t="shared" si="64"/>
        <v>16.132648832950139</v>
      </c>
      <c r="AC55">
        <v>-3.9536192995352298E-2</v>
      </c>
      <c r="AD55">
        <v>4.4382840198017699E-2</v>
      </c>
      <c r="AE55">
        <v>3.3450547681646201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50089.343372577256</v>
      </c>
      <c r="AK55" t="s">
        <v>251</v>
      </c>
      <c r="AL55">
        <v>2.30031923076923</v>
      </c>
      <c r="AM55">
        <v>1.5891999999999999</v>
      </c>
      <c r="AN55">
        <f t="shared" si="68"/>
        <v>-0.71111923076923</v>
      </c>
      <c r="AO55">
        <f t="shared" si="69"/>
        <v>-0.44746994133477852</v>
      </c>
      <c r="AP55">
        <v>-1.2192523726073901</v>
      </c>
      <c r="AQ55" t="s">
        <v>372</v>
      </c>
      <c r="AR55">
        <v>2.34778461538462</v>
      </c>
      <c r="AS55">
        <v>1.7727999999999999</v>
      </c>
      <c r="AT55">
        <f t="shared" si="70"/>
        <v>-0.32433698972507896</v>
      </c>
      <c r="AU55">
        <v>0.5</v>
      </c>
      <c r="AV55">
        <f t="shared" si="71"/>
        <v>84.303574138478425</v>
      </c>
      <c r="AW55">
        <f t="shared" si="72"/>
        <v>3.4449126115168482</v>
      </c>
      <c r="AX55">
        <f t="shared" si="73"/>
        <v>-13.671383729569554</v>
      </c>
      <c r="AY55">
        <f t="shared" si="74"/>
        <v>1</v>
      </c>
      <c r="AZ55">
        <f t="shared" si="75"/>
        <v>5.5325827306714245E-2</v>
      </c>
      <c r="BA55">
        <f t="shared" si="76"/>
        <v>-0.10356498194945848</v>
      </c>
      <c r="BB55" t="s">
        <v>253</v>
      </c>
      <c r="BC55">
        <v>0</v>
      </c>
      <c r="BD55">
        <f t="shared" si="77"/>
        <v>1.7727999999999999</v>
      </c>
      <c r="BE55">
        <f t="shared" si="78"/>
        <v>-0.32433698972507902</v>
      </c>
      <c r="BF55">
        <f t="shared" si="79"/>
        <v>-0.11552982632771205</v>
      </c>
      <c r="BG55">
        <f t="shared" si="80"/>
        <v>1.0899784914877433</v>
      </c>
      <c r="BH55">
        <f t="shared" si="81"/>
        <v>0.25818455197927453</v>
      </c>
      <c r="BI55">
        <f t="shared" si="82"/>
        <v>100.003832258065</v>
      </c>
      <c r="BJ55">
        <f t="shared" si="83"/>
        <v>84.303574138478425</v>
      </c>
      <c r="BK55">
        <f t="shared" si="84"/>
        <v>0.84300343531764599</v>
      </c>
      <c r="BL55">
        <f t="shared" si="85"/>
        <v>0.19600687063529185</v>
      </c>
      <c r="BM55">
        <v>0.71482560654949101</v>
      </c>
      <c r="BN55">
        <v>0.5</v>
      </c>
      <c r="BO55" t="s">
        <v>254</v>
      </c>
      <c r="BP55">
        <v>1684836073.5709701</v>
      </c>
      <c r="BQ55">
        <v>400.02922580645202</v>
      </c>
      <c r="BR55">
        <v>400.76364516129001</v>
      </c>
      <c r="BS55">
        <v>16.812287096774199</v>
      </c>
      <c r="BT55">
        <v>16.217683870967701</v>
      </c>
      <c r="BU55">
        <v>500.00912903225799</v>
      </c>
      <c r="BV55">
        <v>95.343451612903195</v>
      </c>
      <c r="BW55">
        <v>0.20001177419354799</v>
      </c>
      <c r="BX55">
        <v>28.949977419354799</v>
      </c>
      <c r="BY55">
        <v>27.984229032258099</v>
      </c>
      <c r="BZ55">
        <v>999.9</v>
      </c>
      <c r="CA55">
        <v>10000</v>
      </c>
      <c r="CB55">
        <v>0</v>
      </c>
      <c r="CC55">
        <v>72.927545161290297</v>
      </c>
      <c r="CD55">
        <v>100.003832258065</v>
      </c>
      <c r="CE55">
        <v>0.89988932258064502</v>
      </c>
      <c r="CF55">
        <v>0.10011069032258101</v>
      </c>
      <c r="CG55">
        <v>0</v>
      </c>
      <c r="CH55">
        <v>2.35648709677419</v>
      </c>
      <c r="CI55">
        <v>0</v>
      </c>
      <c r="CJ55">
        <v>96.857748387096805</v>
      </c>
      <c r="CK55">
        <v>914.33822580645199</v>
      </c>
      <c r="CL55">
        <v>37.155000000000001</v>
      </c>
      <c r="CM55">
        <v>41.572161290322597</v>
      </c>
      <c r="CN55">
        <v>39.233741935483899</v>
      </c>
      <c r="CO55">
        <v>40.25</v>
      </c>
      <c r="CP55">
        <v>37.877000000000002</v>
      </c>
      <c r="CQ55">
        <v>89.992903225806501</v>
      </c>
      <c r="CR55">
        <v>10.011935483871</v>
      </c>
      <c r="CS55">
        <v>0</v>
      </c>
      <c r="CT55">
        <v>59.399999856948902</v>
      </c>
      <c r="CU55">
        <v>2.34778461538462</v>
      </c>
      <c r="CV55">
        <v>0.47176069215591898</v>
      </c>
      <c r="CW55">
        <v>1.0917982786111</v>
      </c>
      <c r="CX55">
        <v>96.877426923076897</v>
      </c>
      <c r="CY55">
        <v>15</v>
      </c>
      <c r="CZ55">
        <v>1684833719.2</v>
      </c>
      <c r="DA55" t="s">
        <v>255</v>
      </c>
      <c r="DB55">
        <v>2</v>
      </c>
      <c r="DC55">
        <v>-3.641</v>
      </c>
      <c r="DD55">
        <v>0.41499999999999998</v>
      </c>
      <c r="DE55">
        <v>400</v>
      </c>
      <c r="DF55">
        <v>16</v>
      </c>
      <c r="DG55">
        <v>1.58</v>
      </c>
      <c r="DH55">
        <v>0.23</v>
      </c>
      <c r="DI55">
        <v>-0.73551471153846104</v>
      </c>
      <c r="DJ55">
        <v>0.126067490694632</v>
      </c>
      <c r="DK55">
        <v>0.10371809840719801</v>
      </c>
      <c r="DL55">
        <v>1</v>
      </c>
      <c r="DM55">
        <v>2.3394863636363601</v>
      </c>
      <c r="DN55">
        <v>0.187461186111646</v>
      </c>
      <c r="DO55">
        <v>0.215549620516851</v>
      </c>
      <c r="DP55">
        <v>1</v>
      </c>
      <c r="DQ55">
        <v>0.59487684615384595</v>
      </c>
      <c r="DR55">
        <v>-7.1390886800873103E-3</v>
      </c>
      <c r="DS55">
        <v>2.4931028426488401E-3</v>
      </c>
      <c r="DT55">
        <v>1</v>
      </c>
      <c r="DU55">
        <v>3</v>
      </c>
      <c r="DV55">
        <v>3</v>
      </c>
      <c r="DW55" t="s">
        <v>260</v>
      </c>
      <c r="DX55">
        <v>100</v>
      </c>
      <c r="DY55">
        <v>100</v>
      </c>
      <c r="DZ55">
        <v>-3.641</v>
      </c>
      <c r="EA55">
        <v>0.41499999999999998</v>
      </c>
      <c r="EB55">
        <v>2</v>
      </c>
      <c r="EC55">
        <v>515.57799999999997</v>
      </c>
      <c r="ED55">
        <v>417.11</v>
      </c>
      <c r="EE55">
        <v>28.636199999999999</v>
      </c>
      <c r="EF55">
        <v>30.285699999999999</v>
      </c>
      <c r="EG55">
        <v>30.0002</v>
      </c>
      <c r="EH55">
        <v>30.4254</v>
      </c>
      <c r="EI55">
        <v>30.455100000000002</v>
      </c>
      <c r="EJ55">
        <v>20.138999999999999</v>
      </c>
      <c r="EK55">
        <v>27.354099999999999</v>
      </c>
      <c r="EL55">
        <v>0</v>
      </c>
      <c r="EM55">
        <v>28.635899999999999</v>
      </c>
      <c r="EN55">
        <v>400.71</v>
      </c>
      <c r="EO55">
        <v>16.212199999999999</v>
      </c>
      <c r="EP55">
        <v>100.399</v>
      </c>
      <c r="EQ55">
        <v>90.184899999999999</v>
      </c>
    </row>
    <row r="56" spans="1:147" x14ac:dyDescent="0.3">
      <c r="A56">
        <v>40</v>
      </c>
      <c r="B56">
        <v>1684836200.5999999</v>
      </c>
      <c r="C56">
        <v>2400.3999998569502</v>
      </c>
      <c r="D56" t="s">
        <v>373</v>
      </c>
      <c r="E56" t="s">
        <v>374</v>
      </c>
      <c r="F56">
        <v>1684836192.5999999</v>
      </c>
      <c r="G56">
        <f t="shared" si="43"/>
        <v>4.793439995943183E-3</v>
      </c>
      <c r="H56">
        <f t="shared" si="44"/>
        <v>13.074444028767935</v>
      </c>
      <c r="I56">
        <f t="shared" si="45"/>
        <v>399.79793548387102</v>
      </c>
      <c r="J56">
        <f t="shared" si="46"/>
        <v>280.37711232427569</v>
      </c>
      <c r="K56">
        <f t="shared" si="47"/>
        <v>26.787330608998655</v>
      </c>
      <c r="L56">
        <f t="shared" si="48"/>
        <v>38.196839199254114</v>
      </c>
      <c r="M56">
        <f t="shared" si="49"/>
        <v>0.20265836597828202</v>
      </c>
      <c r="N56">
        <f t="shared" si="50"/>
        <v>3.3565359196266944</v>
      </c>
      <c r="O56">
        <f t="shared" si="51"/>
        <v>0.196097862616644</v>
      </c>
      <c r="P56">
        <f t="shared" si="52"/>
        <v>0.12313290746890568</v>
      </c>
      <c r="Q56">
        <f t="shared" si="53"/>
        <v>161.8472816214686</v>
      </c>
      <c r="R56">
        <f t="shared" si="54"/>
        <v>28.190416369382074</v>
      </c>
      <c r="S56">
        <f t="shared" si="55"/>
        <v>28.289258064516101</v>
      </c>
      <c r="T56">
        <f t="shared" si="56"/>
        <v>3.8593037877570655</v>
      </c>
      <c r="U56">
        <f t="shared" si="57"/>
        <v>40.835144077919587</v>
      </c>
      <c r="V56">
        <f t="shared" si="58"/>
        <v>1.5905115547225004</v>
      </c>
      <c r="W56">
        <f t="shared" si="59"/>
        <v>3.8949576171142324</v>
      </c>
      <c r="X56">
        <f t="shared" si="60"/>
        <v>2.2687922330345653</v>
      </c>
      <c r="Y56">
        <f t="shared" si="61"/>
        <v>-211.39070382109438</v>
      </c>
      <c r="Z56">
        <f t="shared" si="62"/>
        <v>28.623400565186046</v>
      </c>
      <c r="AA56">
        <f t="shared" si="63"/>
        <v>1.8656667602069414</v>
      </c>
      <c r="AB56">
        <f t="shared" si="64"/>
        <v>-19.054354874232786</v>
      </c>
      <c r="AC56">
        <v>-3.95355598885022E-2</v>
      </c>
      <c r="AD56">
        <v>4.4382129480115301E-2</v>
      </c>
      <c r="AE56">
        <v>3.3450121453254398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50172.010624873699</v>
      </c>
      <c r="AK56" t="s">
        <v>251</v>
      </c>
      <c r="AL56">
        <v>2.30031923076923</v>
      </c>
      <c r="AM56">
        <v>1.5891999999999999</v>
      </c>
      <c r="AN56">
        <f t="shared" si="68"/>
        <v>-0.71111923076923</v>
      </c>
      <c r="AO56">
        <f t="shared" si="69"/>
        <v>-0.44746994133477852</v>
      </c>
      <c r="AP56">
        <v>-1.2192523726073901</v>
      </c>
      <c r="AQ56" t="s">
        <v>375</v>
      </c>
      <c r="AR56">
        <v>2.4027461538461501</v>
      </c>
      <c r="AS56">
        <v>1.75115</v>
      </c>
      <c r="AT56">
        <f t="shared" si="70"/>
        <v>-0.37209613902072936</v>
      </c>
      <c r="AU56">
        <v>0.5</v>
      </c>
      <c r="AV56">
        <f t="shared" si="71"/>
        <v>841.19938629623664</v>
      </c>
      <c r="AW56">
        <f t="shared" si="72"/>
        <v>13.074444028767935</v>
      </c>
      <c r="AX56">
        <f t="shared" si="73"/>
        <v>-156.50352189371833</v>
      </c>
      <c r="AY56">
        <f t="shared" si="74"/>
        <v>1</v>
      </c>
      <c r="AZ56">
        <f t="shared" si="75"/>
        <v>1.6992043306533821E-2</v>
      </c>
      <c r="BA56">
        <f t="shared" si="76"/>
        <v>-9.2482083202466966E-2</v>
      </c>
      <c r="BB56" t="s">
        <v>253</v>
      </c>
      <c r="BC56">
        <v>0</v>
      </c>
      <c r="BD56">
        <f t="shared" si="77"/>
        <v>1.75115</v>
      </c>
      <c r="BE56">
        <f t="shared" si="78"/>
        <v>-0.3720961390207293</v>
      </c>
      <c r="BF56">
        <f t="shared" si="79"/>
        <v>-0.10190661968285933</v>
      </c>
      <c r="BG56">
        <f t="shared" si="80"/>
        <v>1.1865124943971264</v>
      </c>
      <c r="BH56">
        <f t="shared" si="81"/>
        <v>0.2277395871080802</v>
      </c>
      <c r="BI56">
        <f t="shared" si="82"/>
        <v>999.998903225807</v>
      </c>
      <c r="BJ56">
        <f t="shared" si="83"/>
        <v>841.19938629623664</v>
      </c>
      <c r="BK56">
        <f t="shared" si="84"/>
        <v>0.84120030890302655</v>
      </c>
      <c r="BL56">
        <f t="shared" si="85"/>
        <v>0.19240061780605305</v>
      </c>
      <c r="BM56">
        <v>0.71482560654949101</v>
      </c>
      <c r="BN56">
        <v>0.5</v>
      </c>
      <c r="BO56" t="s">
        <v>254</v>
      </c>
      <c r="BP56">
        <v>1684836192.5999999</v>
      </c>
      <c r="BQ56">
        <v>399.79793548387102</v>
      </c>
      <c r="BR56">
        <v>401.94109677419402</v>
      </c>
      <c r="BS56">
        <v>16.647535483871</v>
      </c>
      <c r="BT56">
        <v>15.9736516129032</v>
      </c>
      <c r="BU56">
        <v>500.00177419354799</v>
      </c>
      <c r="BV56">
        <v>95.340387096774194</v>
      </c>
      <c r="BW56">
        <v>0.199974193548387</v>
      </c>
      <c r="BX56">
        <v>28.447435483871001</v>
      </c>
      <c r="BY56">
        <v>28.289258064516101</v>
      </c>
      <c r="BZ56">
        <v>999.9</v>
      </c>
      <c r="CA56">
        <v>10000.1612903226</v>
      </c>
      <c r="CB56">
        <v>0</v>
      </c>
      <c r="CC56">
        <v>72.962061290322595</v>
      </c>
      <c r="CD56">
        <v>999.998903225807</v>
      </c>
      <c r="CE56">
        <v>0.95999254838709702</v>
      </c>
      <c r="CF56">
        <v>4.0007180645161303E-2</v>
      </c>
      <c r="CG56">
        <v>0</v>
      </c>
      <c r="CH56">
        <v>2.4004580645161302</v>
      </c>
      <c r="CI56">
        <v>0</v>
      </c>
      <c r="CJ56">
        <v>1243.70258064516</v>
      </c>
      <c r="CK56">
        <v>9334.2909677419302</v>
      </c>
      <c r="CL56">
        <v>37.669129032258098</v>
      </c>
      <c r="CM56">
        <v>41.5</v>
      </c>
      <c r="CN56">
        <v>39.186999999999998</v>
      </c>
      <c r="CO56">
        <v>40.1991935483871</v>
      </c>
      <c r="CP56">
        <v>38.024000000000001</v>
      </c>
      <c r="CQ56">
        <v>959.99032258064506</v>
      </c>
      <c r="CR56">
        <v>40.010322580645202</v>
      </c>
      <c r="CS56">
        <v>0</v>
      </c>
      <c r="CT56">
        <v>118.40000009536701</v>
      </c>
      <c r="CU56">
        <v>2.4027461538461501</v>
      </c>
      <c r="CV56">
        <v>-8.6864945181682196E-2</v>
      </c>
      <c r="CW56">
        <v>-100.66871796348499</v>
      </c>
      <c r="CX56">
        <v>1242.7884615384601</v>
      </c>
      <c r="CY56">
        <v>15</v>
      </c>
      <c r="CZ56">
        <v>1684833719.2</v>
      </c>
      <c r="DA56" t="s">
        <v>255</v>
      </c>
      <c r="DB56">
        <v>2</v>
      </c>
      <c r="DC56">
        <v>-3.641</v>
      </c>
      <c r="DD56">
        <v>0.41499999999999998</v>
      </c>
      <c r="DE56">
        <v>400</v>
      </c>
      <c r="DF56">
        <v>16</v>
      </c>
      <c r="DG56">
        <v>1.58</v>
      </c>
      <c r="DH56">
        <v>0.23</v>
      </c>
      <c r="DI56">
        <v>-2.09139211538462</v>
      </c>
      <c r="DJ56">
        <v>-0.51649222231708003</v>
      </c>
      <c r="DK56">
        <v>0.121546570519865</v>
      </c>
      <c r="DL56">
        <v>0</v>
      </c>
      <c r="DM56">
        <v>2.4098545454545501</v>
      </c>
      <c r="DN56">
        <v>8.8633839141060003E-2</v>
      </c>
      <c r="DO56">
        <v>0.169959407526067</v>
      </c>
      <c r="DP56">
        <v>1</v>
      </c>
      <c r="DQ56">
        <v>0.63736863461538495</v>
      </c>
      <c r="DR56">
        <v>0.37486626654145</v>
      </c>
      <c r="DS56">
        <v>4.8225343624021602E-2</v>
      </c>
      <c r="DT56">
        <v>0</v>
      </c>
      <c r="DU56">
        <v>1</v>
      </c>
      <c r="DV56">
        <v>3</v>
      </c>
      <c r="DW56" t="s">
        <v>256</v>
      </c>
      <c r="DX56">
        <v>100</v>
      </c>
      <c r="DY56">
        <v>100</v>
      </c>
      <c r="DZ56">
        <v>-3.641</v>
      </c>
      <c r="EA56">
        <v>0.41499999999999998</v>
      </c>
      <c r="EB56">
        <v>2</v>
      </c>
      <c r="EC56">
        <v>515.36400000000003</v>
      </c>
      <c r="ED56">
        <v>416.24900000000002</v>
      </c>
      <c r="EE56">
        <v>22.100899999999999</v>
      </c>
      <c r="EF56">
        <v>30.3172</v>
      </c>
      <c r="EG56">
        <v>29.998000000000001</v>
      </c>
      <c r="EH56">
        <v>30.446400000000001</v>
      </c>
      <c r="EI56">
        <v>30.473400000000002</v>
      </c>
      <c r="EJ56">
        <v>20.1889</v>
      </c>
      <c r="EK56">
        <v>30.132000000000001</v>
      </c>
      <c r="EL56">
        <v>0</v>
      </c>
      <c r="EM56">
        <v>22.195499999999999</v>
      </c>
      <c r="EN56">
        <v>402.18400000000003</v>
      </c>
      <c r="EO56">
        <v>15.6347</v>
      </c>
      <c r="EP56">
        <v>100.39700000000001</v>
      </c>
      <c r="EQ56">
        <v>90.183199999999999</v>
      </c>
    </row>
    <row r="57" spans="1:147" x14ac:dyDescent="0.3">
      <c r="A57">
        <v>41</v>
      </c>
      <c r="B57">
        <v>1684836260.5999999</v>
      </c>
      <c r="C57">
        <v>2460.3999998569502</v>
      </c>
      <c r="D57" t="s">
        <v>376</v>
      </c>
      <c r="E57" t="s">
        <v>377</v>
      </c>
      <c r="F57">
        <v>1684836252.5999999</v>
      </c>
      <c r="G57">
        <f t="shared" si="43"/>
        <v>5.6355461421193406E-3</v>
      </c>
      <c r="H57">
        <f t="shared" si="44"/>
        <v>15.09772414873976</v>
      </c>
      <c r="I57">
        <f t="shared" si="45"/>
        <v>399.92048387096798</v>
      </c>
      <c r="J57">
        <f t="shared" si="46"/>
        <v>287.32699921681188</v>
      </c>
      <c r="K57">
        <f t="shared" si="47"/>
        <v>27.451642207512737</v>
      </c>
      <c r="L57">
        <f t="shared" si="48"/>
        <v>38.208988590024632</v>
      </c>
      <c r="M57">
        <f t="shared" si="49"/>
        <v>0.25063931567870451</v>
      </c>
      <c r="N57">
        <f t="shared" si="50"/>
        <v>3.3560480008492179</v>
      </c>
      <c r="O57">
        <f t="shared" si="51"/>
        <v>0.24068524914683931</v>
      </c>
      <c r="P57">
        <f t="shared" si="52"/>
        <v>0.15128967410557248</v>
      </c>
      <c r="Q57">
        <f t="shared" si="53"/>
        <v>161.84832618018567</v>
      </c>
      <c r="R57">
        <f t="shared" si="54"/>
        <v>27.180931672026826</v>
      </c>
      <c r="S57">
        <f t="shared" si="55"/>
        <v>27.497429032258101</v>
      </c>
      <c r="T57">
        <f t="shared" si="56"/>
        <v>3.6850686577739959</v>
      </c>
      <c r="U57">
        <f t="shared" si="57"/>
        <v>40.625559805766407</v>
      </c>
      <c r="V57">
        <f t="shared" si="58"/>
        <v>1.5088108354321739</v>
      </c>
      <c r="W57">
        <f t="shared" si="59"/>
        <v>3.713944725059549</v>
      </c>
      <c r="X57">
        <f t="shared" si="60"/>
        <v>2.1762578223418219</v>
      </c>
      <c r="Y57">
        <f t="shared" si="61"/>
        <v>-248.52758486746291</v>
      </c>
      <c r="Z57">
        <f t="shared" si="62"/>
        <v>24.146735746274469</v>
      </c>
      <c r="AA57">
        <f t="shared" si="63"/>
        <v>1.5615398271072116</v>
      </c>
      <c r="AB57">
        <f t="shared" si="64"/>
        <v>-60.970983113895542</v>
      </c>
      <c r="AC57">
        <v>-3.9528343964392303E-2</v>
      </c>
      <c r="AD57">
        <v>4.4374028973152201E-2</v>
      </c>
      <c r="AE57">
        <v>3.34452632983627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50299.499250272456</v>
      </c>
      <c r="AK57" t="s">
        <v>251</v>
      </c>
      <c r="AL57">
        <v>2.30031923076923</v>
      </c>
      <c r="AM57">
        <v>1.5891999999999999</v>
      </c>
      <c r="AN57">
        <f t="shared" si="68"/>
        <v>-0.71111923076923</v>
      </c>
      <c r="AO57">
        <f t="shared" si="69"/>
        <v>-0.44746994133477852</v>
      </c>
      <c r="AP57">
        <v>-1.2192523726073901</v>
      </c>
      <c r="AQ57" t="s">
        <v>378</v>
      </c>
      <c r="AR57">
        <v>2.4253076923076899</v>
      </c>
      <c r="AS57">
        <v>2.5177700000000001</v>
      </c>
      <c r="AT57">
        <f t="shared" si="70"/>
        <v>3.672388966915574E-2</v>
      </c>
      <c r="AU57">
        <v>0.5</v>
      </c>
      <c r="AV57">
        <f t="shared" si="71"/>
        <v>841.20751652903141</v>
      </c>
      <c r="AW57">
        <f t="shared" si="72"/>
        <v>15.09772414873976</v>
      </c>
      <c r="AX57">
        <f t="shared" si="73"/>
        <v>15.446206012938326</v>
      </c>
      <c r="AY57">
        <f t="shared" si="74"/>
        <v>1</v>
      </c>
      <c r="AZ57">
        <f t="shared" si="75"/>
        <v>1.9397088353030695E-2</v>
      </c>
      <c r="BA57">
        <f t="shared" si="76"/>
        <v>-0.36880652323286084</v>
      </c>
      <c r="BB57" t="s">
        <v>253</v>
      </c>
      <c r="BC57">
        <v>0</v>
      </c>
      <c r="BD57">
        <f t="shared" si="77"/>
        <v>2.5177700000000001</v>
      </c>
      <c r="BE57">
        <f t="shared" si="78"/>
        <v>3.6723889669155685E-2</v>
      </c>
      <c r="BF57">
        <f t="shared" si="79"/>
        <v>-0.58430027686886488</v>
      </c>
      <c r="BG57">
        <f t="shared" si="80"/>
        <v>0.42521030401223503</v>
      </c>
      <c r="BH57">
        <f t="shared" si="81"/>
        <v>1.3057866526764434</v>
      </c>
      <c r="BI57">
        <f t="shared" si="82"/>
        <v>1000.00893548387</v>
      </c>
      <c r="BJ57">
        <f t="shared" si="83"/>
        <v>841.20751652903141</v>
      </c>
      <c r="BK57">
        <f t="shared" si="84"/>
        <v>0.84119999999999995</v>
      </c>
      <c r="BL57">
        <f t="shared" si="85"/>
        <v>0.19240000000000002</v>
      </c>
      <c r="BM57">
        <v>0.71482560654949101</v>
      </c>
      <c r="BN57">
        <v>0.5</v>
      </c>
      <c r="BO57" t="s">
        <v>254</v>
      </c>
      <c r="BP57">
        <v>1684836252.5999999</v>
      </c>
      <c r="BQ57">
        <v>399.92048387096798</v>
      </c>
      <c r="BR57">
        <v>402.401096774194</v>
      </c>
      <c r="BS57">
        <v>15.7922096774194</v>
      </c>
      <c r="BT57">
        <v>14.9992612903226</v>
      </c>
      <c r="BU57">
        <v>500.00919354838697</v>
      </c>
      <c r="BV57">
        <v>95.341438709677405</v>
      </c>
      <c r="BW57">
        <v>0.200025483870968</v>
      </c>
      <c r="BX57">
        <v>27.630887096774199</v>
      </c>
      <c r="BY57">
        <v>27.497429032258101</v>
      </c>
      <c r="BZ57">
        <v>999.9</v>
      </c>
      <c r="CA57">
        <v>9998.22580645161</v>
      </c>
      <c r="CB57">
        <v>0</v>
      </c>
      <c r="CC57">
        <v>72.965858064516098</v>
      </c>
      <c r="CD57">
        <v>1000.00893548387</v>
      </c>
      <c r="CE57">
        <v>0.95999674193548401</v>
      </c>
      <c r="CF57">
        <v>4.0002903225806401E-2</v>
      </c>
      <c r="CG57">
        <v>0</v>
      </c>
      <c r="CH57">
        <v>2.4023290322580602</v>
      </c>
      <c r="CI57">
        <v>0</v>
      </c>
      <c r="CJ57">
        <v>1191.58064516129</v>
      </c>
      <c r="CK57">
        <v>9334.3961290322604</v>
      </c>
      <c r="CL57">
        <v>38.130903225806399</v>
      </c>
      <c r="CM57">
        <v>41.552</v>
      </c>
      <c r="CN57">
        <v>39.418999999999997</v>
      </c>
      <c r="CO57">
        <v>40.25</v>
      </c>
      <c r="CP57">
        <v>38.348580645161299</v>
      </c>
      <c r="CQ57">
        <v>960.00774193548398</v>
      </c>
      <c r="CR57">
        <v>40.000322580645197</v>
      </c>
      <c r="CS57">
        <v>0</v>
      </c>
      <c r="CT57">
        <v>59.400000095367403</v>
      </c>
      <c r="CU57">
        <v>2.4253076923076899</v>
      </c>
      <c r="CV57">
        <v>-7.6328216175771194E-2</v>
      </c>
      <c r="CW57">
        <v>-14.236581197892001</v>
      </c>
      <c r="CX57">
        <v>1191.40076923077</v>
      </c>
      <c r="CY57">
        <v>15</v>
      </c>
      <c r="CZ57">
        <v>1684833719.2</v>
      </c>
      <c r="DA57" t="s">
        <v>255</v>
      </c>
      <c r="DB57">
        <v>2</v>
      </c>
      <c r="DC57">
        <v>-3.641</v>
      </c>
      <c r="DD57">
        <v>0.41499999999999998</v>
      </c>
      <c r="DE57">
        <v>400</v>
      </c>
      <c r="DF57">
        <v>16</v>
      </c>
      <c r="DG57">
        <v>1.58</v>
      </c>
      <c r="DH57">
        <v>0.23</v>
      </c>
      <c r="DI57">
        <v>-2.4307761538461499</v>
      </c>
      <c r="DJ57">
        <v>-0.51568015026042202</v>
      </c>
      <c r="DK57">
        <v>0.14079973322955799</v>
      </c>
      <c r="DL57">
        <v>0</v>
      </c>
      <c r="DM57">
        <v>2.36284772727273</v>
      </c>
      <c r="DN57">
        <v>0.34085439532974698</v>
      </c>
      <c r="DO57">
        <v>0.20118214778092</v>
      </c>
      <c r="DP57">
        <v>1</v>
      </c>
      <c r="DQ57">
        <v>0.78568948076923095</v>
      </c>
      <c r="DR57">
        <v>5.5969314436954097E-2</v>
      </c>
      <c r="DS57">
        <v>2.2592059683650599E-2</v>
      </c>
      <c r="DT57">
        <v>1</v>
      </c>
      <c r="DU57">
        <v>2</v>
      </c>
      <c r="DV57">
        <v>3</v>
      </c>
      <c r="DW57" t="s">
        <v>312</v>
      </c>
      <c r="DX57">
        <v>100</v>
      </c>
      <c r="DY57">
        <v>100</v>
      </c>
      <c r="DZ57">
        <v>-3.641</v>
      </c>
      <c r="EA57">
        <v>0.41499999999999998</v>
      </c>
      <c r="EB57">
        <v>2</v>
      </c>
      <c r="EC57">
        <v>515.76499999999999</v>
      </c>
      <c r="ED57">
        <v>414.72399999999999</v>
      </c>
      <c r="EE57">
        <v>23.869199999999999</v>
      </c>
      <c r="EF57">
        <v>30.398800000000001</v>
      </c>
      <c r="EG57">
        <v>30</v>
      </c>
      <c r="EH57">
        <v>30.480499999999999</v>
      </c>
      <c r="EI57">
        <v>30.502099999999999</v>
      </c>
      <c r="EJ57">
        <v>20.191600000000001</v>
      </c>
      <c r="EK57">
        <v>34.244799999999998</v>
      </c>
      <c r="EL57">
        <v>0</v>
      </c>
      <c r="EM57">
        <v>24.142499999999998</v>
      </c>
      <c r="EN57">
        <v>402.387</v>
      </c>
      <c r="EO57">
        <v>14.834</v>
      </c>
      <c r="EP57">
        <v>100.398</v>
      </c>
      <c r="EQ57">
        <v>90.192099999999996</v>
      </c>
    </row>
    <row r="58" spans="1:147" x14ac:dyDescent="0.3">
      <c r="A58">
        <v>42</v>
      </c>
      <c r="B58">
        <v>1684836320.5999999</v>
      </c>
      <c r="C58">
        <v>2520.3999998569502</v>
      </c>
      <c r="D58" t="s">
        <v>379</v>
      </c>
      <c r="E58" t="s">
        <v>380</v>
      </c>
      <c r="F58">
        <v>1684836312.5999999</v>
      </c>
      <c r="G58">
        <f t="shared" si="43"/>
        <v>5.8211334171261375E-3</v>
      </c>
      <c r="H58">
        <f t="shared" si="44"/>
        <v>16.425665883100567</v>
      </c>
      <c r="I58">
        <f t="shared" si="45"/>
        <v>399.950290322581</v>
      </c>
      <c r="J58">
        <f t="shared" si="46"/>
        <v>280.81183022403184</v>
      </c>
      <c r="K58">
        <f t="shared" si="47"/>
        <v>26.828747720797963</v>
      </c>
      <c r="L58">
        <f t="shared" si="48"/>
        <v>38.211230030315669</v>
      </c>
      <c r="M58">
        <f t="shared" si="49"/>
        <v>0.25615988121244021</v>
      </c>
      <c r="N58">
        <f t="shared" si="50"/>
        <v>3.3533313910627296</v>
      </c>
      <c r="O58">
        <f t="shared" si="51"/>
        <v>0.24576421381227118</v>
      </c>
      <c r="P58">
        <f t="shared" si="52"/>
        <v>0.15450148870808253</v>
      </c>
      <c r="Q58">
        <f t="shared" si="53"/>
        <v>161.84593605224686</v>
      </c>
      <c r="R58">
        <f t="shared" si="54"/>
        <v>27.221522723108365</v>
      </c>
      <c r="S58">
        <f t="shared" si="55"/>
        <v>27.537558064516102</v>
      </c>
      <c r="T58">
        <f t="shared" si="56"/>
        <v>3.6937306288040181</v>
      </c>
      <c r="U58">
        <f t="shared" si="57"/>
        <v>39.982941617730908</v>
      </c>
      <c r="V58">
        <f t="shared" si="58"/>
        <v>1.4922027009066312</v>
      </c>
      <c r="W58">
        <f t="shared" si="59"/>
        <v>3.7320983412708588</v>
      </c>
      <c r="X58">
        <f t="shared" si="60"/>
        <v>2.2015279278973869</v>
      </c>
      <c r="Y58">
        <f t="shared" si="61"/>
        <v>-256.71198369526269</v>
      </c>
      <c r="Z58">
        <f t="shared" si="62"/>
        <v>31.956921217837227</v>
      </c>
      <c r="AA58">
        <f t="shared" si="63"/>
        <v>2.0695649773278726</v>
      </c>
      <c r="AB58">
        <f t="shared" si="64"/>
        <v>-60.839561447850734</v>
      </c>
      <c r="AC58">
        <v>-3.9488175306834197E-2</v>
      </c>
      <c r="AD58">
        <v>4.4328936136075602E-2</v>
      </c>
      <c r="AE58">
        <v>3.3418214283585801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50236.489068064897</v>
      </c>
      <c r="AK58" t="s">
        <v>251</v>
      </c>
      <c r="AL58">
        <v>2.30031923076923</v>
      </c>
      <c r="AM58">
        <v>1.5891999999999999</v>
      </c>
      <c r="AN58">
        <f t="shared" si="68"/>
        <v>-0.71111923076923</v>
      </c>
      <c r="AO58">
        <f t="shared" si="69"/>
        <v>-0.44746994133477852</v>
      </c>
      <c r="AP58">
        <v>-1.2192523726073901</v>
      </c>
      <c r="AQ58" t="s">
        <v>381</v>
      </c>
      <c r="AR58">
        <v>2.36835</v>
      </c>
      <c r="AS58">
        <v>1.94289</v>
      </c>
      <c r="AT58">
        <f t="shared" si="70"/>
        <v>-0.21898306131587475</v>
      </c>
      <c r="AU58">
        <v>0.5</v>
      </c>
      <c r="AV58">
        <f t="shared" si="71"/>
        <v>841.19501597420674</v>
      </c>
      <c r="AW58">
        <f t="shared" si="72"/>
        <v>16.425665883100567</v>
      </c>
      <c r="AX58">
        <f t="shared" si="73"/>
        <v>-92.103729880843972</v>
      </c>
      <c r="AY58">
        <f t="shared" si="74"/>
        <v>1</v>
      </c>
      <c r="AZ58">
        <f t="shared" si="75"/>
        <v>2.0976013790658259E-2</v>
      </c>
      <c r="BA58">
        <f t="shared" si="76"/>
        <v>-0.18204324485688847</v>
      </c>
      <c r="BB58" t="s">
        <v>253</v>
      </c>
      <c r="BC58">
        <v>0</v>
      </c>
      <c r="BD58">
        <f t="shared" si="77"/>
        <v>1.94289</v>
      </c>
      <c r="BE58">
        <f t="shared" si="78"/>
        <v>-0.21898306131587478</v>
      </c>
      <c r="BF58">
        <f t="shared" si="79"/>
        <v>-0.22255852001006801</v>
      </c>
      <c r="BG58">
        <f t="shared" si="80"/>
        <v>1.1903335356326614</v>
      </c>
      <c r="BH58">
        <f t="shared" si="81"/>
        <v>0.49737088338534657</v>
      </c>
      <c r="BI58">
        <f t="shared" si="82"/>
        <v>999.99406451612901</v>
      </c>
      <c r="BJ58">
        <f t="shared" si="83"/>
        <v>841.19501597420674</v>
      </c>
      <c r="BK58">
        <f t="shared" si="84"/>
        <v>0.84120000890329183</v>
      </c>
      <c r="BL58">
        <f t="shared" si="85"/>
        <v>0.19240001780658372</v>
      </c>
      <c r="BM58">
        <v>0.71482560654949101</v>
      </c>
      <c r="BN58">
        <v>0.5</v>
      </c>
      <c r="BO58" t="s">
        <v>254</v>
      </c>
      <c r="BP58">
        <v>1684836312.5999999</v>
      </c>
      <c r="BQ58">
        <v>399.950290322581</v>
      </c>
      <c r="BR58">
        <v>402.63135483871002</v>
      </c>
      <c r="BS58">
        <v>15.6186258064516</v>
      </c>
      <c r="BT58">
        <v>14.7994290322581</v>
      </c>
      <c r="BU58">
        <v>500.01474193548398</v>
      </c>
      <c r="BV58">
        <v>95.339909677419399</v>
      </c>
      <c r="BW58">
        <v>0.200038548387097</v>
      </c>
      <c r="BX58">
        <v>27.714325806451601</v>
      </c>
      <c r="BY58">
        <v>27.537558064516102</v>
      </c>
      <c r="BZ58">
        <v>999.9</v>
      </c>
      <c r="CA58">
        <v>9988.22580645161</v>
      </c>
      <c r="CB58">
        <v>0</v>
      </c>
      <c r="CC58">
        <v>72.9741419354839</v>
      </c>
      <c r="CD58">
        <v>999.99406451612901</v>
      </c>
      <c r="CE58">
        <v>0.95999900000000005</v>
      </c>
      <c r="CF58">
        <v>4.0000599999999997E-2</v>
      </c>
      <c r="CG58">
        <v>0</v>
      </c>
      <c r="CH58">
        <v>2.3975225806451599</v>
      </c>
      <c r="CI58">
        <v>0</v>
      </c>
      <c r="CJ58">
        <v>1183.89935483871</v>
      </c>
      <c r="CK58">
        <v>9334.26967741935</v>
      </c>
      <c r="CL58">
        <v>38.495935483871001</v>
      </c>
      <c r="CM58">
        <v>41.637</v>
      </c>
      <c r="CN58">
        <v>39.670999999999999</v>
      </c>
      <c r="CO58">
        <v>40.366870967741903</v>
      </c>
      <c r="CP58">
        <v>38.600612903225802</v>
      </c>
      <c r="CQ58">
        <v>959.99258064516096</v>
      </c>
      <c r="CR58">
        <v>40</v>
      </c>
      <c r="CS58">
        <v>0</v>
      </c>
      <c r="CT58">
        <v>59.200000047683702</v>
      </c>
      <c r="CU58">
        <v>2.36835</v>
      </c>
      <c r="CV58">
        <v>-0.41147692599752</v>
      </c>
      <c r="CW58">
        <v>-1.3928205023517699</v>
      </c>
      <c r="CX58">
        <v>1183.9153846153799</v>
      </c>
      <c r="CY58">
        <v>15</v>
      </c>
      <c r="CZ58">
        <v>1684833719.2</v>
      </c>
      <c r="DA58" t="s">
        <v>255</v>
      </c>
      <c r="DB58">
        <v>2</v>
      </c>
      <c r="DC58">
        <v>-3.641</v>
      </c>
      <c r="DD58">
        <v>0.41499999999999998</v>
      </c>
      <c r="DE58">
        <v>400</v>
      </c>
      <c r="DF58">
        <v>16</v>
      </c>
      <c r="DG58">
        <v>1.58</v>
      </c>
      <c r="DH58">
        <v>0.23</v>
      </c>
      <c r="DI58">
        <v>-2.6316090384615398</v>
      </c>
      <c r="DJ58">
        <v>-0.43697472893366501</v>
      </c>
      <c r="DK58">
        <v>0.15171442617197201</v>
      </c>
      <c r="DL58">
        <v>1</v>
      </c>
      <c r="DM58">
        <v>2.3773522727272698</v>
      </c>
      <c r="DN58">
        <v>0.14061575076878899</v>
      </c>
      <c r="DO58">
        <v>0.210898673956601</v>
      </c>
      <c r="DP58">
        <v>1</v>
      </c>
      <c r="DQ58">
        <v>0.79971148076923104</v>
      </c>
      <c r="DR58">
        <v>0.16824538376162701</v>
      </c>
      <c r="DS58">
        <v>2.3373811552256499E-2</v>
      </c>
      <c r="DT58">
        <v>0</v>
      </c>
      <c r="DU58">
        <v>2</v>
      </c>
      <c r="DV58">
        <v>3</v>
      </c>
      <c r="DW58" t="s">
        <v>312</v>
      </c>
      <c r="DX58">
        <v>100</v>
      </c>
      <c r="DY58">
        <v>100</v>
      </c>
      <c r="DZ58">
        <v>-3.641</v>
      </c>
      <c r="EA58">
        <v>0.41499999999999998</v>
      </c>
      <c r="EB58">
        <v>2</v>
      </c>
      <c r="EC58">
        <v>515.97400000000005</v>
      </c>
      <c r="ED58">
        <v>414.59399999999999</v>
      </c>
      <c r="EE58">
        <v>27.350300000000001</v>
      </c>
      <c r="EF58">
        <v>30.446300000000001</v>
      </c>
      <c r="EG58">
        <v>30.000900000000001</v>
      </c>
      <c r="EH58">
        <v>30.522500000000001</v>
      </c>
      <c r="EI58">
        <v>30.536100000000001</v>
      </c>
      <c r="EJ58">
        <v>20.201499999999999</v>
      </c>
      <c r="EK58">
        <v>34.521799999999999</v>
      </c>
      <c r="EL58">
        <v>0</v>
      </c>
      <c r="EM58">
        <v>27.294499999999999</v>
      </c>
      <c r="EN58">
        <v>402.50400000000002</v>
      </c>
      <c r="EO58">
        <v>14.7498</v>
      </c>
      <c r="EP58">
        <v>100.38800000000001</v>
      </c>
      <c r="EQ58">
        <v>90.188500000000005</v>
      </c>
    </row>
    <row r="59" spans="1:147" x14ac:dyDescent="0.3">
      <c r="A59">
        <v>43</v>
      </c>
      <c r="B59">
        <v>1684836380.5999999</v>
      </c>
      <c r="C59">
        <v>2580.3999998569502</v>
      </c>
      <c r="D59" t="s">
        <v>382</v>
      </c>
      <c r="E59" t="s">
        <v>383</v>
      </c>
      <c r="F59">
        <v>1684836372.5999999</v>
      </c>
      <c r="G59">
        <f t="shared" si="43"/>
        <v>5.524898504814392E-3</v>
      </c>
      <c r="H59">
        <f t="shared" si="44"/>
        <v>17.727030856828645</v>
      </c>
      <c r="I59">
        <f t="shared" si="45"/>
        <v>399.97180645161302</v>
      </c>
      <c r="J59">
        <f t="shared" si="46"/>
        <v>263.19062070922587</v>
      </c>
      <c r="K59">
        <f t="shared" si="47"/>
        <v>25.145516216349964</v>
      </c>
      <c r="L59">
        <f t="shared" si="48"/>
        <v>38.213738461156602</v>
      </c>
      <c r="M59">
        <f t="shared" si="49"/>
        <v>0.23643464832542663</v>
      </c>
      <c r="N59">
        <f t="shared" si="50"/>
        <v>3.3579353101000948</v>
      </c>
      <c r="O59">
        <f t="shared" si="51"/>
        <v>0.22756017242524224</v>
      </c>
      <c r="P59">
        <f t="shared" si="52"/>
        <v>0.14299469113245539</v>
      </c>
      <c r="Q59">
        <f t="shared" si="53"/>
        <v>161.84367326141128</v>
      </c>
      <c r="R59">
        <f t="shared" si="54"/>
        <v>27.787250017367562</v>
      </c>
      <c r="S59">
        <f t="shared" si="55"/>
        <v>27.910909677419401</v>
      </c>
      <c r="T59">
        <f t="shared" si="56"/>
        <v>3.7751751692343287</v>
      </c>
      <c r="U59">
        <f t="shared" si="57"/>
        <v>39.559365730952315</v>
      </c>
      <c r="V59">
        <f t="shared" si="58"/>
        <v>1.5198262063428576</v>
      </c>
      <c r="W59">
        <f t="shared" si="59"/>
        <v>3.841887194752732</v>
      </c>
      <c r="X59">
        <f t="shared" si="60"/>
        <v>2.2553489628914711</v>
      </c>
      <c r="Y59">
        <f t="shared" si="61"/>
        <v>-243.64802406231468</v>
      </c>
      <c r="Z59">
        <f t="shared" si="62"/>
        <v>54.421442223720092</v>
      </c>
      <c r="AA59">
        <f t="shared" si="63"/>
        <v>3.5348702672961858</v>
      </c>
      <c r="AB59">
        <f t="shared" si="64"/>
        <v>-23.848038309887116</v>
      </c>
      <c r="AC59">
        <v>-3.9556258110783303E-2</v>
      </c>
      <c r="AD59">
        <v>4.4405365047889701E-2</v>
      </c>
      <c r="AE59">
        <v>3.3464055027075501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50236.531618859211</v>
      </c>
      <c r="AK59" t="s">
        <v>251</v>
      </c>
      <c r="AL59">
        <v>2.30031923076923</v>
      </c>
      <c r="AM59">
        <v>1.5891999999999999</v>
      </c>
      <c r="AN59">
        <f t="shared" si="68"/>
        <v>-0.71111923076923</v>
      </c>
      <c r="AO59">
        <f t="shared" si="69"/>
        <v>-0.44746994133477852</v>
      </c>
      <c r="AP59">
        <v>-1.2192523726073901</v>
      </c>
      <c r="AQ59" t="s">
        <v>384</v>
      </c>
      <c r="AR59">
        <v>2.3193653846153799</v>
      </c>
      <c r="AS59">
        <v>1.6212</v>
      </c>
      <c r="AT59">
        <f t="shared" si="70"/>
        <v>-0.43064728880790759</v>
      </c>
      <c r="AU59">
        <v>0.5</v>
      </c>
      <c r="AV59">
        <f t="shared" si="71"/>
        <v>841.18314340640825</v>
      </c>
      <c r="AW59">
        <f t="shared" si="72"/>
        <v>17.727030856828645</v>
      </c>
      <c r="AX59">
        <f t="shared" si="73"/>
        <v>-181.12662004944153</v>
      </c>
      <c r="AY59">
        <f t="shared" si="74"/>
        <v>1</v>
      </c>
      <c r="AZ59">
        <f t="shared" si="75"/>
        <v>2.2523374817893075E-2</v>
      </c>
      <c r="BA59">
        <f t="shared" si="76"/>
        <v>-1.9738465334320273E-2</v>
      </c>
      <c r="BB59" t="s">
        <v>253</v>
      </c>
      <c r="BC59">
        <v>0</v>
      </c>
      <c r="BD59">
        <f t="shared" si="77"/>
        <v>1.6212</v>
      </c>
      <c r="BE59">
        <f t="shared" si="78"/>
        <v>-0.4306472888079077</v>
      </c>
      <c r="BF59">
        <f t="shared" si="79"/>
        <v>-2.0135917442738502E-2</v>
      </c>
      <c r="BG59">
        <f t="shared" si="80"/>
        <v>1.0280453755146597</v>
      </c>
      <c r="BH59">
        <f t="shared" si="81"/>
        <v>4.4999486183751596E-2</v>
      </c>
      <c r="BI59">
        <f t="shared" si="82"/>
        <v>999.97993548387103</v>
      </c>
      <c r="BJ59">
        <f t="shared" si="83"/>
        <v>841.18314340640825</v>
      </c>
      <c r="BK59">
        <f t="shared" si="84"/>
        <v>0.84120002167781094</v>
      </c>
      <c r="BL59">
        <f t="shared" si="85"/>
        <v>0.19240004335562191</v>
      </c>
      <c r="BM59">
        <v>0.71482560654949101</v>
      </c>
      <c r="BN59">
        <v>0.5</v>
      </c>
      <c r="BO59" t="s">
        <v>254</v>
      </c>
      <c r="BP59">
        <v>1684836372.5999999</v>
      </c>
      <c r="BQ59">
        <v>399.97180645161302</v>
      </c>
      <c r="BR59">
        <v>402.82203225806501</v>
      </c>
      <c r="BS59">
        <v>15.9075677419355</v>
      </c>
      <c r="BT59">
        <v>15.130277419354799</v>
      </c>
      <c r="BU59">
        <v>500.00809677419397</v>
      </c>
      <c r="BV59">
        <v>95.341093548387093</v>
      </c>
      <c r="BW59">
        <v>0.19998670967741899</v>
      </c>
      <c r="BX59">
        <v>28.211525806451601</v>
      </c>
      <c r="BY59">
        <v>27.910909677419401</v>
      </c>
      <c r="BZ59">
        <v>999.9</v>
      </c>
      <c r="CA59">
        <v>10005.322580645199</v>
      </c>
      <c r="CB59">
        <v>0</v>
      </c>
      <c r="CC59">
        <v>72.981045161290297</v>
      </c>
      <c r="CD59">
        <v>999.97993548387103</v>
      </c>
      <c r="CE59">
        <v>0.96000077419354801</v>
      </c>
      <c r="CF59">
        <v>3.9998954838709702E-2</v>
      </c>
      <c r="CG59">
        <v>0</v>
      </c>
      <c r="CH59">
        <v>2.3313935483871</v>
      </c>
      <c r="CI59">
        <v>0</v>
      </c>
      <c r="CJ59">
        <v>1182.4938709677399</v>
      </c>
      <c r="CK59">
        <v>9334.1348387096805</v>
      </c>
      <c r="CL59">
        <v>38.787999999999997</v>
      </c>
      <c r="CM59">
        <v>41.787999999999997</v>
      </c>
      <c r="CN59">
        <v>39.941129032257997</v>
      </c>
      <c r="CO59">
        <v>40.475612903225802</v>
      </c>
      <c r="CP59">
        <v>38.8546774193548</v>
      </c>
      <c r="CQ59">
        <v>959.98193548387098</v>
      </c>
      <c r="CR59">
        <v>40</v>
      </c>
      <c r="CS59">
        <v>0</v>
      </c>
      <c r="CT59">
        <v>59.599999904632597</v>
      </c>
      <c r="CU59">
        <v>2.3193653846153799</v>
      </c>
      <c r="CV59">
        <v>-0.111798286110671</v>
      </c>
      <c r="CW59">
        <v>3.4082051286352701</v>
      </c>
      <c r="CX59">
        <v>1182.56961538462</v>
      </c>
      <c r="CY59">
        <v>15</v>
      </c>
      <c r="CZ59">
        <v>1684833719.2</v>
      </c>
      <c r="DA59" t="s">
        <v>255</v>
      </c>
      <c r="DB59">
        <v>2</v>
      </c>
      <c r="DC59">
        <v>-3.641</v>
      </c>
      <c r="DD59">
        <v>0.41499999999999998</v>
      </c>
      <c r="DE59">
        <v>400</v>
      </c>
      <c r="DF59">
        <v>16</v>
      </c>
      <c r="DG59">
        <v>1.58</v>
      </c>
      <c r="DH59">
        <v>0.23</v>
      </c>
      <c r="DI59">
        <v>-2.8450134615384601</v>
      </c>
      <c r="DJ59">
        <v>-7.1811696405714207E-2</v>
      </c>
      <c r="DK59">
        <v>0.12482280711664601</v>
      </c>
      <c r="DL59">
        <v>1</v>
      </c>
      <c r="DM59">
        <v>2.3184795454545499</v>
      </c>
      <c r="DN59">
        <v>0.128131923202561</v>
      </c>
      <c r="DO59">
        <v>0.14825013043002899</v>
      </c>
      <c r="DP59">
        <v>1</v>
      </c>
      <c r="DQ59">
        <v>0.77061873076923104</v>
      </c>
      <c r="DR59">
        <v>4.6281058652776201E-2</v>
      </c>
      <c r="DS59">
        <v>1.9801936340938801E-2</v>
      </c>
      <c r="DT59">
        <v>1</v>
      </c>
      <c r="DU59">
        <v>3</v>
      </c>
      <c r="DV59">
        <v>3</v>
      </c>
      <c r="DW59" t="s">
        <v>260</v>
      </c>
      <c r="DX59">
        <v>100</v>
      </c>
      <c r="DY59">
        <v>100</v>
      </c>
      <c r="DZ59">
        <v>-3.641</v>
      </c>
      <c r="EA59">
        <v>0.41499999999999998</v>
      </c>
      <c r="EB59">
        <v>2</v>
      </c>
      <c r="EC59">
        <v>516.16399999999999</v>
      </c>
      <c r="ED59">
        <v>414.92099999999999</v>
      </c>
      <c r="EE59">
        <v>28.4129</v>
      </c>
      <c r="EF59">
        <v>30.448899999999998</v>
      </c>
      <c r="EG59">
        <v>30</v>
      </c>
      <c r="EH59">
        <v>30.546199999999999</v>
      </c>
      <c r="EI59">
        <v>30.564900000000002</v>
      </c>
      <c r="EJ59">
        <v>20.212599999999998</v>
      </c>
      <c r="EK59">
        <v>31.801500000000001</v>
      </c>
      <c r="EL59">
        <v>0</v>
      </c>
      <c r="EM59">
        <v>28.384599999999999</v>
      </c>
      <c r="EN59">
        <v>402.90600000000001</v>
      </c>
      <c r="EO59">
        <v>15.223699999999999</v>
      </c>
      <c r="EP59">
        <v>100.383</v>
      </c>
      <c r="EQ59">
        <v>90.188299999999998</v>
      </c>
    </row>
    <row r="60" spans="1:147" x14ac:dyDescent="0.3">
      <c r="A60">
        <v>44</v>
      </c>
      <c r="B60">
        <v>1684836440.5999999</v>
      </c>
      <c r="C60">
        <v>2640.3999998569502</v>
      </c>
      <c r="D60" t="s">
        <v>385</v>
      </c>
      <c r="E60" t="s">
        <v>386</v>
      </c>
      <c r="F60">
        <v>1684836432.5999999</v>
      </c>
      <c r="G60">
        <f t="shared" si="43"/>
        <v>5.9600777921673459E-3</v>
      </c>
      <c r="H60">
        <f t="shared" si="44"/>
        <v>18.533016241511191</v>
      </c>
      <c r="I60">
        <f t="shared" si="45"/>
        <v>399.97670967741902</v>
      </c>
      <c r="J60">
        <f t="shared" si="46"/>
        <v>266.18419609448887</v>
      </c>
      <c r="K60">
        <f t="shared" si="47"/>
        <v>25.431252657718971</v>
      </c>
      <c r="L60">
        <f t="shared" si="48"/>
        <v>38.213796725177374</v>
      </c>
      <c r="M60">
        <f t="shared" si="49"/>
        <v>0.25418669135860472</v>
      </c>
      <c r="N60">
        <f t="shared" si="50"/>
        <v>3.357002485964379</v>
      </c>
      <c r="O60">
        <f t="shared" si="51"/>
        <v>0.24395783290421236</v>
      </c>
      <c r="P60">
        <f t="shared" si="52"/>
        <v>0.15335836888245444</v>
      </c>
      <c r="Q60">
        <f t="shared" si="53"/>
        <v>161.84771915172084</v>
      </c>
      <c r="R60">
        <f t="shared" si="54"/>
        <v>28.028636516862928</v>
      </c>
      <c r="S60">
        <f t="shared" si="55"/>
        <v>28.134906451612899</v>
      </c>
      <c r="T60">
        <f t="shared" si="56"/>
        <v>3.82478709756443</v>
      </c>
      <c r="U60">
        <f t="shared" si="57"/>
        <v>39.716446924228741</v>
      </c>
      <c r="V60">
        <f t="shared" si="58"/>
        <v>1.5564032742848428</v>
      </c>
      <c r="W60">
        <f t="shared" si="59"/>
        <v>3.9187877940193339</v>
      </c>
      <c r="X60">
        <f t="shared" si="60"/>
        <v>2.2683838232795872</v>
      </c>
      <c r="Y60">
        <f t="shared" si="61"/>
        <v>-262.83943063457997</v>
      </c>
      <c r="Z60">
        <f t="shared" si="62"/>
        <v>75.569042003028883</v>
      </c>
      <c r="AA60">
        <f t="shared" si="63"/>
        <v>4.9236813154994934</v>
      </c>
      <c r="AB60">
        <f t="shared" si="64"/>
        <v>-20.498988164330754</v>
      </c>
      <c r="AC60">
        <v>-3.9542460426695999E-2</v>
      </c>
      <c r="AD60">
        <v>4.4389875938758198E-2</v>
      </c>
      <c r="AE60">
        <v>3.3454767003031001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50162.927629630656</v>
      </c>
      <c r="AK60" t="s">
        <v>251</v>
      </c>
      <c r="AL60">
        <v>2.30031923076923</v>
      </c>
      <c r="AM60">
        <v>1.5891999999999999</v>
      </c>
      <c r="AN60">
        <f t="shared" si="68"/>
        <v>-0.71111923076923</v>
      </c>
      <c r="AO60">
        <f t="shared" si="69"/>
        <v>-0.44746994133477852</v>
      </c>
      <c r="AP60">
        <v>-1.2192523726073901</v>
      </c>
      <c r="AQ60" t="s">
        <v>387</v>
      </c>
      <c r="AR60">
        <v>2.3910653846153802</v>
      </c>
      <c r="AS60">
        <v>3.2566000000000002</v>
      </c>
      <c r="AT60">
        <f t="shared" si="70"/>
        <v>0.26577860817558796</v>
      </c>
      <c r="AU60">
        <v>0.5</v>
      </c>
      <c r="AV60">
        <f t="shared" si="71"/>
        <v>841.20412455470671</v>
      </c>
      <c r="AW60">
        <f t="shared" si="72"/>
        <v>18.533016241511191</v>
      </c>
      <c r="AX60">
        <f t="shared" si="73"/>
        <v>111.78703070785694</v>
      </c>
      <c r="AY60">
        <f t="shared" si="74"/>
        <v>1</v>
      </c>
      <c r="AZ60">
        <f t="shared" si="75"/>
        <v>2.3480945988673663E-2</v>
      </c>
      <c r="BA60">
        <f t="shared" si="76"/>
        <v>-0.51200638702941725</v>
      </c>
      <c r="BB60" t="s">
        <v>253</v>
      </c>
      <c r="BC60">
        <v>0</v>
      </c>
      <c r="BD60">
        <f t="shared" si="77"/>
        <v>3.2566000000000002</v>
      </c>
      <c r="BE60">
        <f t="shared" si="78"/>
        <v>0.26577860817558802</v>
      </c>
      <c r="BF60">
        <f t="shared" si="79"/>
        <v>-1.0492071482506924</v>
      </c>
      <c r="BG60">
        <f t="shared" si="80"/>
        <v>0.90510511476755284</v>
      </c>
      <c r="BH60">
        <f t="shared" si="81"/>
        <v>2.3447544769621049</v>
      </c>
      <c r="BI60">
        <f t="shared" si="82"/>
        <v>1000.00487096774</v>
      </c>
      <c r="BJ60">
        <f t="shared" si="83"/>
        <v>841.20412455470671</v>
      </c>
      <c r="BK60">
        <f t="shared" si="84"/>
        <v>0.84120002709651187</v>
      </c>
      <c r="BL60">
        <f t="shared" si="85"/>
        <v>0.19240005419302394</v>
      </c>
      <c r="BM60">
        <v>0.71482560654949101</v>
      </c>
      <c r="BN60">
        <v>0.5</v>
      </c>
      <c r="BO60" t="s">
        <v>254</v>
      </c>
      <c r="BP60">
        <v>1684836432.5999999</v>
      </c>
      <c r="BQ60">
        <v>399.97670967741902</v>
      </c>
      <c r="BR60">
        <v>402.96703225806402</v>
      </c>
      <c r="BS60">
        <v>16.290583870967701</v>
      </c>
      <c r="BT60">
        <v>15.452400000000001</v>
      </c>
      <c r="BU60">
        <v>500.01100000000002</v>
      </c>
      <c r="BV60">
        <v>95.340112903225801</v>
      </c>
      <c r="BW60">
        <v>0.199941806451613</v>
      </c>
      <c r="BX60">
        <v>28.5524548387097</v>
      </c>
      <c r="BY60">
        <v>28.134906451612899</v>
      </c>
      <c r="BZ60">
        <v>999.9</v>
      </c>
      <c r="CA60">
        <v>10001.935483871001</v>
      </c>
      <c r="CB60">
        <v>0</v>
      </c>
      <c r="CC60">
        <v>72.981045161290297</v>
      </c>
      <c r="CD60">
        <v>1000.00487096774</v>
      </c>
      <c r="CE60">
        <v>0.96000325806451603</v>
      </c>
      <c r="CF60">
        <v>3.9996651612903202E-2</v>
      </c>
      <c r="CG60">
        <v>0</v>
      </c>
      <c r="CH60">
        <v>2.3852870967741899</v>
      </c>
      <c r="CI60">
        <v>0</v>
      </c>
      <c r="CJ60">
        <v>1190.3258064516101</v>
      </c>
      <c r="CK60">
        <v>9334.3799999999992</v>
      </c>
      <c r="CL60">
        <v>39.045999999999999</v>
      </c>
      <c r="CM60">
        <v>41.936999999999998</v>
      </c>
      <c r="CN60">
        <v>40.179000000000002</v>
      </c>
      <c r="CO60">
        <v>40.5945161290323</v>
      </c>
      <c r="CP60">
        <v>39.090451612903202</v>
      </c>
      <c r="CQ60">
        <v>960.00838709677396</v>
      </c>
      <c r="CR60">
        <v>40.001290322580601</v>
      </c>
      <c r="CS60">
        <v>0</v>
      </c>
      <c r="CT60">
        <v>59.400000095367403</v>
      </c>
      <c r="CU60">
        <v>2.3910653846153802</v>
      </c>
      <c r="CV60">
        <v>-0.48892649080129102</v>
      </c>
      <c r="CW60">
        <v>18.0964102469189</v>
      </c>
      <c r="CX60">
        <v>1190.41846153846</v>
      </c>
      <c r="CY60">
        <v>15</v>
      </c>
      <c r="CZ60">
        <v>1684833719.2</v>
      </c>
      <c r="DA60" t="s">
        <v>255</v>
      </c>
      <c r="DB60">
        <v>2</v>
      </c>
      <c r="DC60">
        <v>-3.641</v>
      </c>
      <c r="DD60">
        <v>0.41499999999999998</v>
      </c>
      <c r="DE60">
        <v>400</v>
      </c>
      <c r="DF60">
        <v>16</v>
      </c>
      <c r="DG60">
        <v>1.58</v>
      </c>
      <c r="DH60">
        <v>0.23</v>
      </c>
      <c r="DI60">
        <v>-2.9910419230769199</v>
      </c>
      <c r="DJ60">
        <v>-5.7451652010585802E-2</v>
      </c>
      <c r="DK60">
        <v>0.10368286415497401</v>
      </c>
      <c r="DL60">
        <v>1</v>
      </c>
      <c r="DM60">
        <v>2.3764477272727298</v>
      </c>
      <c r="DN60">
        <v>8.9353272423574506E-2</v>
      </c>
      <c r="DO60">
        <v>0.191407193852454</v>
      </c>
      <c r="DP60">
        <v>1</v>
      </c>
      <c r="DQ60">
        <v>0.82242796153846098</v>
      </c>
      <c r="DR60">
        <v>0.152823263041065</v>
      </c>
      <c r="DS60">
        <v>1.98143785437607E-2</v>
      </c>
      <c r="DT60">
        <v>0</v>
      </c>
      <c r="DU60">
        <v>2</v>
      </c>
      <c r="DV60">
        <v>3</v>
      </c>
      <c r="DW60" t="s">
        <v>312</v>
      </c>
      <c r="DX60">
        <v>100</v>
      </c>
      <c r="DY60">
        <v>100</v>
      </c>
      <c r="DZ60">
        <v>-3.641</v>
      </c>
      <c r="EA60">
        <v>0.41499999999999998</v>
      </c>
      <c r="EB60">
        <v>2</v>
      </c>
      <c r="EC60">
        <v>515.76</v>
      </c>
      <c r="ED60">
        <v>415.40199999999999</v>
      </c>
      <c r="EE60">
        <v>27.4223</v>
      </c>
      <c r="EF60">
        <v>30.438400000000001</v>
      </c>
      <c r="EG60">
        <v>30.0001</v>
      </c>
      <c r="EH60">
        <v>30.5593</v>
      </c>
      <c r="EI60">
        <v>30.5806</v>
      </c>
      <c r="EJ60">
        <v>20.217300000000002</v>
      </c>
      <c r="EK60">
        <v>30.440899999999999</v>
      </c>
      <c r="EL60">
        <v>0</v>
      </c>
      <c r="EM60">
        <v>27.453299999999999</v>
      </c>
      <c r="EN60">
        <v>402.98599999999999</v>
      </c>
      <c r="EO60">
        <v>15.4856</v>
      </c>
      <c r="EP60">
        <v>100.381</v>
      </c>
      <c r="EQ60">
        <v>90.188199999999995</v>
      </c>
    </row>
    <row r="61" spans="1:147" x14ac:dyDescent="0.3">
      <c r="A61">
        <v>45</v>
      </c>
      <c r="B61">
        <v>1684836500.5999999</v>
      </c>
      <c r="C61">
        <v>2700.3999998569502</v>
      </c>
      <c r="D61" t="s">
        <v>388</v>
      </c>
      <c r="E61" t="s">
        <v>389</v>
      </c>
      <c r="F61">
        <v>1684836492.5999999</v>
      </c>
      <c r="G61">
        <f t="shared" si="43"/>
        <v>6.2904953352942074E-3</v>
      </c>
      <c r="H61">
        <f t="shared" si="44"/>
        <v>19.827487977944052</v>
      </c>
      <c r="I61">
        <f t="shared" si="45"/>
        <v>399.96300000000002</v>
      </c>
      <c r="J61">
        <f t="shared" si="46"/>
        <v>266.69739596157598</v>
      </c>
      <c r="K61">
        <f t="shared" si="47"/>
        <v>25.480174420752565</v>
      </c>
      <c r="L61">
        <f t="shared" si="48"/>
        <v>38.212322865408588</v>
      </c>
      <c r="M61">
        <f t="shared" si="49"/>
        <v>0.27339156921093966</v>
      </c>
      <c r="N61">
        <f t="shared" si="50"/>
        <v>3.3571619088541</v>
      </c>
      <c r="O61">
        <f t="shared" si="51"/>
        <v>0.26159774351097675</v>
      </c>
      <c r="P61">
        <f t="shared" si="52"/>
        <v>0.1645158193042334</v>
      </c>
      <c r="Q61">
        <f t="shared" si="53"/>
        <v>161.84998520790438</v>
      </c>
      <c r="R61">
        <f t="shared" si="54"/>
        <v>27.942822051571952</v>
      </c>
      <c r="S61">
        <f t="shared" si="55"/>
        <v>28.052109677419399</v>
      </c>
      <c r="T61">
        <f t="shared" si="56"/>
        <v>3.8063829892972021</v>
      </c>
      <c r="U61">
        <f t="shared" si="57"/>
        <v>40.181270906152129</v>
      </c>
      <c r="V61">
        <f t="shared" si="58"/>
        <v>1.5736800229404906</v>
      </c>
      <c r="W61">
        <f t="shared" si="59"/>
        <v>3.9164515891396192</v>
      </c>
      <c r="X61">
        <f t="shared" si="60"/>
        <v>2.2327029663567117</v>
      </c>
      <c r="Y61">
        <f t="shared" si="61"/>
        <v>-277.41084428647457</v>
      </c>
      <c r="Z61">
        <f t="shared" si="62"/>
        <v>88.699171674480525</v>
      </c>
      <c r="AA61">
        <f t="shared" si="63"/>
        <v>5.7762213757422138</v>
      </c>
      <c r="AB61">
        <f t="shared" si="64"/>
        <v>-21.085466028347454</v>
      </c>
      <c r="AC61">
        <v>-3.9544818388288598E-2</v>
      </c>
      <c r="AD61">
        <v>4.4392522957214603E-2</v>
      </c>
      <c r="AE61">
        <v>3.3456354358971998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50167.49519086595</v>
      </c>
      <c r="AK61" t="s">
        <v>251</v>
      </c>
      <c r="AL61">
        <v>2.30031923076923</v>
      </c>
      <c r="AM61">
        <v>1.5891999999999999</v>
      </c>
      <c r="AN61">
        <f t="shared" si="68"/>
        <v>-0.71111923076923</v>
      </c>
      <c r="AO61">
        <f t="shared" si="69"/>
        <v>-0.44746994133477852</v>
      </c>
      <c r="AP61">
        <v>-1.2192523726073901</v>
      </c>
      <c r="AQ61" t="s">
        <v>390</v>
      </c>
      <c r="AR61">
        <v>2.3640538461538498</v>
      </c>
      <c r="AS61">
        <v>2.21211</v>
      </c>
      <c r="AT61">
        <f t="shared" si="70"/>
        <v>-6.8687292292810787E-2</v>
      </c>
      <c r="AU61">
        <v>0.5</v>
      </c>
      <c r="AV61">
        <f t="shared" si="71"/>
        <v>841.21882354813624</v>
      </c>
      <c r="AW61">
        <f t="shared" si="72"/>
        <v>19.827487977944052</v>
      </c>
      <c r="AX61">
        <f t="shared" si="73"/>
        <v>-28.890521607632628</v>
      </c>
      <c r="AY61">
        <f t="shared" si="74"/>
        <v>1</v>
      </c>
      <c r="AZ61">
        <f t="shared" si="75"/>
        <v>2.5019340701126269E-2</v>
      </c>
      <c r="BA61">
        <f t="shared" si="76"/>
        <v>-0.28159087929623755</v>
      </c>
      <c r="BB61" t="s">
        <v>253</v>
      </c>
      <c r="BC61">
        <v>0</v>
      </c>
      <c r="BD61">
        <f t="shared" si="77"/>
        <v>2.21211</v>
      </c>
      <c r="BE61">
        <f t="shared" si="78"/>
        <v>-6.8687292292810856E-2</v>
      </c>
      <c r="BF61">
        <f t="shared" si="79"/>
        <v>-0.39196451044550723</v>
      </c>
      <c r="BG61">
        <f t="shared" si="80"/>
        <v>1.7225390679503858</v>
      </c>
      <c r="BH61">
        <f t="shared" si="81"/>
        <v>0.87595718558502145</v>
      </c>
      <c r="BI61">
        <f t="shared" si="82"/>
        <v>1000.02274193548</v>
      </c>
      <c r="BJ61">
        <f t="shared" si="83"/>
        <v>841.21882354813624</v>
      </c>
      <c r="BK61">
        <f t="shared" si="84"/>
        <v>0.84119969303899134</v>
      </c>
      <c r="BL61">
        <f t="shared" si="85"/>
        <v>0.19239938607798282</v>
      </c>
      <c r="BM61">
        <v>0.71482560654949101</v>
      </c>
      <c r="BN61">
        <v>0.5</v>
      </c>
      <c r="BO61" t="s">
        <v>254</v>
      </c>
      <c r="BP61">
        <v>1684836492.5999999</v>
      </c>
      <c r="BQ61">
        <v>399.96300000000002</v>
      </c>
      <c r="BR61">
        <v>403.15725806451599</v>
      </c>
      <c r="BS61">
        <v>16.471487096774201</v>
      </c>
      <c r="BT61">
        <v>15.587</v>
      </c>
      <c r="BU61">
        <v>500.01196774193602</v>
      </c>
      <c r="BV61">
        <v>95.339648387096801</v>
      </c>
      <c r="BW61">
        <v>0.19999619354838699</v>
      </c>
      <c r="BX61">
        <v>28.542183870967701</v>
      </c>
      <c r="BY61">
        <v>28.052109677419399</v>
      </c>
      <c r="BZ61">
        <v>999.9</v>
      </c>
      <c r="CA61">
        <v>10002.580645161301</v>
      </c>
      <c r="CB61">
        <v>0</v>
      </c>
      <c r="CC61">
        <v>72.991399999999999</v>
      </c>
      <c r="CD61">
        <v>1000.02274193548</v>
      </c>
      <c r="CE61">
        <v>0.96000716129032304</v>
      </c>
      <c r="CF61">
        <v>3.9993032258064498E-2</v>
      </c>
      <c r="CG61">
        <v>0</v>
      </c>
      <c r="CH61">
        <v>2.35496774193548</v>
      </c>
      <c r="CI61">
        <v>0</v>
      </c>
      <c r="CJ61">
        <v>1207.1512903225801</v>
      </c>
      <c r="CK61">
        <v>9334.5577419354795</v>
      </c>
      <c r="CL61">
        <v>39.253999999999998</v>
      </c>
      <c r="CM61">
        <v>42.090451612903202</v>
      </c>
      <c r="CN61">
        <v>40.390999999999998</v>
      </c>
      <c r="CO61">
        <v>40.703258064516099</v>
      </c>
      <c r="CP61">
        <v>39.311999999999998</v>
      </c>
      <c r="CQ61">
        <v>960.03129032258096</v>
      </c>
      <c r="CR61">
        <v>39.990645161290303</v>
      </c>
      <c r="CS61">
        <v>0</v>
      </c>
      <c r="CT61">
        <v>59.200000047683702</v>
      </c>
      <c r="CU61">
        <v>2.3640538461538498</v>
      </c>
      <c r="CV61">
        <v>-0.19004444836274201</v>
      </c>
      <c r="CW61">
        <v>22.7801709622535</v>
      </c>
      <c r="CX61">
        <v>1207.2715384615401</v>
      </c>
      <c r="CY61">
        <v>15</v>
      </c>
      <c r="CZ61">
        <v>1684833719.2</v>
      </c>
      <c r="DA61" t="s">
        <v>255</v>
      </c>
      <c r="DB61">
        <v>2</v>
      </c>
      <c r="DC61">
        <v>-3.641</v>
      </c>
      <c r="DD61">
        <v>0.41499999999999998</v>
      </c>
      <c r="DE61">
        <v>400</v>
      </c>
      <c r="DF61">
        <v>16</v>
      </c>
      <c r="DG61">
        <v>1.58</v>
      </c>
      <c r="DH61">
        <v>0.23</v>
      </c>
      <c r="DI61">
        <v>-3.1621392307692302</v>
      </c>
      <c r="DJ61">
        <v>-0.30770026466311601</v>
      </c>
      <c r="DK61">
        <v>9.7006802474524201E-2</v>
      </c>
      <c r="DL61">
        <v>1</v>
      </c>
      <c r="DM61">
        <v>2.3810659090909101</v>
      </c>
      <c r="DN61">
        <v>-0.347517208183167</v>
      </c>
      <c r="DO61">
        <v>0.20308260516259899</v>
      </c>
      <c r="DP61">
        <v>1</v>
      </c>
      <c r="DQ61">
        <v>0.87955292307692301</v>
      </c>
      <c r="DR61">
        <v>5.3888739007939501E-2</v>
      </c>
      <c r="DS61">
        <v>7.2237364768096696E-3</v>
      </c>
      <c r="DT61">
        <v>1</v>
      </c>
      <c r="DU61">
        <v>3</v>
      </c>
      <c r="DV61">
        <v>3</v>
      </c>
      <c r="DW61" t="s">
        <v>260</v>
      </c>
      <c r="DX61">
        <v>100</v>
      </c>
      <c r="DY61">
        <v>100</v>
      </c>
      <c r="DZ61">
        <v>-3.641</v>
      </c>
      <c r="EA61">
        <v>0.41499999999999998</v>
      </c>
      <c r="EB61">
        <v>2</v>
      </c>
      <c r="EC61">
        <v>515.80200000000002</v>
      </c>
      <c r="ED61">
        <v>415.21100000000001</v>
      </c>
      <c r="EE61">
        <v>26.362200000000001</v>
      </c>
      <c r="EF61">
        <v>30.4331</v>
      </c>
      <c r="EG61">
        <v>29.9999</v>
      </c>
      <c r="EH61">
        <v>30.564599999999999</v>
      </c>
      <c r="EI61">
        <v>30.5885</v>
      </c>
      <c r="EJ61">
        <v>20.224399999999999</v>
      </c>
      <c r="EK61">
        <v>29.886500000000002</v>
      </c>
      <c r="EL61">
        <v>0</v>
      </c>
      <c r="EM61">
        <v>26.381</v>
      </c>
      <c r="EN61">
        <v>403.2</v>
      </c>
      <c r="EO61">
        <v>15.5654</v>
      </c>
      <c r="EP61">
        <v>100.38200000000001</v>
      </c>
      <c r="EQ61">
        <v>90.1922</v>
      </c>
    </row>
    <row r="62" spans="1:147" x14ac:dyDescent="0.3">
      <c r="A62">
        <v>46</v>
      </c>
      <c r="B62">
        <v>1684836560.5999999</v>
      </c>
      <c r="C62">
        <v>2760.3999998569502</v>
      </c>
      <c r="D62" t="s">
        <v>391</v>
      </c>
      <c r="E62" t="s">
        <v>392</v>
      </c>
      <c r="F62">
        <v>1684836552.5999999</v>
      </c>
      <c r="G62">
        <f t="shared" si="43"/>
        <v>7.2538309044492778E-3</v>
      </c>
      <c r="H62">
        <f t="shared" si="44"/>
        <v>20.615096694038531</v>
      </c>
      <c r="I62">
        <f t="shared" si="45"/>
        <v>399.95093548387098</v>
      </c>
      <c r="J62">
        <f t="shared" si="46"/>
        <v>279.81247488133312</v>
      </c>
      <c r="K62">
        <f t="shared" si="47"/>
        <v>26.733496435433793</v>
      </c>
      <c r="L62">
        <f t="shared" si="48"/>
        <v>38.211616235626842</v>
      </c>
      <c r="M62">
        <f t="shared" si="49"/>
        <v>0.3213309305165527</v>
      </c>
      <c r="N62">
        <f t="shared" si="50"/>
        <v>3.3574951684993004</v>
      </c>
      <c r="O62">
        <f t="shared" si="51"/>
        <v>0.30517125296422071</v>
      </c>
      <c r="P62">
        <f t="shared" si="52"/>
        <v>0.19211617158395175</v>
      </c>
      <c r="Q62">
        <f t="shared" si="53"/>
        <v>161.84439847987451</v>
      </c>
      <c r="R62">
        <f t="shared" si="54"/>
        <v>27.642511497575814</v>
      </c>
      <c r="S62">
        <f t="shared" si="55"/>
        <v>27.9083419354839</v>
      </c>
      <c r="T62">
        <f t="shared" si="56"/>
        <v>3.7746097236428318</v>
      </c>
      <c r="U62">
        <f t="shared" si="57"/>
        <v>40.200060719485172</v>
      </c>
      <c r="V62">
        <f t="shared" si="58"/>
        <v>1.5671196395070663</v>
      </c>
      <c r="W62">
        <f t="shared" si="59"/>
        <v>3.8983016728317419</v>
      </c>
      <c r="X62">
        <f t="shared" si="60"/>
        <v>2.2074900841357654</v>
      </c>
      <c r="Y62">
        <f t="shared" si="61"/>
        <v>-319.89394288621315</v>
      </c>
      <c r="Z62">
        <f t="shared" si="62"/>
        <v>100.25461701849353</v>
      </c>
      <c r="AA62">
        <f t="shared" si="63"/>
        <v>6.5208132611057357</v>
      </c>
      <c r="AB62">
        <f t="shared" si="64"/>
        <v>-51.274114126739377</v>
      </c>
      <c r="AC62">
        <v>-3.9549747648616802E-2</v>
      </c>
      <c r="AD62">
        <v>4.4398056483759898E-2</v>
      </c>
      <c r="AE62">
        <v>3.3459672587679199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50186.82762728868</v>
      </c>
      <c r="AK62" t="s">
        <v>251</v>
      </c>
      <c r="AL62">
        <v>2.30031923076923</v>
      </c>
      <c r="AM62">
        <v>1.5891999999999999</v>
      </c>
      <c r="AN62">
        <f t="shared" si="68"/>
        <v>-0.71111923076923</v>
      </c>
      <c r="AO62">
        <f t="shared" si="69"/>
        <v>-0.44746994133477852</v>
      </c>
      <c r="AP62">
        <v>-1.2192523726073901</v>
      </c>
      <c r="AQ62" t="s">
        <v>393</v>
      </c>
      <c r="AR62">
        <v>2.3595961538461498</v>
      </c>
      <c r="AS62">
        <v>1.6184000000000001</v>
      </c>
      <c r="AT62">
        <f t="shared" si="70"/>
        <v>-0.45798081676109104</v>
      </c>
      <c r="AU62">
        <v>0.5</v>
      </c>
      <c r="AV62">
        <f t="shared" si="71"/>
        <v>841.18959356113373</v>
      </c>
      <c r="AW62">
        <f t="shared" si="72"/>
        <v>20.615096694038531</v>
      </c>
      <c r="AX62">
        <f t="shared" si="73"/>
        <v>-192.62434855502912</v>
      </c>
      <c r="AY62">
        <f t="shared" si="74"/>
        <v>1</v>
      </c>
      <c r="AZ62">
        <f t="shared" si="75"/>
        <v>2.5956513530096474E-2</v>
      </c>
      <c r="BA62">
        <f t="shared" si="76"/>
        <v>-1.8042511122095966E-2</v>
      </c>
      <c r="BB62" t="s">
        <v>253</v>
      </c>
      <c r="BC62">
        <v>0</v>
      </c>
      <c r="BD62">
        <f t="shared" si="77"/>
        <v>1.6184000000000001</v>
      </c>
      <c r="BE62">
        <f t="shared" si="78"/>
        <v>-0.45798081676109104</v>
      </c>
      <c r="BF62">
        <f t="shared" si="79"/>
        <v>-1.8374024666498939E-2</v>
      </c>
      <c r="BG62">
        <f t="shared" si="80"/>
        <v>1.0869266042109611</v>
      </c>
      <c r="BH62">
        <f t="shared" si="81"/>
        <v>4.1062031142673455E-2</v>
      </c>
      <c r="BI62">
        <f t="shared" si="82"/>
        <v>999.98796774193499</v>
      </c>
      <c r="BJ62">
        <f t="shared" si="83"/>
        <v>841.18959356113373</v>
      </c>
      <c r="BK62">
        <f t="shared" si="84"/>
        <v>0.84119971509318991</v>
      </c>
      <c r="BL62">
        <f t="shared" si="85"/>
        <v>0.19239943018637976</v>
      </c>
      <c r="BM62">
        <v>0.71482560654949101</v>
      </c>
      <c r="BN62">
        <v>0.5</v>
      </c>
      <c r="BO62" t="s">
        <v>254</v>
      </c>
      <c r="BP62">
        <v>1684836552.5999999</v>
      </c>
      <c r="BQ62">
        <v>399.95093548387098</v>
      </c>
      <c r="BR62">
        <v>403.31287096774201</v>
      </c>
      <c r="BS62">
        <v>16.402629032258101</v>
      </c>
      <c r="BT62">
        <v>15.3826161290323</v>
      </c>
      <c r="BU62">
        <v>500.01061290322599</v>
      </c>
      <c r="BV62">
        <v>95.340770967741904</v>
      </c>
      <c r="BW62">
        <v>0.19998877419354799</v>
      </c>
      <c r="BX62">
        <v>28.4622064516129</v>
      </c>
      <c r="BY62">
        <v>27.9083419354839</v>
      </c>
      <c r="BZ62">
        <v>999.9</v>
      </c>
      <c r="CA62">
        <v>10003.7096774194</v>
      </c>
      <c r="CB62">
        <v>0</v>
      </c>
      <c r="CC62">
        <v>72.987948387096793</v>
      </c>
      <c r="CD62">
        <v>999.98796774193499</v>
      </c>
      <c r="CE62">
        <v>0.96000858064516104</v>
      </c>
      <c r="CF62">
        <v>3.9991716129032302E-2</v>
      </c>
      <c r="CG62">
        <v>0</v>
      </c>
      <c r="CH62">
        <v>2.3889774193548399</v>
      </c>
      <c r="CI62">
        <v>0</v>
      </c>
      <c r="CJ62">
        <v>1226.71483870968</v>
      </c>
      <c r="CK62">
        <v>9334.2383870967806</v>
      </c>
      <c r="CL62">
        <v>39.485774193548401</v>
      </c>
      <c r="CM62">
        <v>42.25</v>
      </c>
      <c r="CN62">
        <v>40.590451612903202</v>
      </c>
      <c r="CO62">
        <v>40.872967741935497</v>
      </c>
      <c r="CP62">
        <v>39.5</v>
      </c>
      <c r="CQ62">
        <v>959.99741935483905</v>
      </c>
      <c r="CR62">
        <v>39.99</v>
      </c>
      <c r="CS62">
        <v>0</v>
      </c>
      <c r="CT62">
        <v>59.599999904632597</v>
      </c>
      <c r="CU62">
        <v>2.3595961538461498</v>
      </c>
      <c r="CV62">
        <v>0.13271451667070899</v>
      </c>
      <c r="CW62">
        <v>23.8170940298833</v>
      </c>
      <c r="CX62">
        <v>1227.0119230769201</v>
      </c>
      <c r="CY62">
        <v>15</v>
      </c>
      <c r="CZ62">
        <v>1684833719.2</v>
      </c>
      <c r="DA62" t="s">
        <v>255</v>
      </c>
      <c r="DB62">
        <v>2</v>
      </c>
      <c r="DC62">
        <v>-3.641</v>
      </c>
      <c r="DD62">
        <v>0.41499999999999998</v>
      </c>
      <c r="DE62">
        <v>400</v>
      </c>
      <c r="DF62">
        <v>16</v>
      </c>
      <c r="DG62">
        <v>1.58</v>
      </c>
      <c r="DH62">
        <v>0.23</v>
      </c>
      <c r="DI62">
        <v>-3.3242719230769202</v>
      </c>
      <c r="DJ62">
        <v>-0.60081396738667203</v>
      </c>
      <c r="DK62">
        <v>0.122383305218897</v>
      </c>
      <c r="DL62">
        <v>0</v>
      </c>
      <c r="DM62">
        <v>2.3456931818181799</v>
      </c>
      <c r="DN62">
        <v>0.20026307336541799</v>
      </c>
      <c r="DO62">
        <v>0.177658915286526</v>
      </c>
      <c r="DP62">
        <v>1</v>
      </c>
      <c r="DQ62">
        <v>1.0049701923076899</v>
      </c>
      <c r="DR62">
        <v>9.5997991974723806E-2</v>
      </c>
      <c r="DS62">
        <v>2.07040958109171E-2</v>
      </c>
      <c r="DT62">
        <v>1</v>
      </c>
      <c r="DU62">
        <v>2</v>
      </c>
      <c r="DV62">
        <v>3</v>
      </c>
      <c r="DW62" t="s">
        <v>312</v>
      </c>
      <c r="DX62">
        <v>100</v>
      </c>
      <c r="DY62">
        <v>100</v>
      </c>
      <c r="DZ62">
        <v>-3.641</v>
      </c>
      <c r="EA62">
        <v>0.41499999999999998</v>
      </c>
      <c r="EB62">
        <v>2</v>
      </c>
      <c r="EC62">
        <v>515.69500000000005</v>
      </c>
      <c r="ED62">
        <v>415.61799999999999</v>
      </c>
      <c r="EE62">
        <v>26.595099999999999</v>
      </c>
      <c r="EF62">
        <v>30.430499999999999</v>
      </c>
      <c r="EG62">
        <v>30.0002</v>
      </c>
      <c r="EH62">
        <v>30.5672</v>
      </c>
      <c r="EI62">
        <v>30.593699999999998</v>
      </c>
      <c r="EJ62">
        <v>20.228999999999999</v>
      </c>
      <c r="EK62">
        <v>31.8841</v>
      </c>
      <c r="EL62">
        <v>0</v>
      </c>
      <c r="EM62">
        <v>26.581900000000001</v>
      </c>
      <c r="EN62">
        <v>403.26900000000001</v>
      </c>
      <c r="EO62">
        <v>15.3413</v>
      </c>
      <c r="EP62">
        <v>100.38500000000001</v>
      </c>
      <c r="EQ62">
        <v>90.194299999999998</v>
      </c>
    </row>
    <row r="63" spans="1:147" x14ac:dyDescent="0.3">
      <c r="A63">
        <v>47</v>
      </c>
      <c r="B63">
        <v>1684836620.5999999</v>
      </c>
      <c r="C63">
        <v>2820.3999998569502</v>
      </c>
      <c r="D63" t="s">
        <v>394</v>
      </c>
      <c r="E63" t="s">
        <v>395</v>
      </c>
      <c r="F63">
        <v>1684836612.5999999</v>
      </c>
      <c r="G63">
        <f t="shared" si="43"/>
        <v>7.6282389943095599E-3</v>
      </c>
      <c r="H63">
        <f t="shared" si="44"/>
        <v>21.055330460466504</v>
      </c>
      <c r="I63">
        <f t="shared" si="45"/>
        <v>399.98503225806502</v>
      </c>
      <c r="J63">
        <f t="shared" si="46"/>
        <v>283.06092725742911</v>
      </c>
      <c r="K63">
        <f t="shared" si="47"/>
        <v>27.043396407271619</v>
      </c>
      <c r="L63">
        <f t="shared" si="48"/>
        <v>38.214224369062151</v>
      </c>
      <c r="M63">
        <f t="shared" si="49"/>
        <v>0.33928698416438602</v>
      </c>
      <c r="N63">
        <f t="shared" si="50"/>
        <v>3.3558552520185563</v>
      </c>
      <c r="O63">
        <f t="shared" si="51"/>
        <v>0.32131676929969449</v>
      </c>
      <c r="P63">
        <f t="shared" si="52"/>
        <v>0.20235818244645676</v>
      </c>
      <c r="Q63">
        <f t="shared" si="53"/>
        <v>161.84671231008386</v>
      </c>
      <c r="R63">
        <f t="shared" si="54"/>
        <v>27.598033284815365</v>
      </c>
      <c r="S63">
        <f t="shared" si="55"/>
        <v>27.883922580645201</v>
      </c>
      <c r="T63">
        <f t="shared" si="56"/>
        <v>3.7692359994389935</v>
      </c>
      <c r="U63">
        <f t="shared" si="57"/>
        <v>40.033472759492021</v>
      </c>
      <c r="V63">
        <f t="shared" si="58"/>
        <v>1.5643954110804645</v>
      </c>
      <c r="W63">
        <f t="shared" si="59"/>
        <v>3.9077184746845202</v>
      </c>
      <c r="X63">
        <f t="shared" si="60"/>
        <v>2.2048405883585289</v>
      </c>
      <c r="Y63">
        <f t="shared" si="61"/>
        <v>-336.4053396490516</v>
      </c>
      <c r="Z63">
        <f t="shared" si="62"/>
        <v>112.13825589558616</v>
      </c>
      <c r="AA63">
        <f t="shared" si="63"/>
        <v>7.2979430077483034</v>
      </c>
      <c r="AB63">
        <f t="shared" si="64"/>
        <v>-55.122428435633282</v>
      </c>
      <c r="AC63">
        <v>-3.9525493482724099E-2</v>
      </c>
      <c r="AD63">
        <v>4.4370829057763697E-2</v>
      </c>
      <c r="AE63">
        <v>3.3443344118603502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50150.364319629974</v>
      </c>
      <c r="AK63" t="s">
        <v>251</v>
      </c>
      <c r="AL63">
        <v>2.30031923076923</v>
      </c>
      <c r="AM63">
        <v>1.5891999999999999</v>
      </c>
      <c r="AN63">
        <f t="shared" si="68"/>
        <v>-0.71111923076923</v>
      </c>
      <c r="AO63">
        <f t="shared" si="69"/>
        <v>-0.44746994133477852</v>
      </c>
      <c r="AP63">
        <v>-1.2192523726073901</v>
      </c>
      <c r="AQ63" t="s">
        <v>396</v>
      </c>
      <c r="AR63">
        <v>2.2912884615384601</v>
      </c>
      <c r="AS63">
        <v>1.7108000000000001</v>
      </c>
      <c r="AT63">
        <f t="shared" si="70"/>
        <v>-0.33930819589575645</v>
      </c>
      <c r="AU63">
        <v>0.5</v>
      </c>
      <c r="AV63">
        <f t="shared" si="71"/>
        <v>841.20178556151768</v>
      </c>
      <c r="AW63">
        <f t="shared" si="72"/>
        <v>21.055330460466504</v>
      </c>
      <c r="AX63">
        <f t="shared" si="73"/>
        <v>-142.71333012158377</v>
      </c>
      <c r="AY63">
        <f t="shared" si="74"/>
        <v>1</v>
      </c>
      <c r="AZ63">
        <f t="shared" si="75"/>
        <v>2.6479476405539486E-2</v>
      </c>
      <c r="BA63">
        <f t="shared" si="76"/>
        <v>-7.1077858311900943E-2</v>
      </c>
      <c r="BB63" t="s">
        <v>253</v>
      </c>
      <c r="BC63">
        <v>0</v>
      </c>
      <c r="BD63">
        <f t="shared" si="77"/>
        <v>1.7108000000000001</v>
      </c>
      <c r="BE63">
        <f t="shared" si="78"/>
        <v>-0.33930819589575634</v>
      </c>
      <c r="BF63">
        <f t="shared" si="79"/>
        <v>-7.6516486282406343E-2</v>
      </c>
      <c r="BG63">
        <f t="shared" si="80"/>
        <v>0.98468112869026159</v>
      </c>
      <c r="BH63">
        <f t="shared" si="81"/>
        <v>0.17099804749825612</v>
      </c>
      <c r="BI63">
        <f t="shared" si="82"/>
        <v>1000.00248387097</v>
      </c>
      <c r="BJ63">
        <f t="shared" si="83"/>
        <v>841.20178556151768</v>
      </c>
      <c r="BK63">
        <f t="shared" si="84"/>
        <v>0.84119969613001255</v>
      </c>
      <c r="BL63">
        <f t="shared" si="85"/>
        <v>0.19239939226002498</v>
      </c>
      <c r="BM63">
        <v>0.71482560654949101</v>
      </c>
      <c r="BN63">
        <v>0.5</v>
      </c>
      <c r="BO63" t="s">
        <v>254</v>
      </c>
      <c r="BP63">
        <v>1684836612.5999999</v>
      </c>
      <c r="BQ63">
        <v>399.98503225806502</v>
      </c>
      <c r="BR63">
        <v>403.43135483870998</v>
      </c>
      <c r="BS63">
        <v>16.374393548387101</v>
      </c>
      <c r="BT63">
        <v>15.3017</v>
      </c>
      <c r="BU63">
        <v>500.00983870967701</v>
      </c>
      <c r="BV63">
        <v>95.339177419354797</v>
      </c>
      <c r="BW63">
        <v>0.19995851612903201</v>
      </c>
      <c r="BX63">
        <v>28.503741935483902</v>
      </c>
      <c r="BY63">
        <v>27.883922580645201</v>
      </c>
      <c r="BZ63">
        <v>999.9</v>
      </c>
      <c r="CA63">
        <v>9997.7419354838694</v>
      </c>
      <c r="CB63">
        <v>0</v>
      </c>
      <c r="CC63">
        <v>72.980699999999999</v>
      </c>
      <c r="CD63">
        <v>1000.00248387097</v>
      </c>
      <c r="CE63">
        <v>0.96001064516129098</v>
      </c>
      <c r="CF63">
        <v>3.9989741935483901E-2</v>
      </c>
      <c r="CG63">
        <v>0</v>
      </c>
      <c r="CH63">
        <v>2.2708903225806401</v>
      </c>
      <c r="CI63">
        <v>0</v>
      </c>
      <c r="CJ63">
        <v>1243.58967741935</v>
      </c>
      <c r="CK63">
        <v>9334.37612903226</v>
      </c>
      <c r="CL63">
        <v>39.668999999999997</v>
      </c>
      <c r="CM63">
        <v>42.395000000000003</v>
      </c>
      <c r="CN63">
        <v>40.777999999999999</v>
      </c>
      <c r="CO63">
        <v>40.997967741935497</v>
      </c>
      <c r="CP63">
        <v>39.673000000000002</v>
      </c>
      <c r="CQ63">
        <v>960.01322580645206</v>
      </c>
      <c r="CR63">
        <v>39.99</v>
      </c>
      <c r="CS63">
        <v>0</v>
      </c>
      <c r="CT63">
        <v>59.400000095367403</v>
      </c>
      <c r="CU63">
        <v>2.2912884615384601</v>
      </c>
      <c r="CV63">
        <v>0.523517950562705</v>
      </c>
      <c r="CW63">
        <v>14.8940170883943</v>
      </c>
      <c r="CX63">
        <v>1243.70730769231</v>
      </c>
      <c r="CY63">
        <v>15</v>
      </c>
      <c r="CZ63">
        <v>1684833719.2</v>
      </c>
      <c r="DA63" t="s">
        <v>255</v>
      </c>
      <c r="DB63">
        <v>2</v>
      </c>
      <c r="DC63">
        <v>-3.641</v>
      </c>
      <c r="DD63">
        <v>0.41499999999999998</v>
      </c>
      <c r="DE63">
        <v>400</v>
      </c>
      <c r="DF63">
        <v>16</v>
      </c>
      <c r="DG63">
        <v>1.58</v>
      </c>
      <c r="DH63">
        <v>0.23</v>
      </c>
      <c r="DI63">
        <v>-3.4432348076923098</v>
      </c>
      <c r="DJ63">
        <v>-8.2162708102121104E-2</v>
      </c>
      <c r="DK63">
        <v>0.107369322478902</v>
      </c>
      <c r="DL63">
        <v>1</v>
      </c>
      <c r="DM63">
        <v>2.3068590909090898</v>
      </c>
      <c r="DN63">
        <v>-5.4441552210059203E-2</v>
      </c>
      <c r="DO63">
        <v>0.225547844469035</v>
      </c>
      <c r="DP63">
        <v>1</v>
      </c>
      <c r="DQ63">
        <v>1.05949692307692</v>
      </c>
      <c r="DR63">
        <v>0.16666558524717001</v>
      </c>
      <c r="DS63">
        <v>2.60013874288441E-2</v>
      </c>
      <c r="DT63">
        <v>0</v>
      </c>
      <c r="DU63">
        <v>2</v>
      </c>
      <c r="DV63">
        <v>3</v>
      </c>
      <c r="DW63" t="s">
        <v>312</v>
      </c>
      <c r="DX63">
        <v>100</v>
      </c>
      <c r="DY63">
        <v>100</v>
      </c>
      <c r="DZ63">
        <v>-3.641</v>
      </c>
      <c r="EA63">
        <v>0.41499999999999998</v>
      </c>
      <c r="EB63">
        <v>2</v>
      </c>
      <c r="EC63">
        <v>515.58900000000006</v>
      </c>
      <c r="ED63">
        <v>415.51299999999998</v>
      </c>
      <c r="EE63">
        <v>27.209900000000001</v>
      </c>
      <c r="EF63">
        <v>30.422499999999999</v>
      </c>
      <c r="EG63">
        <v>30</v>
      </c>
      <c r="EH63">
        <v>30.569800000000001</v>
      </c>
      <c r="EI63">
        <v>30.596399999999999</v>
      </c>
      <c r="EJ63">
        <v>20.226099999999999</v>
      </c>
      <c r="EK63">
        <v>32.443600000000004</v>
      </c>
      <c r="EL63">
        <v>0</v>
      </c>
      <c r="EM63">
        <v>27.2011</v>
      </c>
      <c r="EN63">
        <v>403.363</v>
      </c>
      <c r="EO63">
        <v>15.261900000000001</v>
      </c>
      <c r="EP63">
        <v>100.38500000000001</v>
      </c>
      <c r="EQ63">
        <v>90.197800000000001</v>
      </c>
    </row>
    <row r="64" spans="1:147" x14ac:dyDescent="0.3">
      <c r="A64">
        <v>48</v>
      </c>
      <c r="B64">
        <v>1684836680.5999999</v>
      </c>
      <c r="C64">
        <v>2880.3999998569502</v>
      </c>
      <c r="D64" t="s">
        <v>397</v>
      </c>
      <c r="E64" t="s">
        <v>398</v>
      </c>
      <c r="F64">
        <v>1684836672.5999999</v>
      </c>
      <c r="G64">
        <f t="shared" si="43"/>
        <v>7.6982027863145867E-3</v>
      </c>
      <c r="H64">
        <f t="shared" si="44"/>
        <v>21.369281941006413</v>
      </c>
      <c r="I64">
        <f t="shared" si="45"/>
        <v>400.00009677419399</v>
      </c>
      <c r="J64">
        <f t="shared" si="46"/>
        <v>282.29370727534837</v>
      </c>
      <c r="K64">
        <f t="shared" si="47"/>
        <v>26.96929510434504</v>
      </c>
      <c r="L64">
        <f t="shared" si="48"/>
        <v>38.214527542222207</v>
      </c>
      <c r="M64">
        <f t="shared" si="49"/>
        <v>0.34192597095641597</v>
      </c>
      <c r="N64">
        <f t="shared" si="50"/>
        <v>3.3555148825037149</v>
      </c>
      <c r="O64">
        <f t="shared" si="51"/>
        <v>0.32368144903001306</v>
      </c>
      <c r="P64">
        <f t="shared" si="52"/>
        <v>0.20385894151439793</v>
      </c>
      <c r="Q64">
        <f t="shared" si="53"/>
        <v>161.8435139996038</v>
      </c>
      <c r="R64">
        <f t="shared" si="54"/>
        <v>27.717457576002747</v>
      </c>
      <c r="S64">
        <f t="shared" si="55"/>
        <v>27.949941935483899</v>
      </c>
      <c r="T64">
        <f t="shared" si="56"/>
        <v>3.7837796153725405</v>
      </c>
      <c r="U64">
        <f t="shared" si="57"/>
        <v>39.997862879220683</v>
      </c>
      <c r="V64">
        <f t="shared" si="58"/>
        <v>1.575342975002249</v>
      </c>
      <c r="W64">
        <f t="shared" si="59"/>
        <v>3.938567867386376</v>
      </c>
      <c r="X64">
        <f t="shared" si="60"/>
        <v>2.2084366403702917</v>
      </c>
      <c r="Y64">
        <f t="shared" si="61"/>
        <v>-339.49074287647329</v>
      </c>
      <c r="Z64">
        <f t="shared" si="62"/>
        <v>124.68910321745523</v>
      </c>
      <c r="AA64">
        <f t="shared" si="63"/>
        <v>8.1237216358703659</v>
      </c>
      <c r="AB64">
        <f t="shared" si="64"/>
        <v>-44.834404023543897</v>
      </c>
      <c r="AC64">
        <v>-3.9520460063330001E-2</v>
      </c>
      <c r="AD64">
        <v>4.4365178603542103E-2</v>
      </c>
      <c r="AE64">
        <v>3.3439955094801399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50121.656999977546</v>
      </c>
      <c r="AK64" t="s">
        <v>251</v>
      </c>
      <c r="AL64">
        <v>2.30031923076923</v>
      </c>
      <c r="AM64">
        <v>1.5891999999999999</v>
      </c>
      <c r="AN64">
        <f t="shared" si="68"/>
        <v>-0.71111923076923</v>
      </c>
      <c r="AO64">
        <f t="shared" si="69"/>
        <v>-0.44746994133477852</v>
      </c>
      <c r="AP64">
        <v>-1.2192523726073901</v>
      </c>
      <c r="AQ64" t="s">
        <v>399</v>
      </c>
      <c r="AR64">
        <v>2.3448115384615398</v>
      </c>
      <c r="AS64">
        <v>1.4172</v>
      </c>
      <c r="AT64">
        <f t="shared" si="70"/>
        <v>-0.65453820100306226</v>
      </c>
      <c r="AU64">
        <v>0.5</v>
      </c>
      <c r="AV64">
        <f t="shared" si="71"/>
        <v>841.18488476196649</v>
      </c>
      <c r="AW64">
        <f t="shared" si="72"/>
        <v>21.369281941006413</v>
      </c>
      <c r="AX64">
        <f t="shared" si="73"/>
        <v>-275.29382059153289</v>
      </c>
      <c r="AY64">
        <f t="shared" si="74"/>
        <v>1</v>
      </c>
      <c r="AZ64">
        <f t="shared" si="75"/>
        <v>2.6853233721628001E-2</v>
      </c>
      <c r="BA64">
        <f t="shared" si="76"/>
        <v>0.12136607394863105</v>
      </c>
      <c r="BB64" t="s">
        <v>253</v>
      </c>
      <c r="BC64">
        <v>0</v>
      </c>
      <c r="BD64">
        <f t="shared" si="77"/>
        <v>1.4172</v>
      </c>
      <c r="BE64">
        <f t="shared" si="78"/>
        <v>-0.65453820100306215</v>
      </c>
      <c r="BF64">
        <f t="shared" si="79"/>
        <v>0.10823055625471932</v>
      </c>
      <c r="BG64">
        <f t="shared" si="80"/>
        <v>1.0503808615440922</v>
      </c>
      <c r="BH64">
        <f t="shared" si="81"/>
        <v>-0.24187223823766452</v>
      </c>
      <c r="BI64">
        <f t="shared" si="82"/>
        <v>999.98235483870997</v>
      </c>
      <c r="BJ64">
        <f t="shared" si="83"/>
        <v>841.18488476196649</v>
      </c>
      <c r="BK64">
        <f t="shared" si="84"/>
        <v>0.84119972786684183</v>
      </c>
      <c r="BL64">
        <f t="shared" si="85"/>
        <v>0.19239945573368372</v>
      </c>
      <c r="BM64">
        <v>0.71482560654949101</v>
      </c>
      <c r="BN64">
        <v>0.5</v>
      </c>
      <c r="BO64" t="s">
        <v>254</v>
      </c>
      <c r="BP64">
        <v>1684836672.5999999</v>
      </c>
      <c r="BQ64">
        <v>400.00009677419399</v>
      </c>
      <c r="BR64">
        <v>403.49535483871</v>
      </c>
      <c r="BS64">
        <v>16.489470967741902</v>
      </c>
      <c r="BT64">
        <v>15.407054838709699</v>
      </c>
      <c r="BU64">
        <v>500.00483870967702</v>
      </c>
      <c r="BV64">
        <v>95.336264516129006</v>
      </c>
      <c r="BW64">
        <v>0.200031225806452</v>
      </c>
      <c r="BX64">
        <v>28.639203225806501</v>
      </c>
      <c r="BY64">
        <v>27.949941935483899</v>
      </c>
      <c r="BZ64">
        <v>999.9</v>
      </c>
      <c r="CA64">
        <v>9996.77419354839</v>
      </c>
      <c r="CB64">
        <v>0</v>
      </c>
      <c r="CC64">
        <v>72.991399999999999</v>
      </c>
      <c r="CD64">
        <v>999.98235483870997</v>
      </c>
      <c r="CE64">
        <v>0.96001129032258103</v>
      </c>
      <c r="CF64">
        <v>3.9989083870967702E-2</v>
      </c>
      <c r="CG64">
        <v>0</v>
      </c>
      <c r="CH64">
        <v>2.3275967741935499</v>
      </c>
      <c r="CI64">
        <v>0</v>
      </c>
      <c r="CJ64">
        <v>1254.0312903225799</v>
      </c>
      <c r="CK64">
        <v>9334.1958064516093</v>
      </c>
      <c r="CL64">
        <v>39.811999999999998</v>
      </c>
      <c r="CM64">
        <v>42.536000000000001</v>
      </c>
      <c r="CN64">
        <v>40.936999999999998</v>
      </c>
      <c r="CO64">
        <v>41.116870967741903</v>
      </c>
      <c r="CP64">
        <v>39.811999999999998</v>
      </c>
      <c r="CQ64">
        <v>959.99451612903204</v>
      </c>
      <c r="CR64">
        <v>39.990322580645199</v>
      </c>
      <c r="CS64">
        <v>0</v>
      </c>
      <c r="CT64">
        <v>59.200000047683702</v>
      </c>
      <c r="CU64">
        <v>2.3448115384615398</v>
      </c>
      <c r="CV64">
        <v>-0.30965127964552502</v>
      </c>
      <c r="CW64">
        <v>9.6099145440368208</v>
      </c>
      <c r="CX64">
        <v>1254.1134615384599</v>
      </c>
      <c r="CY64">
        <v>15</v>
      </c>
      <c r="CZ64">
        <v>1684833719.2</v>
      </c>
      <c r="DA64" t="s">
        <v>255</v>
      </c>
      <c r="DB64">
        <v>2</v>
      </c>
      <c r="DC64">
        <v>-3.641</v>
      </c>
      <c r="DD64">
        <v>0.41499999999999998</v>
      </c>
      <c r="DE64">
        <v>400</v>
      </c>
      <c r="DF64">
        <v>16</v>
      </c>
      <c r="DG64">
        <v>1.58</v>
      </c>
      <c r="DH64">
        <v>0.23</v>
      </c>
      <c r="DI64">
        <v>-3.51082076923077</v>
      </c>
      <c r="DJ64">
        <v>0.166160300520797</v>
      </c>
      <c r="DK64">
        <v>0.101353340194781</v>
      </c>
      <c r="DL64">
        <v>1</v>
      </c>
      <c r="DM64">
        <v>2.3238659090909102</v>
      </c>
      <c r="DN64">
        <v>-0.109365369701759</v>
      </c>
      <c r="DO64">
        <v>0.18703258095265099</v>
      </c>
      <c r="DP64">
        <v>1</v>
      </c>
      <c r="DQ64">
        <v>1.0606788461538501</v>
      </c>
      <c r="DR64">
        <v>0.21356137624861199</v>
      </c>
      <c r="DS64">
        <v>2.80936638527024E-2</v>
      </c>
      <c r="DT64">
        <v>0</v>
      </c>
      <c r="DU64">
        <v>2</v>
      </c>
      <c r="DV64">
        <v>3</v>
      </c>
      <c r="DW64" t="s">
        <v>312</v>
      </c>
      <c r="DX64">
        <v>100</v>
      </c>
      <c r="DY64">
        <v>100</v>
      </c>
      <c r="DZ64">
        <v>-3.641</v>
      </c>
      <c r="EA64">
        <v>0.41499999999999998</v>
      </c>
      <c r="EB64">
        <v>2</v>
      </c>
      <c r="EC64">
        <v>515.82299999999998</v>
      </c>
      <c r="ED64">
        <v>415.76</v>
      </c>
      <c r="EE64">
        <v>27.6068</v>
      </c>
      <c r="EF64">
        <v>30.411999999999999</v>
      </c>
      <c r="EG64">
        <v>30.0001</v>
      </c>
      <c r="EH64">
        <v>30.5672</v>
      </c>
      <c r="EI64">
        <v>30.596399999999999</v>
      </c>
      <c r="EJ64">
        <v>20.2347</v>
      </c>
      <c r="EK64">
        <v>30.756799999999998</v>
      </c>
      <c r="EL64">
        <v>0</v>
      </c>
      <c r="EM64">
        <v>27.598299999999998</v>
      </c>
      <c r="EN64">
        <v>403.536</v>
      </c>
      <c r="EO64">
        <v>15.402100000000001</v>
      </c>
      <c r="EP64">
        <v>100.389</v>
      </c>
      <c r="EQ64">
        <v>90.2029</v>
      </c>
    </row>
    <row r="65" spans="1:147" x14ac:dyDescent="0.3">
      <c r="A65">
        <v>49</v>
      </c>
      <c r="B65">
        <v>1684836740.5999999</v>
      </c>
      <c r="C65">
        <v>2940.3999998569502</v>
      </c>
      <c r="D65" t="s">
        <v>400</v>
      </c>
      <c r="E65" t="s">
        <v>401</v>
      </c>
      <c r="F65">
        <v>1684836732.5999999</v>
      </c>
      <c r="G65">
        <f t="shared" si="43"/>
        <v>7.9448988608263899E-3</v>
      </c>
      <c r="H65">
        <f t="shared" si="44"/>
        <v>21.294983787241122</v>
      </c>
      <c r="I65">
        <f t="shared" si="45"/>
        <v>400.03203225806402</v>
      </c>
      <c r="J65">
        <f t="shared" si="46"/>
        <v>285.80965430717498</v>
      </c>
      <c r="K65">
        <f t="shared" si="47"/>
        <v>27.306065599840672</v>
      </c>
      <c r="L65">
        <f t="shared" si="48"/>
        <v>38.218796147230279</v>
      </c>
      <c r="M65">
        <f t="shared" si="49"/>
        <v>0.35321816582528759</v>
      </c>
      <c r="N65">
        <f t="shared" si="50"/>
        <v>3.3602586705950874</v>
      </c>
      <c r="O65">
        <f t="shared" si="51"/>
        <v>0.33381126990248128</v>
      </c>
      <c r="P65">
        <f t="shared" si="52"/>
        <v>0.21028677248094252</v>
      </c>
      <c r="Q65">
        <f t="shared" si="53"/>
        <v>161.84529998047987</v>
      </c>
      <c r="R65">
        <f t="shared" si="54"/>
        <v>27.784780957735407</v>
      </c>
      <c r="S65">
        <f t="shared" si="55"/>
        <v>28.021696774193501</v>
      </c>
      <c r="T65">
        <f t="shared" si="56"/>
        <v>3.7996422219212573</v>
      </c>
      <c r="U65">
        <f t="shared" si="57"/>
        <v>40.081652577841496</v>
      </c>
      <c r="V65">
        <f t="shared" si="58"/>
        <v>1.5898883321815491</v>
      </c>
      <c r="W65">
        <f t="shared" si="59"/>
        <v>3.9666237041845265</v>
      </c>
      <c r="X65">
        <f t="shared" si="60"/>
        <v>2.2097538897397082</v>
      </c>
      <c r="Y65">
        <f t="shared" si="61"/>
        <v>-350.37003976244381</v>
      </c>
      <c r="Z65">
        <f t="shared" si="62"/>
        <v>134.0390006058054</v>
      </c>
      <c r="AA65">
        <f t="shared" si="63"/>
        <v>8.7289894216549371</v>
      </c>
      <c r="AB65">
        <f t="shared" si="64"/>
        <v>-45.756749754503602</v>
      </c>
      <c r="AC65">
        <v>-3.9590630428599498E-2</v>
      </c>
      <c r="AD65">
        <v>4.4443950985818798E-2</v>
      </c>
      <c r="AE65">
        <v>3.3487188444034199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50186.702119791422</v>
      </c>
      <c r="AK65" t="s">
        <v>251</v>
      </c>
      <c r="AL65">
        <v>2.30031923076923</v>
      </c>
      <c r="AM65">
        <v>1.5891999999999999</v>
      </c>
      <c r="AN65">
        <f t="shared" si="68"/>
        <v>-0.71111923076923</v>
      </c>
      <c r="AO65">
        <f t="shared" si="69"/>
        <v>-0.44746994133477852</v>
      </c>
      <c r="AP65">
        <v>-1.2192523726073901</v>
      </c>
      <c r="AQ65" t="s">
        <v>402</v>
      </c>
      <c r="AR65">
        <v>2.3155230769230801</v>
      </c>
      <c r="AS65">
        <v>1.3620000000000001</v>
      </c>
      <c r="AT65">
        <f t="shared" si="70"/>
        <v>-0.7000903648480763</v>
      </c>
      <c r="AU65">
        <v>0.5</v>
      </c>
      <c r="AV65">
        <f t="shared" si="71"/>
        <v>841.19411663300525</v>
      </c>
      <c r="AW65">
        <f t="shared" si="72"/>
        <v>21.294983787241122</v>
      </c>
      <c r="AX65">
        <f t="shared" si="73"/>
        <v>-294.45594801082797</v>
      </c>
      <c r="AY65">
        <f t="shared" si="74"/>
        <v>1</v>
      </c>
      <c r="AZ65">
        <f t="shared" si="75"/>
        <v>2.6764614391223785E-2</v>
      </c>
      <c r="BA65">
        <f t="shared" si="76"/>
        <v>0.16681350954478696</v>
      </c>
      <c r="BB65" t="s">
        <v>253</v>
      </c>
      <c r="BC65">
        <v>0</v>
      </c>
      <c r="BD65">
        <f t="shared" si="77"/>
        <v>1.3620000000000001</v>
      </c>
      <c r="BE65">
        <f t="shared" si="78"/>
        <v>-0.7000903648480763</v>
      </c>
      <c r="BF65">
        <f t="shared" si="79"/>
        <v>0.14296501384344315</v>
      </c>
      <c r="BG65">
        <f t="shared" si="80"/>
        <v>1.0162032767263931</v>
      </c>
      <c r="BH65">
        <f t="shared" si="81"/>
        <v>-0.31949635190463582</v>
      </c>
      <c r="BI65">
        <f t="shared" si="82"/>
        <v>999.99332258064499</v>
      </c>
      <c r="BJ65">
        <f t="shared" si="83"/>
        <v>841.19411663300525</v>
      </c>
      <c r="BK65">
        <f t="shared" si="84"/>
        <v>0.84119973367638834</v>
      </c>
      <c r="BL65">
        <f t="shared" si="85"/>
        <v>0.19239946735277685</v>
      </c>
      <c r="BM65">
        <v>0.71482560654949101</v>
      </c>
      <c r="BN65">
        <v>0.5</v>
      </c>
      <c r="BO65" t="s">
        <v>254</v>
      </c>
      <c r="BP65">
        <v>1684836732.5999999</v>
      </c>
      <c r="BQ65">
        <v>400.03203225806402</v>
      </c>
      <c r="BR65">
        <v>403.53080645161299</v>
      </c>
      <c r="BS65">
        <v>16.641190322580599</v>
      </c>
      <c r="BT65">
        <v>15.524261290322601</v>
      </c>
      <c r="BU65">
        <v>500.00564516128998</v>
      </c>
      <c r="BV65">
        <v>95.339409677419397</v>
      </c>
      <c r="BW65">
        <v>0.19992983870967701</v>
      </c>
      <c r="BX65">
        <v>28.761596774193499</v>
      </c>
      <c r="BY65">
        <v>28.021696774193501</v>
      </c>
      <c r="BZ65">
        <v>999.9</v>
      </c>
      <c r="CA65">
        <v>10014.1935483871</v>
      </c>
      <c r="CB65">
        <v>0</v>
      </c>
      <c r="CC65">
        <v>72.991399999999999</v>
      </c>
      <c r="CD65">
        <v>999.99332258064499</v>
      </c>
      <c r="CE65">
        <v>0.96001258064516104</v>
      </c>
      <c r="CF65">
        <v>3.99877677419355E-2</v>
      </c>
      <c r="CG65">
        <v>0</v>
      </c>
      <c r="CH65">
        <v>2.3275516129032301</v>
      </c>
      <c r="CI65">
        <v>0</v>
      </c>
      <c r="CJ65">
        <v>1258.74</v>
      </c>
      <c r="CK65">
        <v>9334.3009677419395</v>
      </c>
      <c r="CL65">
        <v>39.961387096774203</v>
      </c>
      <c r="CM65">
        <v>42.655000000000001</v>
      </c>
      <c r="CN65">
        <v>41.092483870967698</v>
      </c>
      <c r="CO65">
        <v>41.205290322580602</v>
      </c>
      <c r="CP65">
        <v>39.936999999999998</v>
      </c>
      <c r="CQ65">
        <v>960.00516129032201</v>
      </c>
      <c r="CR65">
        <v>39.990967741935499</v>
      </c>
      <c r="CS65">
        <v>0</v>
      </c>
      <c r="CT65">
        <v>59.599999904632597</v>
      </c>
      <c r="CU65">
        <v>2.3155230769230801</v>
      </c>
      <c r="CV65">
        <v>0.30896409633473998</v>
      </c>
      <c r="CW65">
        <v>6.6793162273973001</v>
      </c>
      <c r="CX65">
        <v>1258.8434615384599</v>
      </c>
      <c r="CY65">
        <v>15</v>
      </c>
      <c r="CZ65">
        <v>1684833719.2</v>
      </c>
      <c r="DA65" t="s">
        <v>255</v>
      </c>
      <c r="DB65">
        <v>2</v>
      </c>
      <c r="DC65">
        <v>-3.641</v>
      </c>
      <c r="DD65">
        <v>0.41499999999999998</v>
      </c>
      <c r="DE65">
        <v>400</v>
      </c>
      <c r="DF65">
        <v>16</v>
      </c>
      <c r="DG65">
        <v>1.58</v>
      </c>
      <c r="DH65">
        <v>0.23</v>
      </c>
      <c r="DI65">
        <v>-3.5523432692307702</v>
      </c>
      <c r="DJ65">
        <v>0.60951768120894001</v>
      </c>
      <c r="DK65">
        <v>0.129191919158478</v>
      </c>
      <c r="DL65">
        <v>0</v>
      </c>
      <c r="DM65">
        <v>2.3374568181818201</v>
      </c>
      <c r="DN65">
        <v>-0.173072605743016</v>
      </c>
      <c r="DO65">
        <v>0.21427567142025999</v>
      </c>
      <c r="DP65">
        <v>1</v>
      </c>
      <c r="DQ65">
        <v>1.10646576923077</v>
      </c>
      <c r="DR65">
        <v>0.107717954409627</v>
      </c>
      <c r="DS65">
        <v>1.43452455734341E-2</v>
      </c>
      <c r="DT65">
        <v>0</v>
      </c>
      <c r="DU65">
        <v>1</v>
      </c>
      <c r="DV65">
        <v>3</v>
      </c>
      <c r="DW65" t="s">
        <v>256</v>
      </c>
      <c r="DX65">
        <v>100</v>
      </c>
      <c r="DY65">
        <v>100</v>
      </c>
      <c r="DZ65">
        <v>-3.641</v>
      </c>
      <c r="EA65">
        <v>0.41499999999999998</v>
      </c>
      <c r="EB65">
        <v>2</v>
      </c>
      <c r="EC65">
        <v>516.01499999999999</v>
      </c>
      <c r="ED65">
        <v>416.113</v>
      </c>
      <c r="EE65">
        <v>27.5029</v>
      </c>
      <c r="EF65">
        <v>30.396100000000001</v>
      </c>
      <c r="EG65">
        <v>30.000699999999998</v>
      </c>
      <c r="EH65">
        <v>30.5593</v>
      </c>
      <c r="EI65">
        <v>30.593699999999998</v>
      </c>
      <c r="EJ65">
        <v>20.236799999999999</v>
      </c>
      <c r="EK65">
        <v>30.181999999999999</v>
      </c>
      <c r="EL65">
        <v>0</v>
      </c>
      <c r="EM65">
        <v>27.499600000000001</v>
      </c>
      <c r="EN65">
        <v>403.54</v>
      </c>
      <c r="EO65">
        <v>15.5183</v>
      </c>
      <c r="EP65">
        <v>100.389</v>
      </c>
      <c r="EQ65">
        <v>90.206000000000003</v>
      </c>
    </row>
    <row r="66" spans="1:147" x14ac:dyDescent="0.3">
      <c r="A66">
        <v>50</v>
      </c>
      <c r="B66">
        <v>1684836800.5999999</v>
      </c>
      <c r="C66">
        <v>3000.3999998569502</v>
      </c>
      <c r="D66" t="s">
        <v>403</v>
      </c>
      <c r="E66" t="s">
        <v>404</v>
      </c>
      <c r="F66">
        <v>1684836792.5999999</v>
      </c>
      <c r="G66">
        <f t="shared" si="43"/>
        <v>8.1771929308296302E-3</v>
      </c>
      <c r="H66">
        <f t="shared" si="44"/>
        <v>21.838070381518982</v>
      </c>
      <c r="I66">
        <f t="shared" si="45"/>
        <v>400.00522580645202</v>
      </c>
      <c r="J66">
        <f t="shared" si="46"/>
        <v>286.47258156373709</v>
      </c>
      <c r="K66">
        <f t="shared" si="47"/>
        <v>27.36922835049738</v>
      </c>
      <c r="L66">
        <f t="shared" si="48"/>
        <v>38.215993679846378</v>
      </c>
      <c r="M66">
        <f t="shared" si="49"/>
        <v>0.36521991148128696</v>
      </c>
      <c r="N66">
        <f t="shared" si="50"/>
        <v>3.356791047445852</v>
      </c>
      <c r="O66">
        <f t="shared" si="51"/>
        <v>0.34449319748453955</v>
      </c>
      <c r="P66">
        <f t="shared" si="52"/>
        <v>0.21707237845735139</v>
      </c>
      <c r="Q66">
        <f t="shared" si="53"/>
        <v>161.84583388498444</v>
      </c>
      <c r="R66">
        <f t="shared" si="54"/>
        <v>27.756022294995997</v>
      </c>
      <c r="S66">
        <f t="shared" si="55"/>
        <v>28.007345161290299</v>
      </c>
      <c r="T66">
        <f t="shared" si="56"/>
        <v>3.7964649246267128</v>
      </c>
      <c r="U66">
        <f t="shared" si="57"/>
        <v>40.092031067257352</v>
      </c>
      <c r="V66">
        <f t="shared" si="58"/>
        <v>1.5926338115524499</v>
      </c>
      <c r="W66">
        <f t="shared" si="59"/>
        <v>3.9724448204699048</v>
      </c>
      <c r="X66">
        <f t="shared" si="60"/>
        <v>2.2038311130742629</v>
      </c>
      <c r="Y66">
        <f t="shared" si="61"/>
        <v>-360.61420824958668</v>
      </c>
      <c r="Z66">
        <f t="shared" si="62"/>
        <v>141.07648357663288</v>
      </c>
      <c r="AA66">
        <f t="shared" si="63"/>
        <v>9.197283010821355</v>
      </c>
      <c r="AB66">
        <f t="shared" si="64"/>
        <v>-48.494607777147991</v>
      </c>
      <c r="AC66">
        <v>-3.9539333192625703E-2</v>
      </c>
      <c r="AD66">
        <v>4.4386365344553501E-2</v>
      </c>
      <c r="AE66">
        <v>3.3452661733067499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50120.126952767016</v>
      </c>
      <c r="AK66" t="s">
        <v>251</v>
      </c>
      <c r="AL66">
        <v>2.30031923076923</v>
      </c>
      <c r="AM66">
        <v>1.5891999999999999</v>
      </c>
      <c r="AN66">
        <f t="shared" si="68"/>
        <v>-0.71111923076923</v>
      </c>
      <c r="AO66">
        <f t="shared" si="69"/>
        <v>-0.44746994133477852</v>
      </c>
      <c r="AP66">
        <v>-1.2192523726073901</v>
      </c>
      <c r="AQ66" t="s">
        <v>405</v>
      </c>
      <c r="AR66">
        <v>2.3887115384615401</v>
      </c>
      <c r="AS66">
        <v>1.6896</v>
      </c>
      <c r="AT66">
        <f t="shared" si="70"/>
        <v>-0.41377340107808958</v>
      </c>
      <c r="AU66">
        <v>0.5</v>
      </c>
      <c r="AV66">
        <f t="shared" si="71"/>
        <v>841.19649557477146</v>
      </c>
      <c r="AW66">
        <f t="shared" si="72"/>
        <v>21.838070381518982</v>
      </c>
      <c r="AX66">
        <f t="shared" si="73"/>
        <v>-174.03236747447167</v>
      </c>
      <c r="AY66">
        <f t="shared" si="74"/>
        <v>1</v>
      </c>
      <c r="AZ66">
        <f t="shared" si="75"/>
        <v>2.7410150750059651E-2</v>
      </c>
      <c r="BA66">
        <f t="shared" si="76"/>
        <v>-5.9422348484848508E-2</v>
      </c>
      <c r="BB66" t="s">
        <v>253</v>
      </c>
      <c r="BC66">
        <v>0</v>
      </c>
      <c r="BD66">
        <f t="shared" si="77"/>
        <v>1.6896</v>
      </c>
      <c r="BE66">
        <f t="shared" si="78"/>
        <v>-0.41377340107808952</v>
      </c>
      <c r="BF66">
        <f t="shared" si="79"/>
        <v>-6.317644097659203E-2</v>
      </c>
      <c r="BG66">
        <f t="shared" si="80"/>
        <v>1.1447347704786957</v>
      </c>
      <c r="BH66">
        <f t="shared" si="81"/>
        <v>0.14118588790152056</v>
      </c>
      <c r="BI66">
        <f t="shared" si="82"/>
        <v>999.99609677419403</v>
      </c>
      <c r="BJ66">
        <f t="shared" si="83"/>
        <v>841.19649557477146</v>
      </c>
      <c r="BK66">
        <f t="shared" si="84"/>
        <v>0.84119977896745668</v>
      </c>
      <c r="BL66">
        <f t="shared" si="85"/>
        <v>0.19239955793491348</v>
      </c>
      <c r="BM66">
        <v>0.71482560654949101</v>
      </c>
      <c r="BN66">
        <v>0.5</v>
      </c>
      <c r="BO66" t="s">
        <v>254</v>
      </c>
      <c r="BP66">
        <v>1684836792.5999999</v>
      </c>
      <c r="BQ66">
        <v>400.00522580645202</v>
      </c>
      <c r="BR66">
        <v>403.59490322580598</v>
      </c>
      <c r="BS66">
        <v>16.670032258064499</v>
      </c>
      <c r="BT66">
        <v>15.520477419354799</v>
      </c>
      <c r="BU66">
        <v>500.00451612903203</v>
      </c>
      <c r="BV66">
        <v>95.338722580645097</v>
      </c>
      <c r="BW66">
        <v>0.20001345161290299</v>
      </c>
      <c r="BX66">
        <v>28.7868967741936</v>
      </c>
      <c r="BY66">
        <v>28.007345161290299</v>
      </c>
      <c r="BZ66">
        <v>999.9</v>
      </c>
      <c r="CA66">
        <v>10001.2903225806</v>
      </c>
      <c r="CB66">
        <v>0</v>
      </c>
      <c r="CC66">
        <v>73.045000000000002</v>
      </c>
      <c r="CD66">
        <v>999.99609677419403</v>
      </c>
      <c r="CE66">
        <v>0.96000954838709696</v>
      </c>
      <c r="CF66">
        <v>3.9990767741935503E-2</v>
      </c>
      <c r="CG66">
        <v>0</v>
      </c>
      <c r="CH66">
        <v>2.3694870967741899</v>
      </c>
      <c r="CI66">
        <v>0</v>
      </c>
      <c r="CJ66">
        <v>1260.28870967742</v>
      </c>
      <c r="CK66">
        <v>9334.3112903225792</v>
      </c>
      <c r="CL66">
        <v>40.100612903225802</v>
      </c>
      <c r="CM66">
        <v>42.762</v>
      </c>
      <c r="CN66">
        <v>41.211387096774203</v>
      </c>
      <c r="CO66">
        <v>41.311999999999998</v>
      </c>
      <c r="CP66">
        <v>40.061999999999998</v>
      </c>
      <c r="CQ66">
        <v>960.00612903225795</v>
      </c>
      <c r="CR66">
        <v>39.992580645161297</v>
      </c>
      <c r="CS66">
        <v>0</v>
      </c>
      <c r="CT66">
        <v>59.400000095367403</v>
      </c>
      <c r="CU66">
        <v>2.3887115384615401</v>
      </c>
      <c r="CV66">
        <v>1.26687520812118</v>
      </c>
      <c r="CW66">
        <v>2.47350428516856</v>
      </c>
      <c r="CX66">
        <v>1260.32192307692</v>
      </c>
      <c r="CY66">
        <v>15</v>
      </c>
      <c r="CZ66">
        <v>1684833719.2</v>
      </c>
      <c r="DA66" t="s">
        <v>255</v>
      </c>
      <c r="DB66">
        <v>2</v>
      </c>
      <c r="DC66">
        <v>-3.641</v>
      </c>
      <c r="DD66">
        <v>0.41499999999999998</v>
      </c>
      <c r="DE66">
        <v>400</v>
      </c>
      <c r="DF66">
        <v>16</v>
      </c>
      <c r="DG66">
        <v>1.58</v>
      </c>
      <c r="DH66">
        <v>0.23</v>
      </c>
      <c r="DI66">
        <v>-3.585445</v>
      </c>
      <c r="DJ66">
        <v>1.9040177580406801E-2</v>
      </c>
      <c r="DK66">
        <v>7.0187282474490006E-2</v>
      </c>
      <c r="DL66">
        <v>1</v>
      </c>
      <c r="DM66">
        <v>2.3691749999999998</v>
      </c>
      <c r="DN66">
        <v>0.24058438998280501</v>
      </c>
      <c r="DO66">
        <v>0.19200402591068</v>
      </c>
      <c r="DP66">
        <v>1</v>
      </c>
      <c r="DQ66">
        <v>1.14841961538462</v>
      </c>
      <c r="DR66">
        <v>1.09256040297145E-2</v>
      </c>
      <c r="DS66">
        <v>3.2117123168050499E-3</v>
      </c>
      <c r="DT66">
        <v>1</v>
      </c>
      <c r="DU66">
        <v>3</v>
      </c>
      <c r="DV66">
        <v>3</v>
      </c>
      <c r="DW66" t="s">
        <v>260</v>
      </c>
      <c r="DX66">
        <v>100</v>
      </c>
      <c r="DY66">
        <v>100</v>
      </c>
      <c r="DZ66">
        <v>-3.641</v>
      </c>
      <c r="EA66">
        <v>0.41499999999999998</v>
      </c>
      <c r="EB66">
        <v>2</v>
      </c>
      <c r="EC66">
        <v>515.82299999999998</v>
      </c>
      <c r="ED66">
        <v>415.68599999999998</v>
      </c>
      <c r="EE66">
        <v>27.197700000000001</v>
      </c>
      <c r="EF66">
        <v>30.382899999999999</v>
      </c>
      <c r="EG66">
        <v>30</v>
      </c>
      <c r="EH66">
        <v>30.551400000000001</v>
      </c>
      <c r="EI66">
        <v>30.585899999999999</v>
      </c>
      <c r="EJ66">
        <v>20.235700000000001</v>
      </c>
      <c r="EK66">
        <v>30.181999999999999</v>
      </c>
      <c r="EL66">
        <v>0</v>
      </c>
      <c r="EM66">
        <v>27.2028</v>
      </c>
      <c r="EN66">
        <v>403.54300000000001</v>
      </c>
      <c r="EO66">
        <v>15.493</v>
      </c>
      <c r="EP66">
        <v>100.392</v>
      </c>
      <c r="EQ66">
        <v>90.210300000000004</v>
      </c>
    </row>
    <row r="67" spans="1:147" x14ac:dyDescent="0.3">
      <c r="A67">
        <v>51</v>
      </c>
      <c r="B67">
        <v>1684836860.5999999</v>
      </c>
      <c r="C67">
        <v>3060.3999998569502</v>
      </c>
      <c r="D67" t="s">
        <v>406</v>
      </c>
      <c r="E67" t="s">
        <v>407</v>
      </c>
      <c r="F67">
        <v>1684836852.60323</v>
      </c>
      <c r="G67">
        <f t="shared" si="43"/>
        <v>8.3525161996645912E-3</v>
      </c>
      <c r="H67">
        <f t="shared" si="44"/>
        <v>22.185149548776934</v>
      </c>
      <c r="I67">
        <f t="shared" si="45"/>
        <v>399.99400000000003</v>
      </c>
      <c r="J67">
        <f t="shared" si="46"/>
        <v>287.36470481810761</v>
      </c>
      <c r="K67">
        <f t="shared" si="47"/>
        <v>27.453819975820974</v>
      </c>
      <c r="L67">
        <f t="shared" si="48"/>
        <v>38.21402936160645</v>
      </c>
      <c r="M67">
        <f t="shared" si="49"/>
        <v>0.37475420095740342</v>
      </c>
      <c r="N67">
        <f t="shared" si="50"/>
        <v>3.3587148323189151</v>
      </c>
      <c r="O67">
        <f t="shared" si="51"/>
        <v>0.35297754495159195</v>
      </c>
      <c r="P67">
        <f t="shared" si="52"/>
        <v>0.22246198794727121</v>
      </c>
      <c r="Q67">
        <f t="shared" si="53"/>
        <v>161.84283183133482</v>
      </c>
      <c r="R67">
        <f t="shared" si="54"/>
        <v>27.721954526289888</v>
      </c>
      <c r="S67">
        <f t="shared" si="55"/>
        <v>27.9829774193548</v>
      </c>
      <c r="T67">
        <f t="shared" si="56"/>
        <v>3.7910754698496962</v>
      </c>
      <c r="U67">
        <f t="shared" si="57"/>
        <v>40.116418522120675</v>
      </c>
      <c r="V67">
        <f t="shared" si="58"/>
        <v>1.594107662084508</v>
      </c>
      <c r="W67">
        <f t="shared" si="59"/>
        <v>3.9737038370100208</v>
      </c>
      <c r="X67">
        <f t="shared" si="60"/>
        <v>2.196967807765188</v>
      </c>
      <c r="Y67">
        <f t="shared" si="61"/>
        <v>-368.34596440520846</v>
      </c>
      <c r="Z67">
        <f t="shared" si="62"/>
        <v>146.55979609990646</v>
      </c>
      <c r="AA67">
        <f t="shared" si="63"/>
        <v>9.5483901933717874</v>
      </c>
      <c r="AB67">
        <f t="shared" si="64"/>
        <v>-50.394946280595377</v>
      </c>
      <c r="AC67">
        <v>-3.9567789457555402E-2</v>
      </c>
      <c r="AD67">
        <v>4.4418309994842801E-2</v>
      </c>
      <c r="AE67">
        <v>3.3471816637842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50153.764807614803</v>
      </c>
      <c r="AK67" t="s">
        <v>251</v>
      </c>
      <c r="AL67">
        <v>2.30031923076923</v>
      </c>
      <c r="AM67">
        <v>1.5891999999999999</v>
      </c>
      <c r="AN67">
        <f t="shared" si="68"/>
        <v>-0.71111923076923</v>
      </c>
      <c r="AO67">
        <f t="shared" si="69"/>
        <v>-0.44746994133477852</v>
      </c>
      <c r="AP67">
        <v>-1.2192523726073901</v>
      </c>
      <c r="AQ67" t="s">
        <v>408</v>
      </c>
      <c r="AR67">
        <v>2.32604230769231</v>
      </c>
      <c r="AS67">
        <v>1.5376000000000001</v>
      </c>
      <c r="AT67">
        <f t="shared" si="70"/>
        <v>-0.51277465380613285</v>
      </c>
      <c r="AU67">
        <v>0.5</v>
      </c>
      <c r="AV67">
        <f t="shared" si="71"/>
        <v>841.18038127698412</v>
      </c>
      <c r="AW67">
        <f t="shared" si="72"/>
        <v>22.185149548776934</v>
      </c>
      <c r="AX67">
        <f t="shared" si="73"/>
        <v>-215.66798939890819</v>
      </c>
      <c r="AY67">
        <f t="shared" si="74"/>
        <v>1</v>
      </c>
      <c r="AZ67">
        <f t="shared" si="75"/>
        <v>2.7823285519158719E-2</v>
      </c>
      <c r="BA67">
        <f t="shared" si="76"/>
        <v>3.3558792924037371E-2</v>
      </c>
      <c r="BB67" t="s">
        <v>253</v>
      </c>
      <c r="BC67">
        <v>0</v>
      </c>
      <c r="BD67">
        <f t="shared" si="77"/>
        <v>1.5376000000000001</v>
      </c>
      <c r="BE67">
        <f t="shared" si="78"/>
        <v>-0.51277465380613285</v>
      </c>
      <c r="BF67">
        <f t="shared" si="79"/>
        <v>3.2469166876415725E-2</v>
      </c>
      <c r="BG67">
        <f t="shared" si="80"/>
        <v>1.0337254862410346</v>
      </c>
      <c r="BH67">
        <f t="shared" si="81"/>
        <v>-7.2561671471299202E-2</v>
      </c>
      <c r="BI67">
        <f t="shared" si="82"/>
        <v>999.976870967742</v>
      </c>
      <c r="BJ67">
        <f t="shared" si="83"/>
        <v>841.18038127698412</v>
      </c>
      <c r="BK67">
        <f t="shared" si="84"/>
        <v>0.84119983741515914</v>
      </c>
      <c r="BL67">
        <f t="shared" si="85"/>
        <v>0.1923996748303182</v>
      </c>
      <c r="BM67">
        <v>0.71482560654949101</v>
      </c>
      <c r="BN67">
        <v>0.5</v>
      </c>
      <c r="BO67" t="s">
        <v>254</v>
      </c>
      <c r="BP67">
        <v>1684836852.60323</v>
      </c>
      <c r="BQ67">
        <v>399.99400000000003</v>
      </c>
      <c r="BR67">
        <v>403.64332258064502</v>
      </c>
      <c r="BS67">
        <v>16.685848387096801</v>
      </c>
      <c r="BT67">
        <v>15.5116612903226</v>
      </c>
      <c r="BU67">
        <v>500.00277419354802</v>
      </c>
      <c r="BV67">
        <v>95.336612903225799</v>
      </c>
      <c r="BW67">
        <v>0.199893548387097</v>
      </c>
      <c r="BX67">
        <v>28.792364516128998</v>
      </c>
      <c r="BY67">
        <v>27.9829774193548</v>
      </c>
      <c r="BZ67">
        <v>999.9</v>
      </c>
      <c r="CA67">
        <v>10008.7096774194</v>
      </c>
      <c r="CB67">
        <v>0</v>
      </c>
      <c r="CC67">
        <v>73.045000000000002</v>
      </c>
      <c r="CD67">
        <v>999.976870967742</v>
      </c>
      <c r="CE67">
        <v>0.96000380645161298</v>
      </c>
      <c r="CF67">
        <v>3.9996458064516099E-2</v>
      </c>
      <c r="CG67">
        <v>0</v>
      </c>
      <c r="CH67">
        <v>2.3015161290322599</v>
      </c>
      <c r="CI67">
        <v>0</v>
      </c>
      <c r="CJ67">
        <v>1259.7235483871</v>
      </c>
      <c r="CK67">
        <v>9334.1161290322598</v>
      </c>
      <c r="CL67">
        <v>40.213419354838699</v>
      </c>
      <c r="CM67">
        <v>42.875</v>
      </c>
      <c r="CN67">
        <v>41.3445161290323</v>
      </c>
      <c r="CO67">
        <v>41.393000000000001</v>
      </c>
      <c r="CP67">
        <v>40.186999999999998</v>
      </c>
      <c r="CQ67">
        <v>959.98064516129</v>
      </c>
      <c r="CR67">
        <v>39.993548387096801</v>
      </c>
      <c r="CS67">
        <v>0</v>
      </c>
      <c r="CT67">
        <v>59.200000047683702</v>
      </c>
      <c r="CU67">
        <v>2.32604230769231</v>
      </c>
      <c r="CV67">
        <v>0.93036240106913404</v>
      </c>
      <c r="CW67">
        <v>1.1935042773392699</v>
      </c>
      <c r="CX67">
        <v>1259.77269230769</v>
      </c>
      <c r="CY67">
        <v>15</v>
      </c>
      <c r="CZ67">
        <v>1684833719.2</v>
      </c>
      <c r="DA67" t="s">
        <v>255</v>
      </c>
      <c r="DB67">
        <v>2</v>
      </c>
      <c r="DC67">
        <v>-3.641</v>
      </c>
      <c r="DD67">
        <v>0.41499999999999998</v>
      </c>
      <c r="DE67">
        <v>400</v>
      </c>
      <c r="DF67">
        <v>16</v>
      </c>
      <c r="DG67">
        <v>1.58</v>
      </c>
      <c r="DH67">
        <v>0.23</v>
      </c>
      <c r="DI67">
        <v>-3.6382471153846101</v>
      </c>
      <c r="DJ67">
        <v>-9.7225175825805199E-2</v>
      </c>
      <c r="DK67">
        <v>0.10622610589855599</v>
      </c>
      <c r="DL67">
        <v>1</v>
      </c>
      <c r="DM67">
        <v>2.30276818181818</v>
      </c>
      <c r="DN67">
        <v>0.221413557876775</v>
      </c>
      <c r="DO67">
        <v>0.14458697409695101</v>
      </c>
      <c r="DP67">
        <v>1</v>
      </c>
      <c r="DQ67">
        <v>1.1724173076923099</v>
      </c>
      <c r="DR67">
        <v>1.8048628913945201E-2</v>
      </c>
      <c r="DS67">
        <v>3.8228287529728801E-3</v>
      </c>
      <c r="DT67">
        <v>1</v>
      </c>
      <c r="DU67">
        <v>3</v>
      </c>
      <c r="DV67">
        <v>3</v>
      </c>
      <c r="DW67" t="s">
        <v>260</v>
      </c>
      <c r="DX67">
        <v>100</v>
      </c>
      <c r="DY67">
        <v>100</v>
      </c>
      <c r="DZ67">
        <v>-3.641</v>
      </c>
      <c r="EA67">
        <v>0.41499999999999998</v>
      </c>
      <c r="EB67">
        <v>2</v>
      </c>
      <c r="EC67">
        <v>516.14300000000003</v>
      </c>
      <c r="ED67">
        <v>416.00099999999998</v>
      </c>
      <c r="EE67">
        <v>27.190100000000001</v>
      </c>
      <c r="EF67">
        <v>30.372399999999999</v>
      </c>
      <c r="EG67">
        <v>30</v>
      </c>
      <c r="EH67">
        <v>30.543500000000002</v>
      </c>
      <c r="EI67">
        <v>30.577999999999999</v>
      </c>
      <c r="EJ67">
        <v>20.239599999999999</v>
      </c>
      <c r="EK67">
        <v>30.181999999999999</v>
      </c>
      <c r="EL67">
        <v>0</v>
      </c>
      <c r="EM67">
        <v>27.189499999999999</v>
      </c>
      <c r="EN67">
        <v>403.66300000000001</v>
      </c>
      <c r="EO67">
        <v>15.4839</v>
      </c>
      <c r="EP67">
        <v>100.399</v>
      </c>
      <c r="EQ67">
        <v>90.215100000000007</v>
      </c>
    </row>
    <row r="68" spans="1:147" x14ac:dyDescent="0.3">
      <c r="A68">
        <v>52</v>
      </c>
      <c r="B68">
        <v>1684836920.5999999</v>
      </c>
      <c r="C68">
        <v>3120.3999998569502</v>
      </c>
      <c r="D68" t="s">
        <v>409</v>
      </c>
      <c r="E68" t="s">
        <v>410</v>
      </c>
      <c r="F68">
        <v>1684836912.5999999</v>
      </c>
      <c r="G68">
        <f t="shared" si="43"/>
        <v>8.5076788141874547E-3</v>
      </c>
      <c r="H68">
        <f t="shared" si="44"/>
        <v>22.165157193109927</v>
      </c>
      <c r="I68">
        <f t="shared" si="45"/>
        <v>400.00916129032299</v>
      </c>
      <c r="J68">
        <f t="shared" si="46"/>
        <v>289.27769242010055</v>
      </c>
      <c r="K68">
        <f t="shared" si="47"/>
        <v>27.637086476140841</v>
      </c>
      <c r="L68">
        <f t="shared" si="48"/>
        <v>38.216177989191749</v>
      </c>
      <c r="M68">
        <f t="shared" si="49"/>
        <v>0.38220376700869357</v>
      </c>
      <c r="N68">
        <f t="shared" si="50"/>
        <v>3.356089630266788</v>
      </c>
      <c r="O68">
        <f t="shared" si="51"/>
        <v>0.35956420490469088</v>
      </c>
      <c r="P68">
        <f t="shared" si="52"/>
        <v>0.2266498677411119</v>
      </c>
      <c r="Q68">
        <f t="shared" si="53"/>
        <v>161.84706969940487</v>
      </c>
      <c r="R68">
        <f t="shared" si="54"/>
        <v>27.702200295151922</v>
      </c>
      <c r="S68">
        <f t="shared" si="55"/>
        <v>27.986745161290301</v>
      </c>
      <c r="T68">
        <f t="shared" si="56"/>
        <v>3.7919083512069642</v>
      </c>
      <c r="U68">
        <f t="shared" si="57"/>
        <v>40.103063722392228</v>
      </c>
      <c r="V68">
        <f t="shared" si="58"/>
        <v>1.5951008806085154</v>
      </c>
      <c r="W68">
        <f t="shared" si="59"/>
        <v>3.9775037928532719</v>
      </c>
      <c r="X68">
        <f t="shared" si="60"/>
        <v>2.1968074705984488</v>
      </c>
      <c r="Y68">
        <f t="shared" si="61"/>
        <v>-375.18863570566674</v>
      </c>
      <c r="Z68">
        <f t="shared" si="62"/>
        <v>148.74776838506079</v>
      </c>
      <c r="AA68">
        <f t="shared" si="63"/>
        <v>9.6994959123463644</v>
      </c>
      <c r="AB68">
        <f t="shared" si="64"/>
        <v>-54.894301708854698</v>
      </c>
      <c r="AC68">
        <v>-3.95289596131492E-2</v>
      </c>
      <c r="AD68">
        <v>4.4374720092815699E-2</v>
      </c>
      <c r="AE68">
        <v>3.3445677798053302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50103.859805899599</v>
      </c>
      <c r="AK68" t="s">
        <v>251</v>
      </c>
      <c r="AL68">
        <v>2.30031923076923</v>
      </c>
      <c r="AM68">
        <v>1.5891999999999999</v>
      </c>
      <c r="AN68">
        <f t="shared" si="68"/>
        <v>-0.71111923076923</v>
      </c>
      <c r="AO68">
        <f t="shared" si="69"/>
        <v>-0.44746994133477852</v>
      </c>
      <c r="AP68">
        <v>-1.2192523726073901</v>
      </c>
      <c r="AQ68" t="s">
        <v>411</v>
      </c>
      <c r="AR68">
        <v>2.26158846153846</v>
      </c>
      <c r="AS68">
        <v>2.4616899999999999</v>
      </c>
      <c r="AT68">
        <f t="shared" si="70"/>
        <v>8.1286245815492597E-2</v>
      </c>
      <c r="AU68">
        <v>0.5</v>
      </c>
      <c r="AV68">
        <f t="shared" si="71"/>
        <v>841.20416775463559</v>
      </c>
      <c r="AW68">
        <f t="shared" si="72"/>
        <v>22.165157193109927</v>
      </c>
      <c r="AX68">
        <f t="shared" si="73"/>
        <v>34.189164380560094</v>
      </c>
      <c r="AY68">
        <f t="shared" si="74"/>
        <v>1</v>
      </c>
      <c r="AZ68">
        <f t="shared" si="75"/>
        <v>2.7798732414908975E-2</v>
      </c>
      <c r="BA68">
        <f t="shared" si="76"/>
        <v>-0.35442724307284834</v>
      </c>
      <c r="BB68" t="s">
        <v>253</v>
      </c>
      <c r="BC68">
        <v>0</v>
      </c>
      <c r="BD68">
        <f t="shared" si="77"/>
        <v>2.4616899999999999</v>
      </c>
      <c r="BE68">
        <f t="shared" si="78"/>
        <v>8.1286245815492569E-2</v>
      </c>
      <c r="BF68">
        <f t="shared" si="79"/>
        <v>-0.54901208155046566</v>
      </c>
      <c r="BG68">
        <f t="shared" si="80"/>
        <v>1.2400110590994491</v>
      </c>
      <c r="BH68">
        <f t="shared" si="81"/>
        <v>1.2269250531394187</v>
      </c>
      <c r="BI68">
        <f t="shared" si="82"/>
        <v>1000.0053870967701</v>
      </c>
      <c r="BJ68">
        <f t="shared" si="83"/>
        <v>841.20416775463559</v>
      </c>
      <c r="BK68">
        <f t="shared" si="84"/>
        <v>0.84119963613079285</v>
      </c>
      <c r="BL68">
        <f t="shared" si="85"/>
        <v>0.19239927226158585</v>
      </c>
      <c r="BM68">
        <v>0.71482560654949101</v>
      </c>
      <c r="BN68">
        <v>0.5</v>
      </c>
      <c r="BO68" t="s">
        <v>254</v>
      </c>
      <c r="BP68">
        <v>1684836912.5999999</v>
      </c>
      <c r="BQ68">
        <v>400.00916129032299</v>
      </c>
      <c r="BR68">
        <v>403.66451612903199</v>
      </c>
      <c r="BS68">
        <v>16.695938709677399</v>
      </c>
      <c r="BT68">
        <v>15.4999516129032</v>
      </c>
      <c r="BU68">
        <v>500.00290322580599</v>
      </c>
      <c r="BV68">
        <v>95.338309677419403</v>
      </c>
      <c r="BW68">
        <v>0.199947161290323</v>
      </c>
      <c r="BX68">
        <v>28.808858064516102</v>
      </c>
      <c r="BY68">
        <v>27.986745161290301</v>
      </c>
      <c r="BZ68">
        <v>999.9</v>
      </c>
      <c r="CA68">
        <v>9998.7096774193506</v>
      </c>
      <c r="CB68">
        <v>0</v>
      </c>
      <c r="CC68">
        <v>73.045000000000002</v>
      </c>
      <c r="CD68">
        <v>1000.0053870967701</v>
      </c>
      <c r="CE68">
        <v>0.96001093548387095</v>
      </c>
      <c r="CF68">
        <v>3.9989319354838702E-2</v>
      </c>
      <c r="CG68">
        <v>0</v>
      </c>
      <c r="CH68">
        <v>2.2561290322580598</v>
      </c>
      <c r="CI68">
        <v>0</v>
      </c>
      <c r="CJ68">
        <v>1258.1861290322599</v>
      </c>
      <c r="CK68">
        <v>9334.4038709677407</v>
      </c>
      <c r="CL68">
        <v>40.316064516129003</v>
      </c>
      <c r="CM68">
        <v>42.981709677419403</v>
      </c>
      <c r="CN68">
        <v>41.445129032258002</v>
      </c>
      <c r="CO68">
        <v>41.5</v>
      </c>
      <c r="CP68">
        <v>40.308</v>
      </c>
      <c r="CQ68">
        <v>960.01677419354803</v>
      </c>
      <c r="CR68">
        <v>39.988064516129</v>
      </c>
      <c r="CS68">
        <v>0</v>
      </c>
      <c r="CT68">
        <v>59.599999904632597</v>
      </c>
      <c r="CU68">
        <v>2.26158846153846</v>
      </c>
      <c r="CV68">
        <v>0.93500513380061101</v>
      </c>
      <c r="CW68">
        <v>-2.1063247947576702</v>
      </c>
      <c r="CX68">
        <v>1258.16423076923</v>
      </c>
      <c r="CY68">
        <v>15</v>
      </c>
      <c r="CZ68">
        <v>1684833719.2</v>
      </c>
      <c r="DA68" t="s">
        <v>255</v>
      </c>
      <c r="DB68">
        <v>2</v>
      </c>
      <c r="DC68">
        <v>-3.641</v>
      </c>
      <c r="DD68">
        <v>0.41499999999999998</v>
      </c>
      <c r="DE68">
        <v>400</v>
      </c>
      <c r="DF68">
        <v>16</v>
      </c>
      <c r="DG68">
        <v>1.58</v>
      </c>
      <c r="DH68">
        <v>0.23</v>
      </c>
      <c r="DI68">
        <v>-3.6555798076923098</v>
      </c>
      <c r="DJ68">
        <v>-4.9610262101910198E-2</v>
      </c>
      <c r="DK68">
        <v>9.45655348156135E-2</v>
      </c>
      <c r="DL68">
        <v>1</v>
      </c>
      <c r="DM68">
        <v>2.2387409090909101</v>
      </c>
      <c r="DN68">
        <v>0.28313624816143601</v>
      </c>
      <c r="DO68">
        <v>0.18195650868743099</v>
      </c>
      <c r="DP68">
        <v>1</v>
      </c>
      <c r="DQ68">
        <v>1.1947459615384599</v>
      </c>
      <c r="DR68">
        <v>1.3243899940238E-2</v>
      </c>
      <c r="DS68">
        <v>3.0777584623174902E-3</v>
      </c>
      <c r="DT68">
        <v>1</v>
      </c>
      <c r="DU68">
        <v>3</v>
      </c>
      <c r="DV68">
        <v>3</v>
      </c>
      <c r="DW68" t="s">
        <v>260</v>
      </c>
      <c r="DX68">
        <v>100</v>
      </c>
      <c r="DY68">
        <v>100</v>
      </c>
      <c r="DZ68">
        <v>-3.641</v>
      </c>
      <c r="EA68">
        <v>0.41499999999999998</v>
      </c>
      <c r="EB68">
        <v>2</v>
      </c>
      <c r="EC68">
        <v>516.31399999999996</v>
      </c>
      <c r="ED68">
        <v>416.19299999999998</v>
      </c>
      <c r="EE68">
        <v>27.214099999999998</v>
      </c>
      <c r="EF68">
        <v>30.359300000000001</v>
      </c>
      <c r="EG68">
        <v>30</v>
      </c>
      <c r="EH68">
        <v>30.533000000000001</v>
      </c>
      <c r="EI68">
        <v>30.5702</v>
      </c>
      <c r="EJ68">
        <v>20.239799999999999</v>
      </c>
      <c r="EK68">
        <v>30.181999999999999</v>
      </c>
      <c r="EL68">
        <v>0</v>
      </c>
      <c r="EM68">
        <v>27.210100000000001</v>
      </c>
      <c r="EN68">
        <v>403.76900000000001</v>
      </c>
      <c r="EO68">
        <v>15.4839</v>
      </c>
      <c r="EP68">
        <v>100.401</v>
      </c>
      <c r="EQ68">
        <v>90.219399999999993</v>
      </c>
    </row>
    <row r="69" spans="1:147" x14ac:dyDescent="0.3">
      <c r="A69">
        <v>53</v>
      </c>
      <c r="B69">
        <v>1684836980.7</v>
      </c>
      <c r="C69">
        <v>3180.5</v>
      </c>
      <c r="D69" t="s">
        <v>412</v>
      </c>
      <c r="E69" t="s">
        <v>413</v>
      </c>
      <c r="F69">
        <v>1684836972.61935</v>
      </c>
      <c r="G69">
        <f t="shared" si="43"/>
        <v>8.6211771096451374E-3</v>
      </c>
      <c r="H69">
        <f t="shared" si="44"/>
        <v>22.368740457397287</v>
      </c>
      <c r="I69">
        <f t="shared" si="45"/>
        <v>400.00867741935502</v>
      </c>
      <c r="J69">
        <f t="shared" si="46"/>
        <v>289.91728890534836</v>
      </c>
      <c r="K69">
        <f t="shared" si="47"/>
        <v>27.698475686669354</v>
      </c>
      <c r="L69">
        <f t="shared" si="48"/>
        <v>38.216522608191283</v>
      </c>
      <c r="M69">
        <f t="shared" si="49"/>
        <v>0.38851242101110034</v>
      </c>
      <c r="N69">
        <f t="shared" si="50"/>
        <v>3.3560715645117809</v>
      </c>
      <c r="O69">
        <f t="shared" si="51"/>
        <v>0.36514371485402453</v>
      </c>
      <c r="P69">
        <f t="shared" si="52"/>
        <v>0.23019718230084052</v>
      </c>
      <c r="Q69">
        <f t="shared" si="53"/>
        <v>161.84776937386903</v>
      </c>
      <c r="R69">
        <f t="shared" si="54"/>
        <v>27.678336002722386</v>
      </c>
      <c r="S69">
        <f t="shared" si="55"/>
        <v>27.966590322580601</v>
      </c>
      <c r="T69">
        <f t="shared" si="56"/>
        <v>3.7874548628290832</v>
      </c>
      <c r="U69">
        <f t="shared" si="57"/>
        <v>40.102754379352731</v>
      </c>
      <c r="V69">
        <f t="shared" si="58"/>
        <v>1.5952826927648316</v>
      </c>
      <c r="W69">
        <f t="shared" si="59"/>
        <v>3.9779878401224669</v>
      </c>
      <c r="X69">
        <f t="shared" si="60"/>
        <v>2.1921721700642518</v>
      </c>
      <c r="Y69">
        <f t="shared" si="61"/>
        <v>-380.19391053535054</v>
      </c>
      <c r="Z69">
        <f t="shared" si="62"/>
        <v>152.77359195579498</v>
      </c>
      <c r="AA69">
        <f t="shared" si="63"/>
        <v>9.9611700249887338</v>
      </c>
      <c r="AB69">
        <f t="shared" si="64"/>
        <v>-55.611379180697782</v>
      </c>
      <c r="AC69">
        <v>-3.9528692442092103E-2</v>
      </c>
      <c r="AD69">
        <v>4.43744201698986E-2</v>
      </c>
      <c r="AE69">
        <v>3.344549791925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50103.205548028163</v>
      </c>
      <c r="AK69" t="s">
        <v>251</v>
      </c>
      <c r="AL69">
        <v>2.30031923076923</v>
      </c>
      <c r="AM69">
        <v>1.5891999999999999</v>
      </c>
      <c r="AN69">
        <f t="shared" si="68"/>
        <v>-0.71111923076923</v>
      </c>
      <c r="AO69">
        <f t="shared" si="69"/>
        <v>-0.44746994133477852</v>
      </c>
      <c r="AP69">
        <v>-1.2192523726073901</v>
      </c>
      <c r="AQ69" t="s">
        <v>414</v>
      </c>
      <c r="AR69">
        <v>2.2868884615384601</v>
      </c>
      <c r="AS69">
        <v>1.5184</v>
      </c>
      <c r="AT69">
        <f t="shared" si="70"/>
        <v>-0.5061172691902398</v>
      </c>
      <c r="AU69">
        <v>0.5</v>
      </c>
      <c r="AV69">
        <f t="shared" si="71"/>
        <v>841.20656206437388</v>
      </c>
      <c r="AW69">
        <f t="shared" si="72"/>
        <v>22.368740457397287</v>
      </c>
      <c r="AX69">
        <f t="shared" si="73"/>
        <v>-212.87458400846543</v>
      </c>
      <c r="AY69">
        <f t="shared" si="74"/>
        <v>1</v>
      </c>
      <c r="AZ69">
        <f t="shared" si="75"/>
        <v>2.8040666696795918E-2</v>
      </c>
      <c r="BA69">
        <f t="shared" si="76"/>
        <v>4.6628029504741819E-2</v>
      </c>
      <c r="BB69" t="s">
        <v>253</v>
      </c>
      <c r="BC69">
        <v>0</v>
      </c>
      <c r="BD69">
        <f t="shared" si="77"/>
        <v>1.5184</v>
      </c>
      <c r="BE69">
        <f t="shared" si="78"/>
        <v>-0.5061172691902398</v>
      </c>
      <c r="BF69">
        <f t="shared" si="79"/>
        <v>4.4550717342058885E-2</v>
      </c>
      <c r="BG69">
        <f t="shared" si="80"/>
        <v>0.98282332918509119</v>
      </c>
      <c r="BH69">
        <f t="shared" si="81"/>
        <v>-9.9561363181550275E-2</v>
      </c>
      <c r="BI69">
        <f t="shared" si="82"/>
        <v>1000.00806451613</v>
      </c>
      <c r="BJ69">
        <f t="shared" si="83"/>
        <v>841.20656206437388</v>
      </c>
      <c r="BK69">
        <f t="shared" si="84"/>
        <v>0.84119977819519409</v>
      </c>
      <c r="BL69">
        <f t="shared" si="85"/>
        <v>0.19239955639038811</v>
      </c>
      <c r="BM69">
        <v>0.71482560654949101</v>
      </c>
      <c r="BN69">
        <v>0.5</v>
      </c>
      <c r="BO69" t="s">
        <v>254</v>
      </c>
      <c r="BP69">
        <v>1684836972.61935</v>
      </c>
      <c r="BQ69">
        <v>400.00867741935502</v>
      </c>
      <c r="BR69">
        <v>403.69961290322601</v>
      </c>
      <c r="BS69">
        <v>16.6976709677419</v>
      </c>
      <c r="BT69">
        <v>15.485735483871</v>
      </c>
      <c r="BU69">
        <v>500.00487096774202</v>
      </c>
      <c r="BV69">
        <v>95.3392032258065</v>
      </c>
      <c r="BW69">
        <v>0.20003070967741901</v>
      </c>
      <c r="BX69">
        <v>28.8109580645161</v>
      </c>
      <c r="BY69">
        <v>27.966590322580601</v>
      </c>
      <c r="BZ69">
        <v>999.9</v>
      </c>
      <c r="CA69">
        <v>9998.5483870967691</v>
      </c>
      <c r="CB69">
        <v>0</v>
      </c>
      <c r="CC69">
        <v>73.045000000000002</v>
      </c>
      <c r="CD69">
        <v>1000.00806451613</v>
      </c>
      <c r="CE69">
        <v>0.96000803225806497</v>
      </c>
      <c r="CF69">
        <v>3.9992216129032303E-2</v>
      </c>
      <c r="CG69">
        <v>0</v>
      </c>
      <c r="CH69">
        <v>2.3039419354838699</v>
      </c>
      <c r="CI69">
        <v>0</v>
      </c>
      <c r="CJ69">
        <v>1255.5977419354799</v>
      </c>
      <c r="CK69">
        <v>9334.4222580645201</v>
      </c>
      <c r="CL69">
        <v>40.436999999999998</v>
      </c>
      <c r="CM69">
        <v>43.061999999999998</v>
      </c>
      <c r="CN69">
        <v>41.561999999999998</v>
      </c>
      <c r="CO69">
        <v>41.561999999999998</v>
      </c>
      <c r="CP69">
        <v>40.375</v>
      </c>
      <c r="CQ69">
        <v>960.01451612903202</v>
      </c>
      <c r="CR69">
        <v>39.992903225806501</v>
      </c>
      <c r="CS69">
        <v>0</v>
      </c>
      <c r="CT69">
        <v>59.400000095367403</v>
      </c>
      <c r="CU69">
        <v>2.2868884615384601</v>
      </c>
      <c r="CV69">
        <v>0.50405812521525495</v>
      </c>
      <c r="CW69">
        <v>1.50735043503382</v>
      </c>
      <c r="CX69">
        <v>1255.59807692308</v>
      </c>
      <c r="CY69">
        <v>15</v>
      </c>
      <c r="CZ69">
        <v>1684833719.2</v>
      </c>
      <c r="DA69" t="s">
        <v>255</v>
      </c>
      <c r="DB69">
        <v>2</v>
      </c>
      <c r="DC69">
        <v>-3.641</v>
      </c>
      <c r="DD69">
        <v>0.41499999999999998</v>
      </c>
      <c r="DE69">
        <v>400</v>
      </c>
      <c r="DF69">
        <v>16</v>
      </c>
      <c r="DG69">
        <v>1.58</v>
      </c>
      <c r="DH69">
        <v>0.23</v>
      </c>
      <c r="DI69">
        <v>-3.66544711538462</v>
      </c>
      <c r="DJ69">
        <v>-6.1161881095262202E-2</v>
      </c>
      <c r="DK69">
        <v>0.103022849562918</v>
      </c>
      <c r="DL69">
        <v>1</v>
      </c>
      <c r="DM69">
        <v>2.2739545454545498</v>
      </c>
      <c r="DN69">
        <v>0.212002955751176</v>
      </c>
      <c r="DO69">
        <v>0.19469160514953501</v>
      </c>
      <c r="DP69">
        <v>1</v>
      </c>
      <c r="DQ69">
        <v>1.2114284615384601</v>
      </c>
      <c r="DR69">
        <v>5.8890307273932402E-3</v>
      </c>
      <c r="DS69">
        <v>2.81565020815345E-3</v>
      </c>
      <c r="DT69">
        <v>1</v>
      </c>
      <c r="DU69">
        <v>3</v>
      </c>
      <c r="DV69">
        <v>3</v>
      </c>
      <c r="DW69" t="s">
        <v>260</v>
      </c>
      <c r="DX69">
        <v>100</v>
      </c>
      <c r="DY69">
        <v>100</v>
      </c>
      <c r="DZ69">
        <v>-3.641</v>
      </c>
      <c r="EA69">
        <v>0.41499999999999998</v>
      </c>
      <c r="EB69">
        <v>2</v>
      </c>
      <c r="EC69">
        <v>516.22900000000004</v>
      </c>
      <c r="ED69">
        <v>415.99599999999998</v>
      </c>
      <c r="EE69">
        <v>27.283799999999999</v>
      </c>
      <c r="EF69">
        <v>30.348800000000001</v>
      </c>
      <c r="EG69">
        <v>30</v>
      </c>
      <c r="EH69">
        <v>30.522500000000001</v>
      </c>
      <c r="EI69">
        <v>30.559699999999999</v>
      </c>
      <c r="EJ69">
        <v>20.240200000000002</v>
      </c>
      <c r="EK69">
        <v>30.181999999999999</v>
      </c>
      <c r="EL69">
        <v>0</v>
      </c>
      <c r="EM69">
        <v>27.280200000000001</v>
      </c>
      <c r="EN69">
        <v>403.67500000000001</v>
      </c>
      <c r="EO69">
        <v>15.452999999999999</v>
      </c>
      <c r="EP69">
        <v>100.40300000000001</v>
      </c>
      <c r="EQ69">
        <v>90.223200000000006</v>
      </c>
    </row>
    <row r="70" spans="1:147" x14ac:dyDescent="0.3">
      <c r="A70">
        <v>54</v>
      </c>
      <c r="B70">
        <v>1684837041.0999999</v>
      </c>
      <c r="C70">
        <v>3240.8999998569502</v>
      </c>
      <c r="D70" t="s">
        <v>415</v>
      </c>
      <c r="E70" t="s">
        <v>416</v>
      </c>
      <c r="F70">
        <v>1684837033.1258099</v>
      </c>
      <c r="G70">
        <f t="shared" si="43"/>
        <v>8.7411163310610329E-3</v>
      </c>
      <c r="H70">
        <f t="shared" si="44"/>
        <v>22.316144893567365</v>
      </c>
      <c r="I70">
        <f t="shared" si="45"/>
        <v>399.992903225806</v>
      </c>
      <c r="J70">
        <f t="shared" si="46"/>
        <v>291.31113076729667</v>
      </c>
      <c r="K70">
        <f t="shared" si="47"/>
        <v>27.83067708143378</v>
      </c>
      <c r="L70">
        <f t="shared" si="48"/>
        <v>38.213690274111265</v>
      </c>
      <c r="M70">
        <f t="shared" si="49"/>
        <v>0.39374150683338283</v>
      </c>
      <c r="N70">
        <f t="shared" si="50"/>
        <v>3.3566276645559081</v>
      </c>
      <c r="O70">
        <f t="shared" si="51"/>
        <v>0.36976406241625609</v>
      </c>
      <c r="P70">
        <f t="shared" si="52"/>
        <v>0.23313504013631212</v>
      </c>
      <c r="Q70">
        <f t="shared" si="53"/>
        <v>161.84681290130533</v>
      </c>
      <c r="R70">
        <f t="shared" si="54"/>
        <v>27.678474295971551</v>
      </c>
      <c r="S70">
        <f t="shared" si="55"/>
        <v>27.9782612903226</v>
      </c>
      <c r="T70">
        <f t="shared" si="56"/>
        <v>3.7900331669158791</v>
      </c>
      <c r="U70">
        <f t="shared" si="57"/>
        <v>40.03822822708522</v>
      </c>
      <c r="V70">
        <f t="shared" si="58"/>
        <v>1.5952446271736382</v>
      </c>
      <c r="W70">
        <f t="shared" si="59"/>
        <v>3.9843037462244166</v>
      </c>
      <c r="X70">
        <f t="shared" si="60"/>
        <v>2.1947885397422411</v>
      </c>
      <c r="Y70">
        <f t="shared" si="61"/>
        <v>-385.48323019979154</v>
      </c>
      <c r="Z70">
        <f t="shared" si="62"/>
        <v>155.64176916114079</v>
      </c>
      <c r="AA70">
        <f t="shared" si="63"/>
        <v>10.148473066363525</v>
      </c>
      <c r="AB70">
        <f t="shared" si="64"/>
        <v>-57.8461750709819</v>
      </c>
      <c r="AC70">
        <v>-3.9536916769499601E-2</v>
      </c>
      <c r="AD70">
        <v>4.4383652697904202E-2</v>
      </c>
      <c r="AE70">
        <v>3.3451034947527201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50108.588604651923</v>
      </c>
      <c r="AK70" t="s">
        <v>251</v>
      </c>
      <c r="AL70">
        <v>2.30031923076923</v>
      </c>
      <c r="AM70">
        <v>1.5891999999999999</v>
      </c>
      <c r="AN70">
        <f t="shared" si="68"/>
        <v>-0.71111923076923</v>
      </c>
      <c r="AO70">
        <f t="shared" si="69"/>
        <v>-0.44746994133477852</v>
      </c>
      <c r="AP70">
        <v>-1.2192523726073901</v>
      </c>
      <c r="AQ70" t="s">
        <v>417</v>
      </c>
      <c r="AR70">
        <v>2.23460384615385</v>
      </c>
      <c r="AS70">
        <v>1.6392</v>
      </c>
      <c r="AT70">
        <f t="shared" si="70"/>
        <v>-0.36322831024515012</v>
      </c>
      <c r="AU70">
        <v>0.5</v>
      </c>
      <c r="AV70">
        <f t="shared" si="71"/>
        <v>841.20342201287428</v>
      </c>
      <c r="AW70">
        <f t="shared" si="72"/>
        <v>22.316144893567365</v>
      </c>
      <c r="AX70">
        <f t="shared" si="73"/>
        <v>-152.77444877508711</v>
      </c>
      <c r="AY70">
        <f t="shared" si="74"/>
        <v>1</v>
      </c>
      <c r="AZ70">
        <f t="shared" si="75"/>
        <v>2.797824717576405E-2</v>
      </c>
      <c r="BA70">
        <f t="shared" si="76"/>
        <v>-3.0502684236212815E-2</v>
      </c>
      <c r="BB70" t="s">
        <v>253</v>
      </c>
      <c r="BC70">
        <v>0</v>
      </c>
      <c r="BD70">
        <f t="shared" si="77"/>
        <v>1.6392</v>
      </c>
      <c r="BE70">
        <f t="shared" si="78"/>
        <v>-0.36322831024515007</v>
      </c>
      <c r="BF70">
        <f t="shared" si="79"/>
        <v>-3.1462371004278913E-2</v>
      </c>
      <c r="BG70">
        <f t="shared" si="80"/>
        <v>0.90059979870965434</v>
      </c>
      <c r="BH70">
        <f t="shared" si="81"/>
        <v>7.0311697162111872E-2</v>
      </c>
      <c r="BI70">
        <f t="shared" si="82"/>
        <v>1000.00458064516</v>
      </c>
      <c r="BJ70">
        <f t="shared" si="83"/>
        <v>841.20342201287428</v>
      </c>
      <c r="BK70">
        <f t="shared" si="84"/>
        <v>0.84119956877614099</v>
      </c>
      <c r="BL70">
        <f t="shared" si="85"/>
        <v>0.192399137552282</v>
      </c>
      <c r="BM70">
        <v>0.71482560654949101</v>
      </c>
      <c r="BN70">
        <v>0.5</v>
      </c>
      <c r="BO70" t="s">
        <v>254</v>
      </c>
      <c r="BP70">
        <v>1684837033.1258099</v>
      </c>
      <c r="BQ70">
        <v>399.992903225806</v>
      </c>
      <c r="BR70">
        <v>403.68316129032303</v>
      </c>
      <c r="BS70">
        <v>16.6978516129032</v>
      </c>
      <c r="BT70">
        <v>15.469054838709701</v>
      </c>
      <c r="BU70">
        <v>500.00451612903203</v>
      </c>
      <c r="BV70">
        <v>95.3359709677419</v>
      </c>
      <c r="BW70">
        <v>0.19994970967741901</v>
      </c>
      <c r="BX70">
        <v>28.838338709677402</v>
      </c>
      <c r="BY70">
        <v>27.9782612903226</v>
      </c>
      <c r="BZ70">
        <v>999.9</v>
      </c>
      <c r="CA70">
        <v>10000.967741935499</v>
      </c>
      <c r="CB70">
        <v>0</v>
      </c>
      <c r="CC70">
        <v>73.045000000000002</v>
      </c>
      <c r="CD70">
        <v>1000.00458064516</v>
      </c>
      <c r="CE70">
        <v>0.96001403225806503</v>
      </c>
      <c r="CF70">
        <v>3.9986180645161302E-2</v>
      </c>
      <c r="CG70">
        <v>0</v>
      </c>
      <c r="CH70">
        <v>2.23988709677419</v>
      </c>
      <c r="CI70">
        <v>0</v>
      </c>
      <c r="CJ70">
        <v>1252.8800000000001</v>
      </c>
      <c r="CK70">
        <v>9334.4067741935505</v>
      </c>
      <c r="CL70">
        <v>40.5</v>
      </c>
      <c r="CM70">
        <v>43.140999999999998</v>
      </c>
      <c r="CN70">
        <v>41.646999999999998</v>
      </c>
      <c r="CO70">
        <v>41.625</v>
      </c>
      <c r="CP70">
        <v>40.441064516129003</v>
      </c>
      <c r="CQ70">
        <v>960.018709677419</v>
      </c>
      <c r="CR70">
        <v>39.985806451612902</v>
      </c>
      <c r="CS70">
        <v>0</v>
      </c>
      <c r="CT70">
        <v>59.799999952316298</v>
      </c>
      <c r="CU70">
        <v>2.23460384615385</v>
      </c>
      <c r="CV70">
        <v>-0.103497438199623</v>
      </c>
      <c r="CW70">
        <v>3.3623931542632799</v>
      </c>
      <c r="CX70">
        <v>1252.9034615384601</v>
      </c>
      <c r="CY70">
        <v>15</v>
      </c>
      <c r="CZ70">
        <v>1684833719.2</v>
      </c>
      <c r="DA70" t="s">
        <v>255</v>
      </c>
      <c r="DB70">
        <v>2</v>
      </c>
      <c r="DC70">
        <v>-3.641</v>
      </c>
      <c r="DD70">
        <v>0.41499999999999998</v>
      </c>
      <c r="DE70">
        <v>400</v>
      </c>
      <c r="DF70">
        <v>16</v>
      </c>
      <c r="DG70">
        <v>1.58</v>
      </c>
      <c r="DH70">
        <v>0.23</v>
      </c>
      <c r="DI70">
        <v>-3.6991075000000002</v>
      </c>
      <c r="DJ70">
        <v>8.62450962072219E-2</v>
      </c>
      <c r="DK70">
        <v>0.11584195845193899</v>
      </c>
      <c r="DL70">
        <v>1</v>
      </c>
      <c r="DM70">
        <v>2.2533090909090898</v>
      </c>
      <c r="DN70">
        <v>-7.6330618735936301E-2</v>
      </c>
      <c r="DO70">
        <v>0.18139054903988699</v>
      </c>
      <c r="DP70">
        <v>1</v>
      </c>
      <c r="DQ70">
        <v>1.228755</v>
      </c>
      <c r="DR70">
        <v>2.7388687338355199E-3</v>
      </c>
      <c r="DS70">
        <v>2.6749115729453399E-3</v>
      </c>
      <c r="DT70">
        <v>1</v>
      </c>
      <c r="DU70">
        <v>3</v>
      </c>
      <c r="DV70">
        <v>3</v>
      </c>
      <c r="DW70" t="s">
        <v>260</v>
      </c>
      <c r="DX70">
        <v>100</v>
      </c>
      <c r="DY70">
        <v>100</v>
      </c>
      <c r="DZ70">
        <v>-3.641</v>
      </c>
      <c r="EA70">
        <v>0.41499999999999998</v>
      </c>
      <c r="EB70">
        <v>2</v>
      </c>
      <c r="EC70">
        <v>516.01700000000005</v>
      </c>
      <c r="ED70">
        <v>416.02600000000001</v>
      </c>
      <c r="EE70">
        <v>27.386700000000001</v>
      </c>
      <c r="EF70">
        <v>30.332999999999998</v>
      </c>
      <c r="EG70">
        <v>30</v>
      </c>
      <c r="EH70">
        <v>30.511900000000001</v>
      </c>
      <c r="EI70">
        <v>30.546600000000002</v>
      </c>
      <c r="EJ70">
        <v>20.2438</v>
      </c>
      <c r="EK70">
        <v>30.181999999999999</v>
      </c>
      <c r="EL70">
        <v>0</v>
      </c>
      <c r="EM70">
        <v>27.3827</v>
      </c>
      <c r="EN70">
        <v>403.80399999999997</v>
      </c>
      <c r="EO70">
        <v>15.4641</v>
      </c>
      <c r="EP70">
        <v>100.407</v>
      </c>
      <c r="EQ70">
        <v>90.229200000000006</v>
      </c>
    </row>
    <row r="71" spans="1:147" x14ac:dyDescent="0.3">
      <c r="A71">
        <v>55</v>
      </c>
      <c r="B71">
        <v>1684837101.0999999</v>
      </c>
      <c r="C71">
        <v>3300.8999998569502</v>
      </c>
      <c r="D71" t="s">
        <v>418</v>
      </c>
      <c r="E71" t="s">
        <v>419</v>
      </c>
      <c r="F71">
        <v>1684837093.1225801</v>
      </c>
      <c r="G71">
        <f t="shared" si="43"/>
        <v>8.5461765626513309E-3</v>
      </c>
      <c r="H71">
        <f t="shared" si="44"/>
        <v>22.472505187357264</v>
      </c>
      <c r="I71">
        <f t="shared" si="45"/>
        <v>400.01490322580702</v>
      </c>
      <c r="J71">
        <f t="shared" si="46"/>
        <v>288.5463157426247</v>
      </c>
      <c r="K71">
        <f t="shared" si="47"/>
        <v>27.566116059219489</v>
      </c>
      <c r="L71">
        <f t="shared" si="48"/>
        <v>38.215207216770352</v>
      </c>
      <c r="M71">
        <f t="shared" si="49"/>
        <v>0.38459839073783403</v>
      </c>
      <c r="N71">
        <f t="shared" si="50"/>
        <v>3.3568014345136317</v>
      </c>
      <c r="O71">
        <f t="shared" si="51"/>
        <v>0.36168792723090676</v>
      </c>
      <c r="P71">
        <f t="shared" si="52"/>
        <v>0.22799955249223014</v>
      </c>
      <c r="Q71">
        <f t="shared" si="53"/>
        <v>161.84572281353675</v>
      </c>
      <c r="R71">
        <f t="shared" si="54"/>
        <v>27.757632868216472</v>
      </c>
      <c r="S71">
        <f t="shared" si="55"/>
        <v>27.9923516129032</v>
      </c>
      <c r="T71">
        <f t="shared" si="56"/>
        <v>3.7931479855885573</v>
      </c>
      <c r="U71">
        <f t="shared" si="57"/>
        <v>40.065225640775552</v>
      </c>
      <c r="V71">
        <f t="shared" si="58"/>
        <v>1.5995137173127709</v>
      </c>
      <c r="W71">
        <f t="shared" si="59"/>
        <v>3.992274327003662</v>
      </c>
      <c r="X71">
        <f t="shared" si="60"/>
        <v>2.1936342682757863</v>
      </c>
      <c r="Y71">
        <f t="shared" si="61"/>
        <v>-376.88638641292368</v>
      </c>
      <c r="Z71">
        <f t="shared" si="62"/>
        <v>159.34340428345038</v>
      </c>
      <c r="AA71">
        <f t="shared" si="63"/>
        <v>10.39181032490958</v>
      </c>
      <c r="AB71">
        <f t="shared" si="64"/>
        <v>-45.305448991026964</v>
      </c>
      <c r="AC71">
        <v>-3.9539486818353002E-2</v>
      </c>
      <c r="AD71">
        <v>4.4386537802890702E-2</v>
      </c>
      <c r="AE71">
        <v>3.3452765155958999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50105.953473403526</v>
      </c>
      <c r="AK71" t="s">
        <v>251</v>
      </c>
      <c r="AL71">
        <v>2.30031923076923</v>
      </c>
      <c r="AM71">
        <v>1.5891999999999999</v>
      </c>
      <c r="AN71">
        <f t="shared" si="68"/>
        <v>-0.71111923076923</v>
      </c>
      <c r="AO71">
        <f t="shared" si="69"/>
        <v>-0.44746994133477852</v>
      </c>
      <c r="AP71">
        <v>-1.2192523726073901</v>
      </c>
      <c r="AQ71" t="s">
        <v>420</v>
      </c>
      <c r="AR71">
        <v>2.3304807692307699</v>
      </c>
      <c r="AS71">
        <v>1.58649</v>
      </c>
      <c r="AT71">
        <f t="shared" si="70"/>
        <v>-0.46895396077552953</v>
      </c>
      <c r="AU71">
        <v>0.5</v>
      </c>
      <c r="AV71">
        <f t="shared" si="71"/>
        <v>841.19743470993217</v>
      </c>
      <c r="AW71">
        <f t="shared" si="72"/>
        <v>22.472505187357264</v>
      </c>
      <c r="AX71">
        <f t="shared" si="73"/>
        <v>-197.24143440071879</v>
      </c>
      <c r="AY71">
        <f t="shared" si="74"/>
        <v>1</v>
      </c>
      <c r="AZ71">
        <f t="shared" si="75"/>
        <v>2.8164324547820592E-2</v>
      </c>
      <c r="BA71">
        <f t="shared" si="76"/>
        <v>1.7081733890538171E-3</v>
      </c>
      <c r="BB71" t="s">
        <v>253</v>
      </c>
      <c r="BC71">
        <v>0</v>
      </c>
      <c r="BD71">
        <f t="shared" si="77"/>
        <v>1.58649</v>
      </c>
      <c r="BE71">
        <f t="shared" si="78"/>
        <v>-0.46895396077552959</v>
      </c>
      <c r="BF71">
        <f t="shared" si="79"/>
        <v>1.7052605084319093E-3</v>
      </c>
      <c r="BG71">
        <f t="shared" si="80"/>
        <v>1.0422531568636346</v>
      </c>
      <c r="BH71">
        <f t="shared" si="81"/>
        <v>-3.810893986186446E-3</v>
      </c>
      <c r="BI71">
        <f t="shared" si="82"/>
        <v>999.99741935483905</v>
      </c>
      <c r="BJ71">
        <f t="shared" si="83"/>
        <v>841.19743470993217</v>
      </c>
      <c r="BK71">
        <f t="shared" si="84"/>
        <v>0.84119960554762363</v>
      </c>
      <c r="BL71">
        <f t="shared" si="85"/>
        <v>0.1923992110952473</v>
      </c>
      <c r="BM71">
        <v>0.71482560654949101</v>
      </c>
      <c r="BN71">
        <v>0.5</v>
      </c>
      <c r="BO71" t="s">
        <v>254</v>
      </c>
      <c r="BP71">
        <v>1684837093.1225801</v>
      </c>
      <c r="BQ71">
        <v>400.01490322580702</v>
      </c>
      <c r="BR71">
        <v>403.71638709677399</v>
      </c>
      <c r="BS71">
        <v>16.742793548387102</v>
      </c>
      <c r="BT71">
        <v>15.5414580645161</v>
      </c>
      <c r="BU71">
        <v>500.005516129032</v>
      </c>
      <c r="BV71">
        <v>95.334480645161307</v>
      </c>
      <c r="BW71">
        <v>0.19997796774193499</v>
      </c>
      <c r="BX71">
        <v>28.872838709677399</v>
      </c>
      <c r="BY71">
        <v>27.9923516129032</v>
      </c>
      <c r="BZ71">
        <v>999.9</v>
      </c>
      <c r="CA71">
        <v>10001.774193548399</v>
      </c>
      <c r="CB71">
        <v>0</v>
      </c>
      <c r="CC71">
        <v>73.045000000000002</v>
      </c>
      <c r="CD71">
        <v>999.99741935483905</v>
      </c>
      <c r="CE71">
        <v>0.96001235483870995</v>
      </c>
      <c r="CF71">
        <v>3.9987848387096799E-2</v>
      </c>
      <c r="CG71">
        <v>0</v>
      </c>
      <c r="CH71">
        <v>2.32625483870968</v>
      </c>
      <c r="CI71">
        <v>0</v>
      </c>
      <c r="CJ71">
        <v>1249.9296774193599</v>
      </c>
      <c r="CK71">
        <v>9334.3354838709693</v>
      </c>
      <c r="CL71">
        <v>40.620935483871001</v>
      </c>
      <c r="CM71">
        <v>43.2296774193548</v>
      </c>
      <c r="CN71">
        <v>41.75</v>
      </c>
      <c r="CO71">
        <v>41.707322580645098</v>
      </c>
      <c r="CP71">
        <v>40.561999999999998</v>
      </c>
      <c r="CQ71">
        <v>960.01129032257995</v>
      </c>
      <c r="CR71">
        <v>39.986774193548399</v>
      </c>
      <c r="CS71">
        <v>0</v>
      </c>
      <c r="CT71">
        <v>59.099999904632597</v>
      </c>
      <c r="CU71">
        <v>2.3304807692307699</v>
      </c>
      <c r="CV71">
        <v>-0.48627350581180401</v>
      </c>
      <c r="CW71">
        <v>0.35282051448875801</v>
      </c>
      <c r="CX71">
        <v>1249.9284615384599</v>
      </c>
      <c r="CY71">
        <v>15</v>
      </c>
      <c r="CZ71">
        <v>1684833719.2</v>
      </c>
      <c r="DA71" t="s">
        <v>255</v>
      </c>
      <c r="DB71">
        <v>2</v>
      </c>
      <c r="DC71">
        <v>-3.641</v>
      </c>
      <c r="DD71">
        <v>0.41499999999999998</v>
      </c>
      <c r="DE71">
        <v>400</v>
      </c>
      <c r="DF71">
        <v>16</v>
      </c>
      <c r="DG71">
        <v>1.58</v>
      </c>
      <c r="DH71">
        <v>0.23</v>
      </c>
      <c r="DI71">
        <v>-3.7009098076923101</v>
      </c>
      <c r="DJ71">
        <v>-2.5378022116435101E-2</v>
      </c>
      <c r="DK71">
        <v>0.11622154464791599</v>
      </c>
      <c r="DL71">
        <v>1</v>
      </c>
      <c r="DM71">
        <v>2.2979136363636399</v>
      </c>
      <c r="DN71">
        <v>0.36068641419812297</v>
      </c>
      <c r="DO71">
        <v>0.20206971410754301</v>
      </c>
      <c r="DP71">
        <v>1</v>
      </c>
      <c r="DQ71">
        <v>1.20760557692308</v>
      </c>
      <c r="DR71">
        <v>-9.0019208345359994E-2</v>
      </c>
      <c r="DS71">
        <v>1.7832631327198301E-2</v>
      </c>
      <c r="DT71">
        <v>1</v>
      </c>
      <c r="DU71">
        <v>3</v>
      </c>
      <c r="DV71">
        <v>3</v>
      </c>
      <c r="DW71" t="s">
        <v>260</v>
      </c>
      <c r="DX71">
        <v>100</v>
      </c>
      <c r="DY71">
        <v>100</v>
      </c>
      <c r="DZ71">
        <v>-3.641</v>
      </c>
      <c r="EA71">
        <v>0.41499999999999998</v>
      </c>
      <c r="EB71">
        <v>2</v>
      </c>
      <c r="EC71">
        <v>516.42200000000003</v>
      </c>
      <c r="ED71">
        <v>415.82900000000001</v>
      </c>
      <c r="EE71">
        <v>27.413</v>
      </c>
      <c r="EF71">
        <v>30.319800000000001</v>
      </c>
      <c r="EG71">
        <v>30.0002</v>
      </c>
      <c r="EH71">
        <v>30.498799999999999</v>
      </c>
      <c r="EI71">
        <v>30.536100000000001</v>
      </c>
      <c r="EJ71">
        <v>20.243400000000001</v>
      </c>
      <c r="EK71">
        <v>29.601800000000001</v>
      </c>
      <c r="EL71">
        <v>0</v>
      </c>
      <c r="EM71">
        <v>27.409500000000001</v>
      </c>
      <c r="EN71">
        <v>403.79899999999998</v>
      </c>
      <c r="EO71">
        <v>15.5617</v>
      </c>
      <c r="EP71">
        <v>100.408</v>
      </c>
      <c r="EQ71">
        <v>90.232200000000006</v>
      </c>
    </row>
    <row r="72" spans="1:147" x14ac:dyDescent="0.3">
      <c r="A72">
        <v>56</v>
      </c>
      <c r="B72">
        <v>1684837161.2</v>
      </c>
      <c r="C72">
        <v>3361</v>
      </c>
      <c r="D72" t="s">
        <v>421</v>
      </c>
      <c r="E72" t="s">
        <v>422</v>
      </c>
      <c r="F72">
        <v>1684837153.14516</v>
      </c>
      <c r="G72">
        <f t="shared" si="43"/>
        <v>8.7668647462529267E-3</v>
      </c>
      <c r="H72">
        <f t="shared" si="44"/>
        <v>22.235133745590353</v>
      </c>
      <c r="I72">
        <f t="shared" si="45"/>
        <v>400.029870967742</v>
      </c>
      <c r="J72">
        <f t="shared" si="46"/>
        <v>292.23778025469539</v>
      </c>
      <c r="K72">
        <f t="shared" si="47"/>
        <v>27.918174774404001</v>
      </c>
      <c r="L72">
        <f t="shared" si="48"/>
        <v>38.215811257963672</v>
      </c>
      <c r="M72">
        <f t="shared" si="49"/>
        <v>0.3960760520663284</v>
      </c>
      <c r="N72">
        <f t="shared" si="50"/>
        <v>3.3525589392189601</v>
      </c>
      <c r="O72">
        <f t="shared" si="51"/>
        <v>0.37179533170591628</v>
      </c>
      <c r="P72">
        <f t="shared" si="52"/>
        <v>0.23442946520164759</v>
      </c>
      <c r="Q72">
        <f t="shared" si="53"/>
        <v>161.84871907194767</v>
      </c>
      <c r="R72">
        <f t="shared" si="54"/>
        <v>27.71487582262359</v>
      </c>
      <c r="S72">
        <f t="shared" si="55"/>
        <v>27.992541935483899</v>
      </c>
      <c r="T72">
        <f t="shared" si="56"/>
        <v>3.7931900737424953</v>
      </c>
      <c r="U72">
        <f t="shared" si="57"/>
        <v>40.161203429776563</v>
      </c>
      <c r="V72">
        <f t="shared" si="58"/>
        <v>1.6041885893220367</v>
      </c>
      <c r="W72">
        <f t="shared" si="59"/>
        <v>3.9943738043782067</v>
      </c>
      <c r="X72">
        <f t="shared" si="60"/>
        <v>2.1890014844204586</v>
      </c>
      <c r="Y72">
        <f t="shared" si="61"/>
        <v>-386.61873530975407</v>
      </c>
      <c r="Z72">
        <f t="shared" si="62"/>
        <v>160.74829996865984</v>
      </c>
      <c r="AA72">
        <f t="shared" si="63"/>
        <v>10.497183438108163</v>
      </c>
      <c r="AB72">
        <f t="shared" si="64"/>
        <v>-53.524532831038414</v>
      </c>
      <c r="AC72">
        <v>-3.9476756002758601E-2</v>
      </c>
      <c r="AD72">
        <v>4.4316116966864799E-2</v>
      </c>
      <c r="AE72">
        <v>3.3410523049989198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50028.143831814938</v>
      </c>
      <c r="AK72" t="s">
        <v>251</v>
      </c>
      <c r="AL72">
        <v>2.30031923076923</v>
      </c>
      <c r="AM72">
        <v>1.5891999999999999</v>
      </c>
      <c r="AN72">
        <f t="shared" si="68"/>
        <v>-0.71111923076923</v>
      </c>
      <c r="AO72">
        <f t="shared" si="69"/>
        <v>-0.44746994133477852</v>
      </c>
      <c r="AP72">
        <v>-1.2192523726073901</v>
      </c>
      <c r="AQ72" t="s">
        <v>423</v>
      </c>
      <c r="AR72">
        <v>2.3227500000000001</v>
      </c>
      <c r="AS72">
        <v>1.298</v>
      </c>
      <c r="AT72">
        <f t="shared" si="70"/>
        <v>-0.78948382126348227</v>
      </c>
      <c r="AU72">
        <v>0.5</v>
      </c>
      <c r="AV72">
        <f t="shared" si="71"/>
        <v>841.20701992256193</v>
      </c>
      <c r="AW72">
        <f t="shared" si="72"/>
        <v>22.235133745590353</v>
      </c>
      <c r="AX72">
        <f t="shared" si="73"/>
        <v>-332.05966628106523</v>
      </c>
      <c r="AY72">
        <f t="shared" si="74"/>
        <v>1</v>
      </c>
      <c r="AZ72">
        <f t="shared" si="75"/>
        <v>2.7881824048920631E-2</v>
      </c>
      <c r="BA72">
        <f t="shared" si="76"/>
        <v>0.2243451463790446</v>
      </c>
      <c r="BB72" t="s">
        <v>253</v>
      </c>
      <c r="BC72">
        <v>0</v>
      </c>
      <c r="BD72">
        <f t="shared" si="77"/>
        <v>1.298</v>
      </c>
      <c r="BE72">
        <f t="shared" si="78"/>
        <v>-0.78948382126348227</v>
      </c>
      <c r="BF72">
        <f t="shared" si="79"/>
        <v>0.18323684872892015</v>
      </c>
      <c r="BG72">
        <f t="shared" si="80"/>
        <v>1.0223788674727468</v>
      </c>
      <c r="BH72">
        <f t="shared" si="81"/>
        <v>-0.40949532427213903</v>
      </c>
      <c r="BI72">
        <f t="shared" si="82"/>
        <v>1000.008</v>
      </c>
      <c r="BJ72">
        <f t="shared" si="83"/>
        <v>841.20701992256193</v>
      </c>
      <c r="BK72">
        <f t="shared" si="84"/>
        <v>0.84120029032023935</v>
      </c>
      <c r="BL72">
        <f t="shared" si="85"/>
        <v>0.19240058064047871</v>
      </c>
      <c r="BM72">
        <v>0.71482560654949101</v>
      </c>
      <c r="BN72">
        <v>0.5</v>
      </c>
      <c r="BO72" t="s">
        <v>254</v>
      </c>
      <c r="BP72">
        <v>1684837153.14516</v>
      </c>
      <c r="BQ72">
        <v>400.029870967742</v>
      </c>
      <c r="BR72">
        <v>403.71012903225801</v>
      </c>
      <c r="BS72">
        <v>16.792090322580599</v>
      </c>
      <c r="BT72">
        <v>15.559770967741899</v>
      </c>
      <c r="BU72">
        <v>499.99596774193498</v>
      </c>
      <c r="BV72">
        <v>95.332351612903196</v>
      </c>
      <c r="BW72">
        <v>0.20004241935483899</v>
      </c>
      <c r="BX72">
        <v>28.881916129032199</v>
      </c>
      <c r="BY72">
        <v>27.992541935483899</v>
      </c>
      <c r="BZ72">
        <v>999.9</v>
      </c>
      <c r="CA72">
        <v>9986.1290322580608</v>
      </c>
      <c r="CB72">
        <v>0</v>
      </c>
      <c r="CC72">
        <v>73.025980645161297</v>
      </c>
      <c r="CD72">
        <v>1000.008</v>
      </c>
      <c r="CE72">
        <v>0.95998700000000003</v>
      </c>
      <c r="CF72">
        <v>4.0013300000000002E-2</v>
      </c>
      <c r="CG72">
        <v>0</v>
      </c>
      <c r="CH72">
        <v>2.3623516129032298</v>
      </c>
      <c r="CI72">
        <v>0</v>
      </c>
      <c r="CJ72">
        <v>1246.8564516128999</v>
      </c>
      <c r="CK72">
        <v>9334.34</v>
      </c>
      <c r="CL72">
        <v>40.686999999999998</v>
      </c>
      <c r="CM72">
        <v>43.281999999999996</v>
      </c>
      <c r="CN72">
        <v>41.811999999999998</v>
      </c>
      <c r="CO72">
        <v>41.764000000000003</v>
      </c>
      <c r="CP72">
        <v>40.625</v>
      </c>
      <c r="CQ72">
        <v>959.99806451612903</v>
      </c>
      <c r="CR72">
        <v>40.01</v>
      </c>
      <c r="CS72">
        <v>0</v>
      </c>
      <c r="CT72">
        <v>59.599999904632597</v>
      </c>
      <c r="CU72">
        <v>2.3227500000000001</v>
      </c>
      <c r="CV72">
        <v>-0.76118632848299494</v>
      </c>
      <c r="CW72">
        <v>0.64547010177724395</v>
      </c>
      <c r="CX72">
        <v>1246.89538461538</v>
      </c>
      <c r="CY72">
        <v>15</v>
      </c>
      <c r="CZ72">
        <v>1684833719.2</v>
      </c>
      <c r="DA72" t="s">
        <v>255</v>
      </c>
      <c r="DB72">
        <v>2</v>
      </c>
      <c r="DC72">
        <v>-3.641</v>
      </c>
      <c r="DD72">
        <v>0.41499999999999998</v>
      </c>
      <c r="DE72">
        <v>400</v>
      </c>
      <c r="DF72">
        <v>16</v>
      </c>
      <c r="DG72">
        <v>1.58</v>
      </c>
      <c r="DH72">
        <v>0.23</v>
      </c>
      <c r="DI72">
        <v>-3.7032853846153801</v>
      </c>
      <c r="DJ72">
        <v>0.14738397265346001</v>
      </c>
      <c r="DK72">
        <v>0.10131862275593601</v>
      </c>
      <c r="DL72">
        <v>1</v>
      </c>
      <c r="DM72">
        <v>2.3010045454545498</v>
      </c>
      <c r="DN72">
        <v>0.12652004484687901</v>
      </c>
      <c r="DO72">
        <v>0.18679883316083101</v>
      </c>
      <c r="DP72">
        <v>1</v>
      </c>
      <c r="DQ72">
        <v>1.2320155769230801</v>
      </c>
      <c r="DR72">
        <v>1.7522938251984799E-4</v>
      </c>
      <c r="DS72">
        <v>2.9532995976218998E-3</v>
      </c>
      <c r="DT72">
        <v>1</v>
      </c>
      <c r="DU72">
        <v>3</v>
      </c>
      <c r="DV72">
        <v>3</v>
      </c>
      <c r="DW72" t="s">
        <v>260</v>
      </c>
      <c r="DX72">
        <v>100</v>
      </c>
      <c r="DY72">
        <v>100</v>
      </c>
      <c r="DZ72">
        <v>-3.641</v>
      </c>
      <c r="EA72">
        <v>0.41499999999999998</v>
      </c>
      <c r="EB72">
        <v>2</v>
      </c>
      <c r="EC72">
        <v>516.06200000000001</v>
      </c>
      <c r="ED72">
        <v>415.85899999999998</v>
      </c>
      <c r="EE72">
        <v>27.366800000000001</v>
      </c>
      <c r="EF72">
        <v>30.304099999999998</v>
      </c>
      <c r="EG72">
        <v>30</v>
      </c>
      <c r="EH72">
        <v>30.485700000000001</v>
      </c>
      <c r="EI72">
        <v>30.523</v>
      </c>
      <c r="EJ72">
        <v>20.242799999999999</v>
      </c>
      <c r="EK72">
        <v>29.601800000000001</v>
      </c>
      <c r="EL72">
        <v>0</v>
      </c>
      <c r="EM72">
        <v>27.360600000000002</v>
      </c>
      <c r="EN72">
        <v>403.77800000000002</v>
      </c>
      <c r="EO72">
        <v>15.5352</v>
      </c>
      <c r="EP72">
        <v>100.411</v>
      </c>
      <c r="EQ72">
        <v>90.235200000000006</v>
      </c>
    </row>
    <row r="73" spans="1:147" x14ac:dyDescent="0.3">
      <c r="A73">
        <v>57</v>
      </c>
      <c r="B73">
        <v>1684837221.7</v>
      </c>
      <c r="C73">
        <v>3421.5</v>
      </c>
      <c r="D73" t="s">
        <v>424</v>
      </c>
      <c r="E73" t="s">
        <v>425</v>
      </c>
      <c r="F73">
        <v>1684837213.6419401</v>
      </c>
      <c r="G73">
        <f t="shared" si="43"/>
        <v>8.8265632268254724E-3</v>
      </c>
      <c r="H73">
        <f t="shared" si="44"/>
        <v>22.466856328858196</v>
      </c>
      <c r="I73">
        <f t="shared" si="45"/>
        <v>400.00383870967698</v>
      </c>
      <c r="J73">
        <f t="shared" si="46"/>
        <v>291.67375881545348</v>
      </c>
      <c r="K73">
        <f t="shared" si="47"/>
        <v>27.863546514502772</v>
      </c>
      <c r="L73">
        <f t="shared" si="48"/>
        <v>38.212301343566175</v>
      </c>
      <c r="M73">
        <f t="shared" si="49"/>
        <v>0.39809454396779093</v>
      </c>
      <c r="N73">
        <f t="shared" si="50"/>
        <v>3.355291451897815</v>
      </c>
      <c r="O73">
        <f t="shared" si="51"/>
        <v>0.37359258295551334</v>
      </c>
      <c r="P73">
        <f t="shared" si="52"/>
        <v>0.23557099170741153</v>
      </c>
      <c r="Q73">
        <f t="shared" si="53"/>
        <v>161.84699187661607</v>
      </c>
      <c r="R73">
        <f t="shared" si="54"/>
        <v>27.727886205182742</v>
      </c>
      <c r="S73">
        <f t="shared" si="55"/>
        <v>28.007725806451599</v>
      </c>
      <c r="T73">
        <f t="shared" si="56"/>
        <v>3.7965491655582619</v>
      </c>
      <c r="U73">
        <f t="shared" si="57"/>
        <v>40.079954337743956</v>
      </c>
      <c r="V73">
        <f t="shared" si="58"/>
        <v>1.6033339489133895</v>
      </c>
      <c r="W73">
        <f t="shared" si="59"/>
        <v>4.0003387613730474</v>
      </c>
      <c r="X73">
        <f t="shared" si="60"/>
        <v>2.1932152166448722</v>
      </c>
      <c r="Y73">
        <f t="shared" si="61"/>
        <v>-389.25143830300334</v>
      </c>
      <c r="Z73">
        <f t="shared" si="62"/>
        <v>162.79383974973544</v>
      </c>
      <c r="AA73">
        <f t="shared" si="63"/>
        <v>10.62426896384741</v>
      </c>
      <c r="AB73">
        <f t="shared" si="64"/>
        <v>-53.986337712804414</v>
      </c>
      <c r="AC73">
        <v>-3.9517156061486598E-2</v>
      </c>
      <c r="AD73">
        <v>4.4361469572026399E-2</v>
      </c>
      <c r="AE73">
        <v>3.3437730419204601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50072.931179394567</v>
      </c>
      <c r="AK73" t="s">
        <v>251</v>
      </c>
      <c r="AL73">
        <v>2.30031923076923</v>
      </c>
      <c r="AM73">
        <v>1.5891999999999999</v>
      </c>
      <c r="AN73">
        <f t="shared" si="68"/>
        <v>-0.71111923076923</v>
      </c>
      <c r="AO73">
        <f t="shared" si="69"/>
        <v>-0.44746994133477852</v>
      </c>
      <c r="AP73">
        <v>-1.2192523726073901</v>
      </c>
      <c r="AQ73" t="s">
        <v>426</v>
      </c>
      <c r="AR73">
        <v>2.3001153846153799</v>
      </c>
      <c r="AS73">
        <v>1.6095999999999999</v>
      </c>
      <c r="AT73">
        <f t="shared" si="70"/>
        <v>-0.42899812662486325</v>
      </c>
      <c r="AU73">
        <v>0.5</v>
      </c>
      <c r="AV73">
        <f t="shared" si="71"/>
        <v>841.19781940714495</v>
      </c>
      <c r="AW73">
        <f t="shared" si="72"/>
        <v>22.466856328858196</v>
      </c>
      <c r="AX73">
        <f t="shared" si="73"/>
        <v>-180.43614432329261</v>
      </c>
      <c r="AY73">
        <f t="shared" si="74"/>
        <v>1</v>
      </c>
      <c r="AZ73">
        <f t="shared" si="75"/>
        <v>2.8157596411934303E-2</v>
      </c>
      <c r="BA73">
        <f t="shared" si="76"/>
        <v>-1.2673956262425432E-2</v>
      </c>
      <c r="BB73" t="s">
        <v>253</v>
      </c>
      <c r="BC73">
        <v>0</v>
      </c>
      <c r="BD73">
        <f t="shared" si="77"/>
        <v>1.6095999999999999</v>
      </c>
      <c r="BE73">
        <f t="shared" si="78"/>
        <v>-0.42899812662486331</v>
      </c>
      <c r="BF73">
        <f t="shared" si="79"/>
        <v>-1.2836647369745768E-2</v>
      </c>
      <c r="BG73">
        <f t="shared" si="80"/>
        <v>0.99970487841546984</v>
      </c>
      <c r="BH73">
        <f t="shared" si="81"/>
        <v>2.8687172442141581E-2</v>
      </c>
      <c r="BI73">
        <f t="shared" si="82"/>
        <v>999.99703225806502</v>
      </c>
      <c r="BJ73">
        <f t="shared" si="83"/>
        <v>841.19781940714495</v>
      </c>
      <c r="BK73">
        <f t="shared" si="84"/>
        <v>0.84120031587259803</v>
      </c>
      <c r="BL73">
        <f t="shared" si="85"/>
        <v>0.19240063174519612</v>
      </c>
      <c r="BM73">
        <v>0.71482560654949101</v>
      </c>
      <c r="BN73">
        <v>0.5</v>
      </c>
      <c r="BO73" t="s">
        <v>254</v>
      </c>
      <c r="BP73">
        <v>1684837213.6419401</v>
      </c>
      <c r="BQ73">
        <v>400.00383870967698</v>
      </c>
      <c r="BR73">
        <v>403.720483870968</v>
      </c>
      <c r="BS73">
        <v>16.783593548387099</v>
      </c>
      <c r="BT73">
        <v>15.542912903225799</v>
      </c>
      <c r="BU73">
        <v>500.01248387096803</v>
      </c>
      <c r="BV73">
        <v>95.329832258064499</v>
      </c>
      <c r="BW73">
        <v>0.20000432258064499</v>
      </c>
      <c r="BX73">
        <v>28.907683870967698</v>
      </c>
      <c r="BY73">
        <v>28.007725806451599</v>
      </c>
      <c r="BZ73">
        <v>999.9</v>
      </c>
      <c r="CA73">
        <v>9996.6129032258104</v>
      </c>
      <c r="CB73">
        <v>0</v>
      </c>
      <c r="CC73">
        <v>73.0017741935484</v>
      </c>
      <c r="CD73">
        <v>999.99703225806502</v>
      </c>
      <c r="CE73">
        <v>0.95998732258064601</v>
      </c>
      <c r="CF73">
        <v>4.0012970967741902E-2</v>
      </c>
      <c r="CG73">
        <v>0</v>
      </c>
      <c r="CH73">
        <v>2.2815677419354801</v>
      </c>
      <c r="CI73">
        <v>0</v>
      </c>
      <c r="CJ73">
        <v>1243.9135483871</v>
      </c>
      <c r="CK73">
        <v>9334.2519354838696</v>
      </c>
      <c r="CL73">
        <v>40.75</v>
      </c>
      <c r="CM73">
        <v>43.326225806451603</v>
      </c>
      <c r="CN73">
        <v>41.875</v>
      </c>
      <c r="CO73">
        <v>41.811999999999998</v>
      </c>
      <c r="CP73">
        <v>40.680999999999997</v>
      </c>
      <c r="CQ73">
        <v>959.98451612903204</v>
      </c>
      <c r="CR73">
        <v>40.010322580645202</v>
      </c>
      <c r="CS73">
        <v>0</v>
      </c>
      <c r="CT73">
        <v>60</v>
      </c>
      <c r="CU73">
        <v>2.3001153846153799</v>
      </c>
      <c r="CV73">
        <v>0.353388023104311</v>
      </c>
      <c r="CW73">
        <v>-0.82188033671420302</v>
      </c>
      <c r="CX73">
        <v>1243.88538461538</v>
      </c>
      <c r="CY73">
        <v>15</v>
      </c>
      <c r="CZ73">
        <v>1684833719.2</v>
      </c>
      <c r="DA73" t="s">
        <v>255</v>
      </c>
      <c r="DB73">
        <v>2</v>
      </c>
      <c r="DC73">
        <v>-3.641</v>
      </c>
      <c r="DD73">
        <v>0.41499999999999998</v>
      </c>
      <c r="DE73">
        <v>400</v>
      </c>
      <c r="DF73">
        <v>16</v>
      </c>
      <c r="DG73">
        <v>1.58</v>
      </c>
      <c r="DH73">
        <v>0.23</v>
      </c>
      <c r="DI73">
        <v>-3.7062071153846201</v>
      </c>
      <c r="DJ73">
        <v>3.01514051322943E-2</v>
      </c>
      <c r="DK73">
        <v>9.1627488114743499E-2</v>
      </c>
      <c r="DL73">
        <v>1</v>
      </c>
      <c r="DM73">
        <v>2.2926500000000001</v>
      </c>
      <c r="DN73">
        <v>-1.86643235774961E-2</v>
      </c>
      <c r="DO73">
        <v>0.179214146281126</v>
      </c>
      <c r="DP73">
        <v>1</v>
      </c>
      <c r="DQ73">
        <v>1.24235673076923</v>
      </c>
      <c r="DR73">
        <v>-1.369047975785E-2</v>
      </c>
      <c r="DS73">
        <v>3.02150670587847E-3</v>
      </c>
      <c r="DT73">
        <v>1</v>
      </c>
      <c r="DU73">
        <v>3</v>
      </c>
      <c r="DV73">
        <v>3</v>
      </c>
      <c r="DW73" t="s">
        <v>260</v>
      </c>
      <c r="DX73">
        <v>100</v>
      </c>
      <c r="DY73">
        <v>100</v>
      </c>
      <c r="DZ73">
        <v>-3.641</v>
      </c>
      <c r="EA73">
        <v>0.41499999999999998</v>
      </c>
      <c r="EB73">
        <v>2</v>
      </c>
      <c r="EC73">
        <v>515.80799999999999</v>
      </c>
      <c r="ED73">
        <v>415.87200000000001</v>
      </c>
      <c r="EE73">
        <v>27.345400000000001</v>
      </c>
      <c r="EF73">
        <v>30.291</v>
      </c>
      <c r="EG73">
        <v>30.0001</v>
      </c>
      <c r="EH73">
        <v>30.47</v>
      </c>
      <c r="EI73">
        <v>30.507400000000001</v>
      </c>
      <c r="EJ73">
        <v>20.2423</v>
      </c>
      <c r="EK73">
        <v>29.601800000000001</v>
      </c>
      <c r="EL73">
        <v>0</v>
      </c>
      <c r="EM73">
        <v>27.339700000000001</v>
      </c>
      <c r="EN73">
        <v>403.733</v>
      </c>
      <c r="EO73">
        <v>15.506600000000001</v>
      </c>
      <c r="EP73">
        <v>100.414</v>
      </c>
      <c r="EQ73">
        <v>90.240399999999994</v>
      </c>
    </row>
    <row r="74" spans="1:147" x14ac:dyDescent="0.3">
      <c r="A74">
        <v>58</v>
      </c>
      <c r="B74">
        <v>1684837281.7</v>
      </c>
      <c r="C74">
        <v>3481.5</v>
      </c>
      <c r="D74" t="s">
        <v>427</v>
      </c>
      <c r="E74" t="s">
        <v>428</v>
      </c>
      <c r="F74">
        <v>1684837273.6612899</v>
      </c>
      <c r="G74">
        <f t="shared" si="43"/>
        <v>8.8165458268513151E-3</v>
      </c>
      <c r="H74">
        <f t="shared" si="44"/>
        <v>22.219377044601519</v>
      </c>
      <c r="I74">
        <f t="shared" si="45"/>
        <v>400.01251612903201</v>
      </c>
      <c r="J74">
        <f t="shared" si="46"/>
        <v>292.57130317469887</v>
      </c>
      <c r="K74">
        <f t="shared" si="47"/>
        <v>27.949443635624792</v>
      </c>
      <c r="L74">
        <f t="shared" si="48"/>
        <v>38.213342018772792</v>
      </c>
      <c r="M74">
        <f t="shared" si="49"/>
        <v>0.39746442874160598</v>
      </c>
      <c r="N74">
        <f t="shared" si="50"/>
        <v>3.3562563445952862</v>
      </c>
      <c r="O74">
        <f t="shared" si="51"/>
        <v>0.37304397752591761</v>
      </c>
      <c r="P74">
        <f t="shared" si="52"/>
        <v>0.2352214279845935</v>
      </c>
      <c r="Q74">
        <f t="shared" si="53"/>
        <v>161.84585257919892</v>
      </c>
      <c r="R74">
        <f t="shared" si="54"/>
        <v>27.723943289561046</v>
      </c>
      <c r="S74">
        <f t="shared" si="55"/>
        <v>28.000883870967701</v>
      </c>
      <c r="T74">
        <f t="shared" si="56"/>
        <v>3.7950352192726093</v>
      </c>
      <c r="U74">
        <f t="shared" si="57"/>
        <v>40.037518774275618</v>
      </c>
      <c r="V74">
        <f t="shared" si="58"/>
        <v>1.6010297648030736</v>
      </c>
      <c r="W74">
        <f t="shared" si="59"/>
        <v>3.9988236379716571</v>
      </c>
      <c r="X74">
        <f t="shared" si="60"/>
        <v>2.1940054544695355</v>
      </c>
      <c r="Y74">
        <f t="shared" si="61"/>
        <v>-388.80967096414298</v>
      </c>
      <c r="Z74">
        <f t="shared" si="62"/>
        <v>162.89493768150942</v>
      </c>
      <c r="AA74">
        <f t="shared" si="63"/>
        <v>10.627102817236048</v>
      </c>
      <c r="AB74">
        <f t="shared" si="64"/>
        <v>-53.441777886198594</v>
      </c>
      <c r="AC74">
        <v>-3.9531425147661399E-2</v>
      </c>
      <c r="AD74">
        <v>4.4377487871298298E-2</v>
      </c>
      <c r="AE74">
        <v>3.34473377548299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50091.371317136625</v>
      </c>
      <c r="AK74" t="s">
        <v>251</v>
      </c>
      <c r="AL74">
        <v>2.30031923076923</v>
      </c>
      <c r="AM74">
        <v>1.5891999999999999</v>
      </c>
      <c r="AN74">
        <f t="shared" si="68"/>
        <v>-0.71111923076923</v>
      </c>
      <c r="AO74">
        <f t="shared" si="69"/>
        <v>-0.44746994133477852</v>
      </c>
      <c r="AP74">
        <v>-1.2192523726073901</v>
      </c>
      <c r="AQ74" t="s">
        <v>429</v>
      </c>
      <c r="AR74">
        <v>2.2972576923076899</v>
      </c>
      <c r="AS74">
        <v>1.86304</v>
      </c>
      <c r="AT74">
        <f t="shared" si="70"/>
        <v>-0.23306944150833586</v>
      </c>
      <c r="AU74">
        <v>0.5</v>
      </c>
      <c r="AV74">
        <f t="shared" si="71"/>
        <v>841.19183020694186</v>
      </c>
      <c r="AW74">
        <f t="shared" si="72"/>
        <v>22.219377044601519</v>
      </c>
      <c r="AX74">
        <f t="shared" si="73"/>
        <v>-98.02805503385342</v>
      </c>
      <c r="AY74">
        <f t="shared" si="74"/>
        <v>1</v>
      </c>
      <c r="AZ74">
        <f t="shared" si="75"/>
        <v>2.7863596121045022E-2</v>
      </c>
      <c r="BA74">
        <f t="shared" si="76"/>
        <v>-0.14698557196839579</v>
      </c>
      <c r="BB74" t="s">
        <v>253</v>
      </c>
      <c r="BC74">
        <v>0</v>
      </c>
      <c r="BD74">
        <f t="shared" si="77"/>
        <v>1.86304</v>
      </c>
      <c r="BE74">
        <f t="shared" si="78"/>
        <v>-0.23306944150833578</v>
      </c>
      <c r="BF74">
        <f t="shared" si="79"/>
        <v>-0.17231311351623463</v>
      </c>
      <c r="BG74">
        <f t="shared" si="80"/>
        <v>0.99299866482074994</v>
      </c>
      <c r="BH74">
        <f t="shared" si="81"/>
        <v>0.38508310301745408</v>
      </c>
      <c r="BI74">
        <f t="shared" si="82"/>
        <v>999.98990322580596</v>
      </c>
      <c r="BJ74">
        <f t="shared" si="83"/>
        <v>841.19183020694186</v>
      </c>
      <c r="BK74">
        <f t="shared" si="84"/>
        <v>0.84120032361666142</v>
      </c>
      <c r="BL74">
        <f t="shared" si="85"/>
        <v>0.19240064723332273</v>
      </c>
      <c r="BM74">
        <v>0.71482560654949101</v>
      </c>
      <c r="BN74">
        <v>0.5</v>
      </c>
      <c r="BO74" t="s">
        <v>254</v>
      </c>
      <c r="BP74">
        <v>1684837273.6612899</v>
      </c>
      <c r="BQ74">
        <v>400.01251612903201</v>
      </c>
      <c r="BR74">
        <v>403.69325806451599</v>
      </c>
      <c r="BS74">
        <v>16.759380645161301</v>
      </c>
      <c r="BT74">
        <v>15.520064516129001</v>
      </c>
      <c r="BU74">
        <v>500.00722580645203</v>
      </c>
      <c r="BV74">
        <v>95.330416129032201</v>
      </c>
      <c r="BW74">
        <v>0.19994974193548401</v>
      </c>
      <c r="BX74">
        <v>28.901141935483899</v>
      </c>
      <c r="BY74">
        <v>28.000883870967701</v>
      </c>
      <c r="BZ74">
        <v>999.9</v>
      </c>
      <c r="CA74">
        <v>10000.1612903226</v>
      </c>
      <c r="CB74">
        <v>0</v>
      </c>
      <c r="CC74">
        <v>73.0242516129032</v>
      </c>
      <c r="CD74">
        <v>999.98990322580596</v>
      </c>
      <c r="CE74">
        <v>0.95998764516129098</v>
      </c>
      <c r="CF74">
        <v>4.00126419354839E-2</v>
      </c>
      <c r="CG74">
        <v>0</v>
      </c>
      <c r="CH74">
        <v>2.3371935483870998</v>
      </c>
      <c r="CI74">
        <v>0</v>
      </c>
      <c r="CJ74">
        <v>1241.2270967741899</v>
      </c>
      <c r="CK74">
        <v>9334.1867741935494</v>
      </c>
      <c r="CL74">
        <v>40.811999999999998</v>
      </c>
      <c r="CM74">
        <v>43.395000000000003</v>
      </c>
      <c r="CN74">
        <v>41.936999999999998</v>
      </c>
      <c r="CO74">
        <v>41.875</v>
      </c>
      <c r="CP74">
        <v>40.721548387096803</v>
      </c>
      <c r="CQ74">
        <v>959.97806451612905</v>
      </c>
      <c r="CR74">
        <v>40.010322580645202</v>
      </c>
      <c r="CS74">
        <v>0</v>
      </c>
      <c r="CT74">
        <v>59.400000095367403</v>
      </c>
      <c r="CU74">
        <v>2.2972576923076899</v>
      </c>
      <c r="CV74">
        <v>-0.59369915383096705</v>
      </c>
      <c r="CW74">
        <v>-0.31521367775911102</v>
      </c>
      <c r="CX74">
        <v>1241.2392307692301</v>
      </c>
      <c r="CY74">
        <v>15</v>
      </c>
      <c r="CZ74">
        <v>1684833719.2</v>
      </c>
      <c r="DA74" t="s">
        <v>255</v>
      </c>
      <c r="DB74">
        <v>2</v>
      </c>
      <c r="DC74">
        <v>-3.641</v>
      </c>
      <c r="DD74">
        <v>0.41499999999999998</v>
      </c>
      <c r="DE74">
        <v>400</v>
      </c>
      <c r="DF74">
        <v>16</v>
      </c>
      <c r="DG74">
        <v>1.58</v>
      </c>
      <c r="DH74">
        <v>0.23</v>
      </c>
      <c r="DI74">
        <v>-3.6837336538461498</v>
      </c>
      <c r="DJ74">
        <v>9.9462762471014907E-3</v>
      </c>
      <c r="DK74">
        <v>8.2388689174892796E-2</v>
      </c>
      <c r="DL74">
        <v>1</v>
      </c>
      <c r="DM74">
        <v>2.2942363636363599</v>
      </c>
      <c r="DN74">
        <v>0.15553205571605599</v>
      </c>
      <c r="DO74">
        <v>0.20953229311851701</v>
      </c>
      <c r="DP74">
        <v>1</v>
      </c>
      <c r="DQ74">
        <v>1.2408925</v>
      </c>
      <c r="DR74">
        <v>-1.52017078197784E-2</v>
      </c>
      <c r="DS74">
        <v>3.32010129305626E-3</v>
      </c>
      <c r="DT74">
        <v>1</v>
      </c>
      <c r="DU74">
        <v>3</v>
      </c>
      <c r="DV74">
        <v>3</v>
      </c>
      <c r="DW74" t="s">
        <v>260</v>
      </c>
      <c r="DX74">
        <v>100</v>
      </c>
      <c r="DY74">
        <v>100</v>
      </c>
      <c r="DZ74">
        <v>-3.641</v>
      </c>
      <c r="EA74">
        <v>0.41499999999999998</v>
      </c>
      <c r="EB74">
        <v>2</v>
      </c>
      <c r="EC74">
        <v>515.83000000000004</v>
      </c>
      <c r="ED74">
        <v>416.39699999999999</v>
      </c>
      <c r="EE74">
        <v>27.218</v>
      </c>
      <c r="EF74">
        <v>30.277799999999999</v>
      </c>
      <c r="EG74">
        <v>29.998899999999999</v>
      </c>
      <c r="EH74">
        <v>30.456900000000001</v>
      </c>
      <c r="EI74">
        <v>30.494299999999999</v>
      </c>
      <c r="EJ74">
        <v>20.242699999999999</v>
      </c>
      <c r="EK74">
        <v>29.601800000000001</v>
      </c>
      <c r="EL74">
        <v>0</v>
      </c>
      <c r="EM74">
        <v>27.234000000000002</v>
      </c>
      <c r="EN74">
        <v>403.64</v>
      </c>
      <c r="EO74">
        <v>15.489599999999999</v>
      </c>
      <c r="EP74">
        <v>100.41800000000001</v>
      </c>
      <c r="EQ74">
        <v>90.243700000000004</v>
      </c>
    </row>
    <row r="75" spans="1:147" x14ac:dyDescent="0.3">
      <c r="A75">
        <v>59</v>
      </c>
      <c r="B75">
        <v>1684837400.7</v>
      </c>
      <c r="C75">
        <v>3600.5</v>
      </c>
      <c r="D75" t="s">
        <v>430</v>
      </c>
      <c r="E75" t="s">
        <v>431</v>
      </c>
      <c r="F75">
        <v>1684837392.7</v>
      </c>
      <c r="G75">
        <f t="shared" si="43"/>
        <v>7.9666313682569337E-3</v>
      </c>
      <c r="H75">
        <f t="shared" si="44"/>
        <v>-3.3596937715341051</v>
      </c>
      <c r="I75">
        <f t="shared" si="45"/>
        <v>400.19480645161298</v>
      </c>
      <c r="J75">
        <f t="shared" si="46"/>
        <v>400.95133257369628</v>
      </c>
      <c r="K75">
        <f t="shared" si="47"/>
        <v>38.301832067286142</v>
      </c>
      <c r="L75">
        <f t="shared" si="48"/>
        <v>38.229563105623015</v>
      </c>
      <c r="M75">
        <f t="shared" si="49"/>
        <v>0.37519234218524328</v>
      </c>
      <c r="N75">
        <f t="shared" si="50"/>
        <v>3.3549646571493028</v>
      </c>
      <c r="O75">
        <f t="shared" si="51"/>
        <v>0.35334345566437969</v>
      </c>
      <c r="P75">
        <f t="shared" si="52"/>
        <v>0.22269659402068509</v>
      </c>
      <c r="Q75">
        <f t="shared" si="53"/>
        <v>0</v>
      </c>
      <c r="R75">
        <f t="shared" si="54"/>
        <v>27.407170920924752</v>
      </c>
      <c r="S75">
        <f t="shared" si="55"/>
        <v>27.544035483870999</v>
      </c>
      <c r="T75">
        <f t="shared" si="56"/>
        <v>3.6951304632190491</v>
      </c>
      <c r="U75">
        <f t="shared" si="57"/>
        <v>39.283968089106239</v>
      </c>
      <c r="V75">
        <f t="shared" si="58"/>
        <v>1.6010343400349458</v>
      </c>
      <c r="W75">
        <f t="shared" si="59"/>
        <v>4.0755412905421986</v>
      </c>
      <c r="X75">
        <f t="shared" si="60"/>
        <v>2.0940961231841033</v>
      </c>
      <c r="Y75">
        <f t="shared" si="61"/>
        <v>-351.32844334013078</v>
      </c>
      <c r="Z75">
        <f t="shared" si="62"/>
        <v>304.89211984547228</v>
      </c>
      <c r="AA75">
        <f t="shared" si="63"/>
        <v>19.885927123303386</v>
      </c>
      <c r="AB75">
        <f t="shared" si="64"/>
        <v>-26.550396371355134</v>
      </c>
      <c r="AC75">
        <v>-3.9512323713508803E-2</v>
      </c>
      <c r="AD75">
        <v>4.4356044838084502E-2</v>
      </c>
      <c r="AE75">
        <v>3.3434476556985402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50013.659811969541</v>
      </c>
      <c r="AK75" t="s">
        <v>432</v>
      </c>
      <c r="AL75">
        <v>2.29398846153846</v>
      </c>
      <c r="AM75">
        <v>1.7216</v>
      </c>
      <c r="AN75">
        <f t="shared" si="68"/>
        <v>-0.57238846153846001</v>
      </c>
      <c r="AO75">
        <f t="shared" si="69"/>
        <v>-0.33247471046611293</v>
      </c>
      <c r="AP75">
        <v>-1.20079756902928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-3.3596937715341051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-3.0077475625079875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0.71482560654949101</v>
      </c>
      <c r="BN75">
        <v>0.5</v>
      </c>
      <c r="BO75" t="s">
        <v>254</v>
      </c>
      <c r="BP75">
        <v>1684837392.7</v>
      </c>
      <c r="BQ75">
        <v>400.19480645161298</v>
      </c>
      <c r="BR75">
        <v>400.17029032258102</v>
      </c>
      <c r="BS75">
        <v>16.759951612903201</v>
      </c>
      <c r="BT75">
        <v>15.6401290322581</v>
      </c>
      <c r="BU75">
        <v>500.01745161290302</v>
      </c>
      <c r="BV75">
        <v>95.327403225806407</v>
      </c>
      <c r="BW75">
        <v>0.19998116129032301</v>
      </c>
      <c r="BX75">
        <v>29.229706451612898</v>
      </c>
      <c r="BY75">
        <v>27.544035483870999</v>
      </c>
      <c r="BZ75">
        <v>999.9</v>
      </c>
      <c r="CA75">
        <v>9995.6451612903202</v>
      </c>
      <c r="CB75">
        <v>0</v>
      </c>
      <c r="CC75">
        <v>73.045000000000002</v>
      </c>
      <c r="CD75">
        <v>0</v>
      </c>
      <c r="CE75">
        <v>0</v>
      </c>
      <c r="CF75">
        <v>0</v>
      </c>
      <c r="CG75">
        <v>0</v>
      </c>
      <c r="CH75">
        <v>2.3024967741935498</v>
      </c>
      <c r="CI75">
        <v>0</v>
      </c>
      <c r="CJ75">
        <v>-2.6103999999999998</v>
      </c>
      <c r="CK75">
        <v>-0.124309677419355</v>
      </c>
      <c r="CL75">
        <v>40.028032258064499</v>
      </c>
      <c r="CM75">
        <v>43.5</v>
      </c>
      <c r="CN75">
        <v>41.917000000000002</v>
      </c>
      <c r="CO75">
        <v>41.881</v>
      </c>
      <c r="CP75">
        <v>40.439225806451603</v>
      </c>
      <c r="CQ75">
        <v>0</v>
      </c>
      <c r="CR75">
        <v>0</v>
      </c>
      <c r="CS75">
        <v>0</v>
      </c>
      <c r="CT75">
        <v>118.200000047684</v>
      </c>
      <c r="CU75">
        <v>2.29398846153846</v>
      </c>
      <c r="CV75">
        <v>-7.3760692793163801E-2</v>
      </c>
      <c r="CW75">
        <v>-1.28735041814636</v>
      </c>
      <c r="CX75">
        <v>-2.6039923076923102</v>
      </c>
      <c r="CY75">
        <v>15</v>
      </c>
      <c r="CZ75">
        <v>1684833719.2</v>
      </c>
      <c r="DA75" t="s">
        <v>255</v>
      </c>
      <c r="DB75">
        <v>2</v>
      </c>
      <c r="DC75">
        <v>-3.641</v>
      </c>
      <c r="DD75">
        <v>0.41499999999999998</v>
      </c>
      <c r="DE75">
        <v>400</v>
      </c>
      <c r="DF75">
        <v>16</v>
      </c>
      <c r="DG75">
        <v>1.58</v>
      </c>
      <c r="DH75">
        <v>0.23</v>
      </c>
      <c r="DI75">
        <v>1.2745801346153799E-2</v>
      </c>
      <c r="DJ75">
        <v>-6.7962720993767295E-2</v>
      </c>
      <c r="DK75">
        <v>0.11707527471257299</v>
      </c>
      <c r="DL75">
        <v>1</v>
      </c>
      <c r="DM75">
        <v>2.3014045454545502</v>
      </c>
      <c r="DN75">
        <v>-7.6453964433760305E-2</v>
      </c>
      <c r="DO75">
        <v>0.16119234551326</v>
      </c>
      <c r="DP75">
        <v>1</v>
      </c>
      <c r="DQ75">
        <v>1.1534853846153801</v>
      </c>
      <c r="DR75">
        <v>-0.34788873900793499</v>
      </c>
      <c r="DS75">
        <v>5.0119499370601901E-2</v>
      </c>
      <c r="DT75">
        <v>0</v>
      </c>
      <c r="DU75">
        <v>2</v>
      </c>
      <c r="DV75">
        <v>3</v>
      </c>
      <c r="DW75" t="s">
        <v>312</v>
      </c>
      <c r="DX75">
        <v>100</v>
      </c>
      <c r="DY75">
        <v>100</v>
      </c>
      <c r="DZ75">
        <v>-3.641</v>
      </c>
      <c r="EA75">
        <v>0.41499999999999998</v>
      </c>
      <c r="EB75">
        <v>2</v>
      </c>
      <c r="EC75">
        <v>515.74699999999996</v>
      </c>
      <c r="ED75">
        <v>416.85</v>
      </c>
      <c r="EE75">
        <v>32.662799999999997</v>
      </c>
      <c r="EF75">
        <v>30.246400000000001</v>
      </c>
      <c r="EG75">
        <v>30.0001</v>
      </c>
      <c r="EH75">
        <v>30.430700000000002</v>
      </c>
      <c r="EI75">
        <v>30.470800000000001</v>
      </c>
      <c r="EJ75">
        <v>20.109000000000002</v>
      </c>
      <c r="EK75">
        <v>27.716899999999999</v>
      </c>
      <c r="EL75">
        <v>0</v>
      </c>
      <c r="EM75">
        <v>32.5779</v>
      </c>
      <c r="EN75">
        <v>400.16500000000002</v>
      </c>
      <c r="EO75">
        <v>15.9063</v>
      </c>
      <c r="EP75">
        <v>100.423</v>
      </c>
      <c r="EQ75">
        <v>90.248900000000006</v>
      </c>
    </row>
    <row r="76" spans="1:147" x14ac:dyDescent="0.3">
      <c r="A76">
        <v>60</v>
      </c>
      <c r="B76">
        <v>1684837460.7</v>
      </c>
      <c r="C76">
        <v>3660.5</v>
      </c>
      <c r="D76" t="s">
        <v>433</v>
      </c>
      <c r="E76" t="s">
        <v>434</v>
      </c>
      <c r="F76">
        <v>1684837452.7</v>
      </c>
      <c r="G76">
        <f t="shared" si="43"/>
        <v>7.3041239839206802E-3</v>
      </c>
      <c r="H76">
        <f t="shared" si="44"/>
        <v>-3.2080318196865223</v>
      </c>
      <c r="I76">
        <f t="shared" si="45"/>
        <v>400.03783870967698</v>
      </c>
      <c r="J76">
        <f t="shared" si="46"/>
        <v>401.47347418346664</v>
      </c>
      <c r="K76">
        <f t="shared" si="47"/>
        <v>38.351800806654651</v>
      </c>
      <c r="L76">
        <f t="shared" si="48"/>
        <v>38.214657983374167</v>
      </c>
      <c r="M76">
        <f t="shared" si="49"/>
        <v>0.32748757810119516</v>
      </c>
      <c r="N76">
        <f t="shared" si="50"/>
        <v>3.3581197927631461</v>
      </c>
      <c r="O76">
        <f t="shared" si="51"/>
        <v>0.31072303649414906</v>
      </c>
      <c r="P76">
        <f t="shared" si="52"/>
        <v>0.19563658245490875</v>
      </c>
      <c r="Q76">
        <f t="shared" si="53"/>
        <v>0</v>
      </c>
      <c r="R76">
        <f t="shared" si="54"/>
        <v>28.327685236891345</v>
      </c>
      <c r="S76">
        <f t="shared" si="55"/>
        <v>28.2870903225806</v>
      </c>
      <c r="T76">
        <f t="shared" si="56"/>
        <v>3.8588171542301124</v>
      </c>
      <c r="U76">
        <f t="shared" si="57"/>
        <v>39.401718793058926</v>
      </c>
      <c r="V76">
        <f t="shared" si="58"/>
        <v>1.6783433485542525</v>
      </c>
      <c r="W76">
        <f t="shared" si="59"/>
        <v>4.2595688715232196</v>
      </c>
      <c r="X76">
        <f t="shared" si="60"/>
        <v>2.1804738056758599</v>
      </c>
      <c r="Y76">
        <f t="shared" si="61"/>
        <v>-322.11186769090199</v>
      </c>
      <c r="Z76">
        <f t="shared" si="62"/>
        <v>309.45847375794489</v>
      </c>
      <c r="AA76">
        <f t="shared" si="63"/>
        <v>20.316695779931369</v>
      </c>
      <c r="AB76">
        <f t="shared" si="64"/>
        <v>7.6633018469742638</v>
      </c>
      <c r="AC76">
        <v>-3.9558987034623697E-2</v>
      </c>
      <c r="AD76">
        <v>4.4408428503967298E-2</v>
      </c>
      <c r="AE76">
        <v>3.3465891899473799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49943.617045013671</v>
      </c>
      <c r="AK76" t="s">
        <v>435</v>
      </c>
      <c r="AL76">
        <v>2.3239346153846201</v>
      </c>
      <c r="AM76">
        <v>1.9596</v>
      </c>
      <c r="AN76">
        <f t="shared" si="68"/>
        <v>-0.36433461538462009</v>
      </c>
      <c r="AO76">
        <f t="shared" si="69"/>
        <v>-0.18592295130874673</v>
      </c>
      <c r="AP76">
        <v>-1.1465916456698799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-3.2080318196865223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-5.3785721072132908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0.71482560654949101</v>
      </c>
      <c r="BN76">
        <v>0.5</v>
      </c>
      <c r="BO76" t="s">
        <v>254</v>
      </c>
      <c r="BP76">
        <v>1684837452.7</v>
      </c>
      <c r="BQ76">
        <v>400.03783870967698</v>
      </c>
      <c r="BR76">
        <v>399.99693548387103</v>
      </c>
      <c r="BS76">
        <v>17.5691967741935</v>
      </c>
      <c r="BT76">
        <v>16.543306451612899</v>
      </c>
      <c r="BU76">
        <v>499.999161290323</v>
      </c>
      <c r="BV76">
        <v>95.327693548387103</v>
      </c>
      <c r="BW76">
        <v>0.199914806451613</v>
      </c>
      <c r="BX76">
        <v>29.996400000000001</v>
      </c>
      <c r="BY76">
        <v>28.2870903225806</v>
      </c>
      <c r="BZ76">
        <v>999.9</v>
      </c>
      <c r="CA76">
        <v>10007.419354838699</v>
      </c>
      <c r="CB76">
        <v>0</v>
      </c>
      <c r="CC76">
        <v>73.045000000000002</v>
      </c>
      <c r="CD76">
        <v>0</v>
      </c>
      <c r="CE76">
        <v>0</v>
      </c>
      <c r="CF76">
        <v>0</v>
      </c>
      <c r="CG76">
        <v>0</v>
      </c>
      <c r="CH76">
        <v>2.3133516129032299</v>
      </c>
      <c r="CI76">
        <v>0</v>
      </c>
      <c r="CJ76">
        <v>-4.2468580645161298</v>
      </c>
      <c r="CK76">
        <v>-0.219764516129032</v>
      </c>
      <c r="CL76">
        <v>39.536096774193602</v>
      </c>
      <c r="CM76">
        <v>43.408999999999999</v>
      </c>
      <c r="CN76">
        <v>41.638935483871002</v>
      </c>
      <c r="CO76">
        <v>41.816064516129003</v>
      </c>
      <c r="CP76">
        <v>40.0681612903226</v>
      </c>
      <c r="CQ76">
        <v>0</v>
      </c>
      <c r="CR76">
        <v>0</v>
      </c>
      <c r="CS76">
        <v>0</v>
      </c>
      <c r="CT76">
        <v>59.599999904632597</v>
      </c>
      <c r="CU76">
        <v>2.3239346153846201</v>
      </c>
      <c r="CV76">
        <v>1.3219863322155301</v>
      </c>
      <c r="CW76">
        <v>-1.9123487203455301</v>
      </c>
      <c r="CX76">
        <v>-4.3036846153846096</v>
      </c>
      <c r="CY76">
        <v>15</v>
      </c>
      <c r="CZ76">
        <v>1684833719.2</v>
      </c>
      <c r="DA76" t="s">
        <v>255</v>
      </c>
      <c r="DB76">
        <v>2</v>
      </c>
      <c r="DC76">
        <v>-3.641</v>
      </c>
      <c r="DD76">
        <v>0.41499999999999998</v>
      </c>
      <c r="DE76">
        <v>400</v>
      </c>
      <c r="DF76">
        <v>16</v>
      </c>
      <c r="DG76">
        <v>1.58</v>
      </c>
      <c r="DH76">
        <v>0.23</v>
      </c>
      <c r="DI76">
        <v>2.8309770192307699E-2</v>
      </c>
      <c r="DJ76">
        <v>0.22583044308033601</v>
      </c>
      <c r="DK76">
        <v>9.9673527848021207E-2</v>
      </c>
      <c r="DL76">
        <v>1</v>
      </c>
      <c r="DM76">
        <v>2.28223181818182</v>
      </c>
      <c r="DN76">
        <v>0.34813039176361099</v>
      </c>
      <c r="DO76">
        <v>0.20580381188793201</v>
      </c>
      <c r="DP76">
        <v>1</v>
      </c>
      <c r="DQ76">
        <v>1.02702940384615</v>
      </c>
      <c r="DR76">
        <v>-1.1541232818238999E-2</v>
      </c>
      <c r="DS76">
        <v>1.6011355563209598E-2</v>
      </c>
      <c r="DT76">
        <v>1</v>
      </c>
      <c r="DU76">
        <v>3</v>
      </c>
      <c r="DV76">
        <v>3</v>
      </c>
      <c r="DW76" t="s">
        <v>260</v>
      </c>
      <c r="DX76">
        <v>100</v>
      </c>
      <c r="DY76">
        <v>100</v>
      </c>
      <c r="DZ76">
        <v>-3.641</v>
      </c>
      <c r="EA76">
        <v>0.41499999999999998</v>
      </c>
      <c r="EB76">
        <v>2</v>
      </c>
      <c r="EC76">
        <v>515.87599999999998</v>
      </c>
      <c r="ED76">
        <v>416.98599999999999</v>
      </c>
      <c r="EE76">
        <v>32.664299999999997</v>
      </c>
      <c r="EF76">
        <v>30.217600000000001</v>
      </c>
      <c r="EG76">
        <v>29.9999</v>
      </c>
      <c r="EH76">
        <v>30.414999999999999</v>
      </c>
      <c r="EI76">
        <v>30.455100000000002</v>
      </c>
      <c r="EJ76">
        <v>20.1174</v>
      </c>
      <c r="EK76">
        <v>23.343299999999999</v>
      </c>
      <c r="EL76">
        <v>0</v>
      </c>
      <c r="EM76">
        <v>32.659999999999997</v>
      </c>
      <c r="EN76">
        <v>400.02199999999999</v>
      </c>
      <c r="EO76">
        <v>16.743500000000001</v>
      </c>
      <c r="EP76">
        <v>100.42700000000001</v>
      </c>
      <c r="EQ76">
        <v>90.247100000000003</v>
      </c>
    </row>
    <row r="77" spans="1:147" x14ac:dyDescent="0.3">
      <c r="A77">
        <v>61</v>
      </c>
      <c r="B77">
        <v>1684837520.7</v>
      </c>
      <c r="C77">
        <v>3720.5</v>
      </c>
      <c r="D77" t="s">
        <v>436</v>
      </c>
      <c r="E77" t="s">
        <v>437</v>
      </c>
      <c r="F77">
        <v>1684837512.7</v>
      </c>
      <c r="G77">
        <f t="shared" si="43"/>
        <v>7.1618357430666916E-3</v>
      </c>
      <c r="H77">
        <f t="shared" si="44"/>
        <v>-3.7972087210849521</v>
      </c>
      <c r="I77">
        <f t="shared" si="45"/>
        <v>400.05232258064501</v>
      </c>
      <c r="J77">
        <f t="shared" si="46"/>
        <v>404.70953750029247</v>
      </c>
      <c r="K77">
        <f t="shared" si="47"/>
        <v>38.660486678433386</v>
      </c>
      <c r="L77">
        <f t="shared" si="48"/>
        <v>38.215599225393063</v>
      </c>
      <c r="M77">
        <f t="shared" si="49"/>
        <v>0.32911851168291301</v>
      </c>
      <c r="N77">
        <f t="shared" si="50"/>
        <v>3.3551537473937465</v>
      </c>
      <c r="O77">
        <f t="shared" si="51"/>
        <v>0.31217707314515625</v>
      </c>
      <c r="P77">
        <f t="shared" si="52"/>
        <v>0.19656009219819465</v>
      </c>
      <c r="Q77">
        <f t="shared" si="53"/>
        <v>0</v>
      </c>
      <c r="R77">
        <f t="shared" si="54"/>
        <v>28.108187212921909</v>
      </c>
      <c r="S77">
        <f t="shared" si="55"/>
        <v>28.156290322580599</v>
      </c>
      <c r="T77">
        <f t="shared" si="56"/>
        <v>3.8295529099234282</v>
      </c>
      <c r="U77">
        <f t="shared" si="57"/>
        <v>40.523843990705402</v>
      </c>
      <c r="V77">
        <f t="shared" si="58"/>
        <v>1.7014690681151281</v>
      </c>
      <c r="W77">
        <f t="shared" si="59"/>
        <v>4.1986862561838381</v>
      </c>
      <c r="X77">
        <f t="shared" si="60"/>
        <v>2.1280838418083001</v>
      </c>
      <c r="Y77">
        <f t="shared" si="61"/>
        <v>-315.83695626924111</v>
      </c>
      <c r="Z77">
        <f t="shared" si="62"/>
        <v>287.55211669908374</v>
      </c>
      <c r="AA77">
        <f t="shared" si="63"/>
        <v>18.85942336859884</v>
      </c>
      <c r="AB77">
        <f t="shared" si="64"/>
        <v>-9.4254162015585052</v>
      </c>
      <c r="AC77">
        <v>-3.9515119787303599E-2</v>
      </c>
      <c r="AD77">
        <v>4.4359183675868601E-2</v>
      </c>
      <c r="AE77">
        <v>3.3436359309469799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49931.736445306873</v>
      </c>
      <c r="AK77" t="s">
        <v>438</v>
      </c>
      <c r="AL77">
        <v>2.3232692307692302</v>
      </c>
      <c r="AM77">
        <v>2.53363</v>
      </c>
      <c r="AN77">
        <f t="shared" si="68"/>
        <v>0.21036076923076985</v>
      </c>
      <c r="AO77">
        <f t="shared" si="69"/>
        <v>8.3027422800791686E-2</v>
      </c>
      <c r="AP77">
        <v>-1.35717101362271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-3.7972087210849521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12.044213420899592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0.71482560654949101</v>
      </c>
      <c r="BN77">
        <v>0.5</v>
      </c>
      <c r="BO77" t="s">
        <v>254</v>
      </c>
      <c r="BP77">
        <v>1684837512.7</v>
      </c>
      <c r="BQ77">
        <v>400.05232258064501</v>
      </c>
      <c r="BR77">
        <v>399.91906451612903</v>
      </c>
      <c r="BS77">
        <v>17.811487096774201</v>
      </c>
      <c r="BT77">
        <v>16.805829032258099</v>
      </c>
      <c r="BU77">
        <v>499.99880645161301</v>
      </c>
      <c r="BV77">
        <v>95.326458064516103</v>
      </c>
      <c r="BW77">
        <v>0.20004451612903201</v>
      </c>
      <c r="BX77">
        <v>29.746003225806501</v>
      </c>
      <c r="BY77">
        <v>28.156290322580599</v>
      </c>
      <c r="BZ77">
        <v>999.9</v>
      </c>
      <c r="CA77">
        <v>9996.4516129032309</v>
      </c>
      <c r="CB77">
        <v>0</v>
      </c>
      <c r="CC77">
        <v>73.051903225806498</v>
      </c>
      <c r="CD77">
        <v>0</v>
      </c>
      <c r="CE77">
        <v>0</v>
      </c>
      <c r="CF77">
        <v>0</v>
      </c>
      <c r="CG77">
        <v>0</v>
      </c>
      <c r="CH77">
        <v>2.31914516129032</v>
      </c>
      <c r="CI77">
        <v>0</v>
      </c>
      <c r="CJ77">
        <v>-5.7056290322580603</v>
      </c>
      <c r="CK77">
        <v>-0.47086774193548397</v>
      </c>
      <c r="CL77">
        <v>39.151000000000003</v>
      </c>
      <c r="CM77">
        <v>43.276000000000003</v>
      </c>
      <c r="CN77">
        <v>41.326225806451603</v>
      </c>
      <c r="CO77">
        <v>41.689032258064501</v>
      </c>
      <c r="CP77">
        <v>39.775935483871002</v>
      </c>
      <c r="CQ77">
        <v>0</v>
      </c>
      <c r="CR77">
        <v>0</v>
      </c>
      <c r="CS77">
        <v>0</v>
      </c>
      <c r="CT77">
        <v>59.299999952316298</v>
      </c>
      <c r="CU77">
        <v>2.3232692307692302</v>
      </c>
      <c r="CV77">
        <v>-1.90905998725917E-2</v>
      </c>
      <c r="CW77">
        <v>-1.2870906002946201</v>
      </c>
      <c r="CX77">
        <v>-5.6783000000000001</v>
      </c>
      <c r="CY77">
        <v>15</v>
      </c>
      <c r="CZ77">
        <v>1684833719.2</v>
      </c>
      <c r="DA77" t="s">
        <v>255</v>
      </c>
      <c r="DB77">
        <v>2</v>
      </c>
      <c r="DC77">
        <v>-3.641</v>
      </c>
      <c r="DD77">
        <v>0.41499999999999998</v>
      </c>
      <c r="DE77">
        <v>400</v>
      </c>
      <c r="DF77">
        <v>16</v>
      </c>
      <c r="DG77">
        <v>1.58</v>
      </c>
      <c r="DH77">
        <v>0.23</v>
      </c>
      <c r="DI77">
        <v>0.112923843057692</v>
      </c>
      <c r="DJ77">
        <v>0.176903291459138</v>
      </c>
      <c r="DK77">
        <v>9.4093609721269594E-2</v>
      </c>
      <c r="DL77">
        <v>1</v>
      </c>
      <c r="DM77">
        <v>2.33742045454545</v>
      </c>
      <c r="DN77">
        <v>-0.32639577483627602</v>
      </c>
      <c r="DO77">
        <v>0.175986502038632</v>
      </c>
      <c r="DP77">
        <v>1</v>
      </c>
      <c r="DQ77">
        <v>0.97530467307692303</v>
      </c>
      <c r="DR77">
        <v>0.29086003756504197</v>
      </c>
      <c r="DS77">
        <v>3.8388265405900901E-2</v>
      </c>
      <c r="DT77">
        <v>0</v>
      </c>
      <c r="DU77">
        <v>2</v>
      </c>
      <c r="DV77">
        <v>3</v>
      </c>
      <c r="DW77" t="s">
        <v>312</v>
      </c>
      <c r="DX77">
        <v>100</v>
      </c>
      <c r="DY77">
        <v>100</v>
      </c>
      <c r="DZ77">
        <v>-3.641</v>
      </c>
      <c r="EA77">
        <v>0.41499999999999998</v>
      </c>
      <c r="EB77">
        <v>2</v>
      </c>
      <c r="EC77">
        <v>516.15300000000002</v>
      </c>
      <c r="ED77">
        <v>417.37</v>
      </c>
      <c r="EE77">
        <v>27.602599999999999</v>
      </c>
      <c r="EF77">
        <v>30.220199999999998</v>
      </c>
      <c r="EG77">
        <v>29.9999</v>
      </c>
      <c r="EH77">
        <v>30.401900000000001</v>
      </c>
      <c r="EI77">
        <v>30.439399999999999</v>
      </c>
      <c r="EJ77">
        <v>20.114100000000001</v>
      </c>
      <c r="EK77">
        <v>23.653099999999998</v>
      </c>
      <c r="EL77">
        <v>0</v>
      </c>
      <c r="EM77">
        <v>27.679200000000002</v>
      </c>
      <c r="EN77">
        <v>399.83699999999999</v>
      </c>
      <c r="EO77">
        <v>16.5687</v>
      </c>
      <c r="EP77">
        <v>100.432</v>
      </c>
      <c r="EQ77">
        <v>90.243099999999998</v>
      </c>
    </row>
    <row r="78" spans="1:147" x14ac:dyDescent="0.3">
      <c r="A78">
        <v>62</v>
      </c>
      <c r="B78">
        <v>1684837580.7</v>
      </c>
      <c r="C78">
        <v>3780.5</v>
      </c>
      <c r="D78" t="s">
        <v>439</v>
      </c>
      <c r="E78" t="s">
        <v>440</v>
      </c>
      <c r="F78">
        <v>1684837572.7</v>
      </c>
      <c r="G78">
        <f t="shared" si="43"/>
        <v>6.8429193408236187E-3</v>
      </c>
      <c r="H78">
        <f t="shared" si="44"/>
        <v>-3.6067393241680499</v>
      </c>
      <c r="I78">
        <f t="shared" si="45"/>
        <v>399.99225806451602</v>
      </c>
      <c r="J78">
        <f t="shared" si="46"/>
        <v>404.51087998480182</v>
      </c>
      <c r="K78">
        <f t="shared" si="47"/>
        <v>38.641807432116039</v>
      </c>
      <c r="L78">
        <f t="shared" si="48"/>
        <v>38.210155956860831</v>
      </c>
      <c r="M78">
        <f t="shared" si="49"/>
        <v>0.31596841823258798</v>
      </c>
      <c r="N78">
        <f t="shared" si="50"/>
        <v>3.3514646991660615</v>
      </c>
      <c r="O78">
        <f t="shared" si="51"/>
        <v>0.30030285896900655</v>
      </c>
      <c r="P78">
        <f t="shared" si="52"/>
        <v>0.18903203181879413</v>
      </c>
      <c r="Q78">
        <f t="shared" si="53"/>
        <v>0</v>
      </c>
      <c r="R78">
        <f t="shared" si="54"/>
        <v>27.761508081589945</v>
      </c>
      <c r="S78">
        <f t="shared" si="55"/>
        <v>27.874970967741898</v>
      </c>
      <c r="T78">
        <f t="shared" si="56"/>
        <v>3.7672677797481393</v>
      </c>
      <c r="U78">
        <f t="shared" si="57"/>
        <v>40.310490074469818</v>
      </c>
      <c r="V78">
        <f t="shared" si="58"/>
        <v>1.6522613093679785</v>
      </c>
      <c r="W78">
        <f t="shared" si="59"/>
        <v>4.098837067759737</v>
      </c>
      <c r="X78">
        <f t="shared" si="60"/>
        <v>2.1150064703801608</v>
      </c>
      <c r="Y78">
        <f t="shared" si="61"/>
        <v>-301.77274293032161</v>
      </c>
      <c r="Z78">
        <f t="shared" si="62"/>
        <v>262.61335943536955</v>
      </c>
      <c r="AA78">
        <f t="shared" si="63"/>
        <v>17.182929525452593</v>
      </c>
      <c r="AB78">
        <f t="shared" si="64"/>
        <v>-21.97645396949946</v>
      </c>
      <c r="AC78">
        <v>-3.94605814709586E-2</v>
      </c>
      <c r="AD78">
        <v>4.4297959637952397E-2</v>
      </c>
      <c r="AE78">
        <v>3.3399627794778102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49934.51103878588</v>
      </c>
      <c r="AK78" t="s">
        <v>441</v>
      </c>
      <c r="AL78">
        <v>2.2107692307692299</v>
      </c>
      <c r="AM78">
        <v>1.36</v>
      </c>
      <c r="AN78">
        <f t="shared" si="68"/>
        <v>-0.85076923076922983</v>
      </c>
      <c r="AO78">
        <f t="shared" si="69"/>
        <v>-0.62556561085972773</v>
      </c>
      <c r="AP78">
        <v>-1.2890948125323101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-3.6067393241680499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-1.5985533453887903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0.71482560654949101</v>
      </c>
      <c r="BN78">
        <v>0.5</v>
      </c>
      <c r="BO78" t="s">
        <v>254</v>
      </c>
      <c r="BP78">
        <v>1684837572.7</v>
      </c>
      <c r="BQ78">
        <v>399.99225806451602</v>
      </c>
      <c r="BR78">
        <v>399.86793548387101</v>
      </c>
      <c r="BS78">
        <v>17.296232258064499</v>
      </c>
      <c r="BT78">
        <v>16.334880645161299</v>
      </c>
      <c r="BU78">
        <v>500.01367741935502</v>
      </c>
      <c r="BV78">
        <v>95.327164516129002</v>
      </c>
      <c r="BW78">
        <v>0.20007429032258101</v>
      </c>
      <c r="BX78">
        <v>29.328409677419401</v>
      </c>
      <c r="BY78">
        <v>27.874970967741898</v>
      </c>
      <c r="BZ78">
        <v>999.9</v>
      </c>
      <c r="CA78">
        <v>9982.5806451612898</v>
      </c>
      <c r="CB78">
        <v>0</v>
      </c>
      <c r="CC78">
        <v>73.051903225806498</v>
      </c>
      <c r="CD78">
        <v>0</v>
      </c>
      <c r="CE78">
        <v>0</v>
      </c>
      <c r="CF78">
        <v>0</v>
      </c>
      <c r="CG78">
        <v>0</v>
      </c>
      <c r="CH78">
        <v>2.2068677419354801</v>
      </c>
      <c r="CI78">
        <v>0</v>
      </c>
      <c r="CJ78">
        <v>-7.2103387096774201</v>
      </c>
      <c r="CK78">
        <v>-0.63158387096774204</v>
      </c>
      <c r="CL78">
        <v>38.830419354838703</v>
      </c>
      <c r="CM78">
        <v>43.1046774193548</v>
      </c>
      <c r="CN78">
        <v>41.037999999999997</v>
      </c>
      <c r="CO78">
        <v>41.564032258064501</v>
      </c>
      <c r="CP78">
        <v>39.489677419354798</v>
      </c>
      <c r="CQ78">
        <v>0</v>
      </c>
      <c r="CR78">
        <v>0</v>
      </c>
      <c r="CS78">
        <v>0</v>
      </c>
      <c r="CT78">
        <v>59.200000047683702</v>
      </c>
      <c r="CU78">
        <v>2.2107692307692299</v>
      </c>
      <c r="CV78">
        <v>-0.24098461621439801</v>
      </c>
      <c r="CW78">
        <v>0.67852992075984397</v>
      </c>
      <c r="CX78">
        <v>-7.1870461538461496</v>
      </c>
      <c r="CY78">
        <v>15</v>
      </c>
      <c r="CZ78">
        <v>1684833719.2</v>
      </c>
      <c r="DA78" t="s">
        <v>255</v>
      </c>
      <c r="DB78">
        <v>2</v>
      </c>
      <c r="DC78">
        <v>-3.641</v>
      </c>
      <c r="DD78">
        <v>0.41499999999999998</v>
      </c>
      <c r="DE78">
        <v>400</v>
      </c>
      <c r="DF78">
        <v>16</v>
      </c>
      <c r="DG78">
        <v>1.58</v>
      </c>
      <c r="DH78">
        <v>0.23</v>
      </c>
      <c r="DI78">
        <v>0.13523919038461499</v>
      </c>
      <c r="DJ78">
        <v>-0.183587913429542</v>
      </c>
      <c r="DK78">
        <v>0.10190396865671</v>
      </c>
      <c r="DL78">
        <v>1</v>
      </c>
      <c r="DM78">
        <v>2.2419340909090901</v>
      </c>
      <c r="DN78">
        <v>-0.296583019120082</v>
      </c>
      <c r="DO78">
        <v>0.178548292350967</v>
      </c>
      <c r="DP78">
        <v>1</v>
      </c>
      <c r="DQ78">
        <v>0.97061976923076898</v>
      </c>
      <c r="DR78">
        <v>-9.5730678733036895E-2</v>
      </c>
      <c r="DS78">
        <v>2.7526091592702001E-2</v>
      </c>
      <c r="DT78">
        <v>1</v>
      </c>
      <c r="DU78">
        <v>3</v>
      </c>
      <c r="DV78">
        <v>3</v>
      </c>
      <c r="DW78" t="s">
        <v>260</v>
      </c>
      <c r="DX78">
        <v>100</v>
      </c>
      <c r="DY78">
        <v>100</v>
      </c>
      <c r="DZ78">
        <v>-3.641</v>
      </c>
      <c r="EA78">
        <v>0.41499999999999998</v>
      </c>
      <c r="EB78">
        <v>2</v>
      </c>
      <c r="EC78">
        <v>516.00400000000002</v>
      </c>
      <c r="ED78">
        <v>416.59</v>
      </c>
      <c r="EE78">
        <v>27.8691</v>
      </c>
      <c r="EF78">
        <v>30.246400000000001</v>
      </c>
      <c r="EG78">
        <v>29.999700000000001</v>
      </c>
      <c r="EH78">
        <v>30.3993</v>
      </c>
      <c r="EI78">
        <v>30.4343</v>
      </c>
      <c r="EJ78">
        <v>20.113299999999999</v>
      </c>
      <c r="EK78">
        <v>25.723299999999998</v>
      </c>
      <c r="EL78">
        <v>0</v>
      </c>
      <c r="EM78">
        <v>27.855499999999999</v>
      </c>
      <c r="EN78">
        <v>399.93400000000003</v>
      </c>
      <c r="EO78">
        <v>16.283300000000001</v>
      </c>
      <c r="EP78">
        <v>100.432</v>
      </c>
      <c r="EQ78">
        <v>90.241</v>
      </c>
    </row>
    <row r="79" spans="1:147" x14ac:dyDescent="0.3">
      <c r="A79">
        <v>63</v>
      </c>
      <c r="B79">
        <v>1684837640.7</v>
      </c>
      <c r="C79">
        <v>3840.5</v>
      </c>
      <c r="D79" t="s">
        <v>442</v>
      </c>
      <c r="E79" t="s">
        <v>443</v>
      </c>
      <c r="F79">
        <v>1684837632.7</v>
      </c>
      <c r="G79">
        <f t="shared" si="43"/>
        <v>6.1923055783610452E-3</v>
      </c>
      <c r="H79">
        <f t="shared" si="44"/>
        <v>-3.3704544335682902</v>
      </c>
      <c r="I79">
        <f t="shared" si="45"/>
        <v>400.00167741935502</v>
      </c>
      <c r="J79">
        <f t="shared" si="46"/>
        <v>405.16582342058751</v>
      </c>
      <c r="K79">
        <f t="shared" si="47"/>
        <v>38.70532470584407</v>
      </c>
      <c r="L79">
        <f t="shared" si="48"/>
        <v>38.211995959311068</v>
      </c>
      <c r="M79">
        <f t="shared" si="49"/>
        <v>0.28275160964834295</v>
      </c>
      <c r="N79">
        <f t="shared" si="50"/>
        <v>3.3547644465303046</v>
      </c>
      <c r="O79">
        <f t="shared" si="51"/>
        <v>0.27014782187902125</v>
      </c>
      <c r="P79">
        <f t="shared" si="52"/>
        <v>0.16992796676851468</v>
      </c>
      <c r="Q79">
        <f t="shared" si="53"/>
        <v>0</v>
      </c>
      <c r="R79">
        <f t="shared" si="54"/>
        <v>27.765342265702415</v>
      </c>
      <c r="S79">
        <f t="shared" si="55"/>
        <v>27.829809677419401</v>
      </c>
      <c r="T79">
        <f t="shared" si="56"/>
        <v>3.7573516906554421</v>
      </c>
      <c r="U79">
        <f t="shared" si="57"/>
        <v>40.089321569071714</v>
      </c>
      <c r="V79">
        <f t="shared" si="58"/>
        <v>1.6293674666140849</v>
      </c>
      <c r="W79">
        <f t="shared" si="59"/>
        <v>4.0643428295656578</v>
      </c>
      <c r="X79">
        <f t="shared" si="60"/>
        <v>2.1279842240413571</v>
      </c>
      <c r="Y79">
        <f t="shared" si="61"/>
        <v>-273.08067600572207</v>
      </c>
      <c r="Z79">
        <f t="shared" si="62"/>
        <v>244.5750974677085</v>
      </c>
      <c r="AA79">
        <f t="shared" si="63"/>
        <v>15.971703619277015</v>
      </c>
      <c r="AB79">
        <f t="shared" si="64"/>
        <v>-12.533874918736529</v>
      </c>
      <c r="AC79">
        <v>-3.95093632728135E-2</v>
      </c>
      <c r="AD79">
        <v>4.4352721484055099E-2</v>
      </c>
      <c r="AE79">
        <v>3.3432483079850002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50017.991281877388</v>
      </c>
      <c r="AK79" t="s">
        <v>444</v>
      </c>
      <c r="AL79">
        <v>2.3426807692307698</v>
      </c>
      <c r="AM79">
        <v>1.6124000000000001</v>
      </c>
      <c r="AN79">
        <f t="shared" si="68"/>
        <v>-0.73028076923076979</v>
      </c>
      <c r="AO79">
        <f t="shared" si="69"/>
        <v>-0.45291538652367264</v>
      </c>
      <c r="AP79">
        <v>-1.2046435674107301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-3.3704544335682902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-2.207917924086098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0.71482560654949101</v>
      </c>
      <c r="BN79">
        <v>0.5</v>
      </c>
      <c r="BO79" t="s">
        <v>254</v>
      </c>
      <c r="BP79">
        <v>1684837632.7</v>
      </c>
      <c r="BQ79">
        <v>400.00167741935502</v>
      </c>
      <c r="BR79">
        <v>399.87393548387098</v>
      </c>
      <c r="BS79">
        <v>17.056154838709698</v>
      </c>
      <c r="BT79">
        <v>16.1859741935484</v>
      </c>
      <c r="BU79">
        <v>500.00203225806501</v>
      </c>
      <c r="BV79">
        <v>95.329490322580597</v>
      </c>
      <c r="BW79">
        <v>0.200098967741935</v>
      </c>
      <c r="BX79">
        <v>29.182083870967698</v>
      </c>
      <c r="BY79">
        <v>27.829809677419401</v>
      </c>
      <c r="BZ79">
        <v>999.9</v>
      </c>
      <c r="CA79">
        <v>9994.6774193548408</v>
      </c>
      <c r="CB79">
        <v>0</v>
      </c>
      <c r="CC79">
        <v>73.065709677419406</v>
      </c>
      <c r="CD79">
        <v>0</v>
      </c>
      <c r="CE79">
        <v>0</v>
      </c>
      <c r="CF79">
        <v>0</v>
      </c>
      <c r="CG79">
        <v>0</v>
      </c>
      <c r="CH79">
        <v>2.3624741935483899</v>
      </c>
      <c r="CI79">
        <v>0</v>
      </c>
      <c r="CJ79">
        <v>-8.9230612903225808</v>
      </c>
      <c r="CK79">
        <v>-0.80039354838709698</v>
      </c>
      <c r="CL79">
        <v>38.53</v>
      </c>
      <c r="CM79">
        <v>42.917000000000002</v>
      </c>
      <c r="CN79">
        <v>40.771999999999998</v>
      </c>
      <c r="CO79">
        <v>41.433</v>
      </c>
      <c r="CP79">
        <v>39.213419354838699</v>
      </c>
      <c r="CQ79">
        <v>0</v>
      </c>
      <c r="CR79">
        <v>0</v>
      </c>
      <c r="CS79">
        <v>0</v>
      </c>
      <c r="CT79">
        <v>59.599999904632597</v>
      </c>
      <c r="CU79">
        <v>2.3426807692307698</v>
      </c>
      <c r="CV79">
        <v>0.312735031442893</v>
      </c>
      <c r="CW79">
        <v>-1.2774871652295301</v>
      </c>
      <c r="CX79">
        <v>-8.9359038461538507</v>
      </c>
      <c r="CY79">
        <v>15</v>
      </c>
      <c r="CZ79">
        <v>1684833719.2</v>
      </c>
      <c r="DA79" t="s">
        <v>255</v>
      </c>
      <c r="DB79">
        <v>2</v>
      </c>
      <c r="DC79">
        <v>-3.641</v>
      </c>
      <c r="DD79">
        <v>0.41499999999999998</v>
      </c>
      <c r="DE79">
        <v>400</v>
      </c>
      <c r="DF79">
        <v>16</v>
      </c>
      <c r="DG79">
        <v>1.58</v>
      </c>
      <c r="DH79">
        <v>0.23</v>
      </c>
      <c r="DI79">
        <v>0.15201391576923101</v>
      </c>
      <c r="DJ79">
        <v>-0.13168698543496399</v>
      </c>
      <c r="DK79">
        <v>9.4137192731210906E-2</v>
      </c>
      <c r="DL79">
        <v>1</v>
      </c>
      <c r="DM79">
        <v>2.3596113636363598</v>
      </c>
      <c r="DN79">
        <v>-0.17218814183949899</v>
      </c>
      <c r="DO79">
        <v>0.18095914558504</v>
      </c>
      <c r="DP79">
        <v>1</v>
      </c>
      <c r="DQ79">
        <v>0.88574205769230796</v>
      </c>
      <c r="DR79">
        <v>-0.15987958166139599</v>
      </c>
      <c r="DS79">
        <v>2.0728057130385301E-2</v>
      </c>
      <c r="DT79">
        <v>0</v>
      </c>
      <c r="DU79">
        <v>2</v>
      </c>
      <c r="DV79">
        <v>3</v>
      </c>
      <c r="DW79" t="s">
        <v>312</v>
      </c>
      <c r="DX79">
        <v>100</v>
      </c>
      <c r="DY79">
        <v>100</v>
      </c>
      <c r="DZ79">
        <v>-3.641</v>
      </c>
      <c r="EA79">
        <v>0.41499999999999998</v>
      </c>
      <c r="EB79">
        <v>2</v>
      </c>
      <c r="EC79">
        <v>515.89800000000002</v>
      </c>
      <c r="ED79">
        <v>416.34199999999998</v>
      </c>
      <c r="EE79">
        <v>28.948</v>
      </c>
      <c r="EF79">
        <v>30.256799999999998</v>
      </c>
      <c r="EG79">
        <v>30.0001</v>
      </c>
      <c r="EH79">
        <v>30.401900000000001</v>
      </c>
      <c r="EI79">
        <v>30.4343</v>
      </c>
      <c r="EJ79">
        <v>20.11</v>
      </c>
      <c r="EK79">
        <v>26.393799999999999</v>
      </c>
      <c r="EL79">
        <v>0</v>
      </c>
      <c r="EM79">
        <v>28.9313</v>
      </c>
      <c r="EN79">
        <v>399.786</v>
      </c>
      <c r="EO79">
        <v>16.206600000000002</v>
      </c>
      <c r="EP79">
        <v>100.432</v>
      </c>
      <c r="EQ79">
        <v>90.240099999999998</v>
      </c>
    </row>
    <row r="80" spans="1:147" x14ac:dyDescent="0.3">
      <c r="A80">
        <v>64</v>
      </c>
      <c r="B80">
        <v>1684837700.7</v>
      </c>
      <c r="C80">
        <v>3900.5</v>
      </c>
      <c r="D80" t="s">
        <v>445</v>
      </c>
      <c r="E80" t="s">
        <v>446</v>
      </c>
      <c r="F80">
        <v>1684837692.7</v>
      </c>
      <c r="G80">
        <f t="shared" si="43"/>
        <v>5.3302607281396396E-3</v>
      </c>
      <c r="H80">
        <f t="shared" si="44"/>
        <v>-3.1275177591074024</v>
      </c>
      <c r="I80">
        <f t="shared" si="45"/>
        <v>400.02012903225801</v>
      </c>
      <c r="J80">
        <f t="shared" si="46"/>
        <v>406.83157876454197</v>
      </c>
      <c r="K80">
        <f t="shared" si="47"/>
        <v>38.863205824763753</v>
      </c>
      <c r="L80">
        <f t="shared" si="48"/>
        <v>38.212531720962218</v>
      </c>
      <c r="M80">
        <f t="shared" si="49"/>
        <v>0.23723255302892485</v>
      </c>
      <c r="N80">
        <f t="shared" si="50"/>
        <v>3.3548529225610637</v>
      </c>
      <c r="O80">
        <f t="shared" si="51"/>
        <v>0.22829142022310259</v>
      </c>
      <c r="P80">
        <f t="shared" si="52"/>
        <v>0.14345738598424848</v>
      </c>
      <c r="Q80">
        <f t="shared" si="53"/>
        <v>0</v>
      </c>
      <c r="R80">
        <f t="shared" si="54"/>
        <v>28.02865599905774</v>
      </c>
      <c r="S80">
        <f t="shared" si="55"/>
        <v>27.993525806451601</v>
      </c>
      <c r="T80">
        <f t="shared" si="56"/>
        <v>3.7934076545948314</v>
      </c>
      <c r="U80">
        <f t="shared" si="57"/>
        <v>39.861011422420844</v>
      </c>
      <c r="V80">
        <f t="shared" si="58"/>
        <v>1.6262780260818148</v>
      </c>
      <c r="W80">
        <f t="shared" si="59"/>
        <v>4.0798714534550751</v>
      </c>
      <c r="X80">
        <f t="shared" si="60"/>
        <v>2.1671296285130168</v>
      </c>
      <c r="Y80">
        <f t="shared" si="61"/>
        <v>-235.06449811095811</v>
      </c>
      <c r="Z80">
        <f t="shared" si="62"/>
        <v>226.90910801760052</v>
      </c>
      <c r="AA80">
        <f t="shared" si="63"/>
        <v>14.834585868891926</v>
      </c>
      <c r="AB80">
        <f t="shared" si="64"/>
        <v>6.679195775534339</v>
      </c>
      <c r="AC80">
        <v>-3.9510671526438099E-2</v>
      </c>
      <c r="AD80">
        <v>4.4354190113358102E-2</v>
      </c>
      <c r="AE80">
        <v>3.3433364026876702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50008.59241373893</v>
      </c>
      <c r="AK80" t="s">
        <v>447</v>
      </c>
      <c r="AL80">
        <v>2.37179230769231</v>
      </c>
      <c r="AM80">
        <v>1.4628000000000001</v>
      </c>
      <c r="AN80">
        <f t="shared" si="68"/>
        <v>-0.90899230769230988</v>
      </c>
      <c r="AO80">
        <f t="shared" si="69"/>
        <v>-0.62140573399802423</v>
      </c>
      <c r="AP80">
        <v>-1.11781488957299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-3.1275177591074024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-1.6092545422234221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0.71482560654949101</v>
      </c>
      <c r="BN80">
        <v>0.5</v>
      </c>
      <c r="BO80" t="s">
        <v>254</v>
      </c>
      <c r="BP80">
        <v>1684837692.7</v>
      </c>
      <c r="BQ80">
        <v>400.02012903225801</v>
      </c>
      <c r="BR80">
        <v>399.87783870967701</v>
      </c>
      <c r="BS80">
        <v>17.024361290322599</v>
      </c>
      <c r="BT80">
        <v>16.275312903225799</v>
      </c>
      <c r="BU80">
        <v>500.01316129032301</v>
      </c>
      <c r="BV80">
        <v>95.326493548387106</v>
      </c>
      <c r="BW80">
        <v>0.20002861290322599</v>
      </c>
      <c r="BX80">
        <v>29.248090322580602</v>
      </c>
      <c r="BY80">
        <v>27.993525806451601</v>
      </c>
      <c r="BZ80">
        <v>999.9</v>
      </c>
      <c r="CA80">
        <v>9995.3225806451592</v>
      </c>
      <c r="CB80">
        <v>0</v>
      </c>
      <c r="CC80">
        <v>73.088145161290299</v>
      </c>
      <c r="CD80">
        <v>0</v>
      </c>
      <c r="CE80">
        <v>0</v>
      </c>
      <c r="CF80">
        <v>0</v>
      </c>
      <c r="CG80">
        <v>0</v>
      </c>
      <c r="CH80">
        <v>2.3939935483871002</v>
      </c>
      <c r="CI80">
        <v>0</v>
      </c>
      <c r="CJ80">
        <v>-10.096470967741899</v>
      </c>
      <c r="CK80">
        <v>-0.93388709677419302</v>
      </c>
      <c r="CL80">
        <v>38.277999999999999</v>
      </c>
      <c r="CM80">
        <v>42.731709677419303</v>
      </c>
      <c r="CN80">
        <v>40.527999999999999</v>
      </c>
      <c r="CO80">
        <v>41.265999999999998</v>
      </c>
      <c r="CP80">
        <v>38.977645161290297</v>
      </c>
      <c r="CQ80">
        <v>0</v>
      </c>
      <c r="CR80">
        <v>0</v>
      </c>
      <c r="CS80">
        <v>0</v>
      </c>
      <c r="CT80">
        <v>59.400000095367403</v>
      </c>
      <c r="CU80">
        <v>2.37179230769231</v>
      </c>
      <c r="CV80">
        <v>-2.95794909459378E-2</v>
      </c>
      <c r="CW80">
        <v>-2.2645743721468801</v>
      </c>
      <c r="CX80">
        <v>-10.122746153846199</v>
      </c>
      <c r="CY80">
        <v>15</v>
      </c>
      <c r="CZ80">
        <v>1684833719.2</v>
      </c>
      <c r="DA80" t="s">
        <v>255</v>
      </c>
      <c r="DB80">
        <v>2</v>
      </c>
      <c r="DC80">
        <v>-3.641</v>
      </c>
      <c r="DD80">
        <v>0.41499999999999998</v>
      </c>
      <c r="DE80">
        <v>400</v>
      </c>
      <c r="DF80">
        <v>16</v>
      </c>
      <c r="DG80">
        <v>1.58</v>
      </c>
      <c r="DH80">
        <v>0.23</v>
      </c>
      <c r="DI80">
        <v>0.15166766000000001</v>
      </c>
      <c r="DJ80">
        <v>-9.7619473405603396E-2</v>
      </c>
      <c r="DK80">
        <v>9.8854327830542904E-2</v>
      </c>
      <c r="DL80">
        <v>1</v>
      </c>
      <c r="DM80">
        <v>2.3601954545454502</v>
      </c>
      <c r="DN80">
        <v>0.25390858140574801</v>
      </c>
      <c r="DO80">
        <v>0.18651842335829999</v>
      </c>
      <c r="DP80">
        <v>1</v>
      </c>
      <c r="DQ80">
        <v>0.75296832692307702</v>
      </c>
      <c r="DR80">
        <v>-4.0831201229404798E-2</v>
      </c>
      <c r="DS80">
        <v>1.41499528481426E-2</v>
      </c>
      <c r="DT80">
        <v>1</v>
      </c>
      <c r="DU80">
        <v>3</v>
      </c>
      <c r="DV80">
        <v>3</v>
      </c>
      <c r="DW80" t="s">
        <v>260</v>
      </c>
      <c r="DX80">
        <v>100</v>
      </c>
      <c r="DY80">
        <v>100</v>
      </c>
      <c r="DZ80">
        <v>-3.641</v>
      </c>
      <c r="EA80">
        <v>0.41499999999999998</v>
      </c>
      <c r="EB80">
        <v>2</v>
      </c>
      <c r="EC80">
        <v>515.75</v>
      </c>
      <c r="ED80">
        <v>416.20100000000002</v>
      </c>
      <c r="EE80">
        <v>29.2623</v>
      </c>
      <c r="EF80">
        <v>30.2516</v>
      </c>
      <c r="EG80">
        <v>30</v>
      </c>
      <c r="EH80">
        <v>30.3993</v>
      </c>
      <c r="EI80">
        <v>30.431699999999999</v>
      </c>
      <c r="EJ80">
        <v>20.108699999999999</v>
      </c>
      <c r="EK80">
        <v>25.2395</v>
      </c>
      <c r="EL80">
        <v>0</v>
      </c>
      <c r="EM80">
        <v>29.253900000000002</v>
      </c>
      <c r="EN80">
        <v>399.72899999999998</v>
      </c>
      <c r="EO80">
        <v>16.335899999999999</v>
      </c>
      <c r="EP80">
        <v>100.432</v>
      </c>
      <c r="EQ80">
        <v>90.240899999999996</v>
      </c>
    </row>
    <row r="81" spans="1:147" x14ac:dyDescent="0.3">
      <c r="A81">
        <v>65</v>
      </c>
      <c r="B81">
        <v>1684837760.7</v>
      </c>
      <c r="C81">
        <v>3960.5</v>
      </c>
      <c r="D81" t="s">
        <v>448</v>
      </c>
      <c r="E81" t="s">
        <v>449</v>
      </c>
      <c r="F81">
        <v>1684837752.7</v>
      </c>
      <c r="G81">
        <f t="shared" ref="G81:G93" si="86">BU81*AH81*(BS81-BT81)/(100*BM81*(1000-AH81*BS81))</f>
        <v>4.6074291688457053E-3</v>
      </c>
      <c r="H81">
        <f t="shared" ref="H81:H93" si="87">BU81*AH81*(BR81-BQ81*(1000-AH81*BT81)/(1000-AH81*BS81))/(100*BM81)</f>
        <v>-3.1997910630953457</v>
      </c>
      <c r="I81">
        <f t="shared" ref="I81:I112" si="88">BQ81 - IF(AH81&gt;1, H81*BM81*100/(AJ81*CA81), 0)</f>
        <v>400.025451612903</v>
      </c>
      <c r="J81">
        <f t="shared" ref="J81:J112" si="89">((P81-G81/2)*I81-H81)/(P81+G81/2)</f>
        <v>410.81862239192589</v>
      </c>
      <c r="K81">
        <f t="shared" ref="K81:K112" si="90">J81*(BV81+BW81)/1000</f>
        <v>39.242757138437462</v>
      </c>
      <c r="L81">
        <f t="shared" ref="L81:L93" si="91">(BQ81 - IF(AH81&gt;1, H81*BM81*100/(AJ81*CA81), 0))*(BV81+BW81)/1000</f>
        <v>38.211757674078221</v>
      </c>
      <c r="M81">
        <f t="shared" ref="M81:M112" si="92">2/((1/O81-1/N81)+SIGN(O81)*SQRT((1/O81-1/N81)*(1/O81-1/N81) + 4*BN81/((BN81+1)*(BN81+1))*(2*1/O81*1/N81-1/N81*1/N81)))</f>
        <v>0.20310466170944244</v>
      </c>
      <c r="N81">
        <f t="shared" ref="N81:N93" si="93">AE81+AD81*BM81+AC81*BM81*BM81</f>
        <v>3.3563596612047051</v>
      </c>
      <c r="O81">
        <f t="shared" ref="O81:O93" si="94">G81*(1000-(1000*0.61365*EXP(17.502*S81/(240.97+S81))/(BV81+BW81)+BS81)/2)/(1000*0.61365*EXP(17.502*S81/(240.97+S81))/(BV81+BW81)-BS81)</f>
        <v>0.19651540297226061</v>
      </c>
      <c r="P81">
        <f t="shared" ref="P81:P93" si="95">1/((BN81+1)/(M81/1.6)+1/(N81/1.37)) + BN81/((BN81+1)/(M81/1.6) + BN81/(N81/1.37))</f>
        <v>0.12339633749760369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28.162716815488032</v>
      </c>
      <c r="S81">
        <f t="shared" ref="S81:S112" si="98">($C$7*BY81+$D$7*BZ81+$E$7*R81)</f>
        <v>28.064267741935499</v>
      </c>
      <c r="T81">
        <f t="shared" ref="T81:T112" si="99">0.61365*EXP(17.502*S81/(240.97+S81))</f>
        <v>3.8090806408979425</v>
      </c>
      <c r="U81">
        <f t="shared" ref="U81:U112" si="100">(V81/W81*100)</f>
        <v>40.105958094459169</v>
      </c>
      <c r="V81">
        <f t="shared" ref="V81:V93" si="101">BS81*(BV81+BW81)/1000</f>
        <v>1.6332752231387677</v>
      </c>
      <c r="W81">
        <f t="shared" ref="W81:W93" si="102">0.61365*EXP(17.502*BX81/(240.97+BX81))</f>
        <v>4.072400463023504</v>
      </c>
      <c r="X81">
        <f t="shared" ref="X81:X93" si="103">(T81-BS81*(BV81+BW81)/1000)</f>
        <v>2.1758054177591748</v>
      </c>
      <c r="Y81">
        <f t="shared" ref="Y81:Y93" si="104">(-G81*44100)</f>
        <v>-203.18762634609561</v>
      </c>
      <c r="Z81">
        <f t="shared" ref="Z81:Z93" si="105">2*29.3*N81*0.92*(BX81-S81)</f>
        <v>208.46909488656212</v>
      </c>
      <c r="AA81">
        <f t="shared" ref="AA81:AA93" si="106">2*0.95*0.0000000567*(((BX81+$B$7)+273)^4-(S81+273)^4)</f>
        <v>13.625552910564345</v>
      </c>
      <c r="AB81">
        <f t="shared" ref="AB81:AB112" si="107">Q81+AA81+Y81+Z81</f>
        <v>18.907021451030857</v>
      </c>
      <c r="AC81">
        <v>-3.9532953119728501E-2</v>
      </c>
      <c r="AD81">
        <v>4.4379203153801297E-2</v>
      </c>
      <c r="AE81">
        <v>3.34483664672107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50040.8278548491</v>
      </c>
      <c r="AK81" t="s">
        <v>450</v>
      </c>
      <c r="AL81">
        <v>2.3607769230769202</v>
      </c>
      <c r="AM81">
        <v>1.6448</v>
      </c>
      <c r="AN81">
        <f t="shared" ref="AN81:AN112" si="111">AM81-AL81</f>
        <v>-0.71597692307692018</v>
      </c>
      <c r="AO81">
        <f t="shared" ref="AO81:AO112" si="112">AN81/AM81</f>
        <v>-0.43529725381622092</v>
      </c>
      <c r="AP81">
        <v>-1.14364629375538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-3.1997910630953457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-2.2972807460489797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0.71482560654949101</v>
      </c>
      <c r="BN81">
        <v>0.5</v>
      </c>
      <c r="BO81" t="s">
        <v>254</v>
      </c>
      <c r="BP81">
        <v>1684837752.7</v>
      </c>
      <c r="BQ81">
        <v>400.025451612903</v>
      </c>
      <c r="BR81">
        <v>399.83148387096799</v>
      </c>
      <c r="BS81">
        <v>17.098183870967699</v>
      </c>
      <c r="BT81">
        <v>16.450722580645198</v>
      </c>
      <c r="BU81">
        <v>499.98283870967703</v>
      </c>
      <c r="BV81">
        <v>95.323338709677401</v>
      </c>
      <c r="BW81">
        <v>0.19997741935483901</v>
      </c>
      <c r="BX81">
        <v>29.216361290322599</v>
      </c>
      <c r="BY81">
        <v>28.064267741935499</v>
      </c>
      <c r="BZ81">
        <v>999.9</v>
      </c>
      <c r="CA81">
        <v>10001.2903225806</v>
      </c>
      <c r="CB81">
        <v>0</v>
      </c>
      <c r="CC81">
        <v>73.077790322580697</v>
      </c>
      <c r="CD81">
        <v>0</v>
      </c>
      <c r="CE81">
        <v>0</v>
      </c>
      <c r="CF81">
        <v>0</v>
      </c>
      <c r="CG81">
        <v>0</v>
      </c>
      <c r="CH81">
        <v>2.3329516129032299</v>
      </c>
      <c r="CI81">
        <v>0</v>
      </c>
      <c r="CJ81">
        <v>-11.257509677419399</v>
      </c>
      <c r="CK81">
        <v>-1.11248709677419</v>
      </c>
      <c r="CL81">
        <v>38.031999999999996</v>
      </c>
      <c r="CM81">
        <v>42.552</v>
      </c>
      <c r="CN81">
        <v>40.293999999999997</v>
      </c>
      <c r="CO81">
        <v>41.098580645161299</v>
      </c>
      <c r="CP81">
        <v>38.777999999999999</v>
      </c>
      <c r="CQ81">
        <v>0</v>
      </c>
      <c r="CR81">
        <v>0</v>
      </c>
      <c r="CS81">
        <v>0</v>
      </c>
      <c r="CT81">
        <v>59.400000095367403</v>
      </c>
      <c r="CU81">
        <v>2.3607769230769202</v>
      </c>
      <c r="CV81">
        <v>-0.18988032986387501</v>
      </c>
      <c r="CW81">
        <v>-2.1735350418271699</v>
      </c>
      <c r="CX81">
        <v>-11.288896153846199</v>
      </c>
      <c r="CY81">
        <v>15</v>
      </c>
      <c r="CZ81">
        <v>1684833719.2</v>
      </c>
      <c r="DA81" t="s">
        <v>255</v>
      </c>
      <c r="DB81">
        <v>2</v>
      </c>
      <c r="DC81">
        <v>-3.641</v>
      </c>
      <c r="DD81">
        <v>0.41499999999999998</v>
      </c>
      <c r="DE81">
        <v>400</v>
      </c>
      <c r="DF81">
        <v>16</v>
      </c>
      <c r="DG81">
        <v>1.58</v>
      </c>
      <c r="DH81">
        <v>0.23</v>
      </c>
      <c r="DI81">
        <v>0.186535813461538</v>
      </c>
      <c r="DJ81">
        <v>6.3402248954302104E-2</v>
      </c>
      <c r="DK81">
        <v>8.8525332229224804E-2</v>
      </c>
      <c r="DL81">
        <v>1</v>
      </c>
      <c r="DM81">
        <v>2.3374090909090901</v>
      </c>
      <c r="DN81">
        <v>0.34774520715192397</v>
      </c>
      <c r="DO81">
        <v>0.21286163219991</v>
      </c>
      <c r="DP81">
        <v>1</v>
      </c>
      <c r="DQ81">
        <v>0.65499911538461597</v>
      </c>
      <c r="DR81">
        <v>-8.1022098523023306E-2</v>
      </c>
      <c r="DS81">
        <v>1.0554103135117E-2</v>
      </c>
      <c r="DT81">
        <v>1</v>
      </c>
      <c r="DU81">
        <v>3</v>
      </c>
      <c r="DV81">
        <v>3</v>
      </c>
      <c r="DW81" t="s">
        <v>260</v>
      </c>
      <c r="DX81">
        <v>100</v>
      </c>
      <c r="DY81">
        <v>100</v>
      </c>
      <c r="DZ81">
        <v>-3.641</v>
      </c>
      <c r="EA81">
        <v>0.41499999999999998</v>
      </c>
      <c r="EB81">
        <v>2</v>
      </c>
      <c r="EC81">
        <v>516.19600000000003</v>
      </c>
      <c r="ED81">
        <v>416.64</v>
      </c>
      <c r="EE81">
        <v>28.523099999999999</v>
      </c>
      <c r="EF81">
        <v>30.238499999999998</v>
      </c>
      <c r="EG81">
        <v>30.0002</v>
      </c>
      <c r="EH81">
        <v>30.391500000000001</v>
      </c>
      <c r="EI81">
        <v>30.4239</v>
      </c>
      <c r="EJ81">
        <v>20.115600000000001</v>
      </c>
      <c r="EK81">
        <v>24.073799999999999</v>
      </c>
      <c r="EL81">
        <v>0</v>
      </c>
      <c r="EM81">
        <v>28.519600000000001</v>
      </c>
      <c r="EN81">
        <v>399.78300000000002</v>
      </c>
      <c r="EO81">
        <v>16.4617</v>
      </c>
      <c r="EP81">
        <v>100.437</v>
      </c>
      <c r="EQ81">
        <v>90.241799999999998</v>
      </c>
    </row>
    <row r="82" spans="1:147" x14ac:dyDescent="0.3">
      <c r="A82">
        <v>66</v>
      </c>
      <c r="B82">
        <v>1684837820.7</v>
      </c>
      <c r="C82">
        <v>4020.5</v>
      </c>
      <c r="D82" t="s">
        <v>451</v>
      </c>
      <c r="E82" t="s">
        <v>452</v>
      </c>
      <c r="F82">
        <v>1684837812.7</v>
      </c>
      <c r="G82">
        <f t="shared" si="86"/>
        <v>4.0120693587895528E-3</v>
      </c>
      <c r="H82">
        <f t="shared" si="87"/>
        <v>-2.8759103584450521</v>
      </c>
      <c r="I82">
        <f t="shared" si="88"/>
        <v>400.01235483871</v>
      </c>
      <c r="J82">
        <f t="shared" si="89"/>
        <v>411.63182369291968</v>
      </c>
      <c r="K82">
        <f t="shared" si="90"/>
        <v>39.320569262608515</v>
      </c>
      <c r="L82">
        <f t="shared" si="91"/>
        <v>38.210635327525999</v>
      </c>
      <c r="M82">
        <f t="shared" si="92"/>
        <v>0.17609171534844706</v>
      </c>
      <c r="N82">
        <f t="shared" si="93"/>
        <v>3.3558504824391404</v>
      </c>
      <c r="O82">
        <f t="shared" si="94"/>
        <v>0.17111479715750386</v>
      </c>
      <c r="P82">
        <f t="shared" si="95"/>
        <v>0.10738218800162014</v>
      </c>
      <c r="Q82">
        <f t="shared" si="96"/>
        <v>0</v>
      </c>
      <c r="R82">
        <f t="shared" si="97"/>
        <v>28.143593413507535</v>
      </c>
      <c r="S82">
        <f t="shared" si="98"/>
        <v>28.016983870967699</v>
      </c>
      <c r="T82">
        <f t="shared" si="99"/>
        <v>3.7985985786098055</v>
      </c>
      <c r="U82">
        <f t="shared" si="100"/>
        <v>40.198626304139381</v>
      </c>
      <c r="V82">
        <f t="shared" si="101"/>
        <v>1.6224415647100952</v>
      </c>
      <c r="W82">
        <f t="shared" si="102"/>
        <v>4.0360622087800726</v>
      </c>
      <c r="X82">
        <f t="shared" si="103"/>
        <v>2.1761570138997106</v>
      </c>
      <c r="Y82">
        <f t="shared" si="104"/>
        <v>-176.93225872261928</v>
      </c>
      <c r="Z82">
        <f t="shared" si="105"/>
        <v>188.93947958996031</v>
      </c>
      <c r="AA82">
        <f t="shared" si="106"/>
        <v>12.338538482152055</v>
      </c>
      <c r="AB82">
        <f t="shared" si="107"/>
        <v>24.345759349493079</v>
      </c>
      <c r="AC82">
        <v>-3.95254229482579E-2</v>
      </c>
      <c r="AD82">
        <v>4.4370749876646298E-2</v>
      </c>
      <c r="AE82">
        <v>3.3443296628402299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50057.374403679722</v>
      </c>
      <c r="AK82" t="s">
        <v>453</v>
      </c>
      <c r="AL82">
        <v>2.3345307692307702</v>
      </c>
      <c r="AM82">
        <v>1.8599699999999999</v>
      </c>
      <c r="AN82">
        <f t="shared" si="111"/>
        <v>-0.47456076923077029</v>
      </c>
      <c r="AO82">
        <f t="shared" si="112"/>
        <v>-0.25514431374203367</v>
      </c>
      <c r="AP82">
        <v>-1.02788718317702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-2.8759103584450521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-3.9193505249388414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0.71482560654949101</v>
      </c>
      <c r="BN82">
        <v>0.5</v>
      </c>
      <c r="BO82" t="s">
        <v>254</v>
      </c>
      <c r="BP82">
        <v>1684837812.7</v>
      </c>
      <c r="BQ82">
        <v>400.01235483871</v>
      </c>
      <c r="BR82">
        <v>399.83064516129002</v>
      </c>
      <c r="BS82">
        <v>16.984712903225802</v>
      </c>
      <c r="BT82">
        <v>16.420880645161301</v>
      </c>
      <c r="BU82">
        <v>500.01022580645201</v>
      </c>
      <c r="BV82">
        <v>95.323629032258097</v>
      </c>
      <c r="BW82">
        <v>0.20000883870967701</v>
      </c>
      <c r="BX82">
        <v>29.0613064516129</v>
      </c>
      <c r="BY82">
        <v>28.016983870967699</v>
      </c>
      <c r="BZ82">
        <v>999.9</v>
      </c>
      <c r="CA82">
        <v>9999.3548387096798</v>
      </c>
      <c r="CB82">
        <v>0</v>
      </c>
      <c r="CC82">
        <v>73.095048387096796</v>
      </c>
      <c r="CD82">
        <v>0</v>
      </c>
      <c r="CE82">
        <v>0</v>
      </c>
      <c r="CF82">
        <v>0</v>
      </c>
      <c r="CG82">
        <v>0</v>
      </c>
      <c r="CH82">
        <v>2.3486451612903201</v>
      </c>
      <c r="CI82">
        <v>0</v>
      </c>
      <c r="CJ82">
        <v>-12.3069677419355</v>
      </c>
      <c r="CK82">
        <v>-1.23249677419355</v>
      </c>
      <c r="CL82">
        <v>37.842483870967698</v>
      </c>
      <c r="CM82">
        <v>42.375</v>
      </c>
      <c r="CN82">
        <v>40.076225806451603</v>
      </c>
      <c r="CO82">
        <v>40.936999999999998</v>
      </c>
      <c r="CP82">
        <v>38.580290322580602</v>
      </c>
      <c r="CQ82">
        <v>0</v>
      </c>
      <c r="CR82">
        <v>0</v>
      </c>
      <c r="CS82">
        <v>0</v>
      </c>
      <c r="CT82">
        <v>59.200000047683702</v>
      </c>
      <c r="CU82">
        <v>2.3345307692307702</v>
      </c>
      <c r="CV82">
        <v>-1.4762400600194301E-2</v>
      </c>
      <c r="CW82">
        <v>-0.51956238675856703</v>
      </c>
      <c r="CX82">
        <v>-12.282769230769199</v>
      </c>
      <c r="CY82">
        <v>15</v>
      </c>
      <c r="CZ82">
        <v>1684833719.2</v>
      </c>
      <c r="DA82" t="s">
        <v>255</v>
      </c>
      <c r="DB82">
        <v>2</v>
      </c>
      <c r="DC82">
        <v>-3.641</v>
      </c>
      <c r="DD82">
        <v>0.41499999999999998</v>
      </c>
      <c r="DE82">
        <v>400</v>
      </c>
      <c r="DF82">
        <v>16</v>
      </c>
      <c r="DG82">
        <v>1.58</v>
      </c>
      <c r="DH82">
        <v>0.23</v>
      </c>
      <c r="DI82">
        <v>0.19456366596153801</v>
      </c>
      <c r="DJ82">
        <v>-6.62735625544566E-2</v>
      </c>
      <c r="DK82">
        <v>0.108146575385607</v>
      </c>
      <c r="DL82">
        <v>1</v>
      </c>
      <c r="DM82">
        <v>2.3468977272727298</v>
      </c>
      <c r="DN82">
        <v>-5.6367067700463902E-2</v>
      </c>
      <c r="DO82">
        <v>0.209052041681487</v>
      </c>
      <c r="DP82">
        <v>1</v>
      </c>
      <c r="DQ82">
        <v>0.57204330769230805</v>
      </c>
      <c r="DR82">
        <v>-8.4953535388031201E-2</v>
      </c>
      <c r="DS82">
        <v>1.08643341622918E-2</v>
      </c>
      <c r="DT82">
        <v>1</v>
      </c>
      <c r="DU82">
        <v>3</v>
      </c>
      <c r="DV82">
        <v>3</v>
      </c>
      <c r="DW82" t="s">
        <v>260</v>
      </c>
      <c r="DX82">
        <v>100</v>
      </c>
      <c r="DY82">
        <v>100</v>
      </c>
      <c r="DZ82">
        <v>-3.641</v>
      </c>
      <c r="EA82">
        <v>0.41499999999999998</v>
      </c>
      <c r="EB82">
        <v>2</v>
      </c>
      <c r="EC82">
        <v>515.11500000000001</v>
      </c>
      <c r="ED82">
        <v>417.07900000000001</v>
      </c>
      <c r="EE82">
        <v>28.0336</v>
      </c>
      <c r="EF82">
        <v>30.230699999999999</v>
      </c>
      <c r="EG82">
        <v>29.9998</v>
      </c>
      <c r="EH82">
        <v>30.383600000000001</v>
      </c>
      <c r="EI82">
        <v>30.416</v>
      </c>
      <c r="EJ82">
        <v>20.118300000000001</v>
      </c>
      <c r="EK82">
        <v>24.073799999999999</v>
      </c>
      <c r="EL82">
        <v>0</v>
      </c>
      <c r="EM82">
        <v>28.036300000000001</v>
      </c>
      <c r="EN82">
        <v>399.90499999999997</v>
      </c>
      <c r="EO82">
        <v>16.419799999999999</v>
      </c>
      <c r="EP82">
        <v>100.438</v>
      </c>
      <c r="EQ82">
        <v>90.244</v>
      </c>
    </row>
    <row r="83" spans="1:147" x14ac:dyDescent="0.3">
      <c r="A83">
        <v>67</v>
      </c>
      <c r="B83">
        <v>1684837880.7</v>
      </c>
      <c r="C83">
        <v>4080.5</v>
      </c>
      <c r="D83" t="s">
        <v>454</v>
      </c>
      <c r="E83" t="s">
        <v>455</v>
      </c>
      <c r="F83">
        <v>1684837872.7</v>
      </c>
      <c r="G83">
        <f t="shared" si="86"/>
        <v>3.685171171314549E-3</v>
      </c>
      <c r="H83">
        <f t="shared" si="87"/>
        <v>-2.641986443903003</v>
      </c>
      <c r="I83">
        <f t="shared" si="88"/>
        <v>400.005032258065</v>
      </c>
      <c r="J83">
        <f t="shared" si="89"/>
        <v>411.61860693389542</v>
      </c>
      <c r="K83">
        <f t="shared" si="90"/>
        <v>39.319338630230646</v>
      </c>
      <c r="L83">
        <f t="shared" si="91"/>
        <v>38.209966829019088</v>
      </c>
      <c r="M83">
        <f t="shared" si="92"/>
        <v>0.16156211047299851</v>
      </c>
      <c r="N83">
        <f t="shared" si="93"/>
        <v>3.3576224734492732</v>
      </c>
      <c r="O83">
        <f t="shared" si="94"/>
        <v>0.15736422225612098</v>
      </c>
      <c r="P83">
        <f t="shared" si="95"/>
        <v>9.8720717552643458E-2</v>
      </c>
      <c r="Q83">
        <f t="shared" si="96"/>
        <v>0</v>
      </c>
      <c r="R83">
        <f t="shared" si="97"/>
        <v>28.055268528582943</v>
      </c>
      <c r="S83">
        <f t="shared" si="98"/>
        <v>27.955235483871</v>
      </c>
      <c r="T83">
        <f t="shared" si="99"/>
        <v>3.7849478655272524</v>
      </c>
      <c r="U83">
        <f t="shared" si="100"/>
        <v>40.298150142170492</v>
      </c>
      <c r="V83">
        <f t="shared" si="101"/>
        <v>1.6111470467961024</v>
      </c>
      <c r="W83">
        <f t="shared" si="102"/>
        <v>3.9980670107983394</v>
      </c>
      <c r="X83">
        <f t="shared" si="103"/>
        <v>2.1738008187311499</v>
      </c>
      <c r="Y83">
        <f t="shared" si="104"/>
        <v>-162.5160486549716</v>
      </c>
      <c r="Z83">
        <f t="shared" si="105"/>
        <v>170.63282326902328</v>
      </c>
      <c r="AA83">
        <f t="shared" si="106"/>
        <v>11.124679620131541</v>
      </c>
      <c r="AB83">
        <f t="shared" si="107"/>
        <v>19.241454234183209</v>
      </c>
      <c r="AC83">
        <v>-3.9551630675195702E-2</v>
      </c>
      <c r="AD83">
        <v>4.4400170346056998E-2</v>
      </c>
      <c r="AE83">
        <v>3.3460940148557201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50116.325586977378</v>
      </c>
      <c r="AK83" t="s">
        <v>456</v>
      </c>
      <c r="AL83">
        <v>2.38968076923077</v>
      </c>
      <c r="AM83">
        <v>1.7063999999999999</v>
      </c>
      <c r="AN83">
        <f t="shared" si="111"/>
        <v>-0.68328076923077008</v>
      </c>
      <c r="AO83">
        <f t="shared" si="112"/>
        <v>-0.4004223917198606</v>
      </c>
      <c r="AP83">
        <v>-0.94427978112811095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-2.641986443903003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-2.4973628365408937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0.71482560654949101</v>
      </c>
      <c r="BN83">
        <v>0.5</v>
      </c>
      <c r="BO83" t="s">
        <v>254</v>
      </c>
      <c r="BP83">
        <v>1684837872.7</v>
      </c>
      <c r="BQ83">
        <v>400.005032258065</v>
      </c>
      <c r="BR83">
        <v>399.83806451612901</v>
      </c>
      <c r="BS83">
        <v>16.866461290322601</v>
      </c>
      <c r="BT83">
        <v>16.348500000000001</v>
      </c>
      <c r="BU83">
        <v>500.00341935483902</v>
      </c>
      <c r="BV83">
        <v>95.323793548387101</v>
      </c>
      <c r="BW83">
        <v>0.19992177419354801</v>
      </c>
      <c r="BX83">
        <v>28.8978741935484</v>
      </c>
      <c r="BY83">
        <v>27.955235483871</v>
      </c>
      <c r="BZ83">
        <v>999.9</v>
      </c>
      <c r="CA83">
        <v>10005.967741935499</v>
      </c>
      <c r="CB83">
        <v>0</v>
      </c>
      <c r="CC83">
        <v>73.095048387096796</v>
      </c>
      <c r="CD83">
        <v>0</v>
      </c>
      <c r="CE83">
        <v>0</v>
      </c>
      <c r="CF83">
        <v>0</v>
      </c>
      <c r="CG83">
        <v>0</v>
      </c>
      <c r="CH83">
        <v>2.3616193548387101</v>
      </c>
      <c r="CI83">
        <v>0</v>
      </c>
      <c r="CJ83">
        <v>-13.3411516129032</v>
      </c>
      <c r="CK83">
        <v>-1.35478064516129</v>
      </c>
      <c r="CL83">
        <v>37.646999999999998</v>
      </c>
      <c r="CM83">
        <v>42.2296774193548</v>
      </c>
      <c r="CN83">
        <v>39.884999999999998</v>
      </c>
      <c r="CO83">
        <v>40.811999999999998</v>
      </c>
      <c r="CP83">
        <v>38.401000000000003</v>
      </c>
      <c r="CQ83">
        <v>0</v>
      </c>
      <c r="CR83">
        <v>0</v>
      </c>
      <c r="CS83">
        <v>0</v>
      </c>
      <c r="CT83">
        <v>59.599999904632597</v>
      </c>
      <c r="CU83">
        <v>2.38968076923077</v>
      </c>
      <c r="CV83">
        <v>-0.467682047947166</v>
      </c>
      <c r="CW83">
        <v>1.1729230705479301</v>
      </c>
      <c r="CX83">
        <v>-13.3298384615385</v>
      </c>
      <c r="CY83">
        <v>15</v>
      </c>
      <c r="CZ83">
        <v>1684833719.2</v>
      </c>
      <c r="DA83" t="s">
        <v>255</v>
      </c>
      <c r="DB83">
        <v>2</v>
      </c>
      <c r="DC83">
        <v>-3.641</v>
      </c>
      <c r="DD83">
        <v>0.41499999999999998</v>
      </c>
      <c r="DE83">
        <v>400</v>
      </c>
      <c r="DF83">
        <v>16</v>
      </c>
      <c r="DG83">
        <v>1.58</v>
      </c>
      <c r="DH83">
        <v>0.23</v>
      </c>
      <c r="DI83">
        <v>0.17263440115384601</v>
      </c>
      <c r="DJ83">
        <v>-2.6197414428389201E-2</v>
      </c>
      <c r="DK83">
        <v>0.11066265842281001</v>
      </c>
      <c r="DL83">
        <v>1</v>
      </c>
      <c r="DM83">
        <v>2.3739750000000002</v>
      </c>
      <c r="DN83">
        <v>-9.6306683460325199E-2</v>
      </c>
      <c r="DO83">
        <v>0.158161228332759</v>
      </c>
      <c r="DP83">
        <v>1</v>
      </c>
      <c r="DQ83">
        <v>0.51340228846153801</v>
      </c>
      <c r="DR83">
        <v>6.01928677537754E-2</v>
      </c>
      <c r="DS83">
        <v>1.27781023138694E-2</v>
      </c>
      <c r="DT83">
        <v>1</v>
      </c>
      <c r="DU83">
        <v>3</v>
      </c>
      <c r="DV83">
        <v>3</v>
      </c>
      <c r="DW83" t="s">
        <v>260</v>
      </c>
      <c r="DX83">
        <v>100</v>
      </c>
      <c r="DY83">
        <v>100</v>
      </c>
      <c r="DZ83">
        <v>-3.641</v>
      </c>
      <c r="EA83">
        <v>0.41499999999999998</v>
      </c>
      <c r="EB83">
        <v>2</v>
      </c>
      <c r="EC83">
        <v>515.15899999999999</v>
      </c>
      <c r="ED83">
        <v>416.88499999999999</v>
      </c>
      <c r="EE83">
        <v>28.1311</v>
      </c>
      <c r="EF83">
        <v>30.217600000000001</v>
      </c>
      <c r="EG83">
        <v>30.000299999999999</v>
      </c>
      <c r="EH83">
        <v>30.373200000000001</v>
      </c>
      <c r="EI83">
        <v>30.4056</v>
      </c>
      <c r="EJ83">
        <v>20.117100000000001</v>
      </c>
      <c r="EK83">
        <v>25.253900000000002</v>
      </c>
      <c r="EL83">
        <v>0</v>
      </c>
      <c r="EM83">
        <v>28.128699999999998</v>
      </c>
      <c r="EN83">
        <v>399.85500000000002</v>
      </c>
      <c r="EO83">
        <v>16.270499999999998</v>
      </c>
      <c r="EP83">
        <v>100.44199999999999</v>
      </c>
      <c r="EQ83">
        <v>90.245400000000004</v>
      </c>
    </row>
    <row r="84" spans="1:147" x14ac:dyDescent="0.3">
      <c r="A84">
        <v>68</v>
      </c>
      <c r="B84">
        <v>1684837940.7</v>
      </c>
      <c r="C84">
        <v>4140.5</v>
      </c>
      <c r="D84" t="s">
        <v>457</v>
      </c>
      <c r="E84" t="s">
        <v>458</v>
      </c>
      <c r="F84">
        <v>1684837932.7</v>
      </c>
      <c r="G84">
        <f t="shared" si="86"/>
        <v>3.1983377424525715E-3</v>
      </c>
      <c r="H84">
        <f t="shared" si="87"/>
        <v>-2.3258979760806104</v>
      </c>
      <c r="I84">
        <f t="shared" si="88"/>
        <v>400.01180645161298</v>
      </c>
      <c r="J84">
        <f t="shared" si="89"/>
        <v>412.08191461862981</v>
      </c>
      <c r="K84">
        <f t="shared" si="90"/>
        <v>39.363264918867692</v>
      </c>
      <c r="L84">
        <f t="shared" si="91"/>
        <v>38.210293025361082</v>
      </c>
      <c r="M84">
        <f t="shared" si="92"/>
        <v>0.13884416175506512</v>
      </c>
      <c r="N84">
        <f t="shared" si="93"/>
        <v>3.3547949476471439</v>
      </c>
      <c r="O84">
        <f t="shared" si="94"/>
        <v>0.13572902764652753</v>
      </c>
      <c r="P84">
        <f t="shared" si="95"/>
        <v>8.51047035049598E-2</v>
      </c>
      <c r="Q84">
        <f t="shared" si="96"/>
        <v>0</v>
      </c>
      <c r="R84">
        <f t="shared" si="97"/>
        <v>28.084718671036306</v>
      </c>
      <c r="S84">
        <f t="shared" si="98"/>
        <v>27.945751612903202</v>
      </c>
      <c r="T84">
        <f t="shared" si="99"/>
        <v>3.7828550627546051</v>
      </c>
      <c r="U84">
        <f t="shared" si="100"/>
        <v>40.090163621769634</v>
      </c>
      <c r="V84">
        <f t="shared" si="101"/>
        <v>1.5953056775238803</v>
      </c>
      <c r="W84">
        <f t="shared" si="102"/>
        <v>3.9792945036961695</v>
      </c>
      <c r="X84">
        <f t="shared" si="103"/>
        <v>2.1875493852307248</v>
      </c>
      <c r="Y84">
        <f t="shared" si="104"/>
        <v>-141.04669444215841</v>
      </c>
      <c r="Z84">
        <f t="shared" si="105"/>
        <v>157.50953342351175</v>
      </c>
      <c r="AA84">
        <f t="shared" si="106"/>
        <v>10.273097350096874</v>
      </c>
      <c r="AB84">
        <f t="shared" si="107"/>
        <v>26.735936331450205</v>
      </c>
      <c r="AC84">
        <v>-3.9509814276956497E-2</v>
      </c>
      <c r="AD84">
        <v>4.4353227775715799E-2</v>
      </c>
      <c r="AE84">
        <v>3.3432786776437302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50078.963110960998</v>
      </c>
      <c r="AK84" t="s">
        <v>459</v>
      </c>
      <c r="AL84">
        <v>2.3534653846153799</v>
      </c>
      <c r="AM84">
        <v>1.6996</v>
      </c>
      <c r="AN84">
        <f t="shared" si="111"/>
        <v>-0.65386538461537991</v>
      </c>
      <c r="AO84">
        <f t="shared" si="112"/>
        <v>-0.38471721853105434</v>
      </c>
      <c r="AP84">
        <v>-0.83130571576160195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-2.3258979760806104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-2.5993117849475205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0.71482560654949101</v>
      </c>
      <c r="BN84">
        <v>0.5</v>
      </c>
      <c r="BO84" t="s">
        <v>254</v>
      </c>
      <c r="BP84">
        <v>1684837932.7</v>
      </c>
      <c r="BQ84">
        <v>400.01180645161298</v>
      </c>
      <c r="BR84">
        <v>399.86219354838698</v>
      </c>
      <c r="BS84">
        <v>16.700764516128999</v>
      </c>
      <c r="BT84">
        <v>16.251161290322599</v>
      </c>
      <c r="BU84">
        <v>500.01232258064499</v>
      </c>
      <c r="BV84">
        <v>95.322887096774195</v>
      </c>
      <c r="BW84">
        <v>0.20002600000000001</v>
      </c>
      <c r="BX84">
        <v>28.816625806451601</v>
      </c>
      <c r="BY84">
        <v>27.945751612903202</v>
      </c>
      <c r="BZ84">
        <v>999.9</v>
      </c>
      <c r="CA84">
        <v>9995.4838709677406</v>
      </c>
      <c r="CB84">
        <v>0</v>
      </c>
      <c r="CC84">
        <v>73.098500000000001</v>
      </c>
      <c r="CD84">
        <v>0</v>
      </c>
      <c r="CE84">
        <v>0</v>
      </c>
      <c r="CF84">
        <v>0</v>
      </c>
      <c r="CG84">
        <v>0</v>
      </c>
      <c r="CH84">
        <v>2.34124838709677</v>
      </c>
      <c r="CI84">
        <v>0</v>
      </c>
      <c r="CJ84">
        <v>-14.0762258064516</v>
      </c>
      <c r="CK84">
        <v>-1.4354064516128999</v>
      </c>
      <c r="CL84">
        <v>37.467483870967698</v>
      </c>
      <c r="CM84">
        <v>42.054000000000002</v>
      </c>
      <c r="CN84">
        <v>39.693096774193499</v>
      </c>
      <c r="CO84">
        <v>40.670999999999999</v>
      </c>
      <c r="CP84">
        <v>38.213419354838699</v>
      </c>
      <c r="CQ84">
        <v>0</v>
      </c>
      <c r="CR84">
        <v>0</v>
      </c>
      <c r="CS84">
        <v>0</v>
      </c>
      <c r="CT84">
        <v>59.400000095367403</v>
      </c>
      <c r="CU84">
        <v>2.3534653846153799</v>
      </c>
      <c r="CV84">
        <v>0.36926836189238199</v>
      </c>
      <c r="CW84">
        <v>-3.0186324762180301</v>
      </c>
      <c r="CX84">
        <v>-14.078623076923099</v>
      </c>
      <c r="CY84">
        <v>15</v>
      </c>
      <c r="CZ84">
        <v>1684833719.2</v>
      </c>
      <c r="DA84" t="s">
        <v>255</v>
      </c>
      <c r="DB84">
        <v>2</v>
      </c>
      <c r="DC84">
        <v>-3.641</v>
      </c>
      <c r="DD84">
        <v>0.41499999999999998</v>
      </c>
      <c r="DE84">
        <v>400</v>
      </c>
      <c r="DF84">
        <v>16</v>
      </c>
      <c r="DG84">
        <v>1.58</v>
      </c>
      <c r="DH84">
        <v>0.23</v>
      </c>
      <c r="DI84">
        <v>0.167456938269231</v>
      </c>
      <c r="DJ84">
        <v>-7.3139408255365898E-2</v>
      </c>
      <c r="DK84">
        <v>8.6413410891012302E-2</v>
      </c>
      <c r="DL84">
        <v>1</v>
      </c>
      <c r="DM84">
        <v>2.3740045454545502</v>
      </c>
      <c r="DN84">
        <v>0.223328466372578</v>
      </c>
      <c r="DO84">
        <v>0.20072323205954501</v>
      </c>
      <c r="DP84">
        <v>1</v>
      </c>
      <c r="DQ84">
        <v>0.45473736538461501</v>
      </c>
      <c r="DR84">
        <v>-5.0120198695185497E-2</v>
      </c>
      <c r="DS84">
        <v>6.7111181632503996E-3</v>
      </c>
      <c r="DT84">
        <v>1</v>
      </c>
      <c r="DU84">
        <v>3</v>
      </c>
      <c r="DV84">
        <v>3</v>
      </c>
      <c r="DW84" t="s">
        <v>260</v>
      </c>
      <c r="DX84">
        <v>100</v>
      </c>
      <c r="DY84">
        <v>100</v>
      </c>
      <c r="DZ84">
        <v>-3.641</v>
      </c>
      <c r="EA84">
        <v>0.41499999999999998</v>
      </c>
      <c r="EB84">
        <v>2</v>
      </c>
      <c r="EC84">
        <v>515.45600000000002</v>
      </c>
      <c r="ED84">
        <v>416.94900000000001</v>
      </c>
      <c r="EE84">
        <v>28.371200000000002</v>
      </c>
      <c r="EF84">
        <v>30.204499999999999</v>
      </c>
      <c r="EG84">
        <v>30.0001</v>
      </c>
      <c r="EH84">
        <v>30.3627</v>
      </c>
      <c r="EI84">
        <v>30.3978</v>
      </c>
      <c r="EJ84">
        <v>20.110600000000002</v>
      </c>
      <c r="EK84">
        <v>25.253900000000002</v>
      </c>
      <c r="EL84">
        <v>0</v>
      </c>
      <c r="EM84">
        <v>28.377500000000001</v>
      </c>
      <c r="EN84">
        <v>399.73599999999999</v>
      </c>
      <c r="EO84">
        <v>16.271100000000001</v>
      </c>
      <c r="EP84">
        <v>100.444</v>
      </c>
      <c r="EQ84">
        <v>90.249099999999999</v>
      </c>
    </row>
    <row r="85" spans="1:147" x14ac:dyDescent="0.3">
      <c r="A85">
        <v>69</v>
      </c>
      <c r="B85">
        <v>1684838000.7</v>
      </c>
      <c r="C85">
        <v>4200.5</v>
      </c>
      <c r="D85" t="s">
        <v>460</v>
      </c>
      <c r="E85" t="s">
        <v>461</v>
      </c>
      <c r="F85">
        <v>1684837992.7032299</v>
      </c>
      <c r="G85">
        <f t="shared" si="86"/>
        <v>2.6351757958294111E-3</v>
      </c>
      <c r="H85">
        <f t="shared" si="87"/>
        <v>-2.7512102908790115</v>
      </c>
      <c r="I85">
        <f t="shared" si="88"/>
        <v>400.03654838709701</v>
      </c>
      <c r="J85">
        <f t="shared" si="89"/>
        <v>423.92310873296765</v>
      </c>
      <c r="K85">
        <f t="shared" si="90"/>
        <v>40.494899194503915</v>
      </c>
      <c r="L85">
        <f t="shared" si="91"/>
        <v>38.213155563682491</v>
      </c>
      <c r="M85">
        <f t="shared" si="92"/>
        <v>0.113356338578303</v>
      </c>
      <c r="N85">
        <f t="shared" si="93"/>
        <v>3.3548314785930593</v>
      </c>
      <c r="O85">
        <f t="shared" si="94"/>
        <v>0.11127069366742756</v>
      </c>
      <c r="P85">
        <f t="shared" si="95"/>
        <v>6.9728374205857313E-2</v>
      </c>
      <c r="Q85">
        <f t="shared" si="96"/>
        <v>0</v>
      </c>
      <c r="R85">
        <f t="shared" si="97"/>
        <v>28.192584538378519</v>
      </c>
      <c r="S85">
        <f t="shared" si="98"/>
        <v>27.994983870967701</v>
      </c>
      <c r="T85">
        <f t="shared" si="99"/>
        <v>3.793730122309678</v>
      </c>
      <c r="U85">
        <f t="shared" si="100"/>
        <v>40.138488067097015</v>
      </c>
      <c r="V85">
        <f t="shared" si="101"/>
        <v>1.5952855317442622</v>
      </c>
      <c r="W85">
        <f t="shared" si="102"/>
        <v>3.974453469890352</v>
      </c>
      <c r="X85">
        <f t="shared" si="103"/>
        <v>2.1984445905654155</v>
      </c>
      <c r="Y85">
        <f t="shared" si="104"/>
        <v>-116.21125259607703</v>
      </c>
      <c r="Z85">
        <f t="shared" si="105"/>
        <v>144.80747695819969</v>
      </c>
      <c r="AA85">
        <f t="shared" si="106"/>
        <v>9.4458639269302225</v>
      </c>
      <c r="AB85">
        <f t="shared" si="107"/>
        <v>38.042088289052884</v>
      </c>
      <c r="AC85">
        <v>-3.95103544432392E-2</v>
      </c>
      <c r="AD85">
        <v>4.4353834159689201E-2</v>
      </c>
      <c r="AE85">
        <v>3.3433150511426701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50083.133563958632</v>
      </c>
      <c r="AK85" t="s">
        <v>462</v>
      </c>
      <c r="AL85">
        <v>2.3507307692307702</v>
      </c>
      <c r="AM85">
        <v>1.5924</v>
      </c>
      <c r="AN85">
        <f t="shared" si="111"/>
        <v>-0.75833076923077014</v>
      </c>
      <c r="AO85">
        <f t="shared" si="112"/>
        <v>-0.47621876992638162</v>
      </c>
      <c r="AP85">
        <v>-0.98331778246082702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-2.7512102908790115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-2.0998752320379759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0.71482560654949101</v>
      </c>
      <c r="BN85">
        <v>0.5</v>
      </c>
      <c r="BO85" t="s">
        <v>254</v>
      </c>
      <c r="BP85">
        <v>1684837992.7032299</v>
      </c>
      <c r="BQ85">
        <v>400.03654838709701</v>
      </c>
      <c r="BR85">
        <v>399.793935483871</v>
      </c>
      <c r="BS85">
        <v>16.700335483871001</v>
      </c>
      <c r="BT85">
        <v>16.3298967741936</v>
      </c>
      <c r="BU85">
        <v>500.01061290322599</v>
      </c>
      <c r="BV85">
        <v>95.324190322580606</v>
      </c>
      <c r="BW85">
        <v>0.199970451612903</v>
      </c>
      <c r="BX85">
        <v>28.795619354838699</v>
      </c>
      <c r="BY85">
        <v>27.994983870967701</v>
      </c>
      <c r="BZ85">
        <v>999.9</v>
      </c>
      <c r="CA85">
        <v>9995.4838709677406</v>
      </c>
      <c r="CB85">
        <v>0</v>
      </c>
      <c r="CC85">
        <v>73.101951612903207</v>
      </c>
      <c r="CD85">
        <v>0</v>
      </c>
      <c r="CE85">
        <v>0</v>
      </c>
      <c r="CF85">
        <v>0</v>
      </c>
      <c r="CG85">
        <v>0</v>
      </c>
      <c r="CH85">
        <v>2.3684290322580601</v>
      </c>
      <c r="CI85">
        <v>0</v>
      </c>
      <c r="CJ85">
        <v>-15.062903225806499</v>
      </c>
      <c r="CK85">
        <v>-1.6327</v>
      </c>
      <c r="CL85">
        <v>37.2900322580645</v>
      </c>
      <c r="CM85">
        <v>41.889000000000003</v>
      </c>
      <c r="CN85">
        <v>39.533999999999999</v>
      </c>
      <c r="CO85">
        <v>40.526000000000003</v>
      </c>
      <c r="CP85">
        <v>38.066064516129003</v>
      </c>
      <c r="CQ85">
        <v>0</v>
      </c>
      <c r="CR85">
        <v>0</v>
      </c>
      <c r="CS85">
        <v>0</v>
      </c>
      <c r="CT85">
        <v>59.200000047683702</v>
      </c>
      <c r="CU85">
        <v>2.3507307692307702</v>
      </c>
      <c r="CV85">
        <v>-0.42311110513938199</v>
      </c>
      <c r="CW85">
        <v>-0.68726496078972399</v>
      </c>
      <c r="CX85">
        <v>-15.0696807692308</v>
      </c>
      <c r="CY85">
        <v>15</v>
      </c>
      <c r="CZ85">
        <v>1684833719.2</v>
      </c>
      <c r="DA85" t="s">
        <v>255</v>
      </c>
      <c r="DB85">
        <v>2</v>
      </c>
      <c r="DC85">
        <v>-3.641</v>
      </c>
      <c r="DD85">
        <v>0.41499999999999998</v>
      </c>
      <c r="DE85">
        <v>400</v>
      </c>
      <c r="DF85">
        <v>16</v>
      </c>
      <c r="DG85">
        <v>1.58</v>
      </c>
      <c r="DH85">
        <v>0.23</v>
      </c>
      <c r="DI85">
        <v>0.21275912307692299</v>
      </c>
      <c r="DJ85">
        <v>0.27013803389508201</v>
      </c>
      <c r="DK85">
        <v>0.10585981557555001</v>
      </c>
      <c r="DL85">
        <v>1</v>
      </c>
      <c r="DM85">
        <v>2.3594863636363601</v>
      </c>
      <c r="DN85">
        <v>7.0940070510571995E-2</v>
      </c>
      <c r="DO85">
        <v>0.15004317195531799</v>
      </c>
      <c r="DP85">
        <v>1</v>
      </c>
      <c r="DQ85">
        <v>0.36758344230769202</v>
      </c>
      <c r="DR85">
        <v>1.28462995312748E-2</v>
      </c>
      <c r="DS85">
        <v>1.2598102988169199E-2</v>
      </c>
      <c r="DT85">
        <v>1</v>
      </c>
      <c r="DU85">
        <v>3</v>
      </c>
      <c r="DV85">
        <v>3</v>
      </c>
      <c r="DW85" t="s">
        <v>260</v>
      </c>
      <c r="DX85">
        <v>100</v>
      </c>
      <c r="DY85">
        <v>100</v>
      </c>
      <c r="DZ85">
        <v>-3.641</v>
      </c>
      <c r="EA85">
        <v>0.41499999999999998</v>
      </c>
      <c r="EB85">
        <v>2</v>
      </c>
      <c r="EC85">
        <v>514.86400000000003</v>
      </c>
      <c r="ED85">
        <v>417.12299999999999</v>
      </c>
      <c r="EE85">
        <v>28.416699999999999</v>
      </c>
      <c r="EF85">
        <v>30.186199999999999</v>
      </c>
      <c r="EG85">
        <v>30.0001</v>
      </c>
      <c r="EH85">
        <v>30.3523</v>
      </c>
      <c r="EI85">
        <v>30.3874</v>
      </c>
      <c r="EJ85">
        <v>20.1145</v>
      </c>
      <c r="EK85">
        <v>24.107500000000002</v>
      </c>
      <c r="EL85">
        <v>0</v>
      </c>
      <c r="EM85">
        <v>28.416899999999998</v>
      </c>
      <c r="EN85">
        <v>399.76400000000001</v>
      </c>
      <c r="EO85">
        <v>16.322600000000001</v>
      </c>
      <c r="EP85">
        <v>100.446</v>
      </c>
      <c r="EQ85">
        <v>90.251400000000004</v>
      </c>
    </row>
    <row r="86" spans="1:147" x14ac:dyDescent="0.3">
      <c r="A86">
        <v>70</v>
      </c>
      <c r="B86">
        <v>1684838060.7</v>
      </c>
      <c r="C86">
        <v>4260.5</v>
      </c>
      <c r="D86" t="s">
        <v>463</v>
      </c>
      <c r="E86" t="s">
        <v>464</v>
      </c>
      <c r="F86">
        <v>1684838052.7</v>
      </c>
      <c r="G86">
        <f t="shared" si="86"/>
        <v>2.4751355429334216E-3</v>
      </c>
      <c r="H86">
        <f t="shared" si="87"/>
        <v>-2.468203245518731</v>
      </c>
      <c r="I86">
        <f t="shared" si="88"/>
        <v>400.006709677419</v>
      </c>
      <c r="J86">
        <f t="shared" si="89"/>
        <v>422.20957427124051</v>
      </c>
      <c r="K86">
        <f t="shared" si="90"/>
        <v>40.330341074976097</v>
      </c>
      <c r="L86">
        <f t="shared" si="91"/>
        <v>38.209477038541273</v>
      </c>
      <c r="M86">
        <f t="shared" si="92"/>
        <v>0.10610890649026714</v>
      </c>
      <c r="N86">
        <f t="shared" si="93"/>
        <v>3.3554199651849639</v>
      </c>
      <c r="O86">
        <f t="shared" si="94"/>
        <v>0.10427942205746894</v>
      </c>
      <c r="P86">
        <f t="shared" si="95"/>
        <v>6.5336383294092262E-2</v>
      </c>
      <c r="Q86">
        <f t="shared" si="96"/>
        <v>0</v>
      </c>
      <c r="R86">
        <f t="shared" si="97"/>
        <v>28.183530790303283</v>
      </c>
      <c r="S86">
        <f t="shared" si="98"/>
        <v>27.9960387096774</v>
      </c>
      <c r="T86">
        <f t="shared" si="99"/>
        <v>3.7939634269152842</v>
      </c>
      <c r="U86">
        <f t="shared" si="100"/>
        <v>40.126657058966728</v>
      </c>
      <c r="V86">
        <f t="shared" si="101"/>
        <v>1.5905913247774859</v>
      </c>
      <c r="W86">
        <f t="shared" si="102"/>
        <v>3.963926829090417</v>
      </c>
      <c r="X86">
        <f t="shared" si="103"/>
        <v>2.2033721021377985</v>
      </c>
      <c r="Y86">
        <f t="shared" si="104"/>
        <v>-109.1534774433639</v>
      </c>
      <c r="Z86">
        <f t="shared" si="105"/>
        <v>136.36512931673636</v>
      </c>
      <c r="AA86">
        <f t="shared" si="106"/>
        <v>8.8916251615270401</v>
      </c>
      <c r="AB86">
        <f t="shared" si="107"/>
        <v>36.103277034899506</v>
      </c>
      <c r="AC86">
        <v>-3.9519056453299999E-2</v>
      </c>
      <c r="AD86">
        <v>4.4363602928320402E-2</v>
      </c>
      <c r="AE86">
        <v>3.3439010012838399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50101.265421740878</v>
      </c>
      <c r="AK86" t="s">
        <v>465</v>
      </c>
      <c r="AL86">
        <v>2.3200538461538498</v>
      </c>
      <c r="AM86">
        <v>1.61256</v>
      </c>
      <c r="AN86">
        <f t="shared" si="111"/>
        <v>-0.7074938461538498</v>
      </c>
      <c r="AO86">
        <f t="shared" si="112"/>
        <v>-0.43873954839128454</v>
      </c>
      <c r="AP86">
        <v>-0.88216744103309996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-2.468203245518731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-2.2792565741262107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0.71482560654949101</v>
      </c>
      <c r="BN86">
        <v>0.5</v>
      </c>
      <c r="BO86" t="s">
        <v>254</v>
      </c>
      <c r="BP86">
        <v>1684838052.7</v>
      </c>
      <c r="BQ86">
        <v>400.006709677419</v>
      </c>
      <c r="BR86">
        <v>399.79538709677399</v>
      </c>
      <c r="BS86">
        <v>16.6515548387097</v>
      </c>
      <c r="BT86">
        <v>16.303587096774201</v>
      </c>
      <c r="BU86">
        <v>499.99716129032299</v>
      </c>
      <c r="BV86">
        <v>95.322112903225801</v>
      </c>
      <c r="BW86">
        <v>0.19997738709677401</v>
      </c>
      <c r="BX86">
        <v>28.749864516129001</v>
      </c>
      <c r="BY86">
        <v>27.9960387096774</v>
      </c>
      <c r="BZ86">
        <v>999.9</v>
      </c>
      <c r="CA86">
        <v>9997.9032258064508</v>
      </c>
      <c r="CB86">
        <v>0</v>
      </c>
      <c r="CC86">
        <v>73.098500000000001</v>
      </c>
      <c r="CD86">
        <v>0</v>
      </c>
      <c r="CE86">
        <v>0</v>
      </c>
      <c r="CF86">
        <v>0</v>
      </c>
      <c r="CG86">
        <v>0</v>
      </c>
      <c r="CH86">
        <v>2.3329516129032299</v>
      </c>
      <c r="CI86">
        <v>0</v>
      </c>
      <c r="CJ86">
        <v>-15.632296774193501</v>
      </c>
      <c r="CK86">
        <v>-1.73391935483871</v>
      </c>
      <c r="CL86">
        <v>37.146999999999998</v>
      </c>
      <c r="CM86">
        <v>41.76</v>
      </c>
      <c r="CN86">
        <v>39.370935483871001</v>
      </c>
      <c r="CO86">
        <v>40.375</v>
      </c>
      <c r="CP86">
        <v>37.924999999999997</v>
      </c>
      <c r="CQ86">
        <v>0</v>
      </c>
      <c r="CR86">
        <v>0</v>
      </c>
      <c r="CS86">
        <v>0</v>
      </c>
      <c r="CT86">
        <v>59.599999904632597</v>
      </c>
      <c r="CU86">
        <v>2.3200538461538498</v>
      </c>
      <c r="CV86">
        <v>0.58257094201640403</v>
      </c>
      <c r="CW86">
        <v>-1.46248206632672</v>
      </c>
      <c r="CX86">
        <v>-15.6471153846154</v>
      </c>
      <c r="CY86">
        <v>15</v>
      </c>
      <c r="CZ86">
        <v>1684833719.2</v>
      </c>
      <c r="DA86" t="s">
        <v>255</v>
      </c>
      <c r="DB86">
        <v>2</v>
      </c>
      <c r="DC86">
        <v>-3.641</v>
      </c>
      <c r="DD86">
        <v>0.41499999999999998</v>
      </c>
      <c r="DE86">
        <v>400</v>
      </c>
      <c r="DF86">
        <v>16</v>
      </c>
      <c r="DG86">
        <v>1.58</v>
      </c>
      <c r="DH86">
        <v>0.23</v>
      </c>
      <c r="DI86">
        <v>0.229299146153846</v>
      </c>
      <c r="DJ86">
        <v>-0.132067101852613</v>
      </c>
      <c r="DK86">
        <v>9.02133412567174E-2</v>
      </c>
      <c r="DL86">
        <v>1</v>
      </c>
      <c r="DM86">
        <v>2.3407272727272699</v>
      </c>
      <c r="DN86">
        <v>-0.23209740298687601</v>
      </c>
      <c r="DO86">
        <v>0.191916619399292</v>
      </c>
      <c r="DP86">
        <v>1</v>
      </c>
      <c r="DQ86">
        <v>0.35149396153846202</v>
      </c>
      <c r="DR86">
        <v>-3.4517052847264501E-2</v>
      </c>
      <c r="DS86">
        <v>5.2250669188263097E-3</v>
      </c>
      <c r="DT86">
        <v>1</v>
      </c>
      <c r="DU86">
        <v>3</v>
      </c>
      <c r="DV86">
        <v>3</v>
      </c>
      <c r="DW86" t="s">
        <v>260</v>
      </c>
      <c r="DX86">
        <v>100</v>
      </c>
      <c r="DY86">
        <v>100</v>
      </c>
      <c r="DZ86">
        <v>-3.641</v>
      </c>
      <c r="EA86">
        <v>0.41499999999999998</v>
      </c>
      <c r="EB86">
        <v>2</v>
      </c>
      <c r="EC86">
        <v>515.649</v>
      </c>
      <c r="ED86">
        <v>416.53899999999999</v>
      </c>
      <c r="EE86">
        <v>28.37</v>
      </c>
      <c r="EF86">
        <v>30.170500000000001</v>
      </c>
      <c r="EG86">
        <v>29.9999</v>
      </c>
      <c r="EH86">
        <v>30.339200000000002</v>
      </c>
      <c r="EI86">
        <v>30.374400000000001</v>
      </c>
      <c r="EJ86">
        <v>20.1126</v>
      </c>
      <c r="EK86">
        <v>24.107500000000002</v>
      </c>
      <c r="EL86">
        <v>0</v>
      </c>
      <c r="EM86">
        <v>28.3642</v>
      </c>
      <c r="EN86">
        <v>399.73200000000003</v>
      </c>
      <c r="EO86">
        <v>16.330400000000001</v>
      </c>
      <c r="EP86">
        <v>100.45</v>
      </c>
      <c r="EQ86">
        <v>90.253299999999996</v>
      </c>
    </row>
    <row r="87" spans="1:147" x14ac:dyDescent="0.3">
      <c r="A87">
        <v>71</v>
      </c>
      <c r="B87">
        <v>1684838120.7</v>
      </c>
      <c r="C87">
        <v>4320.5</v>
      </c>
      <c r="D87" t="s">
        <v>466</v>
      </c>
      <c r="E87" t="s">
        <v>467</v>
      </c>
      <c r="F87">
        <v>1684838112.72258</v>
      </c>
      <c r="G87">
        <f t="shared" si="86"/>
        <v>2.1160428030474808E-3</v>
      </c>
      <c r="H87">
        <f t="shared" si="87"/>
        <v>-2.3216257668811675</v>
      </c>
      <c r="I87">
        <f t="shared" si="88"/>
        <v>400.02822580645199</v>
      </c>
      <c r="J87">
        <f t="shared" si="89"/>
        <v>426.05102613770617</v>
      </c>
      <c r="K87">
        <f t="shared" si="90"/>
        <v>40.69753018481174</v>
      </c>
      <c r="L87">
        <f t="shared" si="91"/>
        <v>38.211762901077421</v>
      </c>
      <c r="M87">
        <f t="shared" si="92"/>
        <v>9.0140760048590507E-2</v>
      </c>
      <c r="N87">
        <f t="shared" si="93"/>
        <v>3.3599636878671131</v>
      </c>
      <c r="O87">
        <f t="shared" si="94"/>
        <v>8.881853403907429E-2</v>
      </c>
      <c r="P87">
        <f t="shared" si="95"/>
        <v>5.5628764796342794E-2</v>
      </c>
      <c r="Q87">
        <f t="shared" si="96"/>
        <v>0</v>
      </c>
      <c r="R87">
        <f t="shared" si="97"/>
        <v>28.21799484041172</v>
      </c>
      <c r="S87">
        <f t="shared" si="98"/>
        <v>28.0075741935484</v>
      </c>
      <c r="T87">
        <f t="shared" si="99"/>
        <v>3.7965156117714733</v>
      </c>
      <c r="U87">
        <f t="shared" si="100"/>
        <v>40.094075942864052</v>
      </c>
      <c r="V87">
        <f t="shared" si="101"/>
        <v>1.584855081119787</v>
      </c>
      <c r="W87">
        <f t="shared" si="102"/>
        <v>3.952841021646889</v>
      </c>
      <c r="X87">
        <f t="shared" si="103"/>
        <v>2.2116605306516863</v>
      </c>
      <c r="Y87">
        <f t="shared" si="104"/>
        <v>-93.317487614393897</v>
      </c>
      <c r="Z87">
        <f t="shared" si="105"/>
        <v>125.71104647355102</v>
      </c>
      <c r="AA87">
        <f t="shared" si="106"/>
        <v>8.1843460561330375</v>
      </c>
      <c r="AB87">
        <f t="shared" si="107"/>
        <v>40.577904915290162</v>
      </c>
      <c r="AC87">
        <v>-3.9586265850581399E-2</v>
      </c>
      <c r="AD87">
        <v>4.4439051364635399E-2</v>
      </c>
      <c r="AE87">
        <v>3.3484251338570501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50191.021109531699</v>
      </c>
      <c r="AK87" t="s">
        <v>468</v>
      </c>
      <c r="AL87">
        <v>2.4176423076923101</v>
      </c>
      <c r="AM87">
        <v>1.8815999999999999</v>
      </c>
      <c r="AN87">
        <f t="shared" si="111"/>
        <v>-0.5360423076923102</v>
      </c>
      <c r="AO87">
        <f t="shared" si="112"/>
        <v>-0.28488643053375329</v>
      </c>
      <c r="AP87">
        <v>-0.82977877349445806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-2.3216257668811675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-3.5101706954818268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0.71482560654949101</v>
      </c>
      <c r="BN87">
        <v>0.5</v>
      </c>
      <c r="BO87" t="s">
        <v>254</v>
      </c>
      <c r="BP87">
        <v>1684838112.72258</v>
      </c>
      <c r="BQ87">
        <v>400.02822580645199</v>
      </c>
      <c r="BR87">
        <v>399.817322580645</v>
      </c>
      <c r="BS87">
        <v>16.591403225806499</v>
      </c>
      <c r="BT87">
        <v>16.293890322580602</v>
      </c>
      <c r="BU87">
        <v>499.98012903225799</v>
      </c>
      <c r="BV87">
        <v>95.322758064516094</v>
      </c>
      <c r="BW87">
        <v>0.199908677419355</v>
      </c>
      <c r="BX87">
        <v>28.701564516129</v>
      </c>
      <c r="BY87">
        <v>28.0075741935484</v>
      </c>
      <c r="BZ87">
        <v>999.9</v>
      </c>
      <c r="CA87">
        <v>10014.8387096774</v>
      </c>
      <c r="CB87">
        <v>0</v>
      </c>
      <c r="CC87">
        <v>73.110580645161306</v>
      </c>
      <c r="CD87">
        <v>0</v>
      </c>
      <c r="CE87">
        <v>0</v>
      </c>
      <c r="CF87">
        <v>0</v>
      </c>
      <c r="CG87">
        <v>0</v>
      </c>
      <c r="CH87">
        <v>2.4126161290322599</v>
      </c>
      <c r="CI87">
        <v>0</v>
      </c>
      <c r="CJ87">
        <v>-16.571703225806498</v>
      </c>
      <c r="CK87">
        <v>-1.79907419354839</v>
      </c>
      <c r="CL87">
        <v>36.995935483871001</v>
      </c>
      <c r="CM87">
        <v>41.625</v>
      </c>
      <c r="CN87">
        <v>39.221548387096803</v>
      </c>
      <c r="CO87">
        <v>40.271999999999998</v>
      </c>
      <c r="CP87">
        <v>37.783999999999999</v>
      </c>
      <c r="CQ87">
        <v>0</v>
      </c>
      <c r="CR87">
        <v>0</v>
      </c>
      <c r="CS87">
        <v>0</v>
      </c>
      <c r="CT87">
        <v>59.400000095367403</v>
      </c>
      <c r="CU87">
        <v>2.4176423076923101</v>
      </c>
      <c r="CV87">
        <v>-9.0396583249524806E-2</v>
      </c>
      <c r="CW87">
        <v>-0.235261539951344</v>
      </c>
      <c r="CX87">
        <v>-16.582699999999999</v>
      </c>
      <c r="CY87">
        <v>15</v>
      </c>
      <c r="CZ87">
        <v>1684833719.2</v>
      </c>
      <c r="DA87" t="s">
        <v>255</v>
      </c>
      <c r="DB87">
        <v>2</v>
      </c>
      <c r="DC87">
        <v>-3.641</v>
      </c>
      <c r="DD87">
        <v>0.41499999999999998</v>
      </c>
      <c r="DE87">
        <v>400</v>
      </c>
      <c r="DF87">
        <v>16</v>
      </c>
      <c r="DG87">
        <v>1.58</v>
      </c>
      <c r="DH87">
        <v>0.23</v>
      </c>
      <c r="DI87">
        <v>0.20800125942307701</v>
      </c>
      <c r="DJ87">
        <v>0.138413674255878</v>
      </c>
      <c r="DK87">
        <v>9.6085249430737693E-2</v>
      </c>
      <c r="DL87">
        <v>1</v>
      </c>
      <c r="DM87">
        <v>2.3835954545454499</v>
      </c>
      <c r="DN87">
        <v>0.20752860363551101</v>
      </c>
      <c r="DO87">
        <v>0.20442790122075</v>
      </c>
      <c r="DP87">
        <v>1</v>
      </c>
      <c r="DQ87">
        <v>0.30520465384615397</v>
      </c>
      <c r="DR87">
        <v>-9.62082874034976E-2</v>
      </c>
      <c r="DS87">
        <v>1.3944260761613401E-2</v>
      </c>
      <c r="DT87">
        <v>1</v>
      </c>
      <c r="DU87">
        <v>3</v>
      </c>
      <c r="DV87">
        <v>3</v>
      </c>
      <c r="DW87" t="s">
        <v>260</v>
      </c>
      <c r="DX87">
        <v>100</v>
      </c>
      <c r="DY87">
        <v>100</v>
      </c>
      <c r="DZ87">
        <v>-3.641</v>
      </c>
      <c r="EA87">
        <v>0.41499999999999998</v>
      </c>
      <c r="EB87">
        <v>2</v>
      </c>
      <c r="EC87">
        <v>515.67200000000003</v>
      </c>
      <c r="ED87">
        <v>416.70800000000003</v>
      </c>
      <c r="EE87">
        <v>28.150600000000001</v>
      </c>
      <c r="EF87">
        <v>30.154900000000001</v>
      </c>
      <c r="EG87">
        <v>30.0002</v>
      </c>
      <c r="EH87">
        <v>30.3262</v>
      </c>
      <c r="EI87">
        <v>30.364000000000001</v>
      </c>
      <c r="EJ87">
        <v>20.110199999999999</v>
      </c>
      <c r="EK87">
        <v>23.832000000000001</v>
      </c>
      <c r="EL87">
        <v>0</v>
      </c>
      <c r="EM87">
        <v>28.150099999999998</v>
      </c>
      <c r="EN87">
        <v>399.851</v>
      </c>
      <c r="EO87">
        <v>16.333500000000001</v>
      </c>
      <c r="EP87">
        <v>100.452</v>
      </c>
      <c r="EQ87">
        <v>90.257199999999997</v>
      </c>
    </row>
    <row r="88" spans="1:147" x14ac:dyDescent="0.3">
      <c r="A88">
        <v>72</v>
      </c>
      <c r="B88">
        <v>1684838180.7</v>
      </c>
      <c r="C88">
        <v>4380.5</v>
      </c>
      <c r="D88" t="s">
        <v>469</v>
      </c>
      <c r="E88" t="s">
        <v>470</v>
      </c>
      <c r="F88">
        <v>1684838172.7387099</v>
      </c>
      <c r="G88">
        <f t="shared" si="86"/>
        <v>1.9592661071723811E-3</v>
      </c>
      <c r="H88">
        <f t="shared" si="87"/>
        <v>-2.296389964574943</v>
      </c>
      <c r="I88">
        <f t="shared" si="88"/>
        <v>400.01435483871001</v>
      </c>
      <c r="J88">
        <f t="shared" si="89"/>
        <v>428.76425821773779</v>
      </c>
      <c r="K88">
        <f t="shared" si="90"/>
        <v>40.957020836093555</v>
      </c>
      <c r="L88">
        <f t="shared" si="91"/>
        <v>38.210732242391451</v>
      </c>
      <c r="M88">
        <f t="shared" si="92"/>
        <v>8.3593765259602423E-2</v>
      </c>
      <c r="N88">
        <f t="shared" si="93"/>
        <v>3.3548093249446715</v>
      </c>
      <c r="O88">
        <f t="shared" si="94"/>
        <v>8.2453601534855425E-2</v>
      </c>
      <c r="P88">
        <f t="shared" si="95"/>
        <v>5.1634644525533221E-2</v>
      </c>
      <c r="Q88">
        <f t="shared" si="96"/>
        <v>0</v>
      </c>
      <c r="R88">
        <f t="shared" si="97"/>
        <v>28.17978881217406</v>
      </c>
      <c r="S88">
        <f t="shared" si="98"/>
        <v>27.985922580645202</v>
      </c>
      <c r="T88">
        <f t="shared" si="99"/>
        <v>3.7917265013309809</v>
      </c>
      <c r="U88">
        <f t="shared" si="100"/>
        <v>40.288720327932317</v>
      </c>
      <c r="V88">
        <f t="shared" si="101"/>
        <v>1.585785546405819</v>
      </c>
      <c r="W88">
        <f t="shared" si="102"/>
        <v>3.9360534003021885</v>
      </c>
      <c r="X88">
        <f t="shared" si="103"/>
        <v>2.2059409549251621</v>
      </c>
      <c r="Y88">
        <f t="shared" si="104"/>
        <v>-86.403635326302009</v>
      </c>
      <c r="Z88">
        <f t="shared" si="105"/>
        <v>116.16458824318185</v>
      </c>
      <c r="AA88">
        <f t="shared" si="106"/>
        <v>7.5708656459237336</v>
      </c>
      <c r="AB88">
        <f t="shared" si="107"/>
        <v>37.331818562803576</v>
      </c>
      <c r="AC88">
        <v>-3.9510026867151903E-2</v>
      </c>
      <c r="AD88">
        <v>4.4353466426834097E-2</v>
      </c>
      <c r="AE88">
        <v>3.3432929929757398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50110.517382172213</v>
      </c>
      <c r="AK88" t="s">
        <v>471</v>
      </c>
      <c r="AL88">
        <v>2.3524230769230798</v>
      </c>
      <c r="AM88">
        <v>1.7132000000000001</v>
      </c>
      <c r="AN88">
        <f t="shared" si="111"/>
        <v>-0.63922307692307978</v>
      </c>
      <c r="AO88">
        <f t="shared" si="112"/>
        <v>-0.37311643528080768</v>
      </c>
      <c r="AP88">
        <v>-0.820759174651293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-2.296389964574943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-2.6801285214021711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0.71482560654949101</v>
      </c>
      <c r="BN88">
        <v>0.5</v>
      </c>
      <c r="BO88" t="s">
        <v>254</v>
      </c>
      <c r="BP88">
        <v>1684838172.7387099</v>
      </c>
      <c r="BQ88">
        <v>400.01435483871001</v>
      </c>
      <c r="BR88">
        <v>399.79809677419399</v>
      </c>
      <c r="BS88">
        <v>16.601016129032299</v>
      </c>
      <c r="BT88">
        <v>16.325558064516098</v>
      </c>
      <c r="BU88">
        <v>499.99745161290298</v>
      </c>
      <c r="BV88">
        <v>95.323400000000007</v>
      </c>
      <c r="BW88">
        <v>0.200002548387097</v>
      </c>
      <c r="BX88">
        <v>28.628196774193501</v>
      </c>
      <c r="BY88">
        <v>27.985922580645202</v>
      </c>
      <c r="BZ88">
        <v>999.9</v>
      </c>
      <c r="CA88">
        <v>9995.4838709677406</v>
      </c>
      <c r="CB88">
        <v>0</v>
      </c>
      <c r="CC88">
        <v>73.119209677419406</v>
      </c>
      <c r="CD88">
        <v>0</v>
      </c>
      <c r="CE88">
        <v>0</v>
      </c>
      <c r="CF88">
        <v>0</v>
      </c>
      <c r="CG88">
        <v>0</v>
      </c>
      <c r="CH88">
        <v>2.3822999999999999</v>
      </c>
      <c r="CI88">
        <v>0</v>
      </c>
      <c r="CJ88">
        <v>-16.791761290322601</v>
      </c>
      <c r="CK88">
        <v>-1.9344032258064501</v>
      </c>
      <c r="CL88">
        <v>36.872967741935497</v>
      </c>
      <c r="CM88">
        <v>41.5</v>
      </c>
      <c r="CN88">
        <v>39.086387096774203</v>
      </c>
      <c r="CO88">
        <v>40.156999999999996</v>
      </c>
      <c r="CP88">
        <v>37.661000000000001</v>
      </c>
      <c r="CQ88">
        <v>0</v>
      </c>
      <c r="CR88">
        <v>0</v>
      </c>
      <c r="CS88">
        <v>0</v>
      </c>
      <c r="CT88">
        <v>59.400000095367403</v>
      </c>
      <c r="CU88">
        <v>2.3524230769230798</v>
      </c>
      <c r="CV88">
        <v>0.402605137578745</v>
      </c>
      <c r="CW88">
        <v>-0.105911114729452</v>
      </c>
      <c r="CX88">
        <v>-16.778126923076901</v>
      </c>
      <c r="CY88">
        <v>15</v>
      </c>
      <c r="CZ88">
        <v>1684833719.2</v>
      </c>
      <c r="DA88" t="s">
        <v>255</v>
      </c>
      <c r="DB88">
        <v>2</v>
      </c>
      <c r="DC88">
        <v>-3.641</v>
      </c>
      <c r="DD88">
        <v>0.41499999999999998</v>
      </c>
      <c r="DE88">
        <v>400</v>
      </c>
      <c r="DF88">
        <v>16</v>
      </c>
      <c r="DG88">
        <v>1.58</v>
      </c>
      <c r="DH88">
        <v>0.23</v>
      </c>
      <c r="DI88">
        <v>0.23094881538461501</v>
      </c>
      <c r="DJ88">
        <v>-2.2343065285430501E-2</v>
      </c>
      <c r="DK88">
        <v>9.8809744404526403E-2</v>
      </c>
      <c r="DL88">
        <v>1</v>
      </c>
      <c r="DM88">
        <v>2.3761749999999999</v>
      </c>
      <c r="DN88">
        <v>-0.118194254023529</v>
      </c>
      <c r="DO88">
        <v>0.175928947596104</v>
      </c>
      <c r="DP88">
        <v>1</v>
      </c>
      <c r="DQ88">
        <v>0.26894613461538502</v>
      </c>
      <c r="DR88">
        <v>6.9059291786081306E-2</v>
      </c>
      <c r="DS88">
        <v>9.8363211560890396E-3</v>
      </c>
      <c r="DT88">
        <v>1</v>
      </c>
      <c r="DU88">
        <v>3</v>
      </c>
      <c r="DV88">
        <v>3</v>
      </c>
      <c r="DW88" t="s">
        <v>260</v>
      </c>
      <c r="DX88">
        <v>100</v>
      </c>
      <c r="DY88">
        <v>100</v>
      </c>
      <c r="DZ88">
        <v>-3.641</v>
      </c>
      <c r="EA88">
        <v>0.41499999999999998</v>
      </c>
      <c r="EB88">
        <v>2</v>
      </c>
      <c r="EC88">
        <v>515.71500000000003</v>
      </c>
      <c r="ED88">
        <v>416.863</v>
      </c>
      <c r="EE88">
        <v>28.092400000000001</v>
      </c>
      <c r="EF88">
        <v>30.139199999999999</v>
      </c>
      <c r="EG88">
        <v>30</v>
      </c>
      <c r="EH88">
        <v>30.315799999999999</v>
      </c>
      <c r="EI88">
        <v>30.350999999999999</v>
      </c>
      <c r="EJ88">
        <v>20.1128</v>
      </c>
      <c r="EK88">
        <v>24.119599999999998</v>
      </c>
      <c r="EL88">
        <v>0</v>
      </c>
      <c r="EM88">
        <v>28.088699999999999</v>
      </c>
      <c r="EN88">
        <v>399.71100000000001</v>
      </c>
      <c r="EO88">
        <v>16.225200000000001</v>
      </c>
      <c r="EP88">
        <v>100.45399999999999</v>
      </c>
      <c r="EQ88">
        <v>90.258499999999998</v>
      </c>
    </row>
    <row r="89" spans="1:147" x14ac:dyDescent="0.3">
      <c r="A89">
        <v>73</v>
      </c>
      <c r="B89">
        <v>1684838240.7</v>
      </c>
      <c r="C89">
        <v>4440.5</v>
      </c>
      <c r="D89" t="s">
        <v>472</v>
      </c>
      <c r="E89" t="s">
        <v>473</v>
      </c>
      <c r="F89">
        <v>1684838232.7387099</v>
      </c>
      <c r="G89">
        <f t="shared" si="86"/>
        <v>1.8253333138522965E-3</v>
      </c>
      <c r="H89">
        <f t="shared" si="87"/>
        <v>-2.3963163993082146</v>
      </c>
      <c r="I89">
        <f t="shared" si="88"/>
        <v>400.02970967741902</v>
      </c>
      <c r="J89">
        <f t="shared" si="89"/>
        <v>434.19648313137213</v>
      </c>
      <c r="K89">
        <f t="shared" si="90"/>
        <v>41.475744033160105</v>
      </c>
      <c r="L89">
        <f t="shared" si="91"/>
        <v>38.212031853836976</v>
      </c>
      <c r="M89">
        <f t="shared" si="92"/>
        <v>7.7402080436845544E-2</v>
      </c>
      <c r="N89">
        <f t="shared" si="93"/>
        <v>3.3570836980799519</v>
      </c>
      <c r="O89">
        <f t="shared" si="94"/>
        <v>7.6424150286454759E-2</v>
      </c>
      <c r="P89">
        <f t="shared" si="95"/>
        <v>4.7851927575210562E-2</v>
      </c>
      <c r="Q89">
        <f t="shared" si="96"/>
        <v>0</v>
      </c>
      <c r="R89">
        <f t="shared" si="97"/>
        <v>28.162956176134603</v>
      </c>
      <c r="S89">
        <f t="shared" si="98"/>
        <v>27.977735483871001</v>
      </c>
      <c r="T89">
        <f t="shared" si="99"/>
        <v>3.7899169748995849</v>
      </c>
      <c r="U89">
        <f t="shared" si="100"/>
        <v>40.061020340381873</v>
      </c>
      <c r="V89">
        <f t="shared" si="101"/>
        <v>1.5724605493505244</v>
      </c>
      <c r="W89">
        <f t="shared" si="102"/>
        <v>3.9251635030510439</v>
      </c>
      <c r="X89">
        <f t="shared" si="103"/>
        <v>2.2174564255490603</v>
      </c>
      <c r="Y89">
        <f t="shared" si="104"/>
        <v>-80.497199140886281</v>
      </c>
      <c r="Z89">
        <f t="shared" si="105"/>
        <v>109.08500976401514</v>
      </c>
      <c r="AA89">
        <f t="shared" si="106"/>
        <v>7.1026685750426877</v>
      </c>
      <c r="AB89">
        <f t="shared" si="107"/>
        <v>35.690479198171545</v>
      </c>
      <c r="AC89">
        <v>-3.9543661597628003E-2</v>
      </c>
      <c r="AD89">
        <v>4.43912243583576E-2</v>
      </c>
      <c r="AE89">
        <v>3.3455575623029099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50159.362901242625</v>
      </c>
      <c r="AK89" t="s">
        <v>474</v>
      </c>
      <c r="AL89">
        <v>2.3967038461538501</v>
      </c>
      <c r="AM89">
        <v>1.734</v>
      </c>
      <c r="AN89">
        <f t="shared" si="111"/>
        <v>-0.66270384615385014</v>
      </c>
      <c r="AO89">
        <f t="shared" si="112"/>
        <v>-0.38218214887765289</v>
      </c>
      <c r="AP89">
        <v>-0.85647416181013503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-2.3963163993082146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-2.6165533972130333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0.71482560654949101</v>
      </c>
      <c r="BN89">
        <v>0.5</v>
      </c>
      <c r="BO89" t="s">
        <v>254</v>
      </c>
      <c r="BP89">
        <v>1684838232.7387099</v>
      </c>
      <c r="BQ89">
        <v>400.02970967741902</v>
      </c>
      <c r="BR89">
        <v>399.791516129032</v>
      </c>
      <c r="BS89">
        <v>16.4615935483871</v>
      </c>
      <c r="BT89">
        <v>16.204935483871001</v>
      </c>
      <c r="BU89">
        <v>500.01</v>
      </c>
      <c r="BV89">
        <v>95.323025806451597</v>
      </c>
      <c r="BW89">
        <v>0.199958935483871</v>
      </c>
      <c r="BX89">
        <v>28.580458064516101</v>
      </c>
      <c r="BY89">
        <v>27.977735483871001</v>
      </c>
      <c r="BZ89">
        <v>999.9</v>
      </c>
      <c r="CA89">
        <v>10004.032258064501</v>
      </c>
      <c r="CB89">
        <v>0</v>
      </c>
      <c r="CC89">
        <v>73.162354838709703</v>
      </c>
      <c r="CD89">
        <v>0</v>
      </c>
      <c r="CE89">
        <v>0</v>
      </c>
      <c r="CF89">
        <v>0</v>
      </c>
      <c r="CG89">
        <v>0</v>
      </c>
      <c r="CH89">
        <v>2.3963806451612899</v>
      </c>
      <c r="CI89">
        <v>0</v>
      </c>
      <c r="CJ89">
        <v>-17.617035483871</v>
      </c>
      <c r="CK89">
        <v>-1.9985870967741901</v>
      </c>
      <c r="CL89">
        <v>36.7398387096774</v>
      </c>
      <c r="CM89">
        <v>41.375</v>
      </c>
      <c r="CN89">
        <v>38.957322580645197</v>
      </c>
      <c r="CO89">
        <v>40.06</v>
      </c>
      <c r="CP89">
        <v>37.554000000000002</v>
      </c>
      <c r="CQ89">
        <v>0</v>
      </c>
      <c r="CR89">
        <v>0</v>
      </c>
      <c r="CS89">
        <v>0</v>
      </c>
      <c r="CT89">
        <v>59.200000047683702</v>
      </c>
      <c r="CU89">
        <v>2.3967038461538501</v>
      </c>
      <c r="CV89">
        <v>0.474150429753459</v>
      </c>
      <c r="CW89">
        <v>1.4691384472621301</v>
      </c>
      <c r="CX89">
        <v>-17.6161423076923</v>
      </c>
      <c r="CY89">
        <v>15</v>
      </c>
      <c r="CZ89">
        <v>1684833719.2</v>
      </c>
      <c r="DA89" t="s">
        <v>255</v>
      </c>
      <c r="DB89">
        <v>2</v>
      </c>
      <c r="DC89">
        <v>-3.641</v>
      </c>
      <c r="DD89">
        <v>0.41499999999999998</v>
      </c>
      <c r="DE89">
        <v>400</v>
      </c>
      <c r="DF89">
        <v>16</v>
      </c>
      <c r="DG89">
        <v>1.58</v>
      </c>
      <c r="DH89">
        <v>0.23</v>
      </c>
      <c r="DI89">
        <v>0.22301191711538501</v>
      </c>
      <c r="DJ89">
        <v>0.17163494566593299</v>
      </c>
      <c r="DK89">
        <v>9.9080842876897099E-2</v>
      </c>
      <c r="DL89">
        <v>1</v>
      </c>
      <c r="DM89">
        <v>2.3957613636363599</v>
      </c>
      <c r="DN89">
        <v>-3.9425908614719098E-2</v>
      </c>
      <c r="DO89">
        <v>0.169118811404491</v>
      </c>
      <c r="DP89">
        <v>1</v>
      </c>
      <c r="DQ89">
        <v>0.25949869230769201</v>
      </c>
      <c r="DR89">
        <v>-2.9157698559889901E-2</v>
      </c>
      <c r="DS89">
        <v>4.3659596378312496E-3</v>
      </c>
      <c r="DT89">
        <v>1</v>
      </c>
      <c r="DU89">
        <v>3</v>
      </c>
      <c r="DV89">
        <v>3</v>
      </c>
      <c r="DW89" t="s">
        <v>260</v>
      </c>
      <c r="DX89">
        <v>100</v>
      </c>
      <c r="DY89">
        <v>100</v>
      </c>
      <c r="DZ89">
        <v>-3.641</v>
      </c>
      <c r="EA89">
        <v>0.41499999999999998</v>
      </c>
      <c r="EB89">
        <v>2</v>
      </c>
      <c r="EC89">
        <v>515.35599999999999</v>
      </c>
      <c r="ED89">
        <v>416.89400000000001</v>
      </c>
      <c r="EE89">
        <v>28.101700000000001</v>
      </c>
      <c r="EF89">
        <v>30.126200000000001</v>
      </c>
      <c r="EG89">
        <v>30.0001</v>
      </c>
      <c r="EH89">
        <v>30.302800000000001</v>
      </c>
      <c r="EI89">
        <v>30.338000000000001</v>
      </c>
      <c r="EJ89">
        <v>20.111499999999999</v>
      </c>
      <c r="EK89">
        <v>24.397400000000001</v>
      </c>
      <c r="EL89">
        <v>0</v>
      </c>
      <c r="EM89">
        <v>28.105699999999999</v>
      </c>
      <c r="EN89">
        <v>399.73700000000002</v>
      </c>
      <c r="EO89">
        <v>16.2469</v>
      </c>
      <c r="EP89">
        <v>100.459</v>
      </c>
      <c r="EQ89">
        <v>90.262699999999995</v>
      </c>
    </row>
    <row r="90" spans="1:147" x14ac:dyDescent="0.3">
      <c r="A90">
        <v>74</v>
      </c>
      <c r="B90">
        <v>1684838300.8</v>
      </c>
      <c r="C90">
        <v>4500.5999999046298</v>
      </c>
      <c r="D90" t="s">
        <v>475</v>
      </c>
      <c r="E90" t="s">
        <v>476</v>
      </c>
      <c r="F90">
        <v>1684838292.75161</v>
      </c>
      <c r="G90">
        <f t="shared" si="86"/>
        <v>1.6244784969221217E-3</v>
      </c>
      <c r="H90">
        <f t="shared" si="87"/>
        <v>-2.137882612203736</v>
      </c>
      <c r="I90">
        <f t="shared" si="88"/>
        <v>399.99158064516098</v>
      </c>
      <c r="J90">
        <f t="shared" si="89"/>
        <v>434.30643968834056</v>
      </c>
      <c r="K90">
        <f t="shared" si="90"/>
        <v>41.48567488370707</v>
      </c>
      <c r="L90">
        <f t="shared" si="91"/>
        <v>38.207862362743427</v>
      </c>
      <c r="M90">
        <f t="shared" si="92"/>
        <v>6.8749184409454309E-2</v>
      </c>
      <c r="N90">
        <f t="shared" si="93"/>
        <v>3.3566150066395215</v>
      </c>
      <c r="O90">
        <f t="shared" si="94"/>
        <v>6.7976397581609505E-2</v>
      </c>
      <c r="P90">
        <f t="shared" si="95"/>
        <v>4.2553956387757184E-2</v>
      </c>
      <c r="Q90">
        <f t="shared" si="96"/>
        <v>0</v>
      </c>
      <c r="R90">
        <f t="shared" si="97"/>
        <v>28.169520005752279</v>
      </c>
      <c r="S90">
        <f t="shared" si="98"/>
        <v>27.963654838709701</v>
      </c>
      <c r="T90">
        <f t="shared" si="99"/>
        <v>3.7868066082341612</v>
      </c>
      <c r="U90">
        <f t="shared" si="100"/>
        <v>40.039800293878343</v>
      </c>
      <c r="V90">
        <f t="shared" si="101"/>
        <v>1.5680442357950002</v>
      </c>
      <c r="W90">
        <f t="shared" si="102"/>
        <v>3.9162139278570209</v>
      </c>
      <c r="X90">
        <f t="shared" si="103"/>
        <v>2.2187623724391612</v>
      </c>
      <c r="Y90">
        <f t="shared" si="104"/>
        <v>-71.639501714265563</v>
      </c>
      <c r="Z90">
        <f t="shared" si="105"/>
        <v>104.50253706824346</v>
      </c>
      <c r="AA90">
        <f t="shared" si="106"/>
        <v>6.8034381610413748</v>
      </c>
      <c r="AB90">
        <f t="shared" si="107"/>
        <v>39.666473515019263</v>
      </c>
      <c r="AC90">
        <v>-3.95367295616754E-2</v>
      </c>
      <c r="AD90">
        <v>4.4383442540721102E-2</v>
      </c>
      <c r="AE90">
        <v>3.3450908914034301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50157.440467749962</v>
      </c>
      <c r="AK90" t="s">
        <v>477</v>
      </c>
      <c r="AL90">
        <v>2.37047307692308</v>
      </c>
      <c r="AM90">
        <v>1.5831999999999999</v>
      </c>
      <c r="AN90">
        <f t="shared" si="111"/>
        <v>-0.78727307692308002</v>
      </c>
      <c r="AO90">
        <f t="shared" si="112"/>
        <v>-0.49726697632837297</v>
      </c>
      <c r="AP90">
        <v>-0.76410661750021502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-2.137882612203736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-2.010992178454345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0.71482560654949101</v>
      </c>
      <c r="BN90">
        <v>0.5</v>
      </c>
      <c r="BO90" t="s">
        <v>254</v>
      </c>
      <c r="BP90">
        <v>1684838292.75161</v>
      </c>
      <c r="BQ90">
        <v>399.99158064516098</v>
      </c>
      <c r="BR90">
        <v>399.77883870967702</v>
      </c>
      <c r="BS90">
        <v>16.4155870967742</v>
      </c>
      <c r="BT90">
        <v>16.187161290322599</v>
      </c>
      <c r="BU90">
        <v>500.01212903225797</v>
      </c>
      <c r="BV90">
        <v>95.321683870967703</v>
      </c>
      <c r="BW90">
        <v>0.199982612903226</v>
      </c>
      <c r="BX90">
        <v>28.541138709677401</v>
      </c>
      <c r="BY90">
        <v>27.963654838709701</v>
      </c>
      <c r="BZ90">
        <v>999.9</v>
      </c>
      <c r="CA90">
        <v>10002.419354838699</v>
      </c>
      <c r="CB90">
        <v>0</v>
      </c>
      <c r="CC90">
        <v>73.1606290322581</v>
      </c>
      <c r="CD90">
        <v>0</v>
      </c>
      <c r="CE90">
        <v>0</v>
      </c>
      <c r="CF90">
        <v>0</v>
      </c>
      <c r="CG90">
        <v>0</v>
      </c>
      <c r="CH90">
        <v>2.3804322580645199</v>
      </c>
      <c r="CI90">
        <v>0</v>
      </c>
      <c r="CJ90">
        <v>-18.285364516129</v>
      </c>
      <c r="CK90">
        <v>-2.09590967741936</v>
      </c>
      <c r="CL90">
        <v>36.633000000000003</v>
      </c>
      <c r="CM90">
        <v>41.258000000000003</v>
      </c>
      <c r="CN90">
        <v>38.844516129032201</v>
      </c>
      <c r="CO90">
        <v>39.936999999999998</v>
      </c>
      <c r="CP90">
        <v>37.436999999999998</v>
      </c>
      <c r="CQ90">
        <v>0</v>
      </c>
      <c r="CR90">
        <v>0</v>
      </c>
      <c r="CS90">
        <v>0</v>
      </c>
      <c r="CT90">
        <v>59.599999904632597</v>
      </c>
      <c r="CU90">
        <v>2.37047307692308</v>
      </c>
      <c r="CV90">
        <v>0.63417777489559701</v>
      </c>
      <c r="CW90">
        <v>-1.37905299879802</v>
      </c>
      <c r="CX90">
        <v>-18.272780769230799</v>
      </c>
      <c r="CY90">
        <v>15</v>
      </c>
      <c r="CZ90">
        <v>1684833719.2</v>
      </c>
      <c r="DA90" t="s">
        <v>255</v>
      </c>
      <c r="DB90">
        <v>2</v>
      </c>
      <c r="DC90">
        <v>-3.641</v>
      </c>
      <c r="DD90">
        <v>0.41499999999999998</v>
      </c>
      <c r="DE90">
        <v>400</v>
      </c>
      <c r="DF90">
        <v>16</v>
      </c>
      <c r="DG90">
        <v>1.58</v>
      </c>
      <c r="DH90">
        <v>0.23</v>
      </c>
      <c r="DI90">
        <v>0.223498409615385</v>
      </c>
      <c r="DJ90">
        <v>9.2264810814738599E-2</v>
      </c>
      <c r="DK90">
        <v>8.0206252983591006E-2</v>
      </c>
      <c r="DL90">
        <v>1</v>
      </c>
      <c r="DM90">
        <v>2.3655863636363601</v>
      </c>
      <c r="DN90">
        <v>0.196862548954056</v>
      </c>
      <c r="DO90">
        <v>0.19158363067162701</v>
      </c>
      <c r="DP90">
        <v>1</v>
      </c>
      <c r="DQ90">
        <v>0.23210544230769201</v>
      </c>
      <c r="DR90">
        <v>-4.5969868713085303E-2</v>
      </c>
      <c r="DS90">
        <v>7.0843999485691797E-3</v>
      </c>
      <c r="DT90">
        <v>1</v>
      </c>
      <c r="DU90">
        <v>3</v>
      </c>
      <c r="DV90">
        <v>3</v>
      </c>
      <c r="DW90" t="s">
        <v>260</v>
      </c>
      <c r="DX90">
        <v>100</v>
      </c>
      <c r="DY90">
        <v>100</v>
      </c>
      <c r="DZ90">
        <v>-3.641</v>
      </c>
      <c r="EA90">
        <v>0.41499999999999998</v>
      </c>
      <c r="EB90">
        <v>2</v>
      </c>
      <c r="EC90">
        <v>515.63300000000004</v>
      </c>
      <c r="ED90">
        <v>417.31599999999997</v>
      </c>
      <c r="EE90">
        <v>28.175699999999999</v>
      </c>
      <c r="EF90">
        <v>30.113199999999999</v>
      </c>
      <c r="EG90">
        <v>30</v>
      </c>
      <c r="EH90">
        <v>30.2898</v>
      </c>
      <c r="EI90">
        <v>30.3277</v>
      </c>
      <c r="EJ90">
        <v>20.11</v>
      </c>
      <c r="EK90">
        <v>24.122699999999998</v>
      </c>
      <c r="EL90">
        <v>0</v>
      </c>
      <c r="EM90">
        <v>28.179600000000001</v>
      </c>
      <c r="EN90">
        <v>399.76900000000001</v>
      </c>
      <c r="EO90">
        <v>16.244299999999999</v>
      </c>
      <c r="EP90">
        <v>100.46</v>
      </c>
      <c r="EQ90">
        <v>90.266400000000004</v>
      </c>
    </row>
    <row r="91" spans="1:147" x14ac:dyDescent="0.3">
      <c r="A91">
        <v>75</v>
      </c>
      <c r="B91">
        <v>1684838361.3</v>
      </c>
      <c r="C91">
        <v>4561.0999999046298</v>
      </c>
      <c r="D91" t="s">
        <v>478</v>
      </c>
      <c r="E91" t="s">
        <v>479</v>
      </c>
      <c r="F91">
        <v>1684838353.23226</v>
      </c>
      <c r="G91">
        <f t="shared" si="86"/>
        <v>1.5009375834362064E-3</v>
      </c>
      <c r="H91">
        <f t="shared" si="87"/>
        <v>-2.1186900207521315</v>
      </c>
      <c r="I91">
        <f t="shared" si="88"/>
        <v>399.99929032258098</v>
      </c>
      <c r="J91">
        <f t="shared" si="89"/>
        <v>437.93718639273476</v>
      </c>
      <c r="K91">
        <f t="shared" si="90"/>
        <v>41.83258613503763</v>
      </c>
      <c r="L91">
        <f t="shared" si="91"/>
        <v>38.208686739306522</v>
      </c>
      <c r="M91">
        <f t="shared" si="92"/>
        <v>6.3396857383066413E-2</v>
      </c>
      <c r="N91">
        <f t="shared" si="93"/>
        <v>3.3581723954558038</v>
      </c>
      <c r="O91">
        <f t="shared" si="94"/>
        <v>6.2739394781161514E-2</v>
      </c>
      <c r="P91">
        <f t="shared" si="95"/>
        <v>3.9270623831645285E-2</v>
      </c>
      <c r="Q91">
        <f t="shared" si="96"/>
        <v>0</v>
      </c>
      <c r="R91">
        <f t="shared" si="97"/>
        <v>28.185234730467094</v>
      </c>
      <c r="S91">
        <f t="shared" si="98"/>
        <v>27.979722580645198</v>
      </c>
      <c r="T91">
        <f t="shared" si="99"/>
        <v>3.7903560972453381</v>
      </c>
      <c r="U91">
        <f t="shared" si="100"/>
        <v>40.100414881578445</v>
      </c>
      <c r="V91">
        <f t="shared" si="101"/>
        <v>1.5692609725327835</v>
      </c>
      <c r="W91">
        <f t="shared" si="102"/>
        <v>3.9133285208320365</v>
      </c>
      <c r="X91">
        <f t="shared" si="103"/>
        <v>2.2210951247125545</v>
      </c>
      <c r="Y91">
        <f t="shared" si="104"/>
        <v>-66.191347429536705</v>
      </c>
      <c r="Z91">
        <f t="shared" si="105"/>
        <v>99.343913204593619</v>
      </c>
      <c r="AA91">
        <f t="shared" si="106"/>
        <v>6.464704419871234</v>
      </c>
      <c r="AB91">
        <f t="shared" si="107"/>
        <v>39.617270194928146</v>
      </c>
      <c r="AC91">
        <v>-3.95597651608946E-2</v>
      </c>
      <c r="AD91">
        <v>4.4409302018874101E-2</v>
      </c>
      <c r="AE91">
        <v>3.3466415658327899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50187.582630925521</v>
      </c>
      <c r="AK91" t="s">
        <v>480</v>
      </c>
      <c r="AL91">
        <v>2.3470269230769198</v>
      </c>
      <c r="AM91">
        <v>1.7783599999999999</v>
      </c>
      <c r="AN91">
        <f t="shared" si="111"/>
        <v>-0.56866692307691991</v>
      </c>
      <c r="AO91">
        <f t="shared" si="112"/>
        <v>-0.31977041941840795</v>
      </c>
      <c r="AP91">
        <v>-0.75724693958739098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-2.1186900207521315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-3.1272436075193575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0.71482560654949101</v>
      </c>
      <c r="BN91">
        <v>0.5</v>
      </c>
      <c r="BO91" t="s">
        <v>254</v>
      </c>
      <c r="BP91">
        <v>1684838353.23226</v>
      </c>
      <c r="BQ91">
        <v>399.99929032258098</v>
      </c>
      <c r="BR91">
        <v>399.782225806452</v>
      </c>
      <c r="BS91">
        <v>16.428287096774199</v>
      </c>
      <c r="BT91">
        <v>16.217232258064499</v>
      </c>
      <c r="BU91">
        <v>500.00396774193501</v>
      </c>
      <c r="BV91">
        <v>95.321887096774205</v>
      </c>
      <c r="BW91">
        <v>0.19999922580645199</v>
      </c>
      <c r="BX91">
        <v>28.5284451612903</v>
      </c>
      <c r="BY91">
        <v>27.979722580645198</v>
      </c>
      <c r="BZ91">
        <v>999.9</v>
      </c>
      <c r="CA91">
        <v>10008.225806451601</v>
      </c>
      <c r="CB91">
        <v>0</v>
      </c>
      <c r="CC91">
        <v>73.152000000000001</v>
      </c>
      <c r="CD91">
        <v>0</v>
      </c>
      <c r="CE91">
        <v>0</v>
      </c>
      <c r="CF91">
        <v>0</v>
      </c>
      <c r="CG91">
        <v>0</v>
      </c>
      <c r="CH91">
        <v>2.33541290322581</v>
      </c>
      <c r="CI91">
        <v>0</v>
      </c>
      <c r="CJ91">
        <v>-18.802767741935501</v>
      </c>
      <c r="CK91">
        <v>-2.1577387096774201</v>
      </c>
      <c r="CL91">
        <v>36.503999999999998</v>
      </c>
      <c r="CM91">
        <v>41.186999999999998</v>
      </c>
      <c r="CN91">
        <v>38.745935483871001</v>
      </c>
      <c r="CO91">
        <v>39.875</v>
      </c>
      <c r="CP91">
        <v>37.3343548387097</v>
      </c>
      <c r="CQ91">
        <v>0</v>
      </c>
      <c r="CR91">
        <v>0</v>
      </c>
      <c r="CS91">
        <v>0</v>
      </c>
      <c r="CT91">
        <v>60</v>
      </c>
      <c r="CU91">
        <v>2.3470269230769198</v>
      </c>
      <c r="CV91">
        <v>0.48125470812634502</v>
      </c>
      <c r="CW91">
        <v>7.5018786911154503E-2</v>
      </c>
      <c r="CX91">
        <v>-18.829834615384598</v>
      </c>
      <c r="CY91">
        <v>15</v>
      </c>
      <c r="CZ91">
        <v>1684833719.2</v>
      </c>
      <c r="DA91" t="s">
        <v>255</v>
      </c>
      <c r="DB91">
        <v>2</v>
      </c>
      <c r="DC91">
        <v>-3.641</v>
      </c>
      <c r="DD91">
        <v>0.41499999999999998</v>
      </c>
      <c r="DE91">
        <v>400</v>
      </c>
      <c r="DF91">
        <v>16</v>
      </c>
      <c r="DG91">
        <v>1.58</v>
      </c>
      <c r="DH91">
        <v>0.23</v>
      </c>
      <c r="DI91">
        <v>0.21594118846153801</v>
      </c>
      <c r="DJ91">
        <v>0.118666704513972</v>
      </c>
      <c r="DK91">
        <v>9.0629896058370393E-2</v>
      </c>
      <c r="DL91">
        <v>1</v>
      </c>
      <c r="DM91">
        <v>2.3257636363636398</v>
      </c>
      <c r="DN91">
        <v>0.37528744126193098</v>
      </c>
      <c r="DO91">
        <v>0.168926689439409</v>
      </c>
      <c r="DP91">
        <v>1</v>
      </c>
      <c r="DQ91">
        <v>0.211776153846154</v>
      </c>
      <c r="DR91">
        <v>-7.1680875362820796E-3</v>
      </c>
      <c r="DS91">
        <v>2.4807215713966999E-3</v>
      </c>
      <c r="DT91">
        <v>1</v>
      </c>
      <c r="DU91">
        <v>3</v>
      </c>
      <c r="DV91">
        <v>3</v>
      </c>
      <c r="DW91" t="s">
        <v>260</v>
      </c>
      <c r="DX91">
        <v>100</v>
      </c>
      <c r="DY91">
        <v>100</v>
      </c>
      <c r="DZ91">
        <v>-3.641</v>
      </c>
      <c r="EA91">
        <v>0.41499999999999998</v>
      </c>
      <c r="EB91">
        <v>2</v>
      </c>
      <c r="EC91">
        <v>515.65499999999997</v>
      </c>
      <c r="ED91">
        <v>417.22300000000001</v>
      </c>
      <c r="EE91">
        <v>28.189399999999999</v>
      </c>
      <c r="EF91">
        <v>30.0976</v>
      </c>
      <c r="EG91">
        <v>30.0001</v>
      </c>
      <c r="EH91">
        <v>30.276700000000002</v>
      </c>
      <c r="EI91">
        <v>30.314699999999998</v>
      </c>
      <c r="EJ91">
        <v>20.1111</v>
      </c>
      <c r="EK91">
        <v>23.8261</v>
      </c>
      <c r="EL91">
        <v>0</v>
      </c>
      <c r="EM91">
        <v>28.1889</v>
      </c>
      <c r="EN91">
        <v>399.74099999999999</v>
      </c>
      <c r="EO91">
        <v>16.267199999999999</v>
      </c>
      <c r="EP91">
        <v>100.46299999999999</v>
      </c>
      <c r="EQ91">
        <v>90.267600000000002</v>
      </c>
    </row>
    <row r="92" spans="1:147" x14ac:dyDescent="0.3">
      <c r="A92">
        <v>76</v>
      </c>
      <c r="B92">
        <v>1684838421.3</v>
      </c>
      <c r="C92">
        <v>4621.0999999046298</v>
      </c>
      <c r="D92" t="s">
        <v>481</v>
      </c>
      <c r="E92" t="s">
        <v>482</v>
      </c>
      <c r="F92">
        <v>1684838413.2709701</v>
      </c>
      <c r="G92">
        <f t="shared" si="86"/>
        <v>1.3652469702353813E-3</v>
      </c>
      <c r="H92">
        <f t="shared" si="87"/>
        <v>-2.282403026024217</v>
      </c>
      <c r="I92">
        <f t="shared" si="88"/>
        <v>400.00787096774201</v>
      </c>
      <c r="J92">
        <f t="shared" si="89"/>
        <v>447.70018845554961</v>
      </c>
      <c r="K92">
        <f t="shared" si="90"/>
        <v>42.766326311691998</v>
      </c>
      <c r="L92">
        <f t="shared" si="91"/>
        <v>38.210542631366607</v>
      </c>
      <c r="M92">
        <f t="shared" si="92"/>
        <v>5.76242278509283E-2</v>
      </c>
      <c r="N92">
        <f t="shared" si="93"/>
        <v>3.3557443009418884</v>
      </c>
      <c r="O92">
        <f t="shared" si="94"/>
        <v>5.7080101913662133E-2</v>
      </c>
      <c r="P92">
        <f t="shared" si="95"/>
        <v>3.5723522904373271E-2</v>
      </c>
      <c r="Q92">
        <f t="shared" si="96"/>
        <v>0</v>
      </c>
      <c r="R92">
        <f t="shared" si="97"/>
        <v>28.200686037351442</v>
      </c>
      <c r="S92">
        <f t="shared" si="98"/>
        <v>27.990216129032301</v>
      </c>
      <c r="T92">
        <f t="shared" si="99"/>
        <v>3.792675770166543</v>
      </c>
      <c r="U92">
        <f t="shared" si="100"/>
        <v>40.208048731402798</v>
      </c>
      <c r="V92">
        <f t="shared" si="101"/>
        <v>1.5720700434438788</v>
      </c>
      <c r="W92">
        <f t="shared" si="102"/>
        <v>3.909839181566849</v>
      </c>
      <c r="X92">
        <f t="shared" si="103"/>
        <v>2.2206057267226642</v>
      </c>
      <c r="Y92">
        <f t="shared" si="104"/>
        <v>-60.207391387380312</v>
      </c>
      <c r="Z92">
        <f t="shared" si="105"/>
        <v>94.594558318715059</v>
      </c>
      <c r="AA92">
        <f t="shared" si="106"/>
        <v>6.1599491935982273</v>
      </c>
      <c r="AB92">
        <f t="shared" si="107"/>
        <v>40.547116124932977</v>
      </c>
      <c r="AC92">
        <v>-3.95238527039685E-2</v>
      </c>
      <c r="AD92">
        <v>4.4368987139870503E-2</v>
      </c>
      <c r="AE92">
        <v>3.34422393903577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50146.497494145638</v>
      </c>
      <c r="AK92" t="s">
        <v>483</v>
      </c>
      <c r="AL92">
        <v>2.3693576923076902</v>
      </c>
      <c r="AM92">
        <v>1.97929</v>
      </c>
      <c r="AN92">
        <f t="shared" si="111"/>
        <v>-0.39006769230769023</v>
      </c>
      <c r="AO92">
        <f t="shared" si="112"/>
        <v>-0.19707455315173128</v>
      </c>
      <c r="AP92">
        <v>-0.81576006373294097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-2.282403026024217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-5.074221831319246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0.71482560654949101</v>
      </c>
      <c r="BN92">
        <v>0.5</v>
      </c>
      <c r="BO92" t="s">
        <v>254</v>
      </c>
      <c r="BP92">
        <v>1684838413.2709701</v>
      </c>
      <c r="BQ92">
        <v>400.00787096774201</v>
      </c>
      <c r="BR92">
        <v>399.75964516129</v>
      </c>
      <c r="BS92">
        <v>16.457248387096801</v>
      </c>
      <c r="BT92">
        <v>16.265280645161301</v>
      </c>
      <c r="BU92">
        <v>500.00725806451601</v>
      </c>
      <c r="BV92">
        <v>95.324454838709698</v>
      </c>
      <c r="BW92">
        <v>0.200022064516129</v>
      </c>
      <c r="BX92">
        <v>28.513083870967701</v>
      </c>
      <c r="BY92">
        <v>27.990216129032301</v>
      </c>
      <c r="BZ92">
        <v>999.9</v>
      </c>
      <c r="CA92">
        <v>9998.8709677419392</v>
      </c>
      <c r="CB92">
        <v>0</v>
      </c>
      <c r="CC92">
        <v>73.152000000000001</v>
      </c>
      <c r="CD92">
        <v>0</v>
      </c>
      <c r="CE92">
        <v>0</v>
      </c>
      <c r="CF92">
        <v>0</v>
      </c>
      <c r="CG92">
        <v>0</v>
      </c>
      <c r="CH92">
        <v>2.35631935483871</v>
      </c>
      <c r="CI92">
        <v>0</v>
      </c>
      <c r="CJ92">
        <v>-18.9922161290323</v>
      </c>
      <c r="CK92">
        <v>-2.1928870967741898</v>
      </c>
      <c r="CL92">
        <v>36.429000000000002</v>
      </c>
      <c r="CM92">
        <v>41.092483870967698</v>
      </c>
      <c r="CN92">
        <v>38.634999999999998</v>
      </c>
      <c r="CO92">
        <v>39.804000000000002</v>
      </c>
      <c r="CP92">
        <v>37.25</v>
      </c>
      <c r="CQ92">
        <v>0</v>
      </c>
      <c r="CR92">
        <v>0</v>
      </c>
      <c r="CS92">
        <v>0</v>
      </c>
      <c r="CT92">
        <v>59.400000095367403</v>
      </c>
      <c r="CU92">
        <v>2.3693576923076902</v>
      </c>
      <c r="CV92">
        <v>-1.2091521343607201</v>
      </c>
      <c r="CW92">
        <v>-1.6681059889685901</v>
      </c>
      <c r="CX92">
        <v>-18.992934615384598</v>
      </c>
      <c r="CY92">
        <v>15</v>
      </c>
      <c r="CZ92">
        <v>1684833719.2</v>
      </c>
      <c r="DA92" t="s">
        <v>255</v>
      </c>
      <c r="DB92">
        <v>2</v>
      </c>
      <c r="DC92">
        <v>-3.641</v>
      </c>
      <c r="DD92">
        <v>0.41499999999999998</v>
      </c>
      <c r="DE92">
        <v>400</v>
      </c>
      <c r="DF92">
        <v>16</v>
      </c>
      <c r="DG92">
        <v>1.58</v>
      </c>
      <c r="DH92">
        <v>0.23</v>
      </c>
      <c r="DI92">
        <v>0.229698123076923</v>
      </c>
      <c r="DJ92">
        <v>0.15955025690468699</v>
      </c>
      <c r="DK92">
        <v>8.1472127677279502E-2</v>
      </c>
      <c r="DL92">
        <v>1</v>
      </c>
      <c r="DM92">
        <v>2.3819886363636402</v>
      </c>
      <c r="DN92">
        <v>-0.32453467731167202</v>
      </c>
      <c r="DO92">
        <v>0.18891610116652</v>
      </c>
      <c r="DP92">
        <v>1</v>
      </c>
      <c r="DQ92">
        <v>0.19223190384615399</v>
      </c>
      <c r="DR92">
        <v>-1.3877208789037599E-3</v>
      </c>
      <c r="DS92">
        <v>2.42182934877761E-3</v>
      </c>
      <c r="DT92">
        <v>1</v>
      </c>
      <c r="DU92">
        <v>3</v>
      </c>
      <c r="DV92">
        <v>3</v>
      </c>
      <c r="DW92" t="s">
        <v>260</v>
      </c>
      <c r="DX92">
        <v>100</v>
      </c>
      <c r="DY92">
        <v>100</v>
      </c>
      <c r="DZ92">
        <v>-3.641</v>
      </c>
      <c r="EA92">
        <v>0.41499999999999998</v>
      </c>
      <c r="EB92">
        <v>2</v>
      </c>
      <c r="EC92">
        <v>515.31799999999998</v>
      </c>
      <c r="ED92">
        <v>417.39699999999999</v>
      </c>
      <c r="EE92">
        <v>28.143000000000001</v>
      </c>
      <c r="EF92">
        <v>30.087199999999999</v>
      </c>
      <c r="EG92">
        <v>30.0001</v>
      </c>
      <c r="EH92">
        <v>30.266400000000001</v>
      </c>
      <c r="EI92">
        <v>30.304300000000001</v>
      </c>
      <c r="EJ92">
        <v>20.115500000000001</v>
      </c>
      <c r="EK92">
        <v>23.508700000000001</v>
      </c>
      <c r="EL92">
        <v>0</v>
      </c>
      <c r="EM92">
        <v>28.138500000000001</v>
      </c>
      <c r="EN92">
        <v>399.81200000000001</v>
      </c>
      <c r="EO92">
        <v>16.263200000000001</v>
      </c>
      <c r="EP92">
        <v>100.462</v>
      </c>
      <c r="EQ92">
        <v>90.269199999999998</v>
      </c>
    </row>
    <row r="93" spans="1:147" x14ac:dyDescent="0.3">
      <c r="A93">
        <v>77</v>
      </c>
      <c r="B93">
        <v>1684838481.3</v>
      </c>
      <c r="C93">
        <v>4681.0999999046298</v>
      </c>
      <c r="D93" t="s">
        <v>484</v>
      </c>
      <c r="E93" t="s">
        <v>485</v>
      </c>
      <c r="F93">
        <v>1684838473.3</v>
      </c>
      <c r="G93">
        <f t="shared" si="86"/>
        <v>1.2942810666417739E-3</v>
      </c>
      <c r="H93">
        <f t="shared" si="87"/>
        <v>-2.3111083746574961</v>
      </c>
      <c r="I93">
        <f t="shared" si="88"/>
        <v>400.01922580645203</v>
      </c>
      <c r="J93">
        <f t="shared" si="89"/>
        <v>451.96920851385721</v>
      </c>
      <c r="K93">
        <f t="shared" si="90"/>
        <v>43.173067717169147</v>
      </c>
      <c r="L93">
        <f t="shared" si="91"/>
        <v>38.210693999925525</v>
      </c>
      <c r="M93">
        <f t="shared" si="92"/>
        <v>5.4617891861088098E-2</v>
      </c>
      <c r="N93">
        <f t="shared" si="93"/>
        <v>3.3543419813226056</v>
      </c>
      <c r="O93">
        <f t="shared" si="94"/>
        <v>5.4128598045976972E-2</v>
      </c>
      <c r="P93">
        <f t="shared" si="95"/>
        <v>3.3873969406295508E-2</v>
      </c>
      <c r="Q93">
        <f t="shared" si="96"/>
        <v>0</v>
      </c>
      <c r="R93">
        <f t="shared" si="97"/>
        <v>28.188254792481445</v>
      </c>
      <c r="S93">
        <f t="shared" si="98"/>
        <v>27.979164516129</v>
      </c>
      <c r="T93">
        <f t="shared" si="99"/>
        <v>3.7902327678182948</v>
      </c>
      <c r="U93">
        <f t="shared" si="100"/>
        <v>40.228643547368605</v>
      </c>
      <c r="V93">
        <f t="shared" si="101"/>
        <v>1.5702694170752136</v>
      </c>
      <c r="W93">
        <f t="shared" si="102"/>
        <v>3.903361581720362</v>
      </c>
      <c r="X93">
        <f t="shared" si="103"/>
        <v>2.2199633507430812</v>
      </c>
      <c r="Y93">
        <f t="shared" si="104"/>
        <v>-57.077795038902231</v>
      </c>
      <c r="Z93">
        <f t="shared" si="105"/>
        <v>91.390924414200569</v>
      </c>
      <c r="AA93">
        <f t="shared" si="106"/>
        <v>5.9526440381821395</v>
      </c>
      <c r="AB93">
        <f t="shared" si="107"/>
        <v>40.265773413480474</v>
      </c>
      <c r="AC93">
        <v>-3.9503116671129802E-2</v>
      </c>
      <c r="AD93">
        <v>4.4345709126432799E-2</v>
      </c>
      <c r="AE93">
        <v>3.3428276635287499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50125.956911212153</v>
      </c>
      <c r="AK93" t="s">
        <v>486</v>
      </c>
      <c r="AL93">
        <v>2.2946653846153802</v>
      </c>
      <c r="AM93">
        <v>1.7592000000000001</v>
      </c>
      <c r="AN93">
        <f t="shared" si="111"/>
        <v>-0.53546538461538007</v>
      </c>
      <c r="AO93">
        <f t="shared" si="112"/>
        <v>-0.30438005037254434</v>
      </c>
      <c r="AP93">
        <v>-0.82601972285566105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-2.3111083746574961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-3.285366431788336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0.71482560654949101</v>
      </c>
      <c r="BN93">
        <v>0.5</v>
      </c>
      <c r="BO93" t="s">
        <v>254</v>
      </c>
      <c r="BP93">
        <v>1684838473.3</v>
      </c>
      <c r="BQ93">
        <v>400.01922580645203</v>
      </c>
      <c r="BR93">
        <v>399.762838709677</v>
      </c>
      <c r="BS93">
        <v>16.438800000000001</v>
      </c>
      <c r="BT93">
        <v>16.256806451612899</v>
      </c>
      <c r="BU93">
        <v>500.00470967741899</v>
      </c>
      <c r="BV93">
        <v>95.322109677419405</v>
      </c>
      <c r="BW93">
        <v>0.20003409677419401</v>
      </c>
      <c r="BX93">
        <v>28.484535483870999</v>
      </c>
      <c r="BY93">
        <v>27.979164516129</v>
      </c>
      <c r="BZ93">
        <v>999.9</v>
      </c>
      <c r="CA93">
        <v>9993.8709677419392</v>
      </c>
      <c r="CB93">
        <v>0</v>
      </c>
      <c r="CC93">
        <v>73.162354838709703</v>
      </c>
      <c r="CD93">
        <v>0</v>
      </c>
      <c r="CE93">
        <v>0</v>
      </c>
      <c r="CF93">
        <v>0</v>
      </c>
      <c r="CG93">
        <v>0</v>
      </c>
      <c r="CH93">
        <v>2.3004580645161301</v>
      </c>
      <c r="CI93">
        <v>0</v>
      </c>
      <c r="CJ93">
        <v>-19.802735483871</v>
      </c>
      <c r="CK93">
        <v>-2.2936451612903199</v>
      </c>
      <c r="CL93">
        <v>36.356709677419403</v>
      </c>
      <c r="CM93">
        <v>41</v>
      </c>
      <c r="CN93">
        <v>38.561999999999998</v>
      </c>
      <c r="CO93">
        <v>39.707322580645098</v>
      </c>
      <c r="CP93">
        <v>37.186999999999998</v>
      </c>
      <c r="CQ93">
        <v>0</v>
      </c>
      <c r="CR93">
        <v>0</v>
      </c>
      <c r="CS93">
        <v>0</v>
      </c>
      <c r="CT93">
        <v>59.400000095367403</v>
      </c>
      <c r="CU93">
        <v>2.2946653846153802</v>
      </c>
      <c r="CV93">
        <v>0.63612650175757601</v>
      </c>
      <c r="CW93">
        <v>-1.99704957579111</v>
      </c>
      <c r="CX93">
        <v>-19.8420961538462</v>
      </c>
      <c r="CY93">
        <v>15</v>
      </c>
      <c r="CZ93">
        <v>1684833719.2</v>
      </c>
      <c r="DA93" t="s">
        <v>255</v>
      </c>
      <c r="DB93">
        <v>2</v>
      </c>
      <c r="DC93">
        <v>-3.641</v>
      </c>
      <c r="DD93">
        <v>0.41499999999999998</v>
      </c>
      <c r="DE93">
        <v>400</v>
      </c>
      <c r="DF93">
        <v>16</v>
      </c>
      <c r="DG93">
        <v>1.58</v>
      </c>
      <c r="DH93">
        <v>0.23</v>
      </c>
      <c r="DI93">
        <v>0.24419161538461501</v>
      </c>
      <c r="DJ93">
        <v>0.10062931785195101</v>
      </c>
      <c r="DK93">
        <v>8.0089931256910704E-2</v>
      </c>
      <c r="DL93">
        <v>1</v>
      </c>
      <c r="DM93">
        <v>2.3214136363636402</v>
      </c>
      <c r="DN93">
        <v>-0.187165663858855</v>
      </c>
      <c r="DO93">
        <v>0.20589291412473801</v>
      </c>
      <c r="DP93">
        <v>1</v>
      </c>
      <c r="DQ93">
        <v>0.182130730769231</v>
      </c>
      <c r="DR93">
        <v>-4.6447366174352904E-3</v>
      </c>
      <c r="DS93">
        <v>2.7190222303345099E-3</v>
      </c>
      <c r="DT93">
        <v>1</v>
      </c>
      <c r="DU93">
        <v>3</v>
      </c>
      <c r="DV93">
        <v>3</v>
      </c>
      <c r="DW93" t="s">
        <v>260</v>
      </c>
      <c r="DX93">
        <v>100</v>
      </c>
      <c r="DY93">
        <v>100</v>
      </c>
      <c r="DZ93">
        <v>-3.641</v>
      </c>
      <c r="EA93">
        <v>0.41499999999999998</v>
      </c>
      <c r="EB93">
        <v>2</v>
      </c>
      <c r="EC93">
        <v>515.36099999999999</v>
      </c>
      <c r="ED93">
        <v>417.19900000000001</v>
      </c>
      <c r="EE93">
        <v>28.132100000000001</v>
      </c>
      <c r="EF93">
        <v>30.076699999999999</v>
      </c>
      <c r="EG93">
        <v>30.0002</v>
      </c>
      <c r="EH93">
        <v>30.256</v>
      </c>
      <c r="EI93">
        <v>30.294</v>
      </c>
      <c r="EJ93">
        <v>20.114999999999998</v>
      </c>
      <c r="EK93">
        <v>23.508700000000001</v>
      </c>
      <c r="EL93">
        <v>0</v>
      </c>
      <c r="EM93">
        <v>28.1388</v>
      </c>
      <c r="EN93">
        <v>399.78699999999998</v>
      </c>
      <c r="EO93">
        <v>16.2502</v>
      </c>
      <c r="EP93">
        <v>100.464</v>
      </c>
      <c r="EQ93">
        <v>90.271199999999993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2023-05-23T12:48:25Z</dcterms:created>
  <dcterms:modified xsi:type="dcterms:W3CDTF">2023-05-25T15:14:25Z</dcterms:modified>
</cp:coreProperties>
</file>