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813B9C817F7CE2CFD1CFE0130806AF50" xr6:coauthVersionLast="47" xr6:coauthVersionMax="47" xr10:uidLastSave="{32DD9FE2-B30B-44E9-A7F4-57363AF9B59B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2" i="1" l="1"/>
  <c r="BK92" i="1"/>
  <c r="BI92" i="1"/>
  <c r="BJ92" i="1" s="1"/>
  <c r="BH92" i="1"/>
  <c r="BG92" i="1"/>
  <c r="BF92" i="1"/>
  <c r="BE92" i="1"/>
  <c r="BD92" i="1"/>
  <c r="AY92" i="1" s="1"/>
  <c r="BA92" i="1"/>
  <c r="AT92" i="1"/>
  <c r="AN92" i="1"/>
  <c r="AO92" i="1" s="1"/>
  <c r="AJ92" i="1"/>
  <c r="AH92" i="1" s="1"/>
  <c r="W92" i="1"/>
  <c r="U92" i="1" s="1"/>
  <c r="V92" i="1"/>
  <c r="N92" i="1"/>
  <c r="BL91" i="1"/>
  <c r="BK91" i="1"/>
  <c r="BI91" i="1"/>
  <c r="BJ91" i="1" s="1"/>
  <c r="BH91" i="1"/>
  <c r="BG91" i="1"/>
  <c r="BF91" i="1"/>
  <c r="BE91" i="1"/>
  <c r="BD91" i="1"/>
  <c r="BA91" i="1"/>
  <c r="AY91" i="1"/>
  <c r="AT91" i="1"/>
  <c r="AN91" i="1"/>
  <c r="AO91" i="1" s="1"/>
  <c r="AJ91" i="1"/>
  <c r="AH91" i="1"/>
  <c r="W91" i="1"/>
  <c r="V91" i="1"/>
  <c r="U91" i="1"/>
  <c r="N91" i="1"/>
  <c r="BL90" i="1"/>
  <c r="BK90" i="1"/>
  <c r="BI90" i="1"/>
  <c r="BH90" i="1"/>
  <c r="BG90" i="1"/>
  <c r="BF90" i="1"/>
  <c r="BE90" i="1"/>
  <c r="BD90" i="1"/>
  <c r="AY90" i="1" s="1"/>
  <c r="BA90" i="1"/>
  <c r="AT90" i="1"/>
  <c r="AN90" i="1"/>
  <c r="AO90" i="1" s="1"/>
  <c r="AJ90" i="1"/>
  <c r="AH90" i="1"/>
  <c r="G90" i="1" s="1"/>
  <c r="W90" i="1"/>
  <c r="V90" i="1"/>
  <c r="U90" i="1"/>
  <c r="N90" i="1"/>
  <c r="I90" i="1"/>
  <c r="H90" i="1"/>
  <c r="AW90" i="1" s="1"/>
  <c r="BL89" i="1"/>
  <c r="BK89" i="1"/>
  <c r="BI89" i="1"/>
  <c r="BJ89" i="1" s="1"/>
  <c r="Q89" i="1" s="1"/>
  <c r="BH89" i="1"/>
  <c r="BG89" i="1"/>
  <c r="BF89" i="1"/>
  <c r="BE89" i="1"/>
  <c r="BD89" i="1"/>
  <c r="BA89" i="1"/>
  <c r="AY89" i="1"/>
  <c r="AW89" i="1"/>
  <c r="AV89" i="1"/>
  <c r="AT89" i="1"/>
  <c r="AX89" i="1" s="1"/>
  <c r="AN89" i="1"/>
  <c r="AO89" i="1" s="1"/>
  <c r="AJ89" i="1"/>
  <c r="AI89" i="1"/>
  <c r="AH89" i="1"/>
  <c r="W89" i="1"/>
  <c r="V89" i="1"/>
  <c r="U89" i="1" s="1"/>
  <c r="N89" i="1"/>
  <c r="L89" i="1"/>
  <c r="I89" i="1"/>
  <c r="H89" i="1"/>
  <c r="G89" i="1"/>
  <c r="Y89" i="1" s="1"/>
  <c r="BL88" i="1"/>
  <c r="BK88" i="1"/>
  <c r="BI88" i="1"/>
  <c r="BJ88" i="1" s="1"/>
  <c r="BH88" i="1"/>
  <c r="BG88" i="1"/>
  <c r="BF88" i="1"/>
  <c r="BE88" i="1"/>
  <c r="BD88" i="1"/>
  <c r="BA88" i="1"/>
  <c r="AY88" i="1"/>
  <c r="AT88" i="1"/>
  <c r="AO88" i="1"/>
  <c r="AN88" i="1"/>
  <c r="AJ88" i="1"/>
  <c r="AH88" i="1" s="1"/>
  <c r="AI88" i="1"/>
  <c r="W88" i="1"/>
  <c r="V88" i="1"/>
  <c r="U88" i="1" s="1"/>
  <c r="N88" i="1"/>
  <c r="BL87" i="1"/>
  <c r="BK87" i="1"/>
  <c r="BI87" i="1"/>
  <c r="BJ87" i="1" s="1"/>
  <c r="AV87" i="1" s="1"/>
  <c r="BH87" i="1"/>
  <c r="BG87" i="1"/>
  <c r="BF87" i="1"/>
  <c r="BE87" i="1"/>
  <c r="BD87" i="1"/>
  <c r="AY87" i="1" s="1"/>
  <c r="BA87" i="1"/>
  <c r="AT87" i="1"/>
  <c r="AO87" i="1"/>
  <c r="AN87" i="1"/>
  <c r="AJ87" i="1"/>
  <c r="AH87" i="1" s="1"/>
  <c r="W87" i="1"/>
  <c r="V87" i="1"/>
  <c r="U87" i="1" s="1"/>
  <c r="Q87" i="1"/>
  <c r="N87" i="1"/>
  <c r="BL86" i="1"/>
  <c r="BK86" i="1"/>
  <c r="BI86" i="1"/>
  <c r="BJ86" i="1" s="1"/>
  <c r="BH86" i="1"/>
  <c r="BG86" i="1"/>
  <c r="BF86" i="1"/>
  <c r="BE86" i="1"/>
  <c r="BD86" i="1"/>
  <c r="AY86" i="1" s="1"/>
  <c r="BA86" i="1"/>
  <c r="AT86" i="1"/>
  <c r="AO86" i="1"/>
  <c r="AN86" i="1"/>
  <c r="AJ86" i="1"/>
  <c r="AH86" i="1"/>
  <c r="I86" i="1" s="1"/>
  <c r="W86" i="1"/>
  <c r="V86" i="1"/>
  <c r="U86" i="1"/>
  <c r="N86" i="1"/>
  <c r="L86" i="1"/>
  <c r="BL85" i="1"/>
  <c r="BK85" i="1"/>
  <c r="BJ85" i="1"/>
  <c r="BI85" i="1"/>
  <c r="BH85" i="1"/>
  <c r="BG85" i="1"/>
  <c r="BF85" i="1"/>
  <c r="BE85" i="1"/>
  <c r="BD85" i="1"/>
  <c r="AY85" i="1" s="1"/>
  <c r="BA85" i="1"/>
  <c r="AT85" i="1"/>
  <c r="AN85" i="1"/>
  <c r="AO85" i="1" s="1"/>
  <c r="AJ85" i="1"/>
  <c r="AH85" i="1" s="1"/>
  <c r="W85" i="1"/>
  <c r="V85" i="1"/>
  <c r="N85" i="1"/>
  <c r="BL84" i="1"/>
  <c r="BK84" i="1"/>
  <c r="BJ84" i="1"/>
  <c r="Q84" i="1" s="1"/>
  <c r="BI84" i="1"/>
  <c r="BH84" i="1"/>
  <c r="BG84" i="1"/>
  <c r="BF84" i="1"/>
  <c r="BE84" i="1"/>
  <c r="BD84" i="1"/>
  <c r="AY84" i="1" s="1"/>
  <c r="BA84" i="1"/>
  <c r="AV84" i="1"/>
  <c r="AT84" i="1"/>
  <c r="AX84" i="1" s="1"/>
  <c r="AO84" i="1"/>
  <c r="AN84" i="1"/>
  <c r="AJ84" i="1"/>
  <c r="AH84" i="1" s="1"/>
  <c r="W84" i="1"/>
  <c r="U84" i="1" s="1"/>
  <c r="V84" i="1"/>
  <c r="N84" i="1"/>
  <c r="BL83" i="1"/>
  <c r="BK83" i="1"/>
  <c r="BI83" i="1"/>
  <c r="BJ83" i="1" s="1"/>
  <c r="BH83" i="1"/>
  <c r="BG83" i="1"/>
  <c r="BF83" i="1"/>
  <c r="BE83" i="1"/>
  <c r="BD83" i="1"/>
  <c r="BA83" i="1"/>
  <c r="AY83" i="1"/>
  <c r="AT83" i="1"/>
  <c r="AN83" i="1"/>
  <c r="AO83" i="1" s="1"/>
  <c r="AJ83" i="1"/>
  <c r="AH83" i="1"/>
  <c r="W83" i="1"/>
  <c r="V83" i="1"/>
  <c r="U83" i="1"/>
  <c r="N83" i="1"/>
  <c r="BL82" i="1"/>
  <c r="BK82" i="1"/>
  <c r="BI82" i="1"/>
  <c r="BJ82" i="1" s="1"/>
  <c r="BH82" i="1"/>
  <c r="BG82" i="1"/>
  <c r="BF82" i="1"/>
  <c r="BE82" i="1"/>
  <c r="BD82" i="1"/>
  <c r="AY82" i="1" s="1"/>
  <c r="BA82" i="1"/>
  <c r="AT82" i="1"/>
  <c r="AN82" i="1"/>
  <c r="AO82" i="1" s="1"/>
  <c r="AJ82" i="1"/>
  <c r="AH82" i="1"/>
  <c r="G82" i="1" s="1"/>
  <c r="W82" i="1"/>
  <c r="V82" i="1"/>
  <c r="U82" i="1"/>
  <c r="N82" i="1"/>
  <c r="I82" i="1"/>
  <c r="H82" i="1"/>
  <c r="AW82" i="1" s="1"/>
  <c r="BL81" i="1"/>
  <c r="BK81" i="1"/>
  <c r="BI81" i="1"/>
  <c r="BJ81" i="1" s="1"/>
  <c r="Q81" i="1" s="1"/>
  <c r="BH81" i="1"/>
  <c r="BG81" i="1"/>
  <c r="BF81" i="1"/>
  <c r="BE81" i="1"/>
  <c r="BD81" i="1"/>
  <c r="AY81" i="1" s="1"/>
  <c r="BA81" i="1"/>
  <c r="AV81" i="1"/>
  <c r="AX81" i="1" s="1"/>
  <c r="AT81" i="1"/>
  <c r="AN81" i="1"/>
  <c r="AO81" i="1" s="1"/>
  <c r="AJ81" i="1"/>
  <c r="AH81" i="1"/>
  <c r="I81" i="1" s="1"/>
  <c r="W81" i="1"/>
  <c r="V81" i="1"/>
  <c r="U81" i="1"/>
  <c r="N81" i="1"/>
  <c r="L81" i="1"/>
  <c r="H81" i="1"/>
  <c r="AW81" i="1" s="1"/>
  <c r="BL80" i="1"/>
  <c r="BK80" i="1"/>
  <c r="BI80" i="1"/>
  <c r="BJ80" i="1" s="1"/>
  <c r="BH80" i="1"/>
  <c r="BG80" i="1"/>
  <c r="BF80" i="1"/>
  <c r="BE80" i="1"/>
  <c r="BD80" i="1"/>
  <c r="BA80" i="1"/>
  <c r="AY80" i="1"/>
  <c r="AT80" i="1"/>
  <c r="AN80" i="1"/>
  <c r="AO80" i="1" s="1"/>
  <c r="AJ80" i="1"/>
  <c r="AH80" i="1" s="1"/>
  <c r="AI80" i="1" s="1"/>
  <c r="W80" i="1"/>
  <c r="V80" i="1"/>
  <c r="U80" i="1" s="1"/>
  <c r="N80" i="1"/>
  <c r="BL79" i="1"/>
  <c r="BK79" i="1"/>
  <c r="BI79" i="1"/>
  <c r="BJ79" i="1" s="1"/>
  <c r="BH79" i="1"/>
  <c r="BG79" i="1"/>
  <c r="BF79" i="1"/>
  <c r="BE79" i="1"/>
  <c r="BD79" i="1"/>
  <c r="AY79" i="1" s="1"/>
  <c r="BA79" i="1"/>
  <c r="AT79" i="1"/>
  <c r="AO79" i="1"/>
  <c r="AN79" i="1"/>
  <c r="AJ79" i="1"/>
  <c r="AH79" i="1" s="1"/>
  <c r="W79" i="1"/>
  <c r="V79" i="1"/>
  <c r="U79" i="1" s="1"/>
  <c r="N79" i="1"/>
  <c r="BL78" i="1"/>
  <c r="BK78" i="1"/>
  <c r="BI78" i="1"/>
  <c r="BJ78" i="1" s="1"/>
  <c r="BH78" i="1"/>
  <c r="BG78" i="1"/>
  <c r="BF78" i="1"/>
  <c r="BE78" i="1"/>
  <c r="BD78" i="1"/>
  <c r="AY78" i="1" s="1"/>
  <c r="BA78" i="1"/>
  <c r="AT78" i="1"/>
  <c r="AO78" i="1"/>
  <c r="AN78" i="1"/>
  <c r="AJ78" i="1"/>
  <c r="AH78" i="1"/>
  <c r="I78" i="1" s="1"/>
  <c r="W78" i="1"/>
  <c r="V78" i="1"/>
  <c r="U78" i="1"/>
  <c r="N78" i="1"/>
  <c r="L78" i="1"/>
  <c r="BL77" i="1"/>
  <c r="BK77" i="1"/>
  <c r="BJ77" i="1"/>
  <c r="BI77" i="1"/>
  <c r="BH77" i="1"/>
  <c r="BG77" i="1"/>
  <c r="BF77" i="1"/>
  <c r="BE77" i="1"/>
  <c r="BD77" i="1"/>
  <c r="AY77" i="1" s="1"/>
  <c r="BA77" i="1"/>
  <c r="AT77" i="1"/>
  <c r="AN77" i="1"/>
  <c r="AO77" i="1" s="1"/>
  <c r="AJ77" i="1"/>
  <c r="AH77" i="1" s="1"/>
  <c r="W77" i="1"/>
  <c r="V77" i="1"/>
  <c r="N77" i="1"/>
  <c r="G77" i="1"/>
  <c r="BL76" i="1"/>
  <c r="BK76" i="1"/>
  <c r="BJ76" i="1"/>
  <c r="Q76" i="1" s="1"/>
  <c r="BI76" i="1"/>
  <c r="BH76" i="1"/>
  <c r="BG76" i="1"/>
  <c r="BF76" i="1"/>
  <c r="BE76" i="1"/>
  <c r="BD76" i="1"/>
  <c r="AY76" i="1" s="1"/>
  <c r="BA76" i="1"/>
  <c r="AV76" i="1"/>
  <c r="AT76" i="1"/>
  <c r="AX76" i="1" s="1"/>
  <c r="AN76" i="1"/>
  <c r="AO76" i="1" s="1"/>
  <c r="AJ76" i="1"/>
  <c r="AH76" i="1" s="1"/>
  <c r="W76" i="1"/>
  <c r="V76" i="1"/>
  <c r="U76" i="1" s="1"/>
  <c r="N76" i="1"/>
  <c r="BL75" i="1"/>
  <c r="BK75" i="1"/>
  <c r="BI75" i="1"/>
  <c r="BJ75" i="1" s="1"/>
  <c r="BH75" i="1"/>
  <c r="BG75" i="1"/>
  <c r="BF75" i="1"/>
  <c r="BE75" i="1"/>
  <c r="BD75" i="1"/>
  <c r="BA75" i="1"/>
  <c r="AY75" i="1"/>
  <c r="AT75" i="1"/>
  <c r="AO75" i="1"/>
  <c r="AN75" i="1"/>
  <c r="AJ75" i="1"/>
  <c r="AH75" i="1"/>
  <c r="W75" i="1"/>
  <c r="V75" i="1"/>
  <c r="U75" i="1"/>
  <c r="N75" i="1"/>
  <c r="BL74" i="1"/>
  <c r="BK74" i="1"/>
  <c r="BI74" i="1"/>
  <c r="BH74" i="1"/>
  <c r="BG74" i="1"/>
  <c r="BF74" i="1"/>
  <c r="BE74" i="1"/>
  <c r="BD74" i="1"/>
  <c r="AY74" i="1" s="1"/>
  <c r="BA74" i="1"/>
  <c r="AT74" i="1"/>
  <c r="AN74" i="1"/>
  <c r="AO74" i="1" s="1"/>
  <c r="AJ74" i="1"/>
  <c r="AH74" i="1"/>
  <c r="G74" i="1" s="1"/>
  <c r="W74" i="1"/>
  <c r="V74" i="1"/>
  <c r="U74" i="1"/>
  <c r="N74" i="1"/>
  <c r="I74" i="1"/>
  <c r="H74" i="1"/>
  <c r="AW74" i="1" s="1"/>
  <c r="BL73" i="1"/>
  <c r="BK73" i="1"/>
  <c r="BI73" i="1"/>
  <c r="BJ73" i="1" s="1"/>
  <c r="Q73" i="1" s="1"/>
  <c r="BH73" i="1"/>
  <c r="BG73" i="1"/>
  <c r="BF73" i="1"/>
  <c r="BE73" i="1"/>
  <c r="BD73" i="1"/>
  <c r="AY73" i="1" s="1"/>
  <c r="BA73" i="1"/>
  <c r="AW73" i="1"/>
  <c r="AV73" i="1"/>
  <c r="AX73" i="1" s="1"/>
  <c r="AT73" i="1"/>
  <c r="AN73" i="1"/>
  <c r="AO73" i="1" s="1"/>
  <c r="AJ73" i="1"/>
  <c r="AH73" i="1"/>
  <c r="I73" i="1" s="1"/>
  <c r="W73" i="1"/>
  <c r="V73" i="1"/>
  <c r="U73" i="1"/>
  <c r="N73" i="1"/>
  <c r="L73" i="1"/>
  <c r="H73" i="1"/>
  <c r="BL72" i="1"/>
  <c r="BK72" i="1"/>
  <c r="BI72" i="1"/>
  <c r="BJ72" i="1" s="1"/>
  <c r="BH72" i="1"/>
  <c r="BG72" i="1"/>
  <c r="BF72" i="1"/>
  <c r="BE72" i="1"/>
  <c r="BD72" i="1"/>
  <c r="BA72" i="1"/>
  <c r="AY72" i="1"/>
  <c r="AT72" i="1"/>
  <c r="AN72" i="1"/>
  <c r="AO72" i="1" s="1"/>
  <c r="AJ72" i="1"/>
  <c r="AH72" i="1" s="1"/>
  <c r="AI72" i="1" s="1"/>
  <c r="W72" i="1"/>
  <c r="V72" i="1"/>
  <c r="U72" i="1" s="1"/>
  <c r="N72" i="1"/>
  <c r="BL71" i="1"/>
  <c r="BK71" i="1"/>
  <c r="BI71" i="1"/>
  <c r="BJ71" i="1" s="1"/>
  <c r="AV71" i="1" s="1"/>
  <c r="BH71" i="1"/>
  <c r="BG71" i="1"/>
  <c r="BF71" i="1"/>
  <c r="BE71" i="1"/>
  <c r="BD71" i="1"/>
  <c r="AY71" i="1" s="1"/>
  <c r="BA71" i="1"/>
  <c r="AT71" i="1"/>
  <c r="AX71" i="1" s="1"/>
  <c r="AO71" i="1"/>
  <c r="AN71" i="1"/>
  <c r="AJ71" i="1"/>
  <c r="AH71" i="1" s="1"/>
  <c r="W71" i="1"/>
  <c r="V71" i="1"/>
  <c r="U71" i="1" s="1"/>
  <c r="Q71" i="1"/>
  <c r="N71" i="1"/>
  <c r="BL70" i="1"/>
  <c r="BK70" i="1"/>
  <c r="BI70" i="1"/>
  <c r="BJ70" i="1" s="1"/>
  <c r="BH70" i="1"/>
  <c r="BG70" i="1"/>
  <c r="BF70" i="1"/>
  <c r="BE70" i="1"/>
  <c r="BD70" i="1"/>
  <c r="AY70" i="1" s="1"/>
  <c r="BA70" i="1"/>
  <c r="AT70" i="1"/>
  <c r="AO70" i="1"/>
  <c r="AN70" i="1"/>
  <c r="AJ70" i="1"/>
  <c r="AH70" i="1"/>
  <c r="W70" i="1"/>
  <c r="V70" i="1"/>
  <c r="U70" i="1"/>
  <c r="N70" i="1"/>
  <c r="L70" i="1"/>
  <c r="I70" i="1"/>
  <c r="BL69" i="1"/>
  <c r="BK69" i="1"/>
  <c r="BJ69" i="1"/>
  <c r="AV69" i="1" s="1"/>
  <c r="BI69" i="1"/>
  <c r="BH69" i="1"/>
  <c r="BG69" i="1"/>
  <c r="BF69" i="1"/>
  <c r="BE69" i="1"/>
  <c r="BD69" i="1"/>
  <c r="AY69" i="1" s="1"/>
  <c r="BA69" i="1"/>
  <c r="AT69" i="1"/>
  <c r="AX69" i="1" s="1"/>
  <c r="AN69" i="1"/>
  <c r="AO69" i="1" s="1"/>
  <c r="AJ69" i="1"/>
  <c r="AH69" i="1" s="1"/>
  <c r="AI69" i="1" s="1"/>
  <c r="W69" i="1"/>
  <c r="V69" i="1"/>
  <c r="U69" i="1" s="1"/>
  <c r="Q69" i="1"/>
  <c r="N69" i="1"/>
  <c r="H69" i="1"/>
  <c r="AW69" i="1" s="1"/>
  <c r="AZ69" i="1" s="1"/>
  <c r="G69" i="1"/>
  <c r="BL68" i="1"/>
  <c r="BK68" i="1"/>
  <c r="BJ68" i="1"/>
  <c r="AV68" i="1" s="1"/>
  <c r="BI68" i="1"/>
  <c r="BH68" i="1"/>
  <c r="BG68" i="1"/>
  <c r="BF68" i="1"/>
  <c r="BE68" i="1"/>
  <c r="BD68" i="1"/>
  <c r="AY68" i="1" s="1"/>
  <c r="BA68" i="1"/>
  <c r="AT68" i="1"/>
  <c r="AO68" i="1"/>
  <c r="AN68" i="1"/>
  <c r="AJ68" i="1"/>
  <c r="AH68" i="1" s="1"/>
  <c r="I68" i="1" s="1"/>
  <c r="W68" i="1"/>
  <c r="V68" i="1"/>
  <c r="U68" i="1" s="1"/>
  <c r="Q68" i="1"/>
  <c r="N68" i="1"/>
  <c r="H68" i="1"/>
  <c r="AW68" i="1" s="1"/>
  <c r="BL67" i="1"/>
  <c r="BK67" i="1"/>
  <c r="BI67" i="1"/>
  <c r="BJ67" i="1" s="1"/>
  <c r="Q67" i="1" s="1"/>
  <c r="BH67" i="1"/>
  <c r="BG67" i="1"/>
  <c r="BF67" i="1"/>
  <c r="BE67" i="1"/>
  <c r="BD67" i="1"/>
  <c r="BA67" i="1"/>
  <c r="AY67" i="1"/>
  <c r="AV67" i="1"/>
  <c r="AX67" i="1" s="1"/>
  <c r="AT67" i="1"/>
  <c r="AN67" i="1"/>
  <c r="AO67" i="1" s="1"/>
  <c r="AJ67" i="1"/>
  <c r="AH67" i="1"/>
  <c r="W67" i="1"/>
  <c r="V67" i="1"/>
  <c r="U67" i="1"/>
  <c r="N67" i="1"/>
  <c r="BL66" i="1"/>
  <c r="BK66" i="1"/>
  <c r="BI66" i="1"/>
  <c r="BJ66" i="1" s="1"/>
  <c r="BH66" i="1"/>
  <c r="BG66" i="1"/>
  <c r="BF66" i="1"/>
  <c r="BE66" i="1"/>
  <c r="BD66" i="1"/>
  <c r="BA66" i="1"/>
  <c r="AY66" i="1"/>
  <c r="AT66" i="1"/>
  <c r="AN66" i="1"/>
  <c r="AO66" i="1" s="1"/>
  <c r="AJ66" i="1"/>
  <c r="AH66" i="1" s="1"/>
  <c r="AI66" i="1" s="1"/>
  <c r="W66" i="1"/>
  <c r="V66" i="1"/>
  <c r="N66" i="1"/>
  <c r="H66" i="1"/>
  <c r="AW66" i="1" s="1"/>
  <c r="BL65" i="1"/>
  <c r="BK65" i="1"/>
  <c r="BI65" i="1"/>
  <c r="BJ65" i="1" s="1"/>
  <c r="BH65" i="1"/>
  <c r="BG65" i="1"/>
  <c r="BF65" i="1"/>
  <c r="BE65" i="1"/>
  <c r="BD65" i="1"/>
  <c r="AY65" i="1" s="1"/>
  <c r="BA65" i="1"/>
  <c r="AV65" i="1"/>
  <c r="AT65" i="1"/>
  <c r="AO65" i="1"/>
  <c r="AN65" i="1"/>
  <c r="AJ65" i="1"/>
  <c r="AH65" i="1" s="1"/>
  <c r="W65" i="1"/>
  <c r="V65" i="1"/>
  <c r="U65" i="1" s="1"/>
  <c r="Q65" i="1"/>
  <c r="N65" i="1"/>
  <c r="BL64" i="1"/>
  <c r="BK64" i="1"/>
  <c r="BI64" i="1"/>
  <c r="BJ64" i="1" s="1"/>
  <c r="BH64" i="1"/>
  <c r="BG64" i="1"/>
  <c r="BF64" i="1"/>
  <c r="BE64" i="1"/>
  <c r="BD64" i="1"/>
  <c r="BA64" i="1"/>
  <c r="AY64" i="1"/>
  <c r="AT64" i="1"/>
  <c r="AO64" i="1"/>
  <c r="AN64" i="1"/>
  <c r="AJ64" i="1"/>
  <c r="AH64" i="1"/>
  <c r="W64" i="1"/>
  <c r="V64" i="1"/>
  <c r="U64" i="1" s="1"/>
  <c r="N64" i="1"/>
  <c r="L64" i="1"/>
  <c r="BL63" i="1"/>
  <c r="BK63" i="1"/>
  <c r="BJ63" i="1" s="1"/>
  <c r="BI63" i="1"/>
  <c r="BH63" i="1"/>
  <c r="BG63" i="1"/>
  <c r="BF63" i="1"/>
  <c r="BE63" i="1"/>
  <c r="BD63" i="1"/>
  <c r="AY63" i="1" s="1"/>
  <c r="BA63" i="1"/>
  <c r="AT63" i="1"/>
  <c r="AO63" i="1"/>
  <c r="AN63" i="1"/>
  <c r="AJ63" i="1"/>
  <c r="AH63" i="1" s="1"/>
  <c r="W63" i="1"/>
  <c r="V63" i="1"/>
  <c r="N63" i="1"/>
  <c r="I63" i="1"/>
  <c r="H63" i="1"/>
  <c r="AW63" i="1" s="1"/>
  <c r="G63" i="1"/>
  <c r="BL62" i="1"/>
  <c r="BK62" i="1"/>
  <c r="BI62" i="1"/>
  <c r="BJ62" i="1" s="1"/>
  <c r="Q62" i="1" s="1"/>
  <c r="BH62" i="1"/>
  <c r="BG62" i="1"/>
  <c r="BF62" i="1"/>
  <c r="BE62" i="1"/>
  <c r="BD62" i="1"/>
  <c r="AY62" i="1" s="1"/>
  <c r="BA62" i="1"/>
  <c r="AV62" i="1"/>
  <c r="AT62" i="1"/>
  <c r="AO62" i="1"/>
  <c r="AN62" i="1"/>
  <c r="AJ62" i="1"/>
  <c r="AH62" i="1"/>
  <c r="H62" i="1" s="1"/>
  <c r="AW62" i="1" s="1"/>
  <c r="AZ62" i="1" s="1"/>
  <c r="W62" i="1"/>
  <c r="V62" i="1"/>
  <c r="U62" i="1"/>
  <c r="N62" i="1"/>
  <c r="L62" i="1"/>
  <c r="I62" i="1"/>
  <c r="BL61" i="1"/>
  <c r="BK61" i="1"/>
  <c r="BJ61" i="1"/>
  <c r="BI61" i="1"/>
  <c r="BH61" i="1"/>
  <c r="BG61" i="1"/>
  <c r="BF61" i="1"/>
  <c r="BE61" i="1"/>
  <c r="BD61" i="1"/>
  <c r="BA61" i="1"/>
  <c r="AY61" i="1"/>
  <c r="AT61" i="1"/>
  <c r="AN61" i="1"/>
  <c r="AO61" i="1" s="1"/>
  <c r="AJ61" i="1"/>
  <c r="AI61" i="1"/>
  <c r="AH61" i="1"/>
  <c r="W61" i="1"/>
  <c r="V61" i="1"/>
  <c r="U61" i="1"/>
  <c r="N61" i="1"/>
  <c r="BL60" i="1"/>
  <c r="Q60" i="1" s="1"/>
  <c r="BK60" i="1"/>
  <c r="BJ60" i="1" s="1"/>
  <c r="AV60" i="1" s="1"/>
  <c r="BI60" i="1"/>
  <c r="BH60" i="1"/>
  <c r="BG60" i="1"/>
  <c r="BF60" i="1"/>
  <c r="BE60" i="1"/>
  <c r="BD60" i="1"/>
  <c r="AY60" i="1" s="1"/>
  <c r="BA60" i="1"/>
  <c r="AT60" i="1"/>
  <c r="AX60" i="1" s="1"/>
  <c r="AN60" i="1"/>
  <c r="AO60" i="1" s="1"/>
  <c r="AJ60" i="1"/>
  <c r="AH60" i="1" s="1"/>
  <c r="W60" i="1"/>
  <c r="V60" i="1"/>
  <c r="U60" i="1" s="1"/>
  <c r="N60" i="1"/>
  <c r="I60" i="1"/>
  <c r="H60" i="1"/>
  <c r="AW60" i="1" s="1"/>
  <c r="AZ60" i="1" s="1"/>
  <c r="BL59" i="1"/>
  <c r="BK59" i="1"/>
  <c r="BI59" i="1"/>
  <c r="BJ59" i="1" s="1"/>
  <c r="Q59" i="1" s="1"/>
  <c r="BH59" i="1"/>
  <c r="BG59" i="1"/>
  <c r="BF59" i="1"/>
  <c r="BE59" i="1"/>
  <c r="BD59" i="1"/>
  <c r="BA59" i="1"/>
  <c r="AY59" i="1"/>
  <c r="AT59" i="1"/>
  <c r="AN59" i="1"/>
  <c r="AO59" i="1" s="1"/>
  <c r="AJ59" i="1"/>
  <c r="AH59" i="1"/>
  <c r="W59" i="1"/>
  <c r="V59" i="1"/>
  <c r="U59" i="1"/>
  <c r="N59" i="1"/>
  <c r="L59" i="1"/>
  <c r="BL58" i="1"/>
  <c r="BK58" i="1"/>
  <c r="BJ58" i="1"/>
  <c r="BI58" i="1"/>
  <c r="BH58" i="1"/>
  <c r="BG58" i="1"/>
  <c r="BF58" i="1"/>
  <c r="BE58" i="1"/>
  <c r="BD58" i="1"/>
  <c r="BA58" i="1"/>
  <c r="AY58" i="1"/>
  <c r="AT58" i="1"/>
  <c r="AN58" i="1"/>
  <c r="AO58" i="1" s="1"/>
  <c r="AJ58" i="1"/>
  <c r="AH58" i="1" s="1"/>
  <c r="AI58" i="1" s="1"/>
  <c r="W58" i="1"/>
  <c r="V58" i="1"/>
  <c r="U58" i="1" s="1"/>
  <c r="N58" i="1"/>
  <c r="H58" i="1"/>
  <c r="AW58" i="1" s="1"/>
  <c r="BL57" i="1"/>
  <c r="BK57" i="1"/>
  <c r="BI57" i="1"/>
  <c r="BJ57" i="1" s="1"/>
  <c r="BH57" i="1"/>
  <c r="BG57" i="1"/>
  <c r="BF57" i="1"/>
  <c r="BE57" i="1"/>
  <c r="BD57" i="1"/>
  <c r="AY57" i="1" s="1"/>
  <c r="BA57" i="1"/>
  <c r="AT57" i="1"/>
  <c r="AO57" i="1"/>
  <c r="AN57" i="1"/>
  <c r="AJ57" i="1"/>
  <c r="AH57" i="1" s="1"/>
  <c r="W57" i="1"/>
  <c r="V57" i="1"/>
  <c r="U57" i="1" s="1"/>
  <c r="N57" i="1"/>
  <c r="I57" i="1"/>
  <c r="BL56" i="1"/>
  <c r="BK56" i="1"/>
  <c r="BI56" i="1"/>
  <c r="BJ56" i="1" s="1"/>
  <c r="BH56" i="1"/>
  <c r="BG56" i="1"/>
  <c r="BF56" i="1"/>
  <c r="BE56" i="1"/>
  <c r="BD56" i="1"/>
  <c r="BA56" i="1"/>
  <c r="AY56" i="1"/>
  <c r="AT56" i="1"/>
  <c r="AO56" i="1"/>
  <c r="AN56" i="1"/>
  <c r="AJ56" i="1"/>
  <c r="AH56" i="1"/>
  <c r="W56" i="1"/>
  <c r="V56" i="1"/>
  <c r="U56" i="1" s="1"/>
  <c r="N56" i="1"/>
  <c r="BL55" i="1"/>
  <c r="BK55" i="1"/>
  <c r="BJ55" i="1"/>
  <c r="AV55" i="1" s="1"/>
  <c r="BI55" i="1"/>
  <c r="BH55" i="1"/>
  <c r="BG55" i="1"/>
  <c r="BF55" i="1"/>
  <c r="BE55" i="1"/>
  <c r="BD55" i="1"/>
  <c r="AY55" i="1" s="1"/>
  <c r="BA55" i="1"/>
  <c r="AT55" i="1"/>
  <c r="AN55" i="1"/>
  <c r="AO55" i="1" s="1"/>
  <c r="AJ55" i="1"/>
  <c r="AH55" i="1" s="1"/>
  <c r="W55" i="1"/>
  <c r="V55" i="1"/>
  <c r="U55" i="1" s="1"/>
  <c r="N55" i="1"/>
  <c r="BL54" i="1"/>
  <c r="BK54" i="1"/>
  <c r="BJ54" i="1"/>
  <c r="BI54" i="1"/>
  <c r="BH54" i="1"/>
  <c r="BG54" i="1"/>
  <c r="BF54" i="1"/>
  <c r="BE54" i="1"/>
  <c r="BD54" i="1"/>
  <c r="AY54" i="1" s="1"/>
  <c r="BA54" i="1"/>
  <c r="AV54" i="1"/>
  <c r="AT54" i="1"/>
  <c r="AX54" i="1" s="1"/>
  <c r="AO54" i="1"/>
  <c r="AN54" i="1"/>
  <c r="AJ54" i="1"/>
  <c r="AH54" i="1" s="1"/>
  <c r="W54" i="1"/>
  <c r="U54" i="1" s="1"/>
  <c r="V54" i="1"/>
  <c r="Q54" i="1"/>
  <c r="N54" i="1"/>
  <c r="L54" i="1"/>
  <c r="BL53" i="1"/>
  <c r="BK53" i="1"/>
  <c r="BI53" i="1"/>
  <c r="BJ53" i="1" s="1"/>
  <c r="BH53" i="1"/>
  <c r="BG53" i="1"/>
  <c r="BF53" i="1"/>
  <c r="BE53" i="1"/>
  <c r="BD53" i="1"/>
  <c r="BA53" i="1"/>
  <c r="AY53" i="1"/>
  <c r="AT53" i="1"/>
  <c r="AN53" i="1"/>
  <c r="AO53" i="1" s="1"/>
  <c r="AJ53" i="1"/>
  <c r="AH53" i="1" s="1"/>
  <c r="W53" i="1"/>
  <c r="V53" i="1"/>
  <c r="U53" i="1" s="1"/>
  <c r="N53" i="1"/>
  <c r="G53" i="1"/>
  <c r="BL52" i="1"/>
  <c r="BK52" i="1"/>
  <c r="BJ52" i="1" s="1"/>
  <c r="AV52" i="1" s="1"/>
  <c r="BI52" i="1"/>
  <c r="BH52" i="1"/>
  <c r="BG52" i="1"/>
  <c r="BF52" i="1"/>
  <c r="BE52" i="1"/>
  <c r="BD52" i="1"/>
  <c r="AY52" i="1" s="1"/>
  <c r="BA52" i="1"/>
  <c r="AT52" i="1"/>
  <c r="AX52" i="1" s="1"/>
  <c r="AO52" i="1"/>
  <c r="AN52" i="1"/>
  <c r="AJ52" i="1"/>
  <c r="AH52" i="1" s="1"/>
  <c r="W52" i="1"/>
  <c r="U52" i="1" s="1"/>
  <c r="V52" i="1"/>
  <c r="N52" i="1"/>
  <c r="I52" i="1"/>
  <c r="H52" i="1"/>
  <c r="AW52" i="1" s="1"/>
  <c r="AZ52" i="1" s="1"/>
  <c r="BL51" i="1"/>
  <c r="BK51" i="1"/>
  <c r="BI51" i="1"/>
  <c r="BJ51" i="1" s="1"/>
  <c r="Q51" i="1" s="1"/>
  <c r="BH51" i="1"/>
  <c r="BG51" i="1"/>
  <c r="BF51" i="1"/>
  <c r="BE51" i="1"/>
  <c r="BD51" i="1"/>
  <c r="BA51" i="1"/>
  <c r="AY51" i="1"/>
  <c r="AV51" i="1"/>
  <c r="AX51" i="1" s="1"/>
  <c r="AT51" i="1"/>
  <c r="AN51" i="1"/>
  <c r="AO51" i="1" s="1"/>
  <c r="AJ51" i="1"/>
  <c r="AH51" i="1"/>
  <c r="L51" i="1" s="1"/>
  <c r="W51" i="1"/>
  <c r="V51" i="1"/>
  <c r="U51" i="1"/>
  <c r="N51" i="1"/>
  <c r="BL50" i="1"/>
  <c r="BK50" i="1"/>
  <c r="BJ50" i="1"/>
  <c r="BI50" i="1"/>
  <c r="BH50" i="1"/>
  <c r="BG50" i="1"/>
  <c r="BF50" i="1"/>
  <c r="BE50" i="1"/>
  <c r="BD50" i="1"/>
  <c r="BA50" i="1"/>
  <c r="AY50" i="1"/>
  <c r="AT50" i="1"/>
  <c r="AN50" i="1"/>
  <c r="AO50" i="1" s="1"/>
  <c r="AJ50" i="1"/>
  <c r="AH50" i="1" s="1"/>
  <c r="AI50" i="1" s="1"/>
  <c r="W50" i="1"/>
  <c r="V50" i="1"/>
  <c r="U50" i="1" s="1"/>
  <c r="N50" i="1"/>
  <c r="H50" i="1"/>
  <c r="AW50" i="1" s="1"/>
  <c r="BL49" i="1"/>
  <c r="BK49" i="1"/>
  <c r="BI49" i="1"/>
  <c r="BJ49" i="1" s="1"/>
  <c r="Q49" i="1" s="1"/>
  <c r="BH49" i="1"/>
  <c r="BG49" i="1"/>
  <c r="BF49" i="1"/>
  <c r="BE49" i="1"/>
  <c r="BD49" i="1"/>
  <c r="AY49" i="1" s="1"/>
  <c r="BA49" i="1"/>
  <c r="AT49" i="1"/>
  <c r="AO49" i="1"/>
  <c r="AN49" i="1"/>
  <c r="AJ49" i="1"/>
  <c r="AH49" i="1" s="1"/>
  <c r="W49" i="1"/>
  <c r="V49" i="1"/>
  <c r="U49" i="1" s="1"/>
  <c r="N49" i="1"/>
  <c r="I49" i="1"/>
  <c r="BL48" i="1"/>
  <c r="BK48" i="1"/>
  <c r="BI48" i="1"/>
  <c r="BJ48" i="1" s="1"/>
  <c r="BH48" i="1"/>
  <c r="BG48" i="1"/>
  <c r="BF48" i="1"/>
  <c r="BE48" i="1"/>
  <c r="BD48" i="1"/>
  <c r="AY48" i="1" s="1"/>
  <c r="BA48" i="1"/>
  <c r="AV48" i="1"/>
  <c r="AX48" i="1" s="1"/>
  <c r="AT48" i="1"/>
  <c r="AO48" i="1"/>
  <c r="AN48" i="1"/>
  <c r="AJ48" i="1"/>
  <c r="AI48" i="1"/>
  <c r="AH48" i="1"/>
  <c r="W48" i="1"/>
  <c r="V48" i="1"/>
  <c r="U48" i="1"/>
  <c r="Q48" i="1"/>
  <c r="N48" i="1"/>
  <c r="L48" i="1"/>
  <c r="I48" i="1"/>
  <c r="H48" i="1"/>
  <c r="AW48" i="1" s="1"/>
  <c r="AZ48" i="1" s="1"/>
  <c r="G48" i="1"/>
  <c r="Y48" i="1" s="1"/>
  <c r="BL47" i="1"/>
  <c r="BK47" i="1"/>
  <c r="BI47" i="1"/>
  <c r="BJ47" i="1" s="1"/>
  <c r="BH47" i="1"/>
  <c r="BG47" i="1"/>
  <c r="BF47" i="1"/>
  <c r="BE47" i="1"/>
  <c r="BD47" i="1"/>
  <c r="BA47" i="1"/>
  <c r="AY47" i="1"/>
  <c r="AT47" i="1"/>
  <c r="AN47" i="1"/>
  <c r="AO47" i="1" s="1"/>
  <c r="AJ47" i="1"/>
  <c r="AH47" i="1" s="1"/>
  <c r="AI47" i="1"/>
  <c r="W47" i="1"/>
  <c r="V47" i="1"/>
  <c r="U47" i="1" s="1"/>
  <c r="N47" i="1"/>
  <c r="H47" i="1"/>
  <c r="AW47" i="1" s="1"/>
  <c r="G47" i="1"/>
  <c r="Y47" i="1" s="1"/>
  <c r="BL46" i="1"/>
  <c r="BK46" i="1"/>
  <c r="BI46" i="1"/>
  <c r="BJ46" i="1" s="1"/>
  <c r="Q46" i="1" s="1"/>
  <c r="BH46" i="1"/>
  <c r="BG46" i="1"/>
  <c r="BF46" i="1"/>
  <c r="BE46" i="1"/>
  <c r="BD46" i="1"/>
  <c r="AY46" i="1" s="1"/>
  <c r="BA46" i="1"/>
  <c r="AT46" i="1"/>
  <c r="AO46" i="1"/>
  <c r="AN46" i="1"/>
  <c r="AJ46" i="1"/>
  <c r="AI46" i="1"/>
  <c r="AH46" i="1"/>
  <c r="G46" i="1" s="1"/>
  <c r="Y46" i="1"/>
  <c r="W46" i="1"/>
  <c r="V46" i="1"/>
  <c r="U46" i="1" s="1"/>
  <c r="N46" i="1"/>
  <c r="I46" i="1"/>
  <c r="H46" i="1"/>
  <c r="AW46" i="1" s="1"/>
  <c r="BL45" i="1"/>
  <c r="BK45" i="1"/>
  <c r="BI45" i="1"/>
  <c r="BJ45" i="1" s="1"/>
  <c r="BH45" i="1"/>
  <c r="BG45" i="1"/>
  <c r="BF45" i="1"/>
  <c r="BE45" i="1"/>
  <c r="BD45" i="1"/>
  <c r="BA45" i="1"/>
  <c r="AY45" i="1"/>
  <c r="AT45" i="1"/>
  <c r="AO45" i="1"/>
  <c r="AN45" i="1"/>
  <c r="AJ45" i="1"/>
  <c r="AI45" i="1"/>
  <c r="AH45" i="1"/>
  <c r="W45" i="1"/>
  <c r="V45" i="1"/>
  <c r="U45" i="1"/>
  <c r="N45" i="1"/>
  <c r="L45" i="1"/>
  <c r="BL44" i="1"/>
  <c r="BK44" i="1"/>
  <c r="BJ44" i="1" s="1"/>
  <c r="BI44" i="1"/>
  <c r="BH44" i="1"/>
  <c r="BG44" i="1"/>
  <c r="BF44" i="1"/>
  <c r="BE44" i="1"/>
  <c r="BD44" i="1"/>
  <c r="AY44" i="1" s="1"/>
  <c r="BA44" i="1"/>
  <c r="AT44" i="1"/>
  <c r="AN44" i="1"/>
  <c r="AO44" i="1" s="1"/>
  <c r="AJ44" i="1"/>
  <c r="AH44" i="1" s="1"/>
  <c r="W44" i="1"/>
  <c r="V44" i="1"/>
  <c r="N44" i="1"/>
  <c r="G44" i="1"/>
  <c r="Y44" i="1" s="1"/>
  <c r="BL43" i="1"/>
  <c r="BK43" i="1"/>
  <c r="BJ43" i="1"/>
  <c r="Q43" i="1" s="1"/>
  <c r="BI43" i="1"/>
  <c r="BH43" i="1"/>
  <c r="BG43" i="1"/>
  <c r="BF43" i="1"/>
  <c r="BE43" i="1"/>
  <c r="BD43" i="1"/>
  <c r="AY43" i="1" s="1"/>
  <c r="BA43" i="1"/>
  <c r="AV43" i="1"/>
  <c r="AT43" i="1"/>
  <c r="AO43" i="1"/>
  <c r="AN43" i="1"/>
  <c r="AJ43" i="1"/>
  <c r="AH43" i="1" s="1"/>
  <c r="L43" i="1" s="1"/>
  <c r="W43" i="1"/>
  <c r="V43" i="1"/>
  <c r="U43" i="1" s="1"/>
  <c r="N43" i="1"/>
  <c r="BL42" i="1"/>
  <c r="BK42" i="1"/>
  <c r="BI42" i="1"/>
  <c r="BJ42" i="1" s="1"/>
  <c r="BH42" i="1"/>
  <c r="BG42" i="1"/>
  <c r="BF42" i="1"/>
  <c r="BE42" i="1"/>
  <c r="BD42" i="1"/>
  <c r="BA42" i="1"/>
  <c r="AY42" i="1"/>
  <c r="AT42" i="1"/>
  <c r="AO42" i="1"/>
  <c r="AN42" i="1"/>
  <c r="AJ42" i="1"/>
  <c r="AH42" i="1" s="1"/>
  <c r="W42" i="1"/>
  <c r="U42" i="1" s="1"/>
  <c r="V42" i="1"/>
  <c r="N42" i="1"/>
  <c r="BL41" i="1"/>
  <c r="BK41" i="1"/>
  <c r="BJ41" i="1" s="1"/>
  <c r="AV41" i="1" s="1"/>
  <c r="BI41" i="1"/>
  <c r="BH41" i="1"/>
  <c r="BG41" i="1"/>
  <c r="BF41" i="1"/>
  <c r="BE41" i="1"/>
  <c r="BD41" i="1"/>
  <c r="AY41" i="1" s="1"/>
  <c r="BA41" i="1"/>
  <c r="AT41" i="1"/>
  <c r="AX41" i="1" s="1"/>
  <c r="AN41" i="1"/>
  <c r="AO41" i="1" s="1"/>
  <c r="AJ41" i="1"/>
  <c r="AH41" i="1"/>
  <c r="G41" i="1" s="1"/>
  <c r="W41" i="1"/>
  <c r="V41" i="1"/>
  <c r="U41" i="1"/>
  <c r="Q41" i="1"/>
  <c r="N41" i="1"/>
  <c r="I41" i="1"/>
  <c r="H41" i="1"/>
  <c r="AW41" i="1" s="1"/>
  <c r="BL40" i="1"/>
  <c r="BK40" i="1"/>
  <c r="BJ40" i="1" s="1"/>
  <c r="Q40" i="1" s="1"/>
  <c r="BI40" i="1"/>
  <c r="BH40" i="1"/>
  <c r="BG40" i="1"/>
  <c r="BF40" i="1"/>
  <c r="BE40" i="1"/>
  <c r="BD40" i="1"/>
  <c r="AY40" i="1" s="1"/>
  <c r="BA40" i="1"/>
  <c r="AT40" i="1"/>
  <c r="AN40" i="1"/>
  <c r="AO40" i="1" s="1"/>
  <c r="AJ40" i="1"/>
  <c r="AH40" i="1"/>
  <c r="W40" i="1"/>
  <c r="V40" i="1"/>
  <c r="U40" i="1"/>
  <c r="N40" i="1"/>
  <c r="L40" i="1"/>
  <c r="BL39" i="1"/>
  <c r="BK39" i="1"/>
  <c r="BI39" i="1"/>
  <c r="BJ39" i="1" s="1"/>
  <c r="BH39" i="1"/>
  <c r="BG39" i="1"/>
  <c r="BF39" i="1"/>
  <c r="BE39" i="1"/>
  <c r="BD39" i="1"/>
  <c r="BA39" i="1"/>
  <c r="AY39" i="1"/>
  <c r="AT39" i="1"/>
  <c r="AN39" i="1"/>
  <c r="AO39" i="1" s="1"/>
  <c r="AJ39" i="1"/>
  <c r="AH39" i="1" s="1"/>
  <c r="AI39" i="1"/>
  <c r="W39" i="1"/>
  <c r="V39" i="1"/>
  <c r="U39" i="1" s="1"/>
  <c r="N39" i="1"/>
  <c r="G39" i="1"/>
  <c r="Y39" i="1" s="1"/>
  <c r="BL38" i="1"/>
  <c r="BK38" i="1"/>
  <c r="BI38" i="1"/>
  <c r="BJ38" i="1" s="1"/>
  <c r="AV38" i="1" s="1"/>
  <c r="BH38" i="1"/>
  <c r="BG38" i="1"/>
  <c r="BF38" i="1"/>
  <c r="BE38" i="1"/>
  <c r="BD38" i="1"/>
  <c r="AY38" i="1" s="1"/>
  <c r="BA38" i="1"/>
  <c r="AT38" i="1"/>
  <c r="AO38" i="1"/>
  <c r="AN38" i="1"/>
  <c r="AJ38" i="1"/>
  <c r="AI38" i="1"/>
  <c r="AH38" i="1"/>
  <c r="G38" i="1" s="1"/>
  <c r="W38" i="1"/>
  <c r="V38" i="1"/>
  <c r="U38" i="1" s="1"/>
  <c r="Q38" i="1"/>
  <c r="N38" i="1"/>
  <c r="I38" i="1"/>
  <c r="H38" i="1"/>
  <c r="AW38" i="1" s="1"/>
  <c r="BL37" i="1"/>
  <c r="BK37" i="1"/>
  <c r="BI37" i="1"/>
  <c r="BJ37" i="1" s="1"/>
  <c r="BH37" i="1"/>
  <c r="BG37" i="1"/>
  <c r="BF37" i="1"/>
  <c r="BE37" i="1"/>
  <c r="BD37" i="1"/>
  <c r="BA37" i="1"/>
  <c r="AY37" i="1"/>
  <c r="AT37" i="1"/>
  <c r="AO37" i="1"/>
  <c r="AN37" i="1"/>
  <c r="AJ37" i="1"/>
  <c r="AH37" i="1"/>
  <c r="W37" i="1"/>
  <c r="V37" i="1"/>
  <c r="U37" i="1"/>
  <c r="N37" i="1"/>
  <c r="BL36" i="1"/>
  <c r="BK36" i="1"/>
  <c r="BJ36" i="1" s="1"/>
  <c r="BI36" i="1"/>
  <c r="BH36" i="1"/>
  <c r="BG36" i="1"/>
  <c r="BF36" i="1"/>
  <c r="BE36" i="1"/>
  <c r="BD36" i="1"/>
  <c r="AY36" i="1" s="1"/>
  <c r="BA36" i="1"/>
  <c r="AT36" i="1"/>
  <c r="AO36" i="1"/>
  <c r="AN36" i="1"/>
  <c r="AJ36" i="1"/>
  <c r="AH36" i="1" s="1"/>
  <c r="W36" i="1"/>
  <c r="V36" i="1"/>
  <c r="N36" i="1"/>
  <c r="I36" i="1"/>
  <c r="H36" i="1"/>
  <c r="AW36" i="1" s="1"/>
  <c r="G36" i="1"/>
  <c r="Y36" i="1" s="1"/>
  <c r="BL35" i="1"/>
  <c r="BK35" i="1"/>
  <c r="BJ35" i="1"/>
  <c r="Q35" i="1" s="1"/>
  <c r="BI35" i="1"/>
  <c r="BH35" i="1"/>
  <c r="BG35" i="1"/>
  <c r="BF35" i="1"/>
  <c r="BE35" i="1"/>
  <c r="BD35" i="1"/>
  <c r="AY35" i="1" s="1"/>
  <c r="BA35" i="1"/>
  <c r="AV35" i="1"/>
  <c r="AT35" i="1"/>
  <c r="AX35" i="1" s="1"/>
  <c r="AO35" i="1"/>
  <c r="AN35" i="1"/>
  <c r="AJ35" i="1"/>
  <c r="AH35" i="1" s="1"/>
  <c r="W35" i="1"/>
  <c r="V35" i="1"/>
  <c r="U35" i="1" s="1"/>
  <c r="N35" i="1"/>
  <c r="BL34" i="1"/>
  <c r="BK34" i="1"/>
  <c r="BJ34" i="1"/>
  <c r="BI34" i="1"/>
  <c r="BH34" i="1"/>
  <c r="BG34" i="1"/>
  <c r="BF34" i="1"/>
  <c r="BE34" i="1"/>
  <c r="BD34" i="1"/>
  <c r="BA34" i="1"/>
  <c r="AY34" i="1"/>
  <c r="AT34" i="1"/>
  <c r="AO34" i="1"/>
  <c r="AN34" i="1"/>
  <c r="AJ34" i="1"/>
  <c r="AH34" i="1"/>
  <c r="W34" i="1"/>
  <c r="U34" i="1" s="1"/>
  <c r="V34" i="1"/>
  <c r="N34" i="1"/>
  <c r="BL33" i="1"/>
  <c r="BK33" i="1"/>
  <c r="BJ33" i="1" s="1"/>
  <c r="AV33" i="1" s="1"/>
  <c r="BI33" i="1"/>
  <c r="BH33" i="1"/>
  <c r="BG33" i="1"/>
  <c r="BF33" i="1"/>
  <c r="BE33" i="1"/>
  <c r="BD33" i="1"/>
  <c r="AY33" i="1" s="1"/>
  <c r="BA33" i="1"/>
  <c r="AT33" i="1"/>
  <c r="AX33" i="1" s="1"/>
  <c r="AN33" i="1"/>
  <c r="AO33" i="1" s="1"/>
  <c r="AJ33" i="1"/>
  <c r="AH33" i="1"/>
  <c r="G33" i="1" s="1"/>
  <c r="Y33" i="1" s="1"/>
  <c r="W33" i="1"/>
  <c r="V33" i="1"/>
  <c r="U33" i="1"/>
  <c r="N33" i="1"/>
  <c r="I33" i="1"/>
  <c r="H33" i="1"/>
  <c r="AW33" i="1" s="1"/>
  <c r="BL32" i="1"/>
  <c r="BK32" i="1"/>
  <c r="BJ32" i="1" s="1"/>
  <c r="Q32" i="1" s="1"/>
  <c r="BI32" i="1"/>
  <c r="BH32" i="1"/>
  <c r="BG32" i="1"/>
  <c r="BF32" i="1"/>
  <c r="BE32" i="1"/>
  <c r="BD32" i="1"/>
  <c r="AY32" i="1" s="1"/>
  <c r="BA32" i="1"/>
  <c r="AT32" i="1"/>
  <c r="AN32" i="1"/>
  <c r="AO32" i="1" s="1"/>
  <c r="AJ32" i="1"/>
  <c r="AH32" i="1"/>
  <c r="W32" i="1"/>
  <c r="V32" i="1"/>
  <c r="U32" i="1"/>
  <c r="N32" i="1"/>
  <c r="L32" i="1"/>
  <c r="H32" i="1"/>
  <c r="AW32" i="1" s="1"/>
  <c r="BL31" i="1"/>
  <c r="BK31" i="1"/>
  <c r="BI31" i="1"/>
  <c r="BJ31" i="1" s="1"/>
  <c r="BH31" i="1"/>
  <c r="BG31" i="1"/>
  <c r="BF31" i="1"/>
  <c r="BE31" i="1"/>
  <c r="BD31" i="1"/>
  <c r="BA31" i="1"/>
  <c r="AY31" i="1"/>
  <c r="AT31" i="1"/>
  <c r="AN31" i="1"/>
  <c r="AO31" i="1" s="1"/>
  <c r="AJ31" i="1"/>
  <c r="AH31" i="1" s="1"/>
  <c r="W31" i="1"/>
  <c r="V31" i="1"/>
  <c r="U31" i="1"/>
  <c r="N31" i="1"/>
  <c r="BL30" i="1"/>
  <c r="BK30" i="1"/>
  <c r="BI30" i="1"/>
  <c r="BH30" i="1"/>
  <c r="BG30" i="1"/>
  <c r="BF30" i="1"/>
  <c r="BE30" i="1"/>
  <c r="BD30" i="1"/>
  <c r="AY30" i="1" s="1"/>
  <c r="BA30" i="1"/>
  <c r="AT30" i="1"/>
  <c r="AO30" i="1"/>
  <c r="AN30" i="1"/>
  <c r="AJ30" i="1"/>
  <c r="AI30" i="1"/>
  <c r="AH30" i="1"/>
  <c r="G30" i="1" s="1"/>
  <c r="W30" i="1"/>
  <c r="V30" i="1"/>
  <c r="U30" i="1" s="1"/>
  <c r="N30" i="1"/>
  <c r="I30" i="1"/>
  <c r="H30" i="1"/>
  <c r="AW30" i="1" s="1"/>
  <c r="BL29" i="1"/>
  <c r="BK29" i="1"/>
  <c r="BI29" i="1"/>
  <c r="BH29" i="1"/>
  <c r="BG29" i="1"/>
  <c r="BF29" i="1"/>
  <c r="BE29" i="1"/>
  <c r="BD29" i="1"/>
  <c r="AY29" i="1" s="1"/>
  <c r="BA29" i="1"/>
  <c r="AT29" i="1"/>
  <c r="AN29" i="1"/>
  <c r="AO29" i="1" s="1"/>
  <c r="AJ29" i="1"/>
  <c r="AI29" i="1"/>
  <c r="AH29" i="1"/>
  <c r="W29" i="1"/>
  <c r="V29" i="1"/>
  <c r="U29" i="1" s="1"/>
  <c r="N29" i="1"/>
  <c r="L29" i="1"/>
  <c r="I29" i="1"/>
  <c r="H29" i="1"/>
  <c r="AW29" i="1" s="1"/>
  <c r="G29" i="1"/>
  <c r="Y29" i="1" s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O28" i="1"/>
  <c r="AN28" i="1"/>
  <c r="AJ28" i="1"/>
  <c r="AH28" i="1" s="1"/>
  <c r="W28" i="1"/>
  <c r="V28" i="1"/>
  <c r="U28" i="1" s="1"/>
  <c r="N28" i="1"/>
  <c r="BL27" i="1"/>
  <c r="BK27" i="1"/>
  <c r="BI27" i="1"/>
  <c r="BJ27" i="1" s="1"/>
  <c r="BH27" i="1"/>
  <c r="BG27" i="1"/>
  <c r="BF27" i="1"/>
  <c r="BE27" i="1"/>
  <c r="BD27" i="1"/>
  <c r="BA27" i="1"/>
  <c r="AY27" i="1"/>
  <c r="AT27" i="1"/>
  <c r="AO27" i="1"/>
  <c r="AN27" i="1"/>
  <c r="AJ27" i="1"/>
  <c r="AH27" i="1"/>
  <c r="I27" i="1" s="1"/>
  <c r="W27" i="1"/>
  <c r="V27" i="1"/>
  <c r="U27" i="1"/>
  <c r="N27" i="1"/>
  <c r="BL26" i="1"/>
  <c r="BK26" i="1"/>
  <c r="BJ26" i="1" s="1"/>
  <c r="BI26" i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 s="1"/>
  <c r="W26" i="1"/>
  <c r="U26" i="1" s="1"/>
  <c r="V26" i="1"/>
  <c r="N26" i="1"/>
  <c r="BL25" i="1"/>
  <c r="BK25" i="1"/>
  <c r="BJ25" i="1"/>
  <c r="Q25" i="1" s="1"/>
  <c r="BI25" i="1"/>
  <c r="BH25" i="1"/>
  <c r="BG25" i="1"/>
  <c r="BF25" i="1"/>
  <c r="BE25" i="1"/>
  <c r="BD25" i="1"/>
  <c r="AY25" i="1" s="1"/>
  <c r="BA25" i="1"/>
  <c r="AV25" i="1"/>
  <c r="AT25" i="1"/>
  <c r="AX25" i="1" s="1"/>
  <c r="AN25" i="1"/>
  <c r="AO25" i="1" s="1"/>
  <c r="AJ25" i="1"/>
  <c r="AH25" i="1" s="1"/>
  <c r="W25" i="1"/>
  <c r="U25" i="1" s="1"/>
  <c r="V25" i="1"/>
  <c r="N25" i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N24" i="1"/>
  <c r="AO24" i="1" s="1"/>
  <c r="AJ24" i="1"/>
  <c r="AH24" i="1" s="1"/>
  <c r="W24" i="1"/>
  <c r="V24" i="1"/>
  <c r="U24" i="1" s="1"/>
  <c r="N24" i="1"/>
  <c r="BL23" i="1"/>
  <c r="BK23" i="1"/>
  <c r="BI23" i="1"/>
  <c r="BJ23" i="1" s="1"/>
  <c r="BH23" i="1"/>
  <c r="BG23" i="1"/>
  <c r="BF23" i="1"/>
  <c r="BE23" i="1"/>
  <c r="BD23" i="1"/>
  <c r="AY23" i="1" s="1"/>
  <c r="BA23" i="1"/>
  <c r="AT23" i="1"/>
  <c r="AO23" i="1"/>
  <c r="AN23" i="1"/>
  <c r="AJ23" i="1"/>
  <c r="AH23" i="1"/>
  <c r="G23" i="1" s="1"/>
  <c r="W23" i="1"/>
  <c r="V23" i="1"/>
  <c r="U23" i="1"/>
  <c r="N23" i="1"/>
  <c r="I23" i="1"/>
  <c r="BL22" i="1"/>
  <c r="BK22" i="1"/>
  <c r="BI22" i="1"/>
  <c r="BJ22" i="1" s="1"/>
  <c r="BH22" i="1"/>
  <c r="BG22" i="1"/>
  <c r="BF22" i="1"/>
  <c r="BE22" i="1"/>
  <c r="BD22" i="1"/>
  <c r="BA22" i="1"/>
  <c r="AY22" i="1"/>
  <c r="AT22" i="1"/>
  <c r="AN22" i="1"/>
  <c r="AO22" i="1" s="1"/>
  <c r="AJ22" i="1"/>
  <c r="AH22" i="1"/>
  <c r="I22" i="1" s="1"/>
  <c r="W22" i="1"/>
  <c r="V22" i="1"/>
  <c r="U22" i="1"/>
  <c r="N22" i="1"/>
  <c r="L22" i="1"/>
  <c r="BL21" i="1"/>
  <c r="BK21" i="1"/>
  <c r="BJ21" i="1"/>
  <c r="AV21" i="1" s="1"/>
  <c r="AX21" i="1" s="1"/>
  <c r="BI21" i="1"/>
  <c r="BH21" i="1"/>
  <c r="BG21" i="1"/>
  <c r="BF21" i="1"/>
  <c r="BE21" i="1"/>
  <c r="BD21" i="1"/>
  <c r="BA21" i="1"/>
  <c r="AY21" i="1"/>
  <c r="AT21" i="1"/>
  <c r="AN21" i="1"/>
  <c r="AO21" i="1" s="1"/>
  <c r="AJ21" i="1"/>
  <c r="AH21" i="1" s="1"/>
  <c r="W21" i="1"/>
  <c r="V21" i="1"/>
  <c r="U21" i="1" s="1"/>
  <c r="N21" i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O20" i="1"/>
  <c r="AN20" i="1"/>
  <c r="AJ20" i="1"/>
  <c r="AH20" i="1" s="1"/>
  <c r="W20" i="1"/>
  <c r="V20" i="1"/>
  <c r="U20" i="1" s="1"/>
  <c r="N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O19" i="1"/>
  <c r="AN19" i="1"/>
  <c r="AJ19" i="1"/>
  <c r="AH19" i="1"/>
  <c r="I19" i="1" s="1"/>
  <c r="W19" i="1"/>
  <c r="V19" i="1"/>
  <c r="U19" i="1"/>
  <c r="N19" i="1"/>
  <c r="BL18" i="1"/>
  <c r="BK18" i="1"/>
  <c r="BJ18" i="1" s="1"/>
  <c r="BI18" i="1"/>
  <c r="BH18" i="1"/>
  <c r="BG18" i="1"/>
  <c r="BF18" i="1"/>
  <c r="BE18" i="1"/>
  <c r="BD18" i="1"/>
  <c r="AY18" i="1" s="1"/>
  <c r="BA18" i="1"/>
  <c r="AT18" i="1"/>
  <c r="AN18" i="1"/>
  <c r="AO18" i="1" s="1"/>
  <c r="AJ18" i="1"/>
  <c r="AH18" i="1" s="1"/>
  <c r="W18" i="1"/>
  <c r="U18" i="1" s="1"/>
  <c r="V18" i="1"/>
  <c r="N18" i="1"/>
  <c r="BL17" i="1"/>
  <c r="BK17" i="1"/>
  <c r="BJ17" i="1"/>
  <c r="Q17" i="1" s="1"/>
  <c r="BI17" i="1"/>
  <c r="BH17" i="1"/>
  <c r="BG17" i="1"/>
  <c r="BF17" i="1"/>
  <c r="BE17" i="1"/>
  <c r="BD17" i="1"/>
  <c r="AY17" i="1" s="1"/>
  <c r="BA17" i="1"/>
  <c r="AV17" i="1"/>
  <c r="AT17" i="1"/>
  <c r="AX17" i="1" s="1"/>
  <c r="AN17" i="1"/>
  <c r="AO17" i="1" s="1"/>
  <c r="AJ17" i="1"/>
  <c r="AH17" i="1" s="1"/>
  <c r="W17" i="1"/>
  <c r="U17" i="1" s="1"/>
  <c r="V17" i="1"/>
  <c r="N17" i="1"/>
  <c r="AI26" i="1" l="1"/>
  <c r="L26" i="1"/>
  <c r="H26" i="1"/>
  <c r="AW26" i="1" s="1"/>
  <c r="AZ26" i="1" s="1"/>
  <c r="I26" i="1"/>
  <c r="G26" i="1"/>
  <c r="AV36" i="1"/>
  <c r="AX36" i="1" s="1"/>
  <c r="Q36" i="1"/>
  <c r="AV19" i="1"/>
  <c r="AX19" i="1" s="1"/>
  <c r="Q19" i="1"/>
  <c r="Q23" i="1"/>
  <c r="AV23" i="1"/>
  <c r="AV24" i="1"/>
  <c r="AX24" i="1" s="1"/>
  <c r="Q24" i="1"/>
  <c r="AV39" i="1"/>
  <c r="AX39" i="1" s="1"/>
  <c r="Q39" i="1"/>
  <c r="L21" i="1"/>
  <c r="I21" i="1"/>
  <c r="H21" i="1"/>
  <c r="AW21" i="1" s="1"/>
  <c r="AZ21" i="1" s="1"/>
  <c r="AI21" i="1"/>
  <c r="G21" i="1"/>
  <c r="AV42" i="1"/>
  <c r="AX42" i="1" s="1"/>
  <c r="Q42" i="1"/>
  <c r="AV20" i="1"/>
  <c r="AX20" i="1" s="1"/>
  <c r="Q20" i="1"/>
  <c r="AX23" i="1"/>
  <c r="AX26" i="1"/>
  <c r="AV26" i="1"/>
  <c r="Q26" i="1"/>
  <c r="H28" i="1"/>
  <c r="AW28" i="1" s="1"/>
  <c r="AZ28" i="1" s="1"/>
  <c r="G28" i="1"/>
  <c r="AI28" i="1"/>
  <c r="L28" i="1"/>
  <c r="I28" i="1"/>
  <c r="AZ32" i="1"/>
  <c r="I17" i="1"/>
  <c r="H17" i="1"/>
  <c r="AW17" i="1" s="1"/>
  <c r="AZ17" i="1" s="1"/>
  <c r="G17" i="1"/>
  <c r="AI17" i="1"/>
  <c r="L17" i="1"/>
  <c r="AV27" i="1"/>
  <c r="AX27" i="1" s="1"/>
  <c r="Q27" i="1"/>
  <c r="AI18" i="1"/>
  <c r="L18" i="1"/>
  <c r="I18" i="1"/>
  <c r="H18" i="1"/>
  <c r="AW18" i="1" s="1"/>
  <c r="AZ18" i="1" s="1"/>
  <c r="G18" i="1"/>
  <c r="AX28" i="1"/>
  <c r="AV28" i="1"/>
  <c r="Q28" i="1"/>
  <c r="L31" i="1"/>
  <c r="I31" i="1"/>
  <c r="H31" i="1"/>
  <c r="AW31" i="1" s="1"/>
  <c r="G31" i="1"/>
  <c r="AI31" i="1"/>
  <c r="L42" i="1"/>
  <c r="I42" i="1"/>
  <c r="H42" i="1"/>
  <c r="AW42" i="1" s="1"/>
  <c r="AI42" i="1"/>
  <c r="G42" i="1"/>
  <c r="R46" i="1"/>
  <c r="S46" i="1" s="1"/>
  <c r="Q22" i="1"/>
  <c r="AV22" i="1"/>
  <c r="AX22" i="1" s="1"/>
  <c r="Y23" i="1"/>
  <c r="AV44" i="1"/>
  <c r="AX44" i="1" s="1"/>
  <c r="Q44" i="1"/>
  <c r="AV18" i="1"/>
  <c r="AX18" i="1" s="1"/>
  <c r="Q18" i="1"/>
  <c r="H20" i="1"/>
  <c r="AW20" i="1" s="1"/>
  <c r="AZ20" i="1" s="1"/>
  <c r="G20" i="1"/>
  <c r="AI20" i="1"/>
  <c r="L20" i="1"/>
  <c r="I20" i="1"/>
  <c r="L24" i="1"/>
  <c r="I24" i="1"/>
  <c r="G24" i="1"/>
  <c r="H24" i="1"/>
  <c r="AW24" i="1" s="1"/>
  <c r="AZ24" i="1" s="1"/>
  <c r="AI24" i="1"/>
  <c r="I25" i="1"/>
  <c r="H25" i="1"/>
  <c r="AW25" i="1" s="1"/>
  <c r="AZ25" i="1" s="1"/>
  <c r="G25" i="1"/>
  <c r="R25" i="1" s="1"/>
  <c r="S25" i="1" s="1"/>
  <c r="AI25" i="1"/>
  <c r="L25" i="1"/>
  <c r="Q31" i="1"/>
  <c r="AV31" i="1"/>
  <c r="AX31" i="1" s="1"/>
  <c r="AV47" i="1"/>
  <c r="Q47" i="1"/>
  <c r="L19" i="1"/>
  <c r="H23" i="1"/>
  <c r="AW23" i="1" s="1"/>
  <c r="AZ23" i="1" s="1"/>
  <c r="L27" i="1"/>
  <c r="R35" i="1"/>
  <c r="S35" i="1" s="1"/>
  <c r="I35" i="1"/>
  <c r="H35" i="1"/>
  <c r="AW35" i="1" s="1"/>
  <c r="AZ35" i="1" s="1"/>
  <c r="G35" i="1"/>
  <c r="AI35" i="1"/>
  <c r="AV40" i="1"/>
  <c r="AX40" i="1" s="1"/>
  <c r="AX43" i="1"/>
  <c r="AI44" i="1"/>
  <c r="L44" i="1"/>
  <c r="L53" i="1"/>
  <c r="I53" i="1"/>
  <c r="H53" i="1"/>
  <c r="AW53" i="1" s="1"/>
  <c r="AZ53" i="1" s="1"/>
  <c r="AI55" i="1"/>
  <c r="L55" i="1"/>
  <c r="H55" i="1"/>
  <c r="AW55" i="1" s="1"/>
  <c r="AZ55" i="1" s="1"/>
  <c r="G55" i="1"/>
  <c r="I67" i="1"/>
  <c r="H67" i="1"/>
  <c r="AW67" i="1" s="1"/>
  <c r="AZ67" i="1" s="1"/>
  <c r="G67" i="1"/>
  <c r="AI67" i="1"/>
  <c r="L67" i="1"/>
  <c r="L34" i="1"/>
  <c r="I34" i="1"/>
  <c r="H34" i="1"/>
  <c r="AW34" i="1" s="1"/>
  <c r="AV34" i="1"/>
  <c r="AX34" i="1" s="1"/>
  <c r="Q34" i="1"/>
  <c r="Q57" i="1"/>
  <c r="AV57" i="1"/>
  <c r="AX57" i="1" s="1"/>
  <c r="AI19" i="1"/>
  <c r="AI34" i="1"/>
  <c r="I37" i="1"/>
  <c r="H37" i="1"/>
  <c r="AW37" i="1" s="1"/>
  <c r="G37" i="1"/>
  <c r="L39" i="1"/>
  <c r="I39" i="1"/>
  <c r="AV49" i="1"/>
  <c r="AX49" i="1" s="1"/>
  <c r="Y53" i="1"/>
  <c r="I56" i="1"/>
  <c r="H56" i="1"/>
  <c r="AW56" i="1" s="1"/>
  <c r="G56" i="1"/>
  <c r="H65" i="1"/>
  <c r="AW65" i="1" s="1"/>
  <c r="AZ65" i="1" s="1"/>
  <c r="G65" i="1"/>
  <c r="AI65" i="1"/>
  <c r="L65" i="1"/>
  <c r="I65" i="1"/>
  <c r="G19" i="1"/>
  <c r="Q21" i="1"/>
  <c r="AI22" i="1"/>
  <c r="G27" i="1"/>
  <c r="AV32" i="1"/>
  <c r="AX32" i="1" s="1"/>
  <c r="AI36" i="1"/>
  <c r="L36" i="1"/>
  <c r="AI37" i="1"/>
  <c r="I55" i="1"/>
  <c r="AI56" i="1"/>
  <c r="Y63" i="1"/>
  <c r="AV37" i="1"/>
  <c r="AX37" i="1" s="1"/>
  <c r="Q37" i="1"/>
  <c r="AZ46" i="1"/>
  <c r="AI27" i="1"/>
  <c r="G34" i="1"/>
  <c r="L37" i="1"/>
  <c r="R38" i="1"/>
  <c r="S38" i="1" s="1"/>
  <c r="H39" i="1"/>
  <c r="AW39" i="1" s="1"/>
  <c r="AZ39" i="1" s="1"/>
  <c r="R41" i="1"/>
  <c r="S41" i="1" s="1"/>
  <c r="AV53" i="1"/>
  <c r="AX53" i="1" s="1"/>
  <c r="Q53" i="1"/>
  <c r="AV64" i="1"/>
  <c r="AX64" i="1" s="1"/>
  <c r="Q64" i="1"/>
  <c r="H19" i="1"/>
  <c r="AW19" i="1" s="1"/>
  <c r="AZ19" i="1" s="1"/>
  <c r="G22" i="1"/>
  <c r="L23" i="1"/>
  <c r="H27" i="1"/>
  <c r="AW27" i="1" s="1"/>
  <c r="Q33" i="1"/>
  <c r="AZ38" i="1"/>
  <c r="I40" i="1"/>
  <c r="H40" i="1"/>
  <c r="AW40" i="1" s="1"/>
  <c r="G40" i="1"/>
  <c r="R40" i="1" s="1"/>
  <c r="S40" i="1" s="1"/>
  <c r="AI40" i="1"/>
  <c r="AZ41" i="1"/>
  <c r="U44" i="1"/>
  <c r="AV46" i="1"/>
  <c r="AX46" i="1" s="1"/>
  <c r="L61" i="1"/>
  <c r="I61" i="1"/>
  <c r="H61" i="1"/>
  <c r="AW61" i="1" s="1"/>
  <c r="Y77" i="1"/>
  <c r="AV86" i="1"/>
  <c r="AX86" i="1" s="1"/>
  <c r="Q86" i="1"/>
  <c r="H22" i="1"/>
  <c r="AW22" i="1" s="1"/>
  <c r="AZ22" i="1" s="1"/>
  <c r="I43" i="1"/>
  <c r="H43" i="1"/>
  <c r="AW43" i="1" s="1"/>
  <c r="AZ43" i="1" s="1"/>
  <c r="G43" i="1"/>
  <c r="AI43" i="1"/>
  <c r="AV50" i="1"/>
  <c r="Q50" i="1"/>
  <c r="L56" i="1"/>
  <c r="AV58" i="1"/>
  <c r="Q58" i="1"/>
  <c r="AV63" i="1"/>
  <c r="AZ63" i="1" s="1"/>
  <c r="Q63" i="1"/>
  <c r="AV82" i="1"/>
  <c r="AX82" i="1" s="1"/>
  <c r="Q82" i="1"/>
  <c r="AI23" i="1"/>
  <c r="Y30" i="1"/>
  <c r="L35" i="1"/>
  <c r="Y38" i="1"/>
  <c r="AX38" i="1"/>
  <c r="H44" i="1"/>
  <c r="AW44" i="1" s="1"/>
  <c r="AV45" i="1"/>
  <c r="AX45" i="1" s="1"/>
  <c r="Q45" i="1"/>
  <c r="BJ29" i="1"/>
  <c r="BJ30" i="1"/>
  <c r="I32" i="1"/>
  <c r="G32" i="1"/>
  <c r="AI32" i="1"/>
  <c r="AZ33" i="1"/>
  <c r="U36" i="1"/>
  <c r="Y41" i="1"/>
  <c r="I44" i="1"/>
  <c r="I45" i="1"/>
  <c r="H45" i="1"/>
  <c r="AW45" i="1" s="1"/>
  <c r="AZ45" i="1" s="1"/>
  <c r="G45" i="1"/>
  <c r="L47" i="1"/>
  <c r="I47" i="1"/>
  <c r="AI53" i="1"/>
  <c r="G61" i="1"/>
  <c r="AV66" i="1"/>
  <c r="AZ66" i="1" s="1"/>
  <c r="Q66" i="1"/>
  <c r="I64" i="1"/>
  <c r="H64" i="1"/>
  <c r="AW64" i="1" s="1"/>
  <c r="G64" i="1"/>
  <c r="AZ68" i="1"/>
  <c r="L30" i="1"/>
  <c r="L38" i="1"/>
  <c r="L46" i="1"/>
  <c r="O48" i="1"/>
  <c r="M48" i="1" s="1"/>
  <c r="P48" i="1" s="1"/>
  <c r="J48" i="1" s="1"/>
  <c r="K48" i="1" s="1"/>
  <c r="G50" i="1"/>
  <c r="G52" i="1"/>
  <c r="AI52" i="1"/>
  <c r="L52" i="1"/>
  <c r="AV59" i="1"/>
  <c r="AX59" i="1" s="1"/>
  <c r="AI63" i="1"/>
  <c r="L63" i="1"/>
  <c r="AI64" i="1"/>
  <c r="AX65" i="1"/>
  <c r="U66" i="1"/>
  <c r="Y69" i="1"/>
  <c r="AZ73" i="1"/>
  <c r="AV75" i="1"/>
  <c r="AX75" i="1" s="1"/>
  <c r="Q75" i="1"/>
  <c r="H79" i="1"/>
  <c r="AW79" i="1" s="1"/>
  <c r="AZ79" i="1" s="1"/>
  <c r="G79" i="1"/>
  <c r="AI79" i="1"/>
  <c r="L79" i="1"/>
  <c r="AI85" i="1"/>
  <c r="L85" i="1"/>
  <c r="I85" i="1"/>
  <c r="H85" i="1"/>
  <c r="AW85" i="1" s="1"/>
  <c r="AZ85" i="1" s="1"/>
  <c r="G85" i="1"/>
  <c r="L33" i="1"/>
  <c r="L41" i="1"/>
  <c r="L50" i="1"/>
  <c r="I50" i="1"/>
  <c r="Q52" i="1"/>
  <c r="Q55" i="1"/>
  <c r="AX55" i="1"/>
  <c r="G58" i="1"/>
  <c r="G60" i="1"/>
  <c r="AI60" i="1"/>
  <c r="L60" i="1"/>
  <c r="AX62" i="1"/>
  <c r="L80" i="1"/>
  <c r="I80" i="1"/>
  <c r="H80" i="1"/>
  <c r="AW80" i="1" s="1"/>
  <c r="AZ80" i="1" s="1"/>
  <c r="G80" i="1"/>
  <c r="R48" i="1"/>
  <c r="S48" i="1" s="1"/>
  <c r="Z48" i="1" s="1"/>
  <c r="H49" i="1"/>
  <c r="AW49" i="1" s="1"/>
  <c r="G49" i="1"/>
  <c r="AI49" i="1"/>
  <c r="L49" i="1"/>
  <c r="L58" i="1"/>
  <c r="I58" i="1"/>
  <c r="AI68" i="1"/>
  <c r="G68" i="1"/>
  <c r="L68" i="1"/>
  <c r="AV72" i="1"/>
  <c r="AX72" i="1" s="1"/>
  <c r="Q72" i="1"/>
  <c r="AV79" i="1"/>
  <c r="Q79" i="1"/>
  <c r="AI33" i="1"/>
  <c r="AI41" i="1"/>
  <c r="I51" i="1"/>
  <c r="H51" i="1"/>
  <c r="AW51" i="1" s="1"/>
  <c r="AZ51" i="1" s="1"/>
  <c r="G51" i="1"/>
  <c r="R51" i="1" s="1"/>
  <c r="S51" i="1" s="1"/>
  <c r="AI51" i="1"/>
  <c r="I54" i="1"/>
  <c r="H54" i="1"/>
  <c r="AW54" i="1" s="1"/>
  <c r="AZ54" i="1" s="1"/>
  <c r="G54" i="1"/>
  <c r="AI54" i="1"/>
  <c r="H57" i="1"/>
  <c r="AW57" i="1" s="1"/>
  <c r="AZ57" i="1" s="1"/>
  <c r="G57" i="1"/>
  <c r="AI57" i="1"/>
  <c r="L57" i="1"/>
  <c r="AX63" i="1"/>
  <c r="G66" i="1"/>
  <c r="AX77" i="1"/>
  <c r="AZ89" i="1"/>
  <c r="R89" i="1"/>
  <c r="S89" i="1" s="1"/>
  <c r="AV56" i="1"/>
  <c r="AX56" i="1" s="1"/>
  <c r="Q56" i="1"/>
  <c r="I59" i="1"/>
  <c r="H59" i="1"/>
  <c r="AW59" i="1" s="1"/>
  <c r="AZ59" i="1" s="1"/>
  <c r="G59" i="1"/>
  <c r="R59" i="1" s="1"/>
  <c r="S59" i="1" s="1"/>
  <c r="Z59" i="1" s="1"/>
  <c r="AI59" i="1"/>
  <c r="AV61" i="1"/>
  <c r="AX61" i="1" s="1"/>
  <c r="Q61" i="1"/>
  <c r="U63" i="1"/>
  <c r="L66" i="1"/>
  <c r="I66" i="1"/>
  <c r="R69" i="1"/>
  <c r="S69" i="1" s="1"/>
  <c r="Z69" i="1" s="1"/>
  <c r="AV77" i="1"/>
  <c r="Q77" i="1"/>
  <c r="I79" i="1"/>
  <c r="L83" i="1"/>
  <c r="I83" i="1"/>
  <c r="H83" i="1"/>
  <c r="AW83" i="1" s="1"/>
  <c r="G83" i="1"/>
  <c r="AI83" i="1"/>
  <c r="Y74" i="1"/>
  <c r="I76" i="1"/>
  <c r="H76" i="1"/>
  <c r="AW76" i="1" s="1"/>
  <c r="AZ76" i="1" s="1"/>
  <c r="G76" i="1"/>
  <c r="AI76" i="1"/>
  <c r="L76" i="1"/>
  <c r="AX79" i="1"/>
  <c r="AV80" i="1"/>
  <c r="AX80" i="1" s="1"/>
  <c r="Q80" i="1"/>
  <c r="H87" i="1"/>
  <c r="AW87" i="1" s="1"/>
  <c r="AZ87" i="1" s="1"/>
  <c r="G87" i="1"/>
  <c r="AI87" i="1"/>
  <c r="L87" i="1"/>
  <c r="AV91" i="1"/>
  <c r="AX91" i="1" s="1"/>
  <c r="Q91" i="1"/>
  <c r="AI62" i="1"/>
  <c r="AX68" i="1"/>
  <c r="I69" i="1"/>
  <c r="AV70" i="1"/>
  <c r="AX70" i="1" s="1"/>
  <c r="Q70" i="1"/>
  <c r="U77" i="1"/>
  <c r="AZ81" i="1"/>
  <c r="AV83" i="1"/>
  <c r="AX83" i="1" s="1"/>
  <c r="Q83" i="1"/>
  <c r="AV85" i="1"/>
  <c r="AX85" i="1" s="1"/>
  <c r="Q85" i="1"/>
  <c r="L88" i="1"/>
  <c r="I88" i="1"/>
  <c r="H88" i="1"/>
  <c r="AW88" i="1" s="1"/>
  <c r="AZ88" i="1" s="1"/>
  <c r="G88" i="1"/>
  <c r="I92" i="1"/>
  <c r="H92" i="1"/>
  <c r="AW92" i="1" s="1"/>
  <c r="G92" i="1"/>
  <c r="AI92" i="1"/>
  <c r="L92" i="1"/>
  <c r="G62" i="1"/>
  <c r="R62" i="1" s="1"/>
  <c r="S62" i="1" s="1"/>
  <c r="L69" i="1"/>
  <c r="H71" i="1"/>
  <c r="AW71" i="1" s="1"/>
  <c r="AZ71" i="1" s="1"/>
  <c r="G71" i="1"/>
  <c r="AI71" i="1"/>
  <c r="L71" i="1"/>
  <c r="BJ74" i="1"/>
  <c r="L75" i="1"/>
  <c r="I75" i="1"/>
  <c r="H75" i="1"/>
  <c r="AW75" i="1" s="1"/>
  <c r="AZ75" i="1" s="1"/>
  <c r="G75" i="1"/>
  <c r="AI75" i="1"/>
  <c r="I84" i="1"/>
  <c r="H84" i="1"/>
  <c r="AW84" i="1" s="1"/>
  <c r="AZ84" i="1" s="1"/>
  <c r="G84" i="1"/>
  <c r="AI84" i="1"/>
  <c r="L84" i="1"/>
  <c r="I87" i="1"/>
  <c r="Y90" i="1"/>
  <c r="Q92" i="1"/>
  <c r="AV92" i="1"/>
  <c r="AX92" i="1" s="1"/>
  <c r="L72" i="1"/>
  <c r="I72" i="1"/>
  <c r="H72" i="1"/>
  <c r="AW72" i="1" s="1"/>
  <c r="G72" i="1"/>
  <c r="AI77" i="1"/>
  <c r="L77" i="1"/>
  <c r="I77" i="1"/>
  <c r="H77" i="1"/>
  <c r="AW77" i="1" s="1"/>
  <c r="Y82" i="1"/>
  <c r="AX87" i="1"/>
  <c r="H70" i="1"/>
  <c r="AW70" i="1" s="1"/>
  <c r="AZ70" i="1" s="1"/>
  <c r="G70" i="1"/>
  <c r="AI70" i="1"/>
  <c r="I71" i="1"/>
  <c r="AV78" i="1"/>
  <c r="AX78" i="1" s="1"/>
  <c r="Q78" i="1"/>
  <c r="U85" i="1"/>
  <c r="R87" i="1"/>
  <c r="S87" i="1" s="1"/>
  <c r="AX88" i="1"/>
  <c r="AV88" i="1"/>
  <c r="Q88" i="1"/>
  <c r="Z89" i="1"/>
  <c r="BJ90" i="1"/>
  <c r="L91" i="1"/>
  <c r="I91" i="1"/>
  <c r="H91" i="1"/>
  <c r="AW91" i="1" s="1"/>
  <c r="AZ91" i="1" s="1"/>
  <c r="G91" i="1"/>
  <c r="AI91" i="1"/>
  <c r="AI78" i="1"/>
  <c r="AI86" i="1"/>
  <c r="AI73" i="1"/>
  <c r="G78" i="1"/>
  <c r="AI81" i="1"/>
  <c r="G86" i="1"/>
  <c r="G73" i="1"/>
  <c r="R73" i="1" s="1"/>
  <c r="S73" i="1" s="1"/>
  <c r="L74" i="1"/>
  <c r="H78" i="1"/>
  <c r="AW78" i="1" s="1"/>
  <c r="AZ78" i="1" s="1"/>
  <c r="G81" i="1"/>
  <c r="R81" i="1" s="1"/>
  <c r="S81" i="1" s="1"/>
  <c r="L82" i="1"/>
  <c r="H86" i="1"/>
  <c r="AW86" i="1" s="1"/>
  <c r="O89" i="1"/>
  <c r="M89" i="1" s="1"/>
  <c r="P89" i="1" s="1"/>
  <c r="J89" i="1" s="1"/>
  <c r="K89" i="1" s="1"/>
  <c r="L90" i="1"/>
  <c r="AI74" i="1"/>
  <c r="AI82" i="1"/>
  <c r="AI90" i="1"/>
  <c r="AA62" i="1" l="1"/>
  <c r="Z62" i="1"/>
  <c r="T62" i="1"/>
  <c r="X62" i="1" s="1"/>
  <c r="Y21" i="1"/>
  <c r="Z73" i="1"/>
  <c r="T73" i="1"/>
  <c r="X73" i="1" s="1"/>
  <c r="AA73" i="1"/>
  <c r="Y70" i="1"/>
  <c r="T41" i="1"/>
  <c r="X41" i="1" s="1"/>
  <c r="AA41" i="1"/>
  <c r="Z41" i="1"/>
  <c r="O57" i="1"/>
  <c r="M57" i="1" s="1"/>
  <c r="P57" i="1" s="1"/>
  <c r="J57" i="1" s="1"/>
  <c r="K57" i="1" s="1"/>
  <c r="Y57" i="1"/>
  <c r="Y60" i="1"/>
  <c r="R50" i="1"/>
  <c r="S50" i="1" s="1"/>
  <c r="Y55" i="1"/>
  <c r="R44" i="1"/>
  <c r="S44" i="1" s="1"/>
  <c r="T87" i="1"/>
  <c r="X87" i="1" s="1"/>
  <c r="AA87" i="1"/>
  <c r="Z87" i="1"/>
  <c r="Y84" i="1"/>
  <c r="R84" i="1"/>
  <c r="S84" i="1" s="1"/>
  <c r="R80" i="1"/>
  <c r="S80" i="1" s="1"/>
  <c r="O80" i="1" s="1"/>
  <c r="M80" i="1" s="1"/>
  <c r="P80" i="1" s="1"/>
  <c r="J80" i="1" s="1"/>
  <c r="K80" i="1" s="1"/>
  <c r="R66" i="1"/>
  <c r="S66" i="1" s="1"/>
  <c r="Y32" i="1"/>
  <c r="Y22" i="1"/>
  <c r="O41" i="1"/>
  <c r="M41" i="1" s="1"/>
  <c r="P41" i="1" s="1"/>
  <c r="J41" i="1" s="1"/>
  <c r="K41" i="1" s="1"/>
  <c r="AA35" i="1"/>
  <c r="Z35" i="1"/>
  <c r="T35" i="1"/>
  <c r="X35" i="1" s="1"/>
  <c r="R31" i="1"/>
  <c r="S31" i="1" s="1"/>
  <c r="O31" i="1" s="1"/>
  <c r="M31" i="1" s="1"/>
  <c r="P31" i="1" s="1"/>
  <c r="J31" i="1" s="1"/>
  <c r="K31" i="1" s="1"/>
  <c r="Y20" i="1"/>
  <c r="R36" i="1"/>
  <c r="S36" i="1" s="1"/>
  <c r="Y78" i="1"/>
  <c r="O78" i="1"/>
  <c r="M78" i="1" s="1"/>
  <c r="P78" i="1" s="1"/>
  <c r="J78" i="1" s="1"/>
  <c r="K78" i="1" s="1"/>
  <c r="R70" i="1"/>
  <c r="S70" i="1" s="1"/>
  <c r="Y85" i="1"/>
  <c r="T38" i="1"/>
  <c r="X38" i="1" s="1"/>
  <c r="Z38" i="1"/>
  <c r="AA38" i="1"/>
  <c r="AB38" i="1" s="1"/>
  <c r="Y24" i="1"/>
  <c r="Y18" i="1"/>
  <c r="O18" i="1"/>
  <c r="M18" i="1" s="1"/>
  <c r="P18" i="1" s="1"/>
  <c r="J18" i="1" s="1"/>
  <c r="K18" i="1" s="1"/>
  <c r="AV74" i="1"/>
  <c r="Q74" i="1"/>
  <c r="R85" i="1"/>
  <c r="S85" i="1" s="1"/>
  <c r="O85" i="1" s="1"/>
  <c r="M85" i="1" s="1"/>
  <c r="P85" i="1" s="1"/>
  <c r="J85" i="1" s="1"/>
  <c r="K85" i="1" s="1"/>
  <c r="AV30" i="1"/>
  <c r="Q30" i="1"/>
  <c r="Z40" i="1"/>
  <c r="T40" i="1"/>
  <c r="X40" i="1" s="1"/>
  <c r="AA40" i="1"/>
  <c r="R34" i="1"/>
  <c r="S34" i="1" s="1"/>
  <c r="R18" i="1"/>
  <c r="S18" i="1" s="1"/>
  <c r="R78" i="1"/>
  <c r="S78" i="1" s="1"/>
  <c r="R61" i="1"/>
  <c r="S61" i="1" s="1"/>
  <c r="AZ49" i="1"/>
  <c r="R52" i="1"/>
  <c r="S52" i="1" s="1"/>
  <c r="O52" i="1" s="1"/>
  <c r="M52" i="1" s="1"/>
  <c r="P52" i="1" s="1"/>
  <c r="J52" i="1" s="1"/>
  <c r="K52" i="1" s="1"/>
  <c r="R75" i="1"/>
  <c r="S75" i="1" s="1"/>
  <c r="Y64" i="1"/>
  <c r="R37" i="1"/>
  <c r="S37" i="1" s="1"/>
  <c r="Y28" i="1"/>
  <c r="AZ72" i="1"/>
  <c r="AZ92" i="1"/>
  <c r="R83" i="1"/>
  <c r="S83" i="1" s="1"/>
  <c r="R79" i="1"/>
  <c r="S79" i="1" s="1"/>
  <c r="AA59" i="1"/>
  <c r="T59" i="1"/>
  <c r="X59" i="1" s="1"/>
  <c r="Z51" i="1"/>
  <c r="AA51" i="1"/>
  <c r="T51" i="1"/>
  <c r="X51" i="1" s="1"/>
  <c r="AZ64" i="1"/>
  <c r="Y61" i="1"/>
  <c r="O61" i="1"/>
  <c r="M61" i="1" s="1"/>
  <c r="P61" i="1" s="1"/>
  <c r="J61" i="1" s="1"/>
  <c r="K61" i="1" s="1"/>
  <c r="R58" i="1"/>
  <c r="S58" i="1" s="1"/>
  <c r="O58" i="1" s="1"/>
  <c r="M58" i="1" s="1"/>
  <c r="P58" i="1" s="1"/>
  <c r="J58" i="1" s="1"/>
  <c r="K58" i="1" s="1"/>
  <c r="AZ61" i="1"/>
  <c r="Y56" i="1"/>
  <c r="R57" i="1"/>
  <c r="S57" i="1" s="1"/>
  <c r="AZ34" i="1"/>
  <c r="R47" i="1"/>
  <c r="S47" i="1" s="1"/>
  <c r="Y25" i="1"/>
  <c r="O25" i="1"/>
  <c r="M25" i="1" s="1"/>
  <c r="P25" i="1" s="1"/>
  <c r="J25" i="1" s="1"/>
  <c r="K25" i="1" s="1"/>
  <c r="R23" i="1"/>
  <c r="S23" i="1" s="1"/>
  <c r="R86" i="1"/>
  <c r="S86" i="1" s="1"/>
  <c r="T46" i="1"/>
  <c r="X46" i="1" s="1"/>
  <c r="AA46" i="1"/>
  <c r="Z46" i="1"/>
  <c r="Y62" i="1"/>
  <c r="O62" i="1"/>
  <c r="M62" i="1" s="1"/>
  <c r="P62" i="1" s="1"/>
  <c r="J62" i="1" s="1"/>
  <c r="K62" i="1" s="1"/>
  <c r="Y58" i="1"/>
  <c r="Y45" i="1"/>
  <c r="R60" i="1"/>
  <c r="S60" i="1" s="1"/>
  <c r="O60" i="1" s="1"/>
  <c r="M60" i="1" s="1"/>
  <c r="P60" i="1" s="1"/>
  <c r="J60" i="1" s="1"/>
  <c r="K60" i="1" s="1"/>
  <c r="AX50" i="1"/>
  <c r="AZ50" i="1"/>
  <c r="R24" i="1"/>
  <c r="S24" i="1" s="1"/>
  <c r="AZ86" i="1"/>
  <c r="R92" i="1"/>
  <c r="S92" i="1" s="1"/>
  <c r="Y66" i="1"/>
  <c r="O66" i="1"/>
  <c r="M66" i="1" s="1"/>
  <c r="P66" i="1" s="1"/>
  <c r="J66" i="1" s="1"/>
  <c r="K66" i="1" s="1"/>
  <c r="Y79" i="1"/>
  <c r="Y52" i="1"/>
  <c r="O38" i="1"/>
  <c r="M38" i="1" s="1"/>
  <c r="P38" i="1" s="1"/>
  <c r="J38" i="1" s="1"/>
  <c r="K38" i="1" s="1"/>
  <c r="Y31" i="1"/>
  <c r="AV90" i="1"/>
  <c r="Q90" i="1"/>
  <c r="R77" i="1"/>
  <c r="S77" i="1" s="1"/>
  <c r="R56" i="1"/>
  <c r="S56" i="1" s="1"/>
  <c r="Y68" i="1"/>
  <c r="R68" i="1"/>
  <c r="S68" i="1" s="1"/>
  <c r="O68" i="1" s="1"/>
  <c r="M68" i="1" s="1"/>
  <c r="P68" i="1" s="1"/>
  <c r="J68" i="1" s="1"/>
  <c r="K68" i="1" s="1"/>
  <c r="Y49" i="1"/>
  <c r="R55" i="1"/>
  <c r="S55" i="1" s="1"/>
  <c r="Y50" i="1"/>
  <c r="O50" i="1"/>
  <c r="M50" i="1" s="1"/>
  <c r="P50" i="1" s="1"/>
  <c r="J50" i="1" s="1"/>
  <c r="K50" i="1" s="1"/>
  <c r="AX66" i="1"/>
  <c r="O46" i="1"/>
  <c r="M46" i="1" s="1"/>
  <c r="P46" i="1" s="1"/>
  <c r="J46" i="1" s="1"/>
  <c r="K46" i="1" s="1"/>
  <c r="R63" i="1"/>
  <c r="S63" i="1" s="1"/>
  <c r="R64" i="1"/>
  <c r="S64" i="1" s="1"/>
  <c r="O64" i="1" s="1"/>
  <c r="M64" i="1" s="1"/>
  <c r="P64" i="1" s="1"/>
  <c r="J64" i="1" s="1"/>
  <c r="K64" i="1" s="1"/>
  <c r="Y65" i="1"/>
  <c r="AZ31" i="1"/>
  <c r="Y26" i="1"/>
  <c r="Y81" i="1"/>
  <c r="O81" i="1"/>
  <c r="M81" i="1" s="1"/>
  <c r="P81" i="1" s="1"/>
  <c r="J81" i="1" s="1"/>
  <c r="K81" i="1" s="1"/>
  <c r="Y72" i="1"/>
  <c r="O72" i="1"/>
  <c r="M72" i="1" s="1"/>
  <c r="P72" i="1" s="1"/>
  <c r="J72" i="1" s="1"/>
  <c r="K72" i="1" s="1"/>
  <c r="Y92" i="1"/>
  <c r="O92" i="1"/>
  <c r="M92" i="1" s="1"/>
  <c r="P92" i="1" s="1"/>
  <c r="J92" i="1" s="1"/>
  <c r="K92" i="1" s="1"/>
  <c r="O87" i="1"/>
  <c r="M87" i="1" s="1"/>
  <c r="P87" i="1" s="1"/>
  <c r="J87" i="1" s="1"/>
  <c r="K87" i="1" s="1"/>
  <c r="Y87" i="1"/>
  <c r="R65" i="1"/>
  <c r="S65" i="1" s="1"/>
  <c r="O65" i="1" s="1"/>
  <c r="M65" i="1" s="1"/>
  <c r="P65" i="1" s="1"/>
  <c r="J65" i="1" s="1"/>
  <c r="K65" i="1" s="1"/>
  <c r="AV29" i="1"/>
  <c r="Q29" i="1"/>
  <c r="Y42" i="1"/>
  <c r="Y17" i="1"/>
  <c r="R20" i="1"/>
  <c r="S20" i="1" s="1"/>
  <c r="O20" i="1" s="1"/>
  <c r="M20" i="1" s="1"/>
  <c r="P20" i="1" s="1"/>
  <c r="J20" i="1" s="1"/>
  <c r="K20" i="1" s="1"/>
  <c r="R88" i="1"/>
  <c r="S88" i="1" s="1"/>
  <c r="AZ82" i="1"/>
  <c r="O71" i="1"/>
  <c r="M71" i="1" s="1"/>
  <c r="P71" i="1" s="1"/>
  <c r="J71" i="1" s="1"/>
  <c r="K71" i="1" s="1"/>
  <c r="Y71" i="1"/>
  <c r="Y83" i="1"/>
  <c r="AA69" i="1"/>
  <c r="AB69" i="1" s="1"/>
  <c r="T69" i="1"/>
  <c r="X69" i="1" s="1"/>
  <c r="T89" i="1"/>
  <c r="X89" i="1" s="1"/>
  <c r="AA89" i="1"/>
  <c r="AB89" i="1" s="1"/>
  <c r="T48" i="1"/>
  <c r="X48" i="1" s="1"/>
  <c r="AA48" i="1"/>
  <c r="AB48" i="1" s="1"/>
  <c r="R71" i="1"/>
  <c r="S71" i="1" s="1"/>
  <c r="AZ44" i="1"/>
  <c r="AX58" i="1"/>
  <c r="AZ58" i="1"/>
  <c r="R32" i="1"/>
  <c r="S32" i="1" s="1"/>
  <c r="Y40" i="1"/>
  <c r="O40" i="1"/>
  <c r="M40" i="1" s="1"/>
  <c r="P40" i="1" s="1"/>
  <c r="J40" i="1" s="1"/>
  <c r="K40" i="1" s="1"/>
  <c r="R33" i="1"/>
  <c r="S33" i="1" s="1"/>
  <c r="R53" i="1"/>
  <c r="S53" i="1" s="1"/>
  <c r="R21" i="1"/>
  <c r="S21" i="1" s="1"/>
  <c r="AZ56" i="1"/>
  <c r="Y37" i="1"/>
  <c r="O37" i="1"/>
  <c r="M37" i="1" s="1"/>
  <c r="P37" i="1" s="1"/>
  <c r="J37" i="1" s="1"/>
  <c r="K37" i="1" s="1"/>
  <c r="R49" i="1"/>
  <c r="S49" i="1" s="1"/>
  <c r="O49" i="1" s="1"/>
  <c r="M49" i="1" s="1"/>
  <c r="P49" i="1" s="1"/>
  <c r="J49" i="1" s="1"/>
  <c r="K49" i="1" s="1"/>
  <c r="Y35" i="1"/>
  <c r="O35" i="1"/>
  <c r="M35" i="1" s="1"/>
  <c r="P35" i="1" s="1"/>
  <c r="J35" i="1" s="1"/>
  <c r="K35" i="1" s="1"/>
  <c r="AX47" i="1"/>
  <c r="AZ47" i="1"/>
  <c r="R17" i="1"/>
  <c r="S17" i="1" s="1"/>
  <c r="AZ42" i="1"/>
  <c r="R28" i="1"/>
  <c r="S28" i="1" s="1"/>
  <c r="O28" i="1" s="1"/>
  <c r="M28" i="1" s="1"/>
  <c r="P28" i="1" s="1"/>
  <c r="J28" i="1" s="1"/>
  <c r="K28" i="1" s="1"/>
  <c r="R26" i="1"/>
  <c r="S26" i="1" s="1"/>
  <c r="R39" i="1"/>
  <c r="S39" i="1" s="1"/>
  <c r="R19" i="1"/>
  <c r="S19" i="1" s="1"/>
  <c r="O19" i="1" s="1"/>
  <c r="M19" i="1" s="1"/>
  <c r="P19" i="1" s="1"/>
  <c r="J19" i="1" s="1"/>
  <c r="K19" i="1" s="1"/>
  <c r="Y86" i="1"/>
  <c r="T81" i="1"/>
  <c r="X81" i="1" s="1"/>
  <c r="AA81" i="1"/>
  <c r="R82" i="1"/>
  <c r="S82" i="1" s="1"/>
  <c r="AA25" i="1"/>
  <c r="T25" i="1"/>
  <c r="X25" i="1" s="1"/>
  <c r="Z25" i="1"/>
  <c r="Y54" i="1"/>
  <c r="R54" i="1"/>
  <c r="S54" i="1" s="1"/>
  <c r="Y43" i="1"/>
  <c r="R45" i="1"/>
  <c r="S45" i="1" s="1"/>
  <c r="Y34" i="1"/>
  <c r="Y27" i="1"/>
  <c r="Y67" i="1"/>
  <c r="Y73" i="1"/>
  <c r="O73" i="1"/>
  <c r="M73" i="1" s="1"/>
  <c r="P73" i="1" s="1"/>
  <c r="J73" i="1" s="1"/>
  <c r="K73" i="1" s="1"/>
  <c r="Y91" i="1"/>
  <c r="AZ77" i="1"/>
  <c r="Y75" i="1"/>
  <c r="O75" i="1"/>
  <c r="M75" i="1" s="1"/>
  <c r="P75" i="1" s="1"/>
  <c r="J75" i="1" s="1"/>
  <c r="K75" i="1" s="1"/>
  <c r="Y88" i="1"/>
  <c r="O88" i="1"/>
  <c r="M88" i="1" s="1"/>
  <c r="P88" i="1" s="1"/>
  <c r="J88" i="1" s="1"/>
  <c r="K88" i="1" s="1"/>
  <c r="R91" i="1"/>
  <c r="S91" i="1" s="1"/>
  <c r="Y76" i="1"/>
  <c r="R76" i="1"/>
  <c r="S76" i="1" s="1"/>
  <c r="AZ83" i="1"/>
  <c r="R67" i="1"/>
  <c r="S67" i="1" s="1"/>
  <c r="O67" i="1" s="1"/>
  <c r="M67" i="1" s="1"/>
  <c r="P67" i="1" s="1"/>
  <c r="J67" i="1" s="1"/>
  <c r="K67" i="1" s="1"/>
  <c r="Y59" i="1"/>
  <c r="O59" i="1"/>
  <c r="M59" i="1" s="1"/>
  <c r="P59" i="1" s="1"/>
  <c r="J59" i="1" s="1"/>
  <c r="K59" i="1" s="1"/>
  <c r="Y51" i="1"/>
  <c r="O51" i="1"/>
  <c r="M51" i="1" s="1"/>
  <c r="P51" i="1" s="1"/>
  <c r="J51" i="1" s="1"/>
  <c r="K51" i="1" s="1"/>
  <c r="R72" i="1"/>
  <c r="S72" i="1" s="1"/>
  <c r="Y80" i="1"/>
  <c r="Z81" i="1"/>
  <c r="O69" i="1"/>
  <c r="M69" i="1" s="1"/>
  <c r="P69" i="1" s="1"/>
  <c r="J69" i="1" s="1"/>
  <c r="K69" i="1" s="1"/>
  <c r="AZ40" i="1"/>
  <c r="AZ27" i="1"/>
  <c r="Y19" i="1"/>
  <c r="AZ37" i="1"/>
  <c r="AZ36" i="1"/>
  <c r="R22" i="1"/>
  <c r="S22" i="1" s="1"/>
  <c r="O22" i="1" s="1"/>
  <c r="M22" i="1" s="1"/>
  <c r="P22" i="1" s="1"/>
  <c r="J22" i="1" s="1"/>
  <c r="K22" i="1" s="1"/>
  <c r="R27" i="1"/>
  <c r="S27" i="1" s="1"/>
  <c r="R43" i="1"/>
  <c r="S43" i="1" s="1"/>
  <c r="O43" i="1" s="1"/>
  <c r="M43" i="1" s="1"/>
  <c r="P43" i="1" s="1"/>
  <c r="J43" i="1" s="1"/>
  <c r="K43" i="1" s="1"/>
  <c r="R42" i="1"/>
  <c r="S42" i="1" s="1"/>
  <c r="O42" i="1" s="1"/>
  <c r="M42" i="1" s="1"/>
  <c r="P42" i="1" s="1"/>
  <c r="J42" i="1" s="1"/>
  <c r="K42" i="1" s="1"/>
  <c r="AB59" i="1" l="1"/>
  <c r="AB73" i="1"/>
  <c r="AB46" i="1"/>
  <c r="T91" i="1"/>
  <c r="X91" i="1" s="1"/>
  <c r="AA91" i="1"/>
  <c r="Z91" i="1"/>
  <c r="T47" i="1"/>
  <c r="X47" i="1" s="1"/>
  <c r="AA47" i="1"/>
  <c r="O47" i="1"/>
  <c r="M47" i="1" s="1"/>
  <c r="P47" i="1" s="1"/>
  <c r="J47" i="1" s="1"/>
  <c r="K47" i="1" s="1"/>
  <c r="Z47" i="1"/>
  <c r="T34" i="1"/>
  <c r="X34" i="1" s="1"/>
  <c r="AA34" i="1"/>
  <c r="Z34" i="1"/>
  <c r="T36" i="1"/>
  <c r="X36" i="1" s="1"/>
  <c r="AA36" i="1"/>
  <c r="O36" i="1"/>
  <c r="M36" i="1" s="1"/>
  <c r="P36" i="1" s="1"/>
  <c r="J36" i="1" s="1"/>
  <c r="K36" i="1" s="1"/>
  <c r="Z36" i="1"/>
  <c r="AB35" i="1"/>
  <c r="T17" i="1"/>
  <c r="X17" i="1" s="1"/>
  <c r="AA17" i="1"/>
  <c r="Z17" i="1"/>
  <c r="T82" i="1"/>
  <c r="X82" i="1" s="1"/>
  <c r="AA82" i="1"/>
  <c r="Z82" i="1"/>
  <c r="O82" i="1"/>
  <c r="M82" i="1" s="1"/>
  <c r="P82" i="1" s="1"/>
  <c r="J82" i="1" s="1"/>
  <c r="K82" i="1" s="1"/>
  <c r="T21" i="1"/>
  <c r="X21" i="1" s="1"/>
  <c r="AA21" i="1"/>
  <c r="AB21" i="1" s="1"/>
  <c r="Z21" i="1"/>
  <c r="Z32" i="1"/>
  <c r="AA32" i="1"/>
  <c r="AB32" i="1" s="1"/>
  <c r="T32" i="1"/>
  <c r="X32" i="1" s="1"/>
  <c r="T88" i="1"/>
  <c r="X88" i="1" s="1"/>
  <c r="AA88" i="1"/>
  <c r="Z88" i="1"/>
  <c r="R29" i="1"/>
  <c r="S29" i="1" s="1"/>
  <c r="T55" i="1"/>
  <c r="X55" i="1" s="1"/>
  <c r="AA55" i="1"/>
  <c r="Z55" i="1"/>
  <c r="AA56" i="1"/>
  <c r="T56" i="1"/>
  <c r="X56" i="1" s="1"/>
  <c r="Z56" i="1"/>
  <c r="AA86" i="1"/>
  <c r="T86" i="1"/>
  <c r="X86" i="1" s="1"/>
  <c r="Z86" i="1"/>
  <c r="T57" i="1"/>
  <c r="X57" i="1" s="1"/>
  <c r="AA57" i="1"/>
  <c r="Z57" i="1"/>
  <c r="AA37" i="1"/>
  <c r="AB37" i="1" s="1"/>
  <c r="T37" i="1"/>
  <c r="X37" i="1" s="1"/>
  <c r="Z37" i="1"/>
  <c r="T61" i="1"/>
  <c r="X61" i="1" s="1"/>
  <c r="AA61" i="1"/>
  <c r="Z61" i="1"/>
  <c r="AB40" i="1"/>
  <c r="AX74" i="1"/>
  <c r="AZ74" i="1"/>
  <c r="T84" i="1"/>
  <c r="X84" i="1" s="1"/>
  <c r="AA84" i="1"/>
  <c r="Z84" i="1"/>
  <c r="O21" i="1"/>
  <c r="M21" i="1" s="1"/>
  <c r="P21" i="1" s="1"/>
  <c r="J21" i="1" s="1"/>
  <c r="K21" i="1" s="1"/>
  <c r="T24" i="1"/>
  <c r="X24" i="1" s="1"/>
  <c r="AA24" i="1"/>
  <c r="Z24" i="1"/>
  <c r="T23" i="1"/>
  <c r="X23" i="1" s="1"/>
  <c r="Z23" i="1"/>
  <c r="AA23" i="1"/>
  <c r="O23" i="1"/>
  <c r="M23" i="1" s="1"/>
  <c r="P23" i="1" s="1"/>
  <c r="J23" i="1" s="1"/>
  <c r="K23" i="1" s="1"/>
  <c r="T83" i="1"/>
  <c r="X83" i="1" s="1"/>
  <c r="AA83" i="1"/>
  <c r="Z83" i="1"/>
  <c r="O84" i="1"/>
  <c r="M84" i="1" s="1"/>
  <c r="P84" i="1" s="1"/>
  <c r="J84" i="1" s="1"/>
  <c r="K84" i="1" s="1"/>
  <c r="O55" i="1"/>
  <c r="M55" i="1" s="1"/>
  <c r="P55" i="1" s="1"/>
  <c r="J55" i="1" s="1"/>
  <c r="K55" i="1" s="1"/>
  <c r="AB41" i="1"/>
  <c r="AA27" i="1"/>
  <c r="T27" i="1"/>
  <c r="X27" i="1" s="1"/>
  <c r="Z27" i="1"/>
  <c r="AA28" i="1"/>
  <c r="T28" i="1"/>
  <c r="X28" i="1" s="1"/>
  <c r="Z28" i="1"/>
  <c r="T58" i="1"/>
  <c r="X58" i="1" s="1"/>
  <c r="AA58" i="1"/>
  <c r="AB58" i="1" s="1"/>
  <c r="Z58" i="1"/>
  <c r="T85" i="1"/>
  <c r="X85" i="1" s="1"/>
  <c r="AA85" i="1"/>
  <c r="Z85" i="1"/>
  <c r="AA45" i="1"/>
  <c r="T45" i="1"/>
  <c r="X45" i="1" s="1"/>
  <c r="Z45" i="1"/>
  <c r="T79" i="1"/>
  <c r="X79" i="1" s="1"/>
  <c r="AA79" i="1"/>
  <c r="Z79" i="1"/>
  <c r="R74" i="1"/>
  <c r="S74" i="1" s="1"/>
  <c r="T39" i="1"/>
  <c r="X39" i="1" s="1"/>
  <c r="AA39" i="1"/>
  <c r="Z39" i="1"/>
  <c r="O39" i="1"/>
  <c r="M39" i="1" s="1"/>
  <c r="P39" i="1" s="1"/>
  <c r="J39" i="1" s="1"/>
  <c r="K39" i="1" s="1"/>
  <c r="T72" i="1"/>
  <c r="X72" i="1" s="1"/>
  <c r="AA72" i="1"/>
  <c r="Z72" i="1"/>
  <c r="T76" i="1"/>
  <c r="X76" i="1" s="1"/>
  <c r="AA76" i="1"/>
  <c r="Z76" i="1"/>
  <c r="O27" i="1"/>
  <c r="M27" i="1" s="1"/>
  <c r="P27" i="1" s="1"/>
  <c r="J27" i="1" s="1"/>
  <c r="K27" i="1" s="1"/>
  <c r="AA54" i="1"/>
  <c r="AB54" i="1" s="1"/>
  <c r="Z54" i="1"/>
  <c r="T54" i="1"/>
  <c r="X54" i="1" s="1"/>
  <c r="AB81" i="1"/>
  <c r="T26" i="1"/>
  <c r="X26" i="1" s="1"/>
  <c r="AA26" i="1"/>
  <c r="Z26" i="1"/>
  <c r="T53" i="1"/>
  <c r="X53" i="1" s="1"/>
  <c r="AA53" i="1"/>
  <c r="AB53" i="1" s="1"/>
  <c r="Z53" i="1"/>
  <c r="O53" i="1"/>
  <c r="M53" i="1" s="1"/>
  <c r="P53" i="1" s="1"/>
  <c r="J53" i="1" s="1"/>
  <c r="K53" i="1" s="1"/>
  <c r="T65" i="1"/>
  <c r="X65" i="1" s="1"/>
  <c r="AA65" i="1"/>
  <c r="Z65" i="1"/>
  <c r="T63" i="1"/>
  <c r="X63" i="1" s="1"/>
  <c r="AA63" i="1"/>
  <c r="Z63" i="1"/>
  <c r="O63" i="1"/>
  <c r="M63" i="1" s="1"/>
  <c r="P63" i="1" s="1"/>
  <c r="J63" i="1" s="1"/>
  <c r="K63" i="1" s="1"/>
  <c r="O56" i="1"/>
  <c r="M56" i="1" s="1"/>
  <c r="P56" i="1" s="1"/>
  <c r="J56" i="1" s="1"/>
  <c r="K56" i="1" s="1"/>
  <c r="T31" i="1"/>
  <c r="X31" i="1" s="1"/>
  <c r="AA31" i="1"/>
  <c r="Z31" i="1"/>
  <c r="O32" i="1"/>
  <c r="M32" i="1" s="1"/>
  <c r="P32" i="1" s="1"/>
  <c r="J32" i="1" s="1"/>
  <c r="K32" i="1" s="1"/>
  <c r="T50" i="1"/>
  <c r="X50" i="1" s="1"/>
  <c r="AA50" i="1"/>
  <c r="Z50" i="1"/>
  <c r="T60" i="1"/>
  <c r="X60" i="1" s="1"/>
  <c r="AA60" i="1"/>
  <c r="Z60" i="1"/>
  <c r="T52" i="1"/>
  <c r="X52" i="1" s="1"/>
  <c r="AA52" i="1"/>
  <c r="Z52" i="1"/>
  <c r="T92" i="1"/>
  <c r="X92" i="1" s="1"/>
  <c r="AA92" i="1"/>
  <c r="Z92" i="1"/>
  <c r="O45" i="1"/>
  <c r="M45" i="1" s="1"/>
  <c r="P45" i="1" s="1"/>
  <c r="J45" i="1" s="1"/>
  <c r="K45" i="1" s="1"/>
  <c r="T44" i="1"/>
  <c r="X44" i="1" s="1"/>
  <c r="AA44" i="1"/>
  <c r="O44" i="1"/>
  <c r="M44" i="1" s="1"/>
  <c r="P44" i="1" s="1"/>
  <c r="J44" i="1" s="1"/>
  <c r="K44" i="1" s="1"/>
  <c r="Z44" i="1"/>
  <c r="T22" i="1"/>
  <c r="X22" i="1" s="1"/>
  <c r="AA22" i="1"/>
  <c r="Z22" i="1"/>
  <c r="AA19" i="1"/>
  <c r="T19" i="1"/>
  <c r="X19" i="1" s="1"/>
  <c r="Z19" i="1"/>
  <c r="AX29" i="1"/>
  <c r="AZ29" i="1"/>
  <c r="T77" i="1"/>
  <c r="X77" i="1" s="1"/>
  <c r="AA77" i="1"/>
  <c r="O77" i="1"/>
  <c r="M77" i="1" s="1"/>
  <c r="P77" i="1" s="1"/>
  <c r="J77" i="1" s="1"/>
  <c r="K77" i="1" s="1"/>
  <c r="Z77" i="1"/>
  <c r="T43" i="1"/>
  <c r="X43" i="1" s="1"/>
  <c r="Z43" i="1"/>
  <c r="AA43" i="1"/>
  <c r="AB43" i="1" s="1"/>
  <c r="O76" i="1"/>
  <c r="M76" i="1" s="1"/>
  <c r="P76" i="1" s="1"/>
  <c r="J76" i="1" s="1"/>
  <c r="K76" i="1" s="1"/>
  <c r="O54" i="1"/>
  <c r="M54" i="1" s="1"/>
  <c r="P54" i="1" s="1"/>
  <c r="J54" i="1" s="1"/>
  <c r="K54" i="1" s="1"/>
  <c r="O83" i="1"/>
  <c r="M83" i="1" s="1"/>
  <c r="P83" i="1" s="1"/>
  <c r="J83" i="1" s="1"/>
  <c r="K83" i="1" s="1"/>
  <c r="T20" i="1"/>
  <c r="X20" i="1" s="1"/>
  <c r="AA20" i="1"/>
  <c r="Z20" i="1"/>
  <c r="O26" i="1"/>
  <c r="M26" i="1" s="1"/>
  <c r="P26" i="1" s="1"/>
  <c r="J26" i="1" s="1"/>
  <c r="K26" i="1" s="1"/>
  <c r="R90" i="1"/>
  <c r="S90" i="1" s="1"/>
  <c r="O79" i="1"/>
  <c r="M79" i="1" s="1"/>
  <c r="P79" i="1" s="1"/>
  <c r="J79" i="1" s="1"/>
  <c r="K79" i="1" s="1"/>
  <c r="AB51" i="1"/>
  <c r="T75" i="1"/>
  <c r="X75" i="1" s="1"/>
  <c r="AA75" i="1"/>
  <c r="Z75" i="1"/>
  <c r="AA78" i="1"/>
  <c r="T78" i="1"/>
  <c r="X78" i="1" s="1"/>
  <c r="Z78" i="1"/>
  <c r="R30" i="1"/>
  <c r="S30" i="1" s="1"/>
  <c r="O24" i="1"/>
  <c r="M24" i="1" s="1"/>
  <c r="P24" i="1" s="1"/>
  <c r="J24" i="1" s="1"/>
  <c r="K24" i="1" s="1"/>
  <c r="AA70" i="1"/>
  <c r="T70" i="1"/>
  <c r="X70" i="1" s="1"/>
  <c r="Z70" i="1"/>
  <c r="O70" i="1"/>
  <c r="M70" i="1" s="1"/>
  <c r="P70" i="1" s="1"/>
  <c r="J70" i="1" s="1"/>
  <c r="K70" i="1" s="1"/>
  <c r="T80" i="1"/>
  <c r="X80" i="1" s="1"/>
  <c r="AA80" i="1"/>
  <c r="Z80" i="1"/>
  <c r="AB25" i="1"/>
  <c r="AA67" i="1"/>
  <c r="T67" i="1"/>
  <c r="X67" i="1" s="1"/>
  <c r="Z67" i="1"/>
  <c r="T42" i="1"/>
  <c r="X42" i="1" s="1"/>
  <c r="AA42" i="1"/>
  <c r="Z42" i="1"/>
  <c r="AA64" i="1"/>
  <c r="T64" i="1"/>
  <c r="X64" i="1" s="1"/>
  <c r="Z64" i="1"/>
  <c r="O91" i="1"/>
  <c r="M91" i="1" s="1"/>
  <c r="P91" i="1" s="1"/>
  <c r="J91" i="1" s="1"/>
  <c r="K91" i="1" s="1"/>
  <c r="O34" i="1"/>
  <c r="M34" i="1" s="1"/>
  <c r="P34" i="1" s="1"/>
  <c r="J34" i="1" s="1"/>
  <c r="K34" i="1" s="1"/>
  <c r="O86" i="1"/>
  <c r="M86" i="1" s="1"/>
  <c r="P86" i="1" s="1"/>
  <c r="J86" i="1" s="1"/>
  <c r="K86" i="1" s="1"/>
  <c r="T49" i="1"/>
  <c r="X49" i="1" s="1"/>
  <c r="AA49" i="1"/>
  <c r="Z49" i="1"/>
  <c r="T33" i="1"/>
  <c r="X33" i="1" s="1"/>
  <c r="AA33" i="1"/>
  <c r="Z33" i="1"/>
  <c r="O33" i="1"/>
  <c r="M33" i="1" s="1"/>
  <c r="P33" i="1" s="1"/>
  <c r="J33" i="1" s="1"/>
  <c r="K33" i="1" s="1"/>
  <c r="T71" i="1"/>
  <c r="X71" i="1" s="1"/>
  <c r="AA71" i="1"/>
  <c r="Z71" i="1"/>
  <c r="O17" i="1"/>
  <c r="M17" i="1" s="1"/>
  <c r="P17" i="1" s="1"/>
  <c r="J17" i="1" s="1"/>
  <c r="K17" i="1" s="1"/>
  <c r="AA68" i="1"/>
  <c r="Z68" i="1"/>
  <c r="T68" i="1"/>
  <c r="X68" i="1" s="1"/>
  <c r="AX90" i="1"/>
  <c r="AZ90" i="1"/>
  <c r="T18" i="1"/>
  <c r="X18" i="1" s="1"/>
  <c r="AA18" i="1"/>
  <c r="Z18" i="1"/>
  <c r="AX30" i="1"/>
  <c r="AZ30" i="1"/>
  <c r="T66" i="1"/>
  <c r="X66" i="1" s="1"/>
  <c r="AA66" i="1"/>
  <c r="Z66" i="1"/>
  <c r="AB87" i="1"/>
  <c r="AB62" i="1"/>
  <c r="AB72" i="1" l="1"/>
  <c r="AB50" i="1"/>
  <c r="AB64" i="1"/>
  <c r="AB80" i="1"/>
  <c r="AB68" i="1"/>
  <c r="AB49" i="1"/>
  <c r="AB18" i="1"/>
  <c r="AB42" i="1"/>
  <c r="T30" i="1"/>
  <c r="X30" i="1" s="1"/>
  <c r="AA30" i="1"/>
  <c r="O30" i="1"/>
  <c r="M30" i="1" s="1"/>
  <c r="P30" i="1" s="1"/>
  <c r="J30" i="1" s="1"/>
  <c r="K30" i="1" s="1"/>
  <c r="Z30" i="1"/>
  <c r="AB77" i="1"/>
  <c r="AB22" i="1"/>
  <c r="AB92" i="1"/>
  <c r="AB79" i="1"/>
  <c r="AB27" i="1"/>
  <c r="AB23" i="1"/>
  <c r="AB84" i="1"/>
  <c r="AB86" i="1"/>
  <c r="AB63" i="1"/>
  <c r="AB52" i="1"/>
  <c r="AB56" i="1"/>
  <c r="AB47" i="1"/>
  <c r="AB44" i="1"/>
  <c r="AB26" i="1"/>
  <c r="AB82" i="1"/>
  <c r="AB36" i="1"/>
  <c r="AB31" i="1"/>
  <c r="AB65" i="1"/>
  <c r="T74" i="1"/>
  <c r="X74" i="1" s="1"/>
  <c r="AA74" i="1"/>
  <c r="AB74" i="1" s="1"/>
  <c r="Z74" i="1"/>
  <c r="O74" i="1"/>
  <c r="M74" i="1" s="1"/>
  <c r="P74" i="1" s="1"/>
  <c r="J74" i="1" s="1"/>
  <c r="K74" i="1" s="1"/>
  <c r="AB28" i="1"/>
  <c r="AB83" i="1"/>
  <c r="AB55" i="1"/>
  <c r="T90" i="1"/>
  <c r="X90" i="1" s="1"/>
  <c r="AA90" i="1"/>
  <c r="Z90" i="1"/>
  <c r="O90" i="1"/>
  <c r="M90" i="1" s="1"/>
  <c r="P90" i="1" s="1"/>
  <c r="J90" i="1" s="1"/>
  <c r="K90" i="1" s="1"/>
  <c r="AB66" i="1"/>
  <c r="AB78" i="1"/>
  <c r="AB76" i="1"/>
  <c r="AB45" i="1"/>
  <c r="AB24" i="1"/>
  <c r="AB57" i="1"/>
  <c r="AB33" i="1"/>
  <c r="AB67" i="1"/>
  <c r="AB70" i="1"/>
  <c r="AB75" i="1"/>
  <c r="AB20" i="1"/>
  <c r="AB19" i="1"/>
  <c r="AB60" i="1"/>
  <c r="AB85" i="1"/>
  <c r="AB61" i="1"/>
  <c r="AB91" i="1"/>
  <c r="AB71" i="1"/>
  <c r="AB88" i="1"/>
  <c r="AB39" i="1"/>
  <c r="T29" i="1"/>
  <c r="X29" i="1" s="1"/>
  <c r="AA29" i="1"/>
  <c r="Z29" i="1"/>
  <c r="O29" i="1"/>
  <c r="M29" i="1" s="1"/>
  <c r="P29" i="1" s="1"/>
  <c r="J29" i="1" s="1"/>
  <c r="K29" i="1" s="1"/>
  <c r="AB17" i="1"/>
  <c r="AB34" i="1"/>
  <c r="AB29" i="1" l="1"/>
  <c r="AB30" i="1"/>
  <c r="AB90" i="1"/>
</calcChain>
</file>

<file path=xl/sharedStrings.xml><?xml version="1.0" encoding="utf-8"?>
<sst xmlns="http://schemas.openxmlformats.org/spreadsheetml/2006/main" count="1078" uniqueCount="483">
  <si>
    <t>File opened</t>
  </si>
  <si>
    <t>2023-05-23 12:52:49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</si>
  <si>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</si>
  <si>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</si>
  <si>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</si>
  <si>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</si>
  <si>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</si>
  <si>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</si>
  <si>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</si>
  <si>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</si>
  <si>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</si>
  <si>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</si>
  <si>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</si>
  <si>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{"h2oaspan1": "1.00238", "flowbzero": "0.28845", "chamberpressurezero": "2.51199", "h2obspan2a": "0.0692186", "co2aspan2": "-0.0280352", "co2bspan1": "0.999307", "h2obspan2": "0", "co2bzero": "0.956083", "h2oaspan2a": "0.0688822", "ssa_ref": "34202.9", "tazero": "0.200024", "h2oaspanconc2": "0", "h2obspanconc1": "12.27", "flowmeterzero": "0.987779", "co2azero": "0.956047", "co2bspan2": "-0.0282607", "h2obzero": "1.10204", "flowazero": "0.31195", "co2bspanconc1": "2500", "tbzero": "0.305447", "co2aspan2b": "0.285496", "h2obspanconc2": "0", "co2aspan1": "0.999297", "h2obspan1": "0.998622", "co2aspanconc1": "2500", "co2bspan2a": "0.289677", "h2obspan2b": "0.0691233", "h2oaspanconc1": "12.27", "h2oaspan2": "0", "h2oaspan2b": "0.0690461", "co2aspan2a": "0.288024", "ssb_ref": "34260.8", "h2oazero": "1.09778", "oxygen": "21", "co2bspan2b": "0.287104", "co2bspanconc2": "301.5", "co2aspanconc2": "301.5"}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</si>
  <si>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</si>
  <si>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</si>
  <si>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</si>
  <si>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</si>
  <si>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</si>
  <si>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</si>
  <si>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</si>
  <si>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</si>
  <si>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</si>
  <si>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</si>
  <si>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12:52:49</t>
  </si>
  <si>
    <t>Stability Definition:	F (FlrLS): Slp&lt;1	ΔH2O (Meas2): Slp&lt;0.1	ΔCO2 (Meas2): Slp&lt;0.5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</si>
  <si>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</si>
  <si>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</si>
  <si>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</si>
  <si>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</si>
  <si>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</si>
  <si>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</si>
  <si>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</si>
  <si>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</si>
  <si>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</si>
  <si>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</si>
  <si>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</si>
  <si>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</si>
  <si>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</si>
  <si>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</si>
  <si>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</si>
  <si>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</si>
  <si>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</si>
  <si>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</si>
  <si>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</si>
  <si>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</si>
  <si>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</si>
  <si>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</si>
  <si>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</si>
  <si>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</si>
  <si>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</si>
  <si>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</si>
  <si>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</si>
  <si>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</si>
  <si>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</si>
  <si>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</si>
  <si>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</si>
  <si>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</si>
  <si>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</si>
  <si>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</si>
  <si>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</si>
  <si>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</si>
  <si>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</si>
  <si>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</si>
  <si>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</si>
  <si>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</si>
  <si>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</si>
  <si>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</si>
  <si>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</si>
  <si>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</si>
  <si>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</si>
  <si>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</si>
  <si>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</si>
  <si>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</si>
  <si>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</si>
  <si>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</si>
  <si>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</si>
  <si>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</si>
  <si>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</si>
  <si>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</si>
  <si>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</si>
  <si>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</si>
  <si>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</si>
  <si>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</si>
  <si>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</si>
  <si>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</si>
  <si>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</si>
  <si>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</si>
  <si>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</si>
  <si>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</si>
  <si>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</si>
  <si>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</si>
  <si>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</si>
  <si>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</si>
  <si>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</si>
  <si>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</si>
  <si>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</si>
  <si>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</si>
  <si>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</si>
  <si>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</si>
  <si>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</si>
  <si>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</si>
  <si>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</si>
  <si>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</si>
  <si>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</si>
  <si>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</si>
  <si>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</si>
  <si>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</si>
  <si>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</si>
  <si>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</si>
  <si>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</si>
  <si>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</si>
  <si>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</si>
  <si>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</si>
  <si>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</si>
  <si>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</si>
  <si>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</si>
  <si>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</si>
  <si>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</si>
  <si>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</si>
  <si>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</si>
  <si>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</si>
  <si>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</si>
  <si>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</si>
  <si>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</si>
  <si>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</si>
  <si>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</si>
  <si>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</si>
  <si>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</si>
  <si>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</si>
  <si>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</si>
  <si>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</si>
  <si>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</si>
  <si>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</si>
  <si>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</si>
  <si>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</si>
  <si>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</si>
  <si>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</si>
  <si>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</si>
  <si>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</si>
  <si>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</si>
  <si>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</si>
  <si>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</si>
  <si>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</si>
  <si>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</si>
  <si>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</si>
  <si>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</si>
  <si>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</si>
  <si>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</si>
  <si>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</si>
  <si>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</si>
  <si>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</si>
  <si>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</si>
  <si>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</si>
  <si>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</si>
  <si>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</si>
  <si>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</si>
  <si>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</si>
  <si>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</si>
  <si>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</si>
  <si>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</si>
  <si>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</si>
  <si>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</si>
  <si>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</si>
  <si>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</si>
  <si>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</si>
  <si>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</si>
  <si>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</si>
  <si>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</si>
  <si>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</si>
  <si>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</si>
  <si>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</si>
  <si>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</si>
  <si>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</si>
  <si>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</si>
  <si>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</si>
  <si>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</si>
  <si>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</si>
  <si>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</si>
  <si>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</si>
  <si>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</si>
  <si>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</si>
  <si>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</si>
  <si>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</si>
  <si>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</si>
  <si>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</si>
  <si>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</si>
  <si>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</si>
  <si>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</si>
  <si>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</si>
  <si>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</si>
  <si>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</si>
  <si>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</si>
  <si>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</si>
  <si>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</si>
  <si>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</si>
  <si>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</si>
  <si>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</si>
  <si>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</si>
  <si>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</si>
  <si>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</si>
  <si>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</si>
  <si>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</si>
  <si>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</si>
  <si>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</si>
  <si>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</si>
  <si>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</si>
  <si>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</si>
  <si>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</si>
  <si>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</si>
  <si>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</si>
  <si>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</si>
  <si>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</si>
  <si>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</si>
  <si>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</si>
  <si>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</si>
  <si>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</si>
  <si>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</si>
  <si>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</si>
  <si>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</si>
  <si>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</si>
  <si>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</si>
  <si>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</si>
  <si>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</si>
  <si>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</si>
  <si>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</si>
  <si>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</si>
  <si>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</si>
  <si>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</si>
  <si>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</si>
  <si>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</si>
  <si>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</si>
  <si>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</si>
  <si>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</si>
  <si>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</si>
  <si>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</si>
  <si>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</si>
  <si>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</si>
  <si>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</si>
  <si>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</si>
  <si>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</si>
  <si>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</si>
  <si>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</si>
  <si>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</si>
  <si>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</si>
  <si>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</si>
  <si>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</si>
  <si>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</si>
  <si>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</si>
  <si>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20230523 12:54:05</t>
  </si>
  <si>
    <t>12:54:05</t>
  </si>
  <si>
    <t>MPF-11984-20230523-12_41_22</t>
  </si>
  <si>
    <t>MPF-11985-20230523-12_54_06</t>
  </si>
  <si>
    <t>-</t>
  </si>
  <si>
    <t>0: Broadleaf</t>
  </si>
  <si>
    <t>12:51:34</t>
  </si>
  <si>
    <t>2/3</t>
  </si>
  <si>
    <t>20230523 12:55:05</t>
  </si>
  <si>
    <t>12:55:05</t>
  </si>
  <si>
    <t>MPF-11986-20230523-12_55_07</t>
  </si>
  <si>
    <t>20230523 12:56:05</t>
  </si>
  <si>
    <t>12:56:05</t>
  </si>
  <si>
    <t>MPF-11987-20230523-12_56_07</t>
  </si>
  <si>
    <t>3/3</t>
  </si>
  <si>
    <t>20230523 12:57:05</t>
  </si>
  <si>
    <t>12:57:05</t>
  </si>
  <si>
    <t>MPF-11988-20230523-12_57_06</t>
  </si>
  <si>
    <t>20230523 12:58:05</t>
  </si>
  <si>
    <t>12:58:05</t>
  </si>
  <si>
    <t>MPF-11989-20230523-12_58_07</t>
  </si>
  <si>
    <t>20230523 12:59:06</t>
  </si>
  <si>
    <t>12:59:06</t>
  </si>
  <si>
    <t>MPF-11990-20230523-12_59_07</t>
  </si>
  <si>
    <t>20230523 13:00:06</t>
  </si>
  <si>
    <t>13:00:06</t>
  </si>
  <si>
    <t>MPF-11991-20230523-13_00_07</t>
  </si>
  <si>
    <t>20230523 13:01:06</t>
  </si>
  <si>
    <t>13:01:06</t>
  </si>
  <si>
    <t>MPF-11992-20230523-13_01_07</t>
  </si>
  <si>
    <t>20230523 13:02:06</t>
  </si>
  <si>
    <t>13:02:06</t>
  </si>
  <si>
    <t>MPF-11993-20230523-13_02_07</t>
  </si>
  <si>
    <t>20230523 13:03:06</t>
  </si>
  <si>
    <t>13:03:06</t>
  </si>
  <si>
    <t>MPF-11994-20230523-13_03_07</t>
  </si>
  <si>
    <t>20230523 13:04:06</t>
  </si>
  <si>
    <t>13:04:06</t>
  </si>
  <si>
    <t>MPF-11995-20230523-13_04_07</t>
  </si>
  <si>
    <t>20230523 13:05:06</t>
  </si>
  <si>
    <t>13:05:06</t>
  </si>
  <si>
    <t>MPF-11996-20230523-13_05_07</t>
  </si>
  <si>
    <t>20230523 13:06:06</t>
  </si>
  <si>
    <t>13:06:06</t>
  </si>
  <si>
    <t>MPF-11997-20230523-13_06_07</t>
  </si>
  <si>
    <t>20230523 13:07:06</t>
  </si>
  <si>
    <t>13:07:06</t>
  </si>
  <si>
    <t>MPF-11998-20230523-13_07_07</t>
  </si>
  <si>
    <t>20230523 13:08:06</t>
  </si>
  <si>
    <t>13:08:06</t>
  </si>
  <si>
    <t>MPF-11999-20230523-13_08_07</t>
  </si>
  <si>
    <t>20230523 13:09:06</t>
  </si>
  <si>
    <t>13:09:06</t>
  </si>
  <si>
    <t>MPF-12000-20230523-13_09_07</t>
  </si>
  <si>
    <t>20230523 13:10:06</t>
  </si>
  <si>
    <t>13:10:06</t>
  </si>
  <si>
    <t>MPF-12001-20230523-13_10_07</t>
  </si>
  <si>
    <t>20230523 13:11:06</t>
  </si>
  <si>
    <t>13:11:06</t>
  </si>
  <si>
    <t>MPF-12002-20230523-13_11_07</t>
  </si>
  <si>
    <t>20230523 13:12:06</t>
  </si>
  <si>
    <t>13:12:06</t>
  </si>
  <si>
    <t>MPF-12003-20230523-13_12_07</t>
  </si>
  <si>
    <t>20230523 13:14:05</t>
  </si>
  <si>
    <t>13:14:05</t>
  </si>
  <si>
    <t>MPF-12004-20230523-13_14_07</t>
  </si>
  <si>
    <t>20230523 13:15:05</t>
  </si>
  <si>
    <t>13:15:05</t>
  </si>
  <si>
    <t>MPF-12005-20230523-13_15_07</t>
  </si>
  <si>
    <t>20230523 13:16:06</t>
  </si>
  <si>
    <t>13:16:06</t>
  </si>
  <si>
    <t>MPF-12006-20230523-13_16_07</t>
  </si>
  <si>
    <t>20230523 13:17:06</t>
  </si>
  <si>
    <t>13:17:06</t>
  </si>
  <si>
    <t>MPF-12007-20230523-13_17_08</t>
  </si>
  <si>
    <t>20230523 13:18:06</t>
  </si>
  <si>
    <t>13:18:06</t>
  </si>
  <si>
    <t>MPF-12008-20230523-13_18_08</t>
  </si>
  <si>
    <t>20230523 13:19:06</t>
  </si>
  <si>
    <t>13:19:06</t>
  </si>
  <si>
    <t>MPF-12009-20230523-13_19_08</t>
  </si>
  <si>
    <t>20230523 13:20:06</t>
  </si>
  <si>
    <t>13:20:06</t>
  </si>
  <si>
    <t>MPF-12010-20230523-13_20_08</t>
  </si>
  <si>
    <t>20230523 13:21:06</t>
  </si>
  <si>
    <t>13:21:06</t>
  </si>
  <si>
    <t>MPF-12011-20230523-13_21_08</t>
  </si>
  <si>
    <t>20230523 13:22:06</t>
  </si>
  <si>
    <t>13:22:06</t>
  </si>
  <si>
    <t>MPF-12012-20230523-13_22_08</t>
  </si>
  <si>
    <t>20230523 13:23:06</t>
  </si>
  <si>
    <t>13:23:06</t>
  </si>
  <si>
    <t>MPF-12013-20230523-13_23_08</t>
  </si>
  <si>
    <t>20230523 13:24:06</t>
  </si>
  <si>
    <t>13:24:06</t>
  </si>
  <si>
    <t>MPF-12014-20230523-13_24_08</t>
  </si>
  <si>
    <t>20230523 13:25:06</t>
  </si>
  <si>
    <t>13:25:06</t>
  </si>
  <si>
    <t>MPF-12015-20230523-13_25_08</t>
  </si>
  <si>
    <t>20230523 13:26:06</t>
  </si>
  <si>
    <t>13:26:06</t>
  </si>
  <si>
    <t>MPF-12016-20230523-13_26_08</t>
  </si>
  <si>
    <t>20230523 13:27:06</t>
  </si>
  <si>
    <t>13:27:06</t>
  </si>
  <si>
    <t>MPF-12017-20230523-13_27_08</t>
  </si>
  <si>
    <t>20230523 13:28:06</t>
  </si>
  <si>
    <t>13:28:06</t>
  </si>
  <si>
    <t>MPF-12018-20230523-13_28_08</t>
  </si>
  <si>
    <t>20230523 13:29:06</t>
  </si>
  <si>
    <t>13:29:06</t>
  </si>
  <si>
    <t>MPF-12019-20230523-13_29_08</t>
  </si>
  <si>
    <t>20230523 13:30:06</t>
  </si>
  <si>
    <t>13:30:06</t>
  </si>
  <si>
    <t>MPF-12020-20230523-13_30_08</t>
  </si>
  <si>
    <t>20230523 13:31:06</t>
  </si>
  <si>
    <t>13:31:06</t>
  </si>
  <si>
    <t>MPF-12021-20230523-13_31_08</t>
  </si>
  <si>
    <t>20230523 13:32:06</t>
  </si>
  <si>
    <t>13:32:06</t>
  </si>
  <si>
    <t>MPF-12022-20230523-13_32_08</t>
  </si>
  <si>
    <t>20230523 13:34:05</t>
  </si>
  <si>
    <t>13:34:05</t>
  </si>
  <si>
    <t>MPF-12023-20230523-13_34_07</t>
  </si>
  <si>
    <t>20230523 13:35:05</t>
  </si>
  <si>
    <t>13:35:05</t>
  </si>
  <si>
    <t>MPF-12024-20230523-13_35_07</t>
  </si>
  <si>
    <t>20230523 13:36:06</t>
  </si>
  <si>
    <t>13:36:06</t>
  </si>
  <si>
    <t>MPF-12025-20230523-13_36_07</t>
  </si>
  <si>
    <t>20230523 13:37:06</t>
  </si>
  <si>
    <t>13:37:06</t>
  </si>
  <si>
    <t>MPF-12026-20230523-13_37_07</t>
  </si>
  <si>
    <t>20230523 13:38:06</t>
  </si>
  <si>
    <t>13:38:06</t>
  </si>
  <si>
    <t>MPF-12027-20230523-13_38_07</t>
  </si>
  <si>
    <t>20230523 13:39:06</t>
  </si>
  <si>
    <t>13:39:06</t>
  </si>
  <si>
    <t>MPF-12028-20230523-13_39_07</t>
  </si>
  <si>
    <t>20230523 13:40:06</t>
  </si>
  <si>
    <t>13:40:06</t>
  </si>
  <si>
    <t>MPF-12029-20230523-13_40_07</t>
  </si>
  <si>
    <t>20230523 13:41:06</t>
  </si>
  <si>
    <t>13:41:06</t>
  </si>
  <si>
    <t>MPF-12030-20230523-13_41_07</t>
  </si>
  <si>
    <t>20230523 13:42:06</t>
  </si>
  <si>
    <t>13:42:06</t>
  </si>
  <si>
    <t>MPF-12031-20230523-13_42_07</t>
  </si>
  <si>
    <t>20230523 13:43:06</t>
  </si>
  <si>
    <t>13:43:06</t>
  </si>
  <si>
    <t>MPF-12032-20230523-13_43_07</t>
  </si>
  <si>
    <t>20230523 13:44:06</t>
  </si>
  <si>
    <t>13:44:06</t>
  </si>
  <si>
    <t>MPF-12033-20230523-13_44_07</t>
  </si>
  <si>
    <t>20230523 13:45:06</t>
  </si>
  <si>
    <t>13:45:06</t>
  </si>
  <si>
    <t>MPF-12034-20230523-13_45_07</t>
  </si>
  <si>
    <t>20230523 13:46:06</t>
  </si>
  <si>
    <t>13:46:06</t>
  </si>
  <si>
    <t>MPF-12035-20230523-13_46_07</t>
  </si>
  <si>
    <t>20230523 13:47:06</t>
  </si>
  <si>
    <t>13:47:06</t>
  </si>
  <si>
    <t>MPF-12036-20230523-13_47_07</t>
  </si>
  <si>
    <t>20230523 13:48:06</t>
  </si>
  <si>
    <t>13:48:06</t>
  </si>
  <si>
    <t>MPF-12037-20230523-13_48_07</t>
  </si>
  <si>
    <t>20230523 13:49:06</t>
  </si>
  <si>
    <t>13:49:06</t>
  </si>
  <si>
    <t>MPF-12038-20230523-13_49_07</t>
  </si>
  <si>
    <t>20230523 13:50:06</t>
  </si>
  <si>
    <t>13:50:06</t>
  </si>
  <si>
    <t>MPF-12039-20230523-13_50_07</t>
  </si>
  <si>
    <t>20230523 13:51:06</t>
  </si>
  <si>
    <t>13:51:06</t>
  </si>
  <si>
    <t>MPF-12040-20230523-13_51_07</t>
  </si>
  <si>
    <t>20230523 13:52:06</t>
  </si>
  <si>
    <t>13:52:06</t>
  </si>
  <si>
    <t>MPF-12041-20230523-13_52_07</t>
  </si>
  <si>
    <t>20230523 13:54:06</t>
  </si>
  <si>
    <t>13:54:06</t>
  </si>
  <si>
    <t>MPF-12042-20230523-13_54_07</t>
  </si>
  <si>
    <t>20230523 13:55:06</t>
  </si>
  <si>
    <t>13:55:06</t>
  </si>
  <si>
    <t>MPF-12043-20230523-13_55_07</t>
  </si>
  <si>
    <t>20230523 13:56:06</t>
  </si>
  <si>
    <t>13:56:06</t>
  </si>
  <si>
    <t>MPF-12044-20230523-13_56_07</t>
  </si>
  <si>
    <t>20230523 13:57:06</t>
  </si>
  <si>
    <t>13:57:06</t>
  </si>
  <si>
    <t>MPF-12045-20230523-13_57_07</t>
  </si>
  <si>
    <t>20230523 13:58:06</t>
  </si>
  <si>
    <t>13:58:06</t>
  </si>
  <si>
    <t>MPF-12046-20230523-13_58_07</t>
  </si>
  <si>
    <t>20230523 13:59:06</t>
  </si>
  <si>
    <t>13:59:06</t>
  </si>
  <si>
    <t>MPF-12047-20230523-13_59_07</t>
  </si>
  <si>
    <t>20230523 14:00:06</t>
  </si>
  <si>
    <t>14:00:06</t>
  </si>
  <si>
    <t>MPF-12048-20230523-14_00_08</t>
  </si>
  <si>
    <t>20230523 14:01:06</t>
  </si>
  <si>
    <t>14:01:06</t>
  </si>
  <si>
    <t>MPF-12049-20230523-14_01_07</t>
  </si>
  <si>
    <t>20230523 14:02:06</t>
  </si>
  <si>
    <t>14:02:06</t>
  </si>
  <si>
    <t>MPF-12050-20230523-14_02_07</t>
  </si>
  <si>
    <t>20230523 14:03:06</t>
  </si>
  <si>
    <t>14:03:06</t>
  </si>
  <si>
    <t>MPF-12051-20230523-14_03_08</t>
  </si>
  <si>
    <t>20230523 14:04:06</t>
  </si>
  <si>
    <t>14:04:06</t>
  </si>
  <si>
    <t>MPF-12052-20230523-14_04_08</t>
  </si>
  <si>
    <t>20230523 14:05:06</t>
  </si>
  <si>
    <t>14:05:06</t>
  </si>
  <si>
    <t>MPF-12053-20230523-14_05_08</t>
  </si>
  <si>
    <t>20230523 14:06:06</t>
  </si>
  <si>
    <t>14:06:06</t>
  </si>
  <si>
    <t>MPF-12054-20230523-14_06_08</t>
  </si>
  <si>
    <t>20230523 14:07:06</t>
  </si>
  <si>
    <t>14:07:06</t>
  </si>
  <si>
    <t>MPF-12055-20230523-14_07_08</t>
  </si>
  <si>
    <t>20230523 14:08:06</t>
  </si>
  <si>
    <t>14:08:06</t>
  </si>
  <si>
    <t>MPF-12056-20230523-14_08_08</t>
  </si>
  <si>
    <t>20230523 14:09:06</t>
  </si>
  <si>
    <t>14:09:06</t>
  </si>
  <si>
    <t>MPF-12057-20230523-14_09_08</t>
  </si>
  <si>
    <t>20230523 14:10:06</t>
  </si>
  <si>
    <t>14:10:06</t>
  </si>
  <si>
    <t>MPF-12058-20230523-14_10_08</t>
  </si>
  <si>
    <t>20230523 14:11:06</t>
  </si>
  <si>
    <t>14:11:06</t>
  </si>
  <si>
    <t>MPF-12059-20230523-14_11_08</t>
  </si>
  <si>
    <t>20230523 14:12:06</t>
  </si>
  <si>
    <t>14:12:06</t>
  </si>
  <si>
    <t>MPF-12060-20230523-14_12_08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</si>
</sst>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2"/>
  <sheetViews>
    <sheetView tabSelected="1" topLeftCell="BH67" workbookViewId="0">
      <selection activeCell="BM17" sqref="BM17:BM92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1684839245.4000001</v>
      </c>
      <c r="C17">
        <v>0</v>
      </c>
      <c r="D17" t="s">
        <v>249</v>
      </c>
      <c r="E17" t="s">
        <v>250</v>
      </c>
      <c r="F17">
        <v>1684839237.32581</v>
      </c>
      <c r="G17">
        <f t="shared" ref="G17:G48" si="0">BU17*AH17*(BS17-BT17)/(100*BM17*(1000-AH17*BS17))</f>
        <v>4.5653906792280556E-3</v>
      </c>
      <c r="H17">
        <f t="shared" ref="H17:H48" si="1">BU17*AH17*(BR17-BQ17*(1000-AH17*BT17)/(1000-AH17*BS17))/(100*BM17)</f>
        <v>9.7867892602452553</v>
      </c>
      <c r="I17">
        <f t="shared" ref="I17:I48" si="2">BQ17 - IF(AH17&gt;1, H17*BM17*100/(AJ17*CA17), 0)</f>
        <v>400.01148387096799</v>
      </c>
      <c r="J17">
        <f t="shared" ref="J17:J48" si="3">((P17-G17/2)*I17-H17)/(P17+G17/2)</f>
        <v>301.89258310731799</v>
      </c>
      <c r="K17">
        <f t="shared" ref="K17:K48" si="4">J17*(BV17+BW17)/1000</f>
        <v>28.848856702505856</v>
      </c>
      <c r="L17">
        <f t="shared" ref="L17:L48" si="5">(BQ17 - IF(AH17&gt;1, H17*BM17*100/(AJ17*CA17), 0))*(BV17+BW17)/1000</f>
        <v>38.225099334249123</v>
      </c>
      <c r="M17">
        <f t="shared" ref="M17:M48" si="6">2/((1/O17-1/N17)+SIGN(O17)*SQRT((1/O17-1/N17)*(1/O17-1/N17) + 4*BN17/((BN17+1)*(BN17+1))*(2*1/O17*1/N17-1/N17*1/N17)))</f>
        <v>0.19072319155304424</v>
      </c>
      <c r="N17">
        <f t="shared" ref="N17:N48" si="7">AE17+AD17*BM17+AC17*BM17*BM17</f>
        <v>3.3592023018015102</v>
      </c>
      <c r="O17">
        <f t="shared" ref="O17:O48" si="8">G17*(1000-(1000*0.61365*EXP(17.502*S17/(240.97+S17))/(BV17+BW17)+BS17)/2)/(1000*0.61365*EXP(17.502*S17/(240.97+S17))/(BV17+BW17)-BS17)</f>
        <v>0.1849051916921042</v>
      </c>
      <c r="P17">
        <f t="shared" ref="P17:P48" si="9">1/((BN17+1)/(M17/1.6)+1/(N17/1.37)) + BN17/((BN17+1)/(M17/1.6) + BN17/(N17/1.37))</f>
        <v>0.11607368523447634</v>
      </c>
      <c r="Q17">
        <f t="shared" ref="Q17:Q48" si="10">(BJ17*BL17)</f>
        <v>161.84694922022081</v>
      </c>
      <c r="R17">
        <f t="shared" ref="R17:R48" si="11">(BX17+(Q17+2*0.95*0.0000000567*(((BX17+$B$7)+273)^4-(BX17+273)^4)-44100*G17)/(1.84*29.3*N17+8*0.95*0.0000000567*(BX17+273)^3))</f>
        <v>27.381259095160491</v>
      </c>
      <c r="S17">
        <f t="shared" ref="S17:S48" si="12">($C$7*BY17+$D$7*BZ17+$E$7*R17)</f>
        <v>27.933399999999999</v>
      </c>
      <c r="T17">
        <f t="shared" ref="T17:T48" si="13">0.61365*EXP(17.502*S17/(240.97+S17))</f>
        <v>3.7801309500139291</v>
      </c>
      <c r="U17">
        <f t="shared" ref="U17:U48" si="14">(V17/W17*100)</f>
        <v>40.10881754593246</v>
      </c>
      <c r="V17">
        <f t="shared" ref="V17:V48" si="15">BS17*(BV17+BW17)/1000</f>
        <v>1.4857204082621578</v>
      </c>
      <c r="W17">
        <f t="shared" ref="W17:W48" si="16">0.61365*EXP(17.502*BX17/(240.97+BX17))</f>
        <v>3.7042239067773974</v>
      </c>
      <c r="X17">
        <f t="shared" ref="X17:X48" si="17">(T17-BS17*(BV17+BW17)/1000)</f>
        <v>2.2944105417517715</v>
      </c>
      <c r="Y17">
        <f t="shared" ref="Y17:Y48" si="18">(-G17*44100)</f>
        <v>-201.33372895395726</v>
      </c>
      <c r="Z17">
        <f t="shared" ref="Z17:Z48" si="19">2*29.3*N17*0.92*(BX17-S17)</f>
        <v>-62.903496897477808</v>
      </c>
      <c r="AA17">
        <f t="shared" ref="AA17:AA48" si="20">2*0.95*0.0000000567*(((BX17+$B$7)+273)^4-(S17+273)^4)</f>
        <v>-4.0720119534154477</v>
      </c>
      <c r="AB17">
        <f t="shared" ref="AB17:AB48" si="21">Q17+AA17+Y17+Z17</f>
        <v>-106.46228858462972</v>
      </c>
      <c r="AC17">
        <v>-3.9565409950660498E-2</v>
      </c>
      <c r="AD17">
        <v>4.4415638789897002E-2</v>
      </c>
      <c r="AE17">
        <v>3.3470215080755299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50352.64511058441</v>
      </c>
      <c r="AK17" t="s">
        <v>251</v>
      </c>
      <c r="AL17">
        <v>2.2946653846153802</v>
      </c>
      <c r="AM17">
        <v>1.7592000000000001</v>
      </c>
      <c r="AN17">
        <f t="shared" ref="AN17:AN48" si="25">AM17-AL17</f>
        <v>-0.53546538461538007</v>
      </c>
      <c r="AO17">
        <f t="shared" ref="AO17:AO48" si="26">AN17/AM17</f>
        <v>-0.30438005037254434</v>
      </c>
      <c r="AP17">
        <v>-0.82601972285566105</v>
      </c>
      <c r="AQ17" t="s">
        <v>252</v>
      </c>
      <c r="AR17">
        <v>2.4139192307692299</v>
      </c>
      <c r="AS17">
        <v>1.5431999999999999</v>
      </c>
      <c r="AT17">
        <f t="shared" ref="AT17:AT48" si="27">1-AR17/AS17</f>
        <v>-0.56422967260836576</v>
      </c>
      <c r="AU17">
        <v>0.5</v>
      </c>
      <c r="AV17">
        <f t="shared" ref="AV17:AV48" si="28">BJ17</f>
        <v>841.19769925175001</v>
      </c>
      <c r="AW17">
        <f t="shared" ref="AW17:AW48" si="29">H17</f>
        <v>9.7867892602452553</v>
      </c>
      <c r="AX17">
        <f t="shared" ref="AX17:AX48" si="30">AT17*AU17*AV17</f>
        <v>-237.31435122386273</v>
      </c>
      <c r="AY17">
        <f t="shared" ref="AY17:AY48" si="31">BD17/AS17</f>
        <v>1</v>
      </c>
      <c r="AZ17">
        <f t="shared" ref="AZ17:AZ48" si="32">(AW17-AP17)/AV17</f>
        <v>1.2616307667675587E-2</v>
      </c>
      <c r="BA17">
        <f t="shared" ref="BA17:BA48" si="33">(AM17-AS17)/AS17</f>
        <v>0.13996889580093325</v>
      </c>
      <c r="BB17" t="s">
        <v>253</v>
      </c>
      <c r="BC17">
        <v>0</v>
      </c>
      <c r="BD17">
        <f t="shared" ref="BD17:BD48" si="34">AS17-BC17</f>
        <v>1.5431999999999999</v>
      </c>
      <c r="BE17">
        <f t="shared" ref="BE17:BE48" si="35">(AS17-AR17)/(AS17-BC17)</f>
        <v>-0.56422967260836576</v>
      </c>
      <c r="BF17">
        <f t="shared" ref="BF17:BF48" si="36">(AM17-AS17)/(AM17-BC17)</f>
        <v>0.1227830832196454</v>
      </c>
      <c r="BG17">
        <f t="shared" ref="BG17:BG48" si="37">(AS17-AR17)/(AS17-AL17)</f>
        <v>1.158695062467697</v>
      </c>
      <c r="BH17">
        <f t="shared" ref="BH17:BH48" si="38">(AM17-AS17)/(AM17-AL17)</f>
        <v>-0.40338742000129668</v>
      </c>
      <c r="BI17">
        <f t="shared" ref="BI17:BI48" si="39">$B$11*CB17+$C$11*CC17+$F$11*CD17</f>
        <v>999.99690322580602</v>
      </c>
      <c r="BJ17">
        <f t="shared" ref="BJ17:BJ48" si="40">BI17*BK17</f>
        <v>841.19769925175001</v>
      </c>
      <c r="BK17">
        <f t="shared" ref="BK17:BK48" si="41">($B$11*$D$9+$C$11*$D$9+$F$11*((CQ17+CI17)/MAX(CQ17+CI17+CR17, 0.1)*$I$9+CR17/MAX(CQ17+CI17+CR17, 0.1)*$J$9))/($B$11+$C$11+$F$11)</f>
        <v>0.84120030425914416</v>
      </c>
      <c r="BL17">
        <f t="shared" ref="BL17:BL48" si="42">($B$11*$K$9+$C$11*$K$9+$F$11*((CQ17+CI17)/MAX(CQ17+CI17+CR17, 0.1)*$P$9+CR17/MAX(CQ17+CI17+CR17, 0.1)*$Q$9))/($B$11+$C$11+$F$11)</f>
        <v>0.19240060851828833</v>
      </c>
      <c r="BM17">
        <v>0.64606417405157046</v>
      </c>
      <c r="BN17">
        <v>0.5</v>
      </c>
      <c r="BO17" t="s">
        <v>254</v>
      </c>
      <c r="BP17">
        <v>1684839237.32581</v>
      </c>
      <c r="BQ17">
        <v>400.01148387096799</v>
      </c>
      <c r="BR17">
        <v>401.51203225806398</v>
      </c>
      <c r="BS17">
        <v>15.547512903225799</v>
      </c>
      <c r="BT17">
        <v>14.9667774193548</v>
      </c>
      <c r="BU17">
        <v>500</v>
      </c>
      <c r="BV17">
        <v>95.360077419354795</v>
      </c>
      <c r="BW17">
        <v>0.19992741935483899</v>
      </c>
      <c r="BX17">
        <v>27.586061290322601</v>
      </c>
      <c r="BY17">
        <v>27.933399999999999</v>
      </c>
      <c r="BZ17">
        <v>999.9</v>
      </c>
      <c r="CA17">
        <v>10005.6451612903</v>
      </c>
      <c r="CB17">
        <v>0</v>
      </c>
      <c r="CC17">
        <v>69.440593548387099</v>
      </c>
      <c r="CD17">
        <v>999.99690322580602</v>
      </c>
      <c r="CE17">
        <v>0.95998899999999998</v>
      </c>
      <c r="CF17">
        <v>4.0010799999999999E-2</v>
      </c>
      <c r="CG17">
        <v>0</v>
      </c>
      <c r="CH17">
        <v>2.3967000000000001</v>
      </c>
      <c r="CI17">
        <v>0</v>
      </c>
      <c r="CJ17">
        <v>379.801193548387</v>
      </c>
      <c r="CK17">
        <v>9334.2567741935509</v>
      </c>
      <c r="CL17">
        <v>37.28</v>
      </c>
      <c r="CM17">
        <v>40.620935483871001</v>
      </c>
      <c r="CN17">
        <v>38.493741935483897</v>
      </c>
      <c r="CO17">
        <v>39.396999999999998</v>
      </c>
      <c r="CP17">
        <v>37.491870967741903</v>
      </c>
      <c r="CQ17">
        <v>959.98645161290301</v>
      </c>
      <c r="CR17">
        <v>40.01</v>
      </c>
      <c r="CS17">
        <v>0</v>
      </c>
      <c r="CT17">
        <v>763.59999990463302</v>
      </c>
      <c r="CU17">
        <v>2.4139192307692299</v>
      </c>
      <c r="CV17">
        <v>0.55924444622466696</v>
      </c>
      <c r="CW17">
        <v>-3.6896752113737401</v>
      </c>
      <c r="CX17">
        <v>379.79319230769198</v>
      </c>
      <c r="CY17">
        <v>15</v>
      </c>
      <c r="CZ17">
        <v>1684839094.3</v>
      </c>
      <c r="DA17" t="s">
        <v>255</v>
      </c>
      <c r="DB17">
        <v>3</v>
      </c>
      <c r="DC17">
        <v>-3.7789999999999999</v>
      </c>
      <c r="DD17">
        <v>0.38100000000000001</v>
      </c>
      <c r="DE17">
        <v>400</v>
      </c>
      <c r="DF17">
        <v>16</v>
      </c>
      <c r="DG17">
        <v>1.48</v>
      </c>
      <c r="DH17">
        <v>0.45</v>
      </c>
      <c r="DI17">
        <v>-1.44973047307692</v>
      </c>
      <c r="DJ17">
        <v>-1.1590316042031801</v>
      </c>
      <c r="DK17">
        <v>0.62744500172463502</v>
      </c>
      <c r="DL17">
        <v>0</v>
      </c>
      <c r="DM17">
        <v>2.4170909090909101</v>
      </c>
      <c r="DN17">
        <v>0.13270597053317901</v>
      </c>
      <c r="DO17">
        <v>0.15847408279386099</v>
      </c>
      <c r="DP17">
        <v>1</v>
      </c>
      <c r="DQ17">
        <v>0.57698571153846101</v>
      </c>
      <c r="DR17">
        <v>1.6795286508550101E-2</v>
      </c>
      <c r="DS17">
        <v>1.3247326064496801E-2</v>
      </c>
      <c r="DT17">
        <v>1</v>
      </c>
      <c r="DU17">
        <v>2</v>
      </c>
      <c r="DV17">
        <v>3</v>
      </c>
      <c r="DW17" t="s">
        <v>256</v>
      </c>
      <c r="DX17">
        <v>100</v>
      </c>
      <c r="DY17">
        <v>100</v>
      </c>
      <c r="DZ17">
        <v>-3.7789999999999999</v>
      </c>
      <c r="EA17">
        <v>0.38100000000000001</v>
      </c>
      <c r="EB17">
        <v>2</v>
      </c>
      <c r="EC17">
        <v>515.14099999999996</v>
      </c>
      <c r="ED17">
        <v>415.31200000000001</v>
      </c>
      <c r="EE17">
        <v>25.546099999999999</v>
      </c>
      <c r="EF17">
        <v>30.238499999999998</v>
      </c>
      <c r="EG17">
        <v>30.0002</v>
      </c>
      <c r="EH17">
        <v>30.339200000000002</v>
      </c>
      <c r="EI17">
        <v>30.358799999999999</v>
      </c>
      <c r="EJ17">
        <v>20.132899999999999</v>
      </c>
      <c r="EK17">
        <v>31.893999999999998</v>
      </c>
      <c r="EL17">
        <v>0</v>
      </c>
      <c r="EM17">
        <v>25.542999999999999</v>
      </c>
      <c r="EN17">
        <v>401.04700000000003</v>
      </c>
      <c r="EO17">
        <v>14.9977</v>
      </c>
      <c r="EP17">
        <v>100.452</v>
      </c>
      <c r="EQ17">
        <v>90.2744</v>
      </c>
    </row>
    <row r="18" spans="1:147" x14ac:dyDescent="0.3">
      <c r="A18">
        <v>2</v>
      </c>
      <c r="B18">
        <v>1684839305.4000001</v>
      </c>
      <c r="C18">
        <v>60</v>
      </c>
      <c r="D18" t="s">
        <v>257</v>
      </c>
      <c r="E18" t="s">
        <v>258</v>
      </c>
      <c r="F18">
        <v>1684839297.5225799</v>
      </c>
      <c r="G18">
        <f t="shared" si="0"/>
        <v>3.5785234285474429E-3</v>
      </c>
      <c r="H18">
        <f t="shared" si="1"/>
        <v>9.545158429354478</v>
      </c>
      <c r="I18">
        <f t="shared" si="2"/>
        <v>400.011741935484</v>
      </c>
      <c r="J18">
        <f t="shared" si="3"/>
        <v>280.99265170380698</v>
      </c>
      <c r="K18">
        <f t="shared" si="4"/>
        <v>26.839177789183033</v>
      </c>
      <c r="L18">
        <f t="shared" si="5"/>
        <v>38.20735593784854</v>
      </c>
      <c r="M18">
        <f t="shared" si="6"/>
        <v>0.14772315509472447</v>
      </c>
      <c r="N18">
        <f t="shared" si="7"/>
        <v>3.3558431185062925</v>
      </c>
      <c r="O18">
        <f t="shared" si="8"/>
        <v>0.14420337380971171</v>
      </c>
      <c r="P18">
        <f t="shared" si="9"/>
        <v>9.0436361907937843E-2</v>
      </c>
      <c r="Q18">
        <f t="shared" si="10"/>
        <v>161.8547766315306</v>
      </c>
      <c r="R18">
        <f t="shared" si="11"/>
        <v>27.639573309216708</v>
      </c>
      <c r="S18">
        <f t="shared" si="12"/>
        <v>27.962299999999999</v>
      </c>
      <c r="T18">
        <f t="shared" si="13"/>
        <v>3.786507446456981</v>
      </c>
      <c r="U18">
        <f t="shared" si="14"/>
        <v>39.920954899830051</v>
      </c>
      <c r="V18">
        <f t="shared" si="15"/>
        <v>1.4815767633028798</v>
      </c>
      <c r="W18">
        <f t="shared" si="16"/>
        <v>3.7112758625650684</v>
      </c>
      <c r="X18">
        <f t="shared" si="17"/>
        <v>2.304930683154101</v>
      </c>
      <c r="Y18">
        <f t="shared" si="18"/>
        <v>-157.81288319894225</v>
      </c>
      <c r="Z18">
        <f t="shared" si="19"/>
        <v>-62.184028463018343</v>
      </c>
      <c r="AA18">
        <f t="shared" si="20"/>
        <v>-4.0307017367414373</v>
      </c>
      <c r="AB18">
        <f t="shared" si="21"/>
        <v>-62.172836767171425</v>
      </c>
      <c r="AC18">
        <v>-3.9515738871489299E-2</v>
      </c>
      <c r="AD18">
        <v>4.4359878652101802E-2</v>
      </c>
      <c r="AE18">
        <v>3.34367761675303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50285.615563391868</v>
      </c>
      <c r="AK18" t="s">
        <v>251</v>
      </c>
      <c r="AL18">
        <v>2.2946653846153802</v>
      </c>
      <c r="AM18">
        <v>1.7592000000000001</v>
      </c>
      <c r="AN18">
        <f t="shared" si="25"/>
        <v>-0.53546538461538007</v>
      </c>
      <c r="AO18">
        <f t="shared" si="26"/>
        <v>-0.30438005037254434</v>
      </c>
      <c r="AP18">
        <v>-0.82601972285566105</v>
      </c>
      <c r="AQ18" t="s">
        <v>259</v>
      </c>
      <c r="AR18">
        <v>2.4605115384615401</v>
      </c>
      <c r="AS18">
        <v>1.5184</v>
      </c>
      <c r="AT18">
        <f t="shared" si="27"/>
        <v>-0.62046334197941255</v>
      </c>
      <c r="AU18">
        <v>0.5</v>
      </c>
      <c r="AV18">
        <f t="shared" si="28"/>
        <v>841.23822994794159</v>
      </c>
      <c r="AW18">
        <f t="shared" si="29"/>
        <v>9.545158429354478</v>
      </c>
      <c r="AX18">
        <f t="shared" si="30"/>
        <v>-260.97874177717267</v>
      </c>
      <c r="AY18">
        <f t="shared" si="31"/>
        <v>1</v>
      </c>
      <c r="AZ18">
        <f t="shared" si="32"/>
        <v>1.2328467469734393E-2</v>
      </c>
      <c r="BA18">
        <f t="shared" si="33"/>
        <v>0.15858798735511073</v>
      </c>
      <c r="BB18" t="s">
        <v>253</v>
      </c>
      <c r="BC18">
        <v>0</v>
      </c>
      <c r="BD18">
        <f t="shared" si="34"/>
        <v>1.5184</v>
      </c>
      <c r="BE18">
        <f t="shared" si="35"/>
        <v>-0.62046334197941266</v>
      </c>
      <c r="BF18">
        <f t="shared" si="36"/>
        <v>0.13688040018190092</v>
      </c>
      <c r="BG18">
        <f t="shared" si="37"/>
        <v>1.2136462054511583</v>
      </c>
      <c r="BH18">
        <f t="shared" si="38"/>
        <v>-0.44970227192737133</v>
      </c>
      <c r="BI18">
        <f t="shared" si="39"/>
        <v>1000.04506451613</v>
      </c>
      <c r="BJ18">
        <f t="shared" si="40"/>
        <v>841.23822994794159</v>
      </c>
      <c r="BK18">
        <f t="shared" si="41"/>
        <v>0.84120032166247749</v>
      </c>
      <c r="BL18">
        <f t="shared" si="42"/>
        <v>0.19240064332495524</v>
      </c>
      <c r="BM18">
        <v>0.64606417405157046</v>
      </c>
      <c r="BN18">
        <v>0.5</v>
      </c>
      <c r="BO18" t="s">
        <v>254</v>
      </c>
      <c r="BP18">
        <v>1684839297.5225799</v>
      </c>
      <c r="BQ18">
        <v>400.011741935484</v>
      </c>
      <c r="BR18">
        <v>401.43003225806501</v>
      </c>
      <c r="BS18">
        <v>15.511361290322601</v>
      </c>
      <c r="BT18">
        <v>15.0561516129032</v>
      </c>
      <c r="BU18">
        <v>500.01006451612898</v>
      </c>
      <c r="BV18">
        <v>95.3156483870968</v>
      </c>
      <c r="BW18">
        <v>0.19993761290322601</v>
      </c>
      <c r="BX18">
        <v>27.618590322580602</v>
      </c>
      <c r="BY18">
        <v>27.962299999999999</v>
      </c>
      <c r="BZ18">
        <v>999.9</v>
      </c>
      <c r="CA18">
        <v>9997.7419354838694</v>
      </c>
      <c r="CB18">
        <v>0</v>
      </c>
      <c r="CC18">
        <v>73.319403225806496</v>
      </c>
      <c r="CD18">
        <v>1000.04506451613</v>
      </c>
      <c r="CE18">
        <v>0.95999158064516099</v>
      </c>
      <c r="CF18">
        <v>4.0008167741935503E-2</v>
      </c>
      <c r="CG18">
        <v>0</v>
      </c>
      <c r="CH18">
        <v>2.47903870967742</v>
      </c>
      <c r="CI18">
        <v>0</v>
      </c>
      <c r="CJ18">
        <v>381.25535483870999</v>
      </c>
      <c r="CK18">
        <v>9334.7216129032295</v>
      </c>
      <c r="CL18">
        <v>37.667000000000002</v>
      </c>
      <c r="CM18">
        <v>40.808</v>
      </c>
      <c r="CN18">
        <v>38.826225806451603</v>
      </c>
      <c r="CO18">
        <v>39.561999999999998</v>
      </c>
      <c r="CP18">
        <v>37.822225806451598</v>
      </c>
      <c r="CQ18">
        <v>960.03387096774202</v>
      </c>
      <c r="CR18">
        <v>40.0125806451613</v>
      </c>
      <c r="CS18">
        <v>0</v>
      </c>
      <c r="CT18">
        <v>59.400000095367403</v>
      </c>
      <c r="CU18">
        <v>2.4605115384615401</v>
      </c>
      <c r="CV18">
        <v>0.62312136874296997</v>
      </c>
      <c r="CW18">
        <v>5.0136752131422497</v>
      </c>
      <c r="CX18">
        <v>381.295538461538</v>
      </c>
      <c r="CY18">
        <v>15</v>
      </c>
      <c r="CZ18">
        <v>1684839094.3</v>
      </c>
      <c r="DA18" t="s">
        <v>255</v>
      </c>
      <c r="DB18">
        <v>3</v>
      </c>
      <c r="DC18">
        <v>-3.7789999999999999</v>
      </c>
      <c r="DD18">
        <v>0.38100000000000001</v>
      </c>
      <c r="DE18">
        <v>400</v>
      </c>
      <c r="DF18">
        <v>16</v>
      </c>
      <c r="DG18">
        <v>1.48</v>
      </c>
      <c r="DH18">
        <v>0.45</v>
      </c>
      <c r="DI18">
        <v>-1.4297373076923101</v>
      </c>
      <c r="DJ18">
        <v>0.16032016021256101</v>
      </c>
      <c r="DK18">
        <v>0.120821789729836</v>
      </c>
      <c r="DL18">
        <v>1</v>
      </c>
      <c r="DM18">
        <v>2.4520704545454501</v>
      </c>
      <c r="DN18">
        <v>0.33833266938018802</v>
      </c>
      <c r="DO18">
        <v>0.17144296504502499</v>
      </c>
      <c r="DP18">
        <v>1</v>
      </c>
      <c r="DQ18">
        <v>0.47008494230769199</v>
      </c>
      <c r="DR18">
        <v>-0.16607514023626199</v>
      </c>
      <c r="DS18">
        <v>2.1874035395359499E-2</v>
      </c>
      <c r="DT18">
        <v>0</v>
      </c>
      <c r="DU18">
        <v>2</v>
      </c>
      <c r="DV18">
        <v>3</v>
      </c>
      <c r="DW18" t="s">
        <v>256</v>
      </c>
      <c r="DX18">
        <v>100</v>
      </c>
      <c r="DY18">
        <v>100</v>
      </c>
      <c r="DZ18">
        <v>-3.7789999999999999</v>
      </c>
      <c r="EA18">
        <v>0.38100000000000001</v>
      </c>
      <c r="EB18">
        <v>2</v>
      </c>
      <c r="EC18">
        <v>515.41399999999999</v>
      </c>
      <c r="ED18">
        <v>415.09</v>
      </c>
      <c r="EE18">
        <v>25.7941</v>
      </c>
      <c r="EF18">
        <v>30.248999999999999</v>
      </c>
      <c r="EG18">
        <v>30.000299999999999</v>
      </c>
      <c r="EH18">
        <v>30.357500000000002</v>
      </c>
      <c r="EI18">
        <v>30.3796</v>
      </c>
      <c r="EJ18">
        <v>20.1524</v>
      </c>
      <c r="EK18">
        <v>30.175799999999999</v>
      </c>
      <c r="EL18">
        <v>0</v>
      </c>
      <c r="EM18">
        <v>25.7944</v>
      </c>
      <c r="EN18">
        <v>401.35599999999999</v>
      </c>
      <c r="EO18">
        <v>15.1099</v>
      </c>
      <c r="EP18">
        <v>100.447</v>
      </c>
      <c r="EQ18">
        <v>90.2744</v>
      </c>
    </row>
    <row r="19" spans="1:147" x14ac:dyDescent="0.3">
      <c r="A19">
        <v>3</v>
      </c>
      <c r="B19">
        <v>1684839365.4000001</v>
      </c>
      <c r="C19">
        <v>120</v>
      </c>
      <c r="D19" t="s">
        <v>260</v>
      </c>
      <c r="E19" t="s">
        <v>261</v>
      </c>
      <c r="F19">
        <v>1684839357.44839</v>
      </c>
      <c r="G19">
        <f t="shared" si="0"/>
        <v>3.5058609998531304E-3</v>
      </c>
      <c r="H19">
        <f t="shared" si="1"/>
        <v>9.5967288018400776</v>
      </c>
      <c r="I19">
        <f t="shared" si="2"/>
        <v>399.99670967741901</v>
      </c>
      <c r="J19">
        <f t="shared" si="3"/>
        <v>278.00182680742199</v>
      </c>
      <c r="K19">
        <f t="shared" si="4"/>
        <v>26.552917279413307</v>
      </c>
      <c r="L19">
        <f t="shared" si="5"/>
        <v>38.205071046023967</v>
      </c>
      <c r="M19">
        <f t="shared" si="6"/>
        <v>0.14433905307683487</v>
      </c>
      <c r="N19">
        <f t="shared" si="7"/>
        <v>3.357894712941945</v>
      </c>
      <c r="O19">
        <f t="shared" si="8"/>
        <v>0.14097871544475749</v>
      </c>
      <c r="P19">
        <f t="shared" si="9"/>
        <v>8.8407094311022241E-2</v>
      </c>
      <c r="Q19">
        <f t="shared" si="10"/>
        <v>161.84521055863712</v>
      </c>
      <c r="R19">
        <f t="shared" si="11"/>
        <v>27.701146053465056</v>
      </c>
      <c r="S19">
        <f t="shared" si="12"/>
        <v>28.004577419354799</v>
      </c>
      <c r="T19">
        <f t="shared" si="13"/>
        <v>3.7958524421446533</v>
      </c>
      <c r="U19">
        <f t="shared" si="14"/>
        <v>39.943007614677065</v>
      </c>
      <c r="V19">
        <f t="shared" si="15"/>
        <v>1.486300407658016</v>
      </c>
      <c r="W19">
        <f t="shared" si="16"/>
        <v>3.7210528110353778</v>
      </c>
      <c r="X19">
        <f t="shared" si="17"/>
        <v>2.3095520344866376</v>
      </c>
      <c r="Y19">
        <f t="shared" si="18"/>
        <v>-154.60847009352304</v>
      </c>
      <c r="Z19">
        <f t="shared" si="19"/>
        <v>-61.727421746855711</v>
      </c>
      <c r="AA19">
        <f t="shared" si="20"/>
        <v>-4.0004012032610561</v>
      </c>
      <c r="AB19">
        <f t="shared" si="21"/>
        <v>-58.491082485002678</v>
      </c>
      <c r="AC19">
        <v>-3.9546072682756402E-2</v>
      </c>
      <c r="AD19">
        <v>4.4393931012637E-2</v>
      </c>
      <c r="AE19">
        <v>3.3457198724784698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50315.056477255021</v>
      </c>
      <c r="AK19" t="s">
        <v>251</v>
      </c>
      <c r="AL19">
        <v>2.2946653846153802</v>
      </c>
      <c r="AM19">
        <v>1.7592000000000001</v>
      </c>
      <c r="AN19">
        <f t="shared" si="25"/>
        <v>-0.53546538461538007</v>
      </c>
      <c r="AO19">
        <f t="shared" si="26"/>
        <v>-0.30438005037254434</v>
      </c>
      <c r="AP19">
        <v>-0.82601972285566105</v>
      </c>
      <c r="AQ19" t="s">
        <v>262</v>
      </c>
      <c r="AR19">
        <v>2.4032961538461501</v>
      </c>
      <c r="AS19">
        <v>1.5636000000000001</v>
      </c>
      <c r="AT19">
        <f t="shared" si="27"/>
        <v>-0.53702747112186611</v>
      </c>
      <c r="AU19">
        <v>0.5</v>
      </c>
      <c r="AV19">
        <f t="shared" si="28"/>
        <v>841.19090334217231</v>
      </c>
      <c r="AW19">
        <f t="shared" si="29"/>
        <v>9.5967288018400776</v>
      </c>
      <c r="AX19">
        <f t="shared" si="30"/>
        <v>-225.87131177628245</v>
      </c>
      <c r="AY19">
        <f t="shared" si="31"/>
        <v>1</v>
      </c>
      <c r="AZ19">
        <f t="shared" si="32"/>
        <v>1.2390467470920883E-2</v>
      </c>
      <c r="BA19">
        <f t="shared" si="33"/>
        <v>0.12509593246354567</v>
      </c>
      <c r="BB19" t="s">
        <v>253</v>
      </c>
      <c r="BC19">
        <v>0</v>
      </c>
      <c r="BD19">
        <f t="shared" si="34"/>
        <v>1.5636000000000001</v>
      </c>
      <c r="BE19">
        <f t="shared" si="35"/>
        <v>-0.53702747112186622</v>
      </c>
      <c r="BF19">
        <f t="shared" si="36"/>
        <v>0.11118690313778989</v>
      </c>
      <c r="BG19">
        <f t="shared" si="37"/>
        <v>1.1485924125486007</v>
      </c>
      <c r="BH19">
        <f t="shared" si="38"/>
        <v>-0.36528971922339609</v>
      </c>
      <c r="BI19">
        <f t="shared" si="39"/>
        <v>999.98912903225801</v>
      </c>
      <c r="BJ19">
        <f t="shared" si="40"/>
        <v>841.19090334217231</v>
      </c>
      <c r="BK19">
        <f t="shared" si="41"/>
        <v>0.84120004800075865</v>
      </c>
      <c r="BL19">
        <f t="shared" si="42"/>
        <v>0.19240009600151745</v>
      </c>
      <c r="BM19">
        <v>0.64606417405157002</v>
      </c>
      <c r="BN19">
        <v>0.5</v>
      </c>
      <c r="BO19" t="s">
        <v>254</v>
      </c>
      <c r="BP19">
        <v>1684839357.44839</v>
      </c>
      <c r="BQ19">
        <v>399.99670967741901</v>
      </c>
      <c r="BR19">
        <v>401.41793548387102</v>
      </c>
      <c r="BS19">
        <v>15.5611612903226</v>
      </c>
      <c r="BT19">
        <v>15.115206451612901</v>
      </c>
      <c r="BU19">
        <v>499.997935483871</v>
      </c>
      <c r="BV19">
        <v>95.313470967741907</v>
      </c>
      <c r="BW19">
        <v>0.199992322580645</v>
      </c>
      <c r="BX19">
        <v>27.663599999999999</v>
      </c>
      <c r="BY19">
        <v>28.004577419354799</v>
      </c>
      <c r="BZ19">
        <v>999.9</v>
      </c>
      <c r="CA19">
        <v>10005.6451612903</v>
      </c>
      <c r="CB19">
        <v>0</v>
      </c>
      <c r="CC19">
        <v>73.315951612903206</v>
      </c>
      <c r="CD19">
        <v>999.98912903225801</v>
      </c>
      <c r="CE19">
        <v>0.95999448387096797</v>
      </c>
      <c r="CF19">
        <v>4.0005206451612901E-2</v>
      </c>
      <c r="CG19">
        <v>0</v>
      </c>
      <c r="CH19">
        <v>2.4116548387096799</v>
      </c>
      <c r="CI19">
        <v>0</v>
      </c>
      <c r="CJ19">
        <v>385.38461290322601</v>
      </c>
      <c r="CK19">
        <v>9334.1932258064498</v>
      </c>
      <c r="CL19">
        <v>38.006</v>
      </c>
      <c r="CM19">
        <v>41.006</v>
      </c>
      <c r="CN19">
        <v>39.139000000000003</v>
      </c>
      <c r="CO19">
        <v>39.733741935483899</v>
      </c>
      <c r="CP19">
        <v>38.116870967741903</v>
      </c>
      <c r="CQ19">
        <v>959.98322580645197</v>
      </c>
      <c r="CR19">
        <v>40.000967741935497</v>
      </c>
      <c r="CS19">
        <v>0</v>
      </c>
      <c r="CT19">
        <v>59.200000047683702</v>
      </c>
      <c r="CU19">
        <v>2.4032961538461501</v>
      </c>
      <c r="CV19">
        <v>-0.59157948437365504</v>
      </c>
      <c r="CW19">
        <v>7.1063589787855301</v>
      </c>
      <c r="CX19">
        <v>385.46603846153801</v>
      </c>
      <c r="CY19">
        <v>15</v>
      </c>
      <c r="CZ19">
        <v>1684839094.3</v>
      </c>
      <c r="DA19" t="s">
        <v>255</v>
      </c>
      <c r="DB19">
        <v>3</v>
      </c>
      <c r="DC19">
        <v>-3.7789999999999999</v>
      </c>
      <c r="DD19">
        <v>0.38100000000000001</v>
      </c>
      <c r="DE19">
        <v>400</v>
      </c>
      <c r="DF19">
        <v>16</v>
      </c>
      <c r="DG19">
        <v>1.48</v>
      </c>
      <c r="DH19">
        <v>0.45</v>
      </c>
      <c r="DI19">
        <v>-1.4176446153846201</v>
      </c>
      <c r="DJ19">
        <v>6.7749012723021002E-2</v>
      </c>
      <c r="DK19">
        <v>0.11359971853739401</v>
      </c>
      <c r="DL19">
        <v>1</v>
      </c>
      <c r="DM19">
        <v>2.3799704545454499</v>
      </c>
      <c r="DN19">
        <v>0.24774380363773299</v>
      </c>
      <c r="DO19">
        <v>0.19396838610681999</v>
      </c>
      <c r="DP19">
        <v>1</v>
      </c>
      <c r="DQ19">
        <v>0.44860038461538498</v>
      </c>
      <c r="DR19">
        <v>-2.63516868099599E-2</v>
      </c>
      <c r="DS19">
        <v>3.9682325272761597E-3</v>
      </c>
      <c r="DT19">
        <v>1</v>
      </c>
      <c r="DU19">
        <v>3</v>
      </c>
      <c r="DV19">
        <v>3</v>
      </c>
      <c r="DW19" t="s">
        <v>263</v>
      </c>
      <c r="DX19">
        <v>100</v>
      </c>
      <c r="DY19">
        <v>100</v>
      </c>
      <c r="DZ19">
        <v>-3.7789999999999999</v>
      </c>
      <c r="EA19">
        <v>0.38100000000000001</v>
      </c>
      <c r="EB19">
        <v>2</v>
      </c>
      <c r="EC19">
        <v>515.51900000000001</v>
      </c>
      <c r="ED19">
        <v>415.05900000000003</v>
      </c>
      <c r="EE19">
        <v>25.766999999999999</v>
      </c>
      <c r="EF19">
        <v>30.2485</v>
      </c>
      <c r="EG19">
        <v>30.0001</v>
      </c>
      <c r="EH19">
        <v>30.3706</v>
      </c>
      <c r="EI19">
        <v>30.392600000000002</v>
      </c>
      <c r="EJ19">
        <v>20.154199999999999</v>
      </c>
      <c r="EK19">
        <v>30.175799999999999</v>
      </c>
      <c r="EL19">
        <v>0</v>
      </c>
      <c r="EM19">
        <v>25.764099999999999</v>
      </c>
      <c r="EN19">
        <v>401.43599999999998</v>
      </c>
      <c r="EO19">
        <v>15.1099</v>
      </c>
      <c r="EP19">
        <v>100.446</v>
      </c>
      <c r="EQ19">
        <v>90.2761</v>
      </c>
    </row>
    <row r="20" spans="1:147" x14ac:dyDescent="0.3">
      <c r="A20">
        <v>4</v>
      </c>
      <c r="B20">
        <v>1684839425.5</v>
      </c>
      <c r="C20">
        <v>180.09999990463299</v>
      </c>
      <c r="D20" t="s">
        <v>264</v>
      </c>
      <c r="E20" t="s">
        <v>265</v>
      </c>
      <c r="F20">
        <v>1684839417.4354801</v>
      </c>
      <c r="G20">
        <f t="shared" si="0"/>
        <v>3.1535893070219227E-3</v>
      </c>
      <c r="H20">
        <f t="shared" si="1"/>
        <v>9.6006839330166631</v>
      </c>
      <c r="I20">
        <f t="shared" si="2"/>
        <v>400.02422580645202</v>
      </c>
      <c r="J20">
        <f t="shared" si="3"/>
        <v>266.58663863210461</v>
      </c>
      <c r="K20">
        <f t="shared" si="4"/>
        <v>25.462621309467686</v>
      </c>
      <c r="L20">
        <f t="shared" si="5"/>
        <v>38.20771149141919</v>
      </c>
      <c r="M20">
        <f t="shared" si="6"/>
        <v>0.13007098428858149</v>
      </c>
      <c r="N20">
        <f t="shared" si="7"/>
        <v>3.3588888066943454</v>
      </c>
      <c r="O20">
        <f t="shared" si="8"/>
        <v>0.12733616504356188</v>
      </c>
      <c r="P20">
        <f t="shared" si="9"/>
        <v>7.9826026576141823E-2</v>
      </c>
      <c r="Q20">
        <f t="shared" si="10"/>
        <v>161.84640693751939</v>
      </c>
      <c r="R20">
        <f t="shared" si="11"/>
        <v>27.795764052948428</v>
      </c>
      <c r="S20">
        <f t="shared" si="12"/>
        <v>28.008012903225801</v>
      </c>
      <c r="T20">
        <f t="shared" si="13"/>
        <v>3.7966127042888949</v>
      </c>
      <c r="U20">
        <f t="shared" si="14"/>
        <v>40.189101767371469</v>
      </c>
      <c r="V20">
        <f t="shared" si="15"/>
        <v>1.4966856671984197</v>
      </c>
      <c r="W20">
        <f t="shared" si="16"/>
        <v>3.7241082815479634</v>
      </c>
      <c r="X20">
        <f t="shared" si="17"/>
        <v>2.299927037090475</v>
      </c>
      <c r="Y20">
        <f t="shared" si="18"/>
        <v>-139.07328843966678</v>
      </c>
      <c r="Z20">
        <f t="shared" si="19"/>
        <v>-59.824448736999841</v>
      </c>
      <c r="AA20">
        <f t="shared" si="20"/>
        <v>-3.8762645465436476</v>
      </c>
      <c r="AB20">
        <f t="shared" si="21"/>
        <v>-40.927594785690872</v>
      </c>
      <c r="AC20">
        <v>-3.9560773551204097E-2</v>
      </c>
      <c r="AD20">
        <v>4.4410434025336301E-2</v>
      </c>
      <c r="AE20">
        <v>3.34670944035217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50330.643497924728</v>
      </c>
      <c r="AK20" t="s">
        <v>251</v>
      </c>
      <c r="AL20">
        <v>2.2946653846153802</v>
      </c>
      <c r="AM20">
        <v>1.7592000000000001</v>
      </c>
      <c r="AN20">
        <f t="shared" si="25"/>
        <v>-0.53546538461538007</v>
      </c>
      <c r="AO20">
        <f t="shared" si="26"/>
        <v>-0.30438005037254434</v>
      </c>
      <c r="AP20">
        <v>-0.82601972285566105</v>
      </c>
      <c r="AQ20" t="s">
        <v>266</v>
      </c>
      <c r="AR20">
        <v>2.33613076923077</v>
      </c>
      <c r="AS20">
        <v>1.4827999999999999</v>
      </c>
      <c r="AT20">
        <f t="shared" si="27"/>
        <v>-0.57548608661368372</v>
      </c>
      <c r="AU20">
        <v>0.5</v>
      </c>
      <c r="AV20">
        <f t="shared" si="28"/>
        <v>841.19750740645293</v>
      </c>
      <c r="AW20">
        <f t="shared" si="29"/>
        <v>9.6006839330166631</v>
      </c>
      <c r="AX20">
        <f t="shared" si="30"/>
        <v>-242.0487308032624</v>
      </c>
      <c r="AY20">
        <f t="shared" si="31"/>
        <v>1</v>
      </c>
      <c r="AZ20">
        <f t="shared" si="32"/>
        <v>1.2395071982582932E-2</v>
      </c>
      <c r="BA20">
        <f t="shared" si="33"/>
        <v>0.18640410035068802</v>
      </c>
      <c r="BB20" t="s">
        <v>253</v>
      </c>
      <c r="BC20">
        <v>0</v>
      </c>
      <c r="BD20">
        <f t="shared" si="34"/>
        <v>1.4827999999999999</v>
      </c>
      <c r="BE20">
        <f t="shared" si="35"/>
        <v>-0.57548608661368372</v>
      </c>
      <c r="BF20">
        <f t="shared" si="36"/>
        <v>0.15711687130513879</v>
      </c>
      <c r="BG20">
        <f t="shared" si="37"/>
        <v>1.0510742118104148</v>
      </c>
      <c r="BH20">
        <f t="shared" si="38"/>
        <v>-0.51618649485351109</v>
      </c>
      <c r="BI20">
        <f t="shared" si="39"/>
        <v>999.99703225806502</v>
      </c>
      <c r="BJ20">
        <f t="shared" si="40"/>
        <v>841.19750740645293</v>
      </c>
      <c r="BK20">
        <f t="shared" si="41"/>
        <v>0.84120000387098015</v>
      </c>
      <c r="BL20">
        <f t="shared" si="42"/>
        <v>0.19240000774196048</v>
      </c>
      <c r="BM20">
        <v>0.64606417405157002</v>
      </c>
      <c r="BN20">
        <v>0.5</v>
      </c>
      <c r="BO20" t="s">
        <v>254</v>
      </c>
      <c r="BP20">
        <v>1684839417.4354801</v>
      </c>
      <c r="BQ20">
        <v>400.02422580645202</v>
      </c>
      <c r="BR20">
        <v>401.42774193548399</v>
      </c>
      <c r="BS20">
        <v>15.6698870967742</v>
      </c>
      <c r="BT20">
        <v>15.2687935483871</v>
      </c>
      <c r="BU20">
        <v>500.00677419354798</v>
      </c>
      <c r="BV20">
        <v>95.313564516129006</v>
      </c>
      <c r="BW20">
        <v>0.19992948387096801</v>
      </c>
      <c r="BX20">
        <v>27.6776451612903</v>
      </c>
      <c r="BY20">
        <v>28.008012903225801</v>
      </c>
      <c r="BZ20">
        <v>999.9</v>
      </c>
      <c r="CA20">
        <v>10009.3548387097</v>
      </c>
      <c r="CB20">
        <v>0</v>
      </c>
      <c r="CC20">
        <v>73.326306451612894</v>
      </c>
      <c r="CD20">
        <v>999.99703225806502</v>
      </c>
      <c r="CE20">
        <v>0.95999770967741904</v>
      </c>
      <c r="CF20">
        <v>4.00019161290322E-2</v>
      </c>
      <c r="CG20">
        <v>0</v>
      </c>
      <c r="CH20">
        <v>2.3309387096774201</v>
      </c>
      <c r="CI20">
        <v>0</v>
      </c>
      <c r="CJ20">
        <v>390.55367741935498</v>
      </c>
      <c r="CK20">
        <v>9334.2945161290299</v>
      </c>
      <c r="CL20">
        <v>38.320193548387103</v>
      </c>
      <c r="CM20">
        <v>41.225612903225802</v>
      </c>
      <c r="CN20">
        <v>39.424999999999997</v>
      </c>
      <c r="CO20">
        <v>39.920999999999999</v>
      </c>
      <c r="CP20">
        <v>38.389000000000003</v>
      </c>
      <c r="CQ20">
        <v>959.99677419354805</v>
      </c>
      <c r="CR20">
        <v>40</v>
      </c>
      <c r="CS20">
        <v>0</v>
      </c>
      <c r="CT20">
        <v>59.600000143051098</v>
      </c>
      <c r="CU20">
        <v>2.33613076923077</v>
      </c>
      <c r="CV20">
        <v>-0.30819828866385901</v>
      </c>
      <c r="CW20">
        <v>6.5238974330134898</v>
      </c>
      <c r="CX20">
        <v>390.621692307692</v>
      </c>
      <c r="CY20">
        <v>15</v>
      </c>
      <c r="CZ20">
        <v>1684839094.3</v>
      </c>
      <c r="DA20" t="s">
        <v>255</v>
      </c>
      <c r="DB20">
        <v>3</v>
      </c>
      <c r="DC20">
        <v>-3.7789999999999999</v>
      </c>
      <c r="DD20">
        <v>0.38100000000000001</v>
      </c>
      <c r="DE20">
        <v>400</v>
      </c>
      <c r="DF20">
        <v>16</v>
      </c>
      <c r="DG20">
        <v>1.48</v>
      </c>
      <c r="DH20">
        <v>0.45</v>
      </c>
      <c r="DI20">
        <v>-1.4010496153846199</v>
      </c>
      <c r="DJ20">
        <v>4.5561916602085098E-2</v>
      </c>
      <c r="DK20">
        <v>0.10484481948541401</v>
      </c>
      <c r="DL20">
        <v>1</v>
      </c>
      <c r="DM20">
        <v>2.33139090909091</v>
      </c>
      <c r="DN20">
        <v>-0.149161242058164</v>
      </c>
      <c r="DO20">
        <v>0.164781545218596</v>
      </c>
      <c r="DP20">
        <v>1</v>
      </c>
      <c r="DQ20">
        <v>0.39772473076923098</v>
      </c>
      <c r="DR20">
        <v>3.8143443790322903E-2</v>
      </c>
      <c r="DS20">
        <v>5.8030914709163803E-3</v>
      </c>
      <c r="DT20">
        <v>1</v>
      </c>
      <c r="DU20">
        <v>3</v>
      </c>
      <c r="DV20">
        <v>3</v>
      </c>
      <c r="DW20" t="s">
        <v>263</v>
      </c>
      <c r="DX20">
        <v>100</v>
      </c>
      <c r="DY20">
        <v>100</v>
      </c>
      <c r="DZ20">
        <v>-3.7789999999999999</v>
      </c>
      <c r="EA20">
        <v>0.38100000000000001</v>
      </c>
      <c r="EB20">
        <v>2</v>
      </c>
      <c r="EC20">
        <v>515.327</v>
      </c>
      <c r="ED20">
        <v>415.25599999999997</v>
      </c>
      <c r="EE20">
        <v>25.5139</v>
      </c>
      <c r="EF20">
        <v>30.2438</v>
      </c>
      <c r="EG20">
        <v>30</v>
      </c>
      <c r="EH20">
        <v>30.378399999999999</v>
      </c>
      <c r="EI20">
        <v>30.402999999999999</v>
      </c>
      <c r="EJ20">
        <v>20.1511</v>
      </c>
      <c r="EK20">
        <v>29.892399999999999</v>
      </c>
      <c r="EL20">
        <v>0</v>
      </c>
      <c r="EM20">
        <v>25.513100000000001</v>
      </c>
      <c r="EN20">
        <v>401.46699999999998</v>
      </c>
      <c r="EO20">
        <v>15.176</v>
      </c>
      <c r="EP20">
        <v>100.447</v>
      </c>
      <c r="EQ20">
        <v>90.277699999999996</v>
      </c>
    </row>
    <row r="21" spans="1:147" x14ac:dyDescent="0.3">
      <c r="A21">
        <v>5</v>
      </c>
      <c r="B21">
        <v>1684839485.9000001</v>
      </c>
      <c r="C21">
        <v>240.5</v>
      </c>
      <c r="D21" t="s">
        <v>267</v>
      </c>
      <c r="E21" t="s">
        <v>268</v>
      </c>
      <c r="F21">
        <v>1684839477.93871</v>
      </c>
      <c r="G21">
        <f t="shared" si="0"/>
        <v>3.3824450838063794E-3</v>
      </c>
      <c r="H21">
        <f t="shared" si="1"/>
        <v>9.7469574638127412</v>
      </c>
      <c r="I21">
        <f t="shared" si="2"/>
        <v>400.00751612903201</v>
      </c>
      <c r="J21">
        <f t="shared" si="3"/>
        <v>272.92431185177395</v>
      </c>
      <c r="K21">
        <f t="shared" si="4"/>
        <v>26.067797752657299</v>
      </c>
      <c r="L21">
        <f t="shared" si="5"/>
        <v>38.205885577747708</v>
      </c>
      <c r="M21">
        <f t="shared" si="6"/>
        <v>0.1397568169164633</v>
      </c>
      <c r="N21">
        <f t="shared" si="7"/>
        <v>3.3538681512422817</v>
      </c>
      <c r="O21">
        <f t="shared" si="8"/>
        <v>0.13660024580570401</v>
      </c>
      <c r="P21">
        <f t="shared" si="9"/>
        <v>8.5652820940130464E-2</v>
      </c>
      <c r="Q21">
        <f t="shared" si="10"/>
        <v>161.84533260880164</v>
      </c>
      <c r="R21">
        <f t="shared" si="11"/>
        <v>27.724581449681363</v>
      </c>
      <c r="S21">
        <f t="shared" si="12"/>
        <v>27.978606451612901</v>
      </c>
      <c r="T21">
        <f t="shared" si="13"/>
        <v>3.7901094418923398</v>
      </c>
      <c r="U21">
        <f t="shared" si="14"/>
        <v>40.065433907251759</v>
      </c>
      <c r="V21">
        <f t="shared" si="15"/>
        <v>1.490431039952901</v>
      </c>
      <c r="W21">
        <f t="shared" si="16"/>
        <v>3.7199922591706569</v>
      </c>
      <c r="X21">
        <f t="shared" si="17"/>
        <v>2.2996784019394387</v>
      </c>
      <c r="Y21">
        <f t="shared" si="18"/>
        <v>-149.16582819586134</v>
      </c>
      <c r="Z21">
        <f t="shared" si="19"/>
        <v>-57.839399001701736</v>
      </c>
      <c r="AA21">
        <f t="shared" si="20"/>
        <v>-3.7523509768654324</v>
      </c>
      <c r="AB21">
        <f t="shared" si="21"/>
        <v>-48.912245565626876</v>
      </c>
      <c r="AC21">
        <v>-3.9486545153394198E-2</v>
      </c>
      <c r="AD21">
        <v>4.4327106146029902E-2</v>
      </c>
      <c r="AE21">
        <v>3.3417116372047699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50243.211191205402</v>
      </c>
      <c r="AK21" t="s">
        <v>251</v>
      </c>
      <c r="AL21">
        <v>2.2946653846153802</v>
      </c>
      <c r="AM21">
        <v>1.7592000000000001</v>
      </c>
      <c r="AN21">
        <f t="shared" si="25"/>
        <v>-0.53546538461538007</v>
      </c>
      <c r="AO21">
        <f t="shared" si="26"/>
        <v>-0.30438005037254434</v>
      </c>
      <c r="AP21">
        <v>-0.82601972285566105</v>
      </c>
      <c r="AQ21" t="s">
        <v>269</v>
      </c>
      <c r="AR21">
        <v>2.3986461538461499</v>
      </c>
      <c r="AS21">
        <v>1.5316000000000001</v>
      </c>
      <c r="AT21">
        <f t="shared" si="27"/>
        <v>-0.56610482753078473</v>
      </c>
      <c r="AU21">
        <v>0.5</v>
      </c>
      <c r="AV21">
        <f t="shared" si="28"/>
        <v>841.19186941934174</v>
      </c>
      <c r="AW21">
        <f t="shared" si="29"/>
        <v>9.7469574638127412</v>
      </c>
      <c r="AX21">
        <f t="shared" si="30"/>
        <v>-238.10138907896743</v>
      </c>
      <c r="AY21">
        <f t="shared" si="31"/>
        <v>1</v>
      </c>
      <c r="AZ21">
        <f t="shared" si="32"/>
        <v>1.2569043485841964E-2</v>
      </c>
      <c r="BA21">
        <f t="shared" si="33"/>
        <v>0.14860276834682687</v>
      </c>
      <c r="BB21" t="s">
        <v>253</v>
      </c>
      <c r="BC21">
        <v>0</v>
      </c>
      <c r="BD21">
        <f t="shared" si="34"/>
        <v>1.5316000000000001</v>
      </c>
      <c r="BE21">
        <f t="shared" si="35"/>
        <v>-0.56610482753078462</v>
      </c>
      <c r="BF21">
        <f t="shared" si="36"/>
        <v>0.12937698954070032</v>
      </c>
      <c r="BG21">
        <f t="shared" si="37"/>
        <v>1.1362671814593985</v>
      </c>
      <c r="BH21">
        <f t="shared" si="38"/>
        <v>-0.42505081848284748</v>
      </c>
      <c r="BI21">
        <f t="shared" si="39"/>
        <v>999.99032258064506</v>
      </c>
      <c r="BJ21">
        <f t="shared" si="40"/>
        <v>841.19186941934174</v>
      </c>
      <c r="BK21">
        <f t="shared" si="41"/>
        <v>0.84120001006460055</v>
      </c>
      <c r="BL21">
        <f t="shared" si="42"/>
        <v>0.19240002012920107</v>
      </c>
      <c r="BM21">
        <v>0.64606417405157002</v>
      </c>
      <c r="BN21">
        <v>0.5</v>
      </c>
      <c r="BO21" t="s">
        <v>254</v>
      </c>
      <c r="BP21">
        <v>1684839477.93871</v>
      </c>
      <c r="BQ21">
        <v>400.00751612903201</v>
      </c>
      <c r="BR21">
        <v>401.44177419354799</v>
      </c>
      <c r="BS21">
        <v>15.6044967741935</v>
      </c>
      <c r="BT21">
        <v>15.174261290322599</v>
      </c>
      <c r="BU21">
        <v>499.99977419354798</v>
      </c>
      <c r="BV21">
        <v>95.312887096774205</v>
      </c>
      <c r="BW21">
        <v>0.200032129032258</v>
      </c>
      <c r="BX21">
        <v>27.6587225806452</v>
      </c>
      <c r="BY21">
        <v>27.978606451612901</v>
      </c>
      <c r="BZ21">
        <v>999.9</v>
      </c>
      <c r="CA21">
        <v>9990.6451612903202</v>
      </c>
      <c r="CB21">
        <v>0</v>
      </c>
      <c r="CC21">
        <v>73.3125</v>
      </c>
      <c r="CD21">
        <v>999.99032258064506</v>
      </c>
      <c r="CE21">
        <v>0.96000041935483904</v>
      </c>
      <c r="CF21">
        <v>3.9999283870967697E-2</v>
      </c>
      <c r="CG21">
        <v>0</v>
      </c>
      <c r="CH21">
        <v>2.3906258064516099</v>
      </c>
      <c r="CI21">
        <v>0</v>
      </c>
      <c r="CJ21">
        <v>394.73909677419402</v>
      </c>
      <c r="CK21">
        <v>9334.2335483870993</v>
      </c>
      <c r="CL21">
        <v>38.590451612903202</v>
      </c>
      <c r="CM21">
        <v>41.430999999999997</v>
      </c>
      <c r="CN21">
        <v>39.691064516129003</v>
      </c>
      <c r="CO21">
        <v>40.106709677419303</v>
      </c>
      <c r="CP21">
        <v>38.625</v>
      </c>
      <c r="CQ21">
        <v>959.99161290322604</v>
      </c>
      <c r="CR21">
        <v>40</v>
      </c>
      <c r="CS21">
        <v>0</v>
      </c>
      <c r="CT21">
        <v>60</v>
      </c>
      <c r="CU21">
        <v>2.3986461538461499</v>
      </c>
      <c r="CV21">
        <v>8.0984616630358899E-2</v>
      </c>
      <c r="CW21">
        <v>4.9662222065449297</v>
      </c>
      <c r="CX21">
        <v>394.80584615384601</v>
      </c>
      <c r="CY21">
        <v>15</v>
      </c>
      <c r="CZ21">
        <v>1684839094.3</v>
      </c>
      <c r="DA21" t="s">
        <v>255</v>
      </c>
      <c r="DB21">
        <v>3</v>
      </c>
      <c r="DC21">
        <v>-3.7789999999999999</v>
      </c>
      <c r="DD21">
        <v>0.38100000000000001</v>
      </c>
      <c r="DE21">
        <v>400</v>
      </c>
      <c r="DF21">
        <v>16</v>
      </c>
      <c r="DG21">
        <v>1.48</v>
      </c>
      <c r="DH21">
        <v>0.45</v>
      </c>
      <c r="DI21">
        <v>-1.4302059615384599</v>
      </c>
      <c r="DJ21">
        <v>-1.2438853081986201E-2</v>
      </c>
      <c r="DK21">
        <v>0.101028638842573</v>
      </c>
      <c r="DL21">
        <v>1</v>
      </c>
      <c r="DM21">
        <v>2.3783136363636399</v>
      </c>
      <c r="DN21">
        <v>0.16683292167285399</v>
      </c>
      <c r="DO21">
        <v>0.164603830993346</v>
      </c>
      <c r="DP21">
        <v>1</v>
      </c>
      <c r="DQ21">
        <v>0.43658873076923099</v>
      </c>
      <c r="DR21">
        <v>-6.1279751927070497E-2</v>
      </c>
      <c r="DS21">
        <v>1.02604099129304E-2</v>
      </c>
      <c r="DT21">
        <v>1</v>
      </c>
      <c r="DU21">
        <v>3</v>
      </c>
      <c r="DV21">
        <v>3</v>
      </c>
      <c r="DW21" t="s">
        <v>263</v>
      </c>
      <c r="DX21">
        <v>100</v>
      </c>
      <c r="DY21">
        <v>100</v>
      </c>
      <c r="DZ21">
        <v>-3.7789999999999999</v>
      </c>
      <c r="EA21">
        <v>0.38100000000000001</v>
      </c>
      <c r="EB21">
        <v>2</v>
      </c>
      <c r="EC21">
        <v>515.62400000000002</v>
      </c>
      <c r="ED21">
        <v>415.18799999999999</v>
      </c>
      <c r="EE21">
        <v>25.54</v>
      </c>
      <c r="EF21">
        <v>30.238499999999998</v>
      </c>
      <c r="EG21">
        <v>30.000299999999999</v>
      </c>
      <c r="EH21">
        <v>30.383600000000001</v>
      </c>
      <c r="EI21">
        <v>30.410799999999998</v>
      </c>
      <c r="EJ21">
        <v>20.149899999999999</v>
      </c>
      <c r="EK21">
        <v>31.040600000000001</v>
      </c>
      <c r="EL21">
        <v>0</v>
      </c>
      <c r="EM21">
        <v>25.5502</v>
      </c>
      <c r="EN21">
        <v>401.37799999999999</v>
      </c>
      <c r="EO21">
        <v>15.156700000000001</v>
      </c>
      <c r="EP21">
        <v>100.446</v>
      </c>
      <c r="EQ21">
        <v>90.278400000000005</v>
      </c>
    </row>
    <row r="22" spans="1:147" x14ac:dyDescent="0.3">
      <c r="A22">
        <v>6</v>
      </c>
      <c r="B22">
        <v>1684839546</v>
      </c>
      <c r="C22">
        <v>300.59999990463302</v>
      </c>
      <c r="D22" t="s">
        <v>270</v>
      </c>
      <c r="E22" t="s">
        <v>271</v>
      </c>
      <c r="F22">
        <v>1684839538</v>
      </c>
      <c r="G22">
        <f t="shared" si="0"/>
        <v>3.3204034941737236E-3</v>
      </c>
      <c r="H22">
        <f t="shared" si="1"/>
        <v>9.5941575313924634</v>
      </c>
      <c r="I22">
        <f t="shared" si="2"/>
        <v>400.00680645161299</v>
      </c>
      <c r="J22">
        <f t="shared" si="3"/>
        <v>272.50090440917114</v>
      </c>
      <c r="K22">
        <f t="shared" si="4"/>
        <v>26.027757606348171</v>
      </c>
      <c r="L22">
        <f t="shared" si="5"/>
        <v>38.206406036653192</v>
      </c>
      <c r="M22">
        <f t="shared" si="6"/>
        <v>0.13700790135973484</v>
      </c>
      <c r="N22">
        <f t="shared" si="7"/>
        <v>3.3562817965479801</v>
      </c>
      <c r="O22">
        <f t="shared" si="8"/>
        <v>0.13397496183200813</v>
      </c>
      <c r="P22">
        <f t="shared" si="9"/>
        <v>8.400125669733903E-2</v>
      </c>
      <c r="Q22">
        <f t="shared" si="10"/>
        <v>161.84553930998905</v>
      </c>
      <c r="R22">
        <f t="shared" si="11"/>
        <v>27.738439745515155</v>
      </c>
      <c r="S22">
        <f t="shared" si="12"/>
        <v>27.981912903225801</v>
      </c>
      <c r="T22">
        <f t="shared" si="13"/>
        <v>3.7908401812624999</v>
      </c>
      <c r="U22">
        <f t="shared" si="14"/>
        <v>40.029340262603419</v>
      </c>
      <c r="V22">
        <f t="shared" si="15"/>
        <v>1.4890622505310771</v>
      </c>
      <c r="W22">
        <f t="shared" si="16"/>
        <v>3.7199270354255689</v>
      </c>
      <c r="X22">
        <f t="shared" si="17"/>
        <v>2.301777930731423</v>
      </c>
      <c r="Y22">
        <f t="shared" si="18"/>
        <v>-146.42979409306122</v>
      </c>
      <c r="Z22">
        <f t="shared" si="19"/>
        <v>-58.533589004050683</v>
      </c>
      <c r="AA22">
        <f t="shared" si="20"/>
        <v>-3.7947128418039062</v>
      </c>
      <c r="AB22">
        <f t="shared" si="21"/>
        <v>-46.912556628926765</v>
      </c>
      <c r="AC22">
        <v>-3.9522224303496403E-2</v>
      </c>
      <c r="AD22">
        <v>4.4367159117684803E-2</v>
      </c>
      <c r="AE22">
        <v>3.3441142981590302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50286.841055841505</v>
      </c>
      <c r="AK22" t="s">
        <v>251</v>
      </c>
      <c r="AL22">
        <v>2.2946653846153802</v>
      </c>
      <c r="AM22">
        <v>1.7592000000000001</v>
      </c>
      <c r="AN22">
        <f t="shared" si="25"/>
        <v>-0.53546538461538007</v>
      </c>
      <c r="AO22">
        <f t="shared" si="26"/>
        <v>-0.30438005037254434</v>
      </c>
      <c r="AP22">
        <v>-0.82601972285566105</v>
      </c>
      <c r="AQ22" t="s">
        <v>272</v>
      </c>
      <c r="AR22">
        <v>2.3051653846153899</v>
      </c>
      <c r="AS22">
        <v>1.6883999999999999</v>
      </c>
      <c r="AT22">
        <f t="shared" si="27"/>
        <v>-0.3652957738778666</v>
      </c>
      <c r="AU22">
        <v>0.5</v>
      </c>
      <c r="AV22">
        <f t="shared" si="28"/>
        <v>841.1927101934657</v>
      </c>
      <c r="AW22">
        <f t="shared" si="29"/>
        <v>9.5941575313924634</v>
      </c>
      <c r="AX22">
        <f t="shared" si="30"/>
        <v>-153.64207102527101</v>
      </c>
      <c r="AY22">
        <f t="shared" si="31"/>
        <v>1</v>
      </c>
      <c r="AZ22">
        <f t="shared" si="32"/>
        <v>1.2387384160582644E-2</v>
      </c>
      <c r="BA22">
        <f t="shared" si="33"/>
        <v>4.1933191186922646E-2</v>
      </c>
      <c r="BB22" t="s">
        <v>253</v>
      </c>
      <c r="BC22">
        <v>0</v>
      </c>
      <c r="BD22">
        <f t="shared" si="34"/>
        <v>1.6883999999999999</v>
      </c>
      <c r="BE22">
        <f t="shared" si="35"/>
        <v>-0.36529577387786666</v>
      </c>
      <c r="BF22">
        <f t="shared" si="36"/>
        <v>4.02455661664394E-2</v>
      </c>
      <c r="BG22">
        <f t="shared" si="37"/>
        <v>1.0173191481263126</v>
      </c>
      <c r="BH22">
        <f t="shared" si="38"/>
        <v>-0.13222143211153639</v>
      </c>
      <c r="BI22">
        <f t="shared" si="39"/>
        <v>999.99129032258099</v>
      </c>
      <c r="BJ22">
        <f t="shared" si="40"/>
        <v>841.1927101934657</v>
      </c>
      <c r="BK22">
        <f t="shared" si="41"/>
        <v>0.84120003677443089</v>
      </c>
      <c r="BL22">
        <f t="shared" si="42"/>
        <v>0.19240007354886163</v>
      </c>
      <c r="BM22">
        <v>0.64606417405157002</v>
      </c>
      <c r="BN22">
        <v>0.5</v>
      </c>
      <c r="BO22" t="s">
        <v>254</v>
      </c>
      <c r="BP22">
        <v>1684839538</v>
      </c>
      <c r="BQ22">
        <v>400.00680645161299</v>
      </c>
      <c r="BR22">
        <v>401.41809677419297</v>
      </c>
      <c r="BS22">
        <v>15.5899258064516</v>
      </c>
      <c r="BT22">
        <v>15.1675806451613</v>
      </c>
      <c r="BU22">
        <v>500.00580645161301</v>
      </c>
      <c r="BV22">
        <v>95.314377419354798</v>
      </c>
      <c r="BW22">
        <v>0.20001238709677399</v>
      </c>
      <c r="BX22">
        <v>27.658422580645201</v>
      </c>
      <c r="BY22">
        <v>27.981912903225801</v>
      </c>
      <c r="BZ22">
        <v>999.9</v>
      </c>
      <c r="CA22">
        <v>9999.5161290322594</v>
      </c>
      <c r="CB22">
        <v>0</v>
      </c>
      <c r="CC22">
        <v>73.3125</v>
      </c>
      <c r="CD22">
        <v>999.99129032258099</v>
      </c>
      <c r="CE22">
        <v>0.96000219354838701</v>
      </c>
      <c r="CF22">
        <v>3.9997638709677402E-2</v>
      </c>
      <c r="CG22">
        <v>0</v>
      </c>
      <c r="CH22">
        <v>2.3076838709677401</v>
      </c>
      <c r="CI22">
        <v>0</v>
      </c>
      <c r="CJ22">
        <v>397.45851612903198</v>
      </c>
      <c r="CK22">
        <v>9334.2516129032301</v>
      </c>
      <c r="CL22">
        <v>38.826225806451603</v>
      </c>
      <c r="CM22">
        <v>41.625</v>
      </c>
      <c r="CN22">
        <v>39.937064516128999</v>
      </c>
      <c r="CO22">
        <v>40.271999999999998</v>
      </c>
      <c r="CP22">
        <v>38.842483870967698</v>
      </c>
      <c r="CQ22">
        <v>959.99258064516096</v>
      </c>
      <c r="CR22">
        <v>40.000967741935497</v>
      </c>
      <c r="CS22">
        <v>0</v>
      </c>
      <c r="CT22">
        <v>59.400000095367403</v>
      </c>
      <c r="CU22">
        <v>2.3051653846153899</v>
      </c>
      <c r="CV22">
        <v>0.55841707469509405</v>
      </c>
      <c r="CW22">
        <v>2.8445128244838802</v>
      </c>
      <c r="CX22">
        <v>397.51623076923102</v>
      </c>
      <c r="CY22">
        <v>15</v>
      </c>
      <c r="CZ22">
        <v>1684839094.3</v>
      </c>
      <c r="DA22" t="s">
        <v>255</v>
      </c>
      <c r="DB22">
        <v>3</v>
      </c>
      <c r="DC22">
        <v>-3.7789999999999999</v>
      </c>
      <c r="DD22">
        <v>0.38100000000000001</v>
      </c>
      <c r="DE22">
        <v>400</v>
      </c>
      <c r="DF22">
        <v>16</v>
      </c>
      <c r="DG22">
        <v>1.48</v>
      </c>
      <c r="DH22">
        <v>0.45</v>
      </c>
      <c r="DI22">
        <v>-1.44080846153846</v>
      </c>
      <c r="DJ22">
        <v>0.277966264485703</v>
      </c>
      <c r="DK22">
        <v>0.10740411149888</v>
      </c>
      <c r="DL22">
        <v>1</v>
      </c>
      <c r="DM22">
        <v>2.33823181818182</v>
      </c>
      <c r="DN22">
        <v>-7.3605487642775705E-2</v>
      </c>
      <c r="DO22">
        <v>0.21223592230081101</v>
      </c>
      <c r="DP22">
        <v>1</v>
      </c>
      <c r="DQ22">
        <v>0.42152953846153801</v>
      </c>
      <c r="DR22">
        <v>7.9637028301472491E-3</v>
      </c>
      <c r="DS22">
        <v>2.5965464005211201E-3</v>
      </c>
      <c r="DT22">
        <v>1</v>
      </c>
      <c r="DU22">
        <v>3</v>
      </c>
      <c r="DV22">
        <v>3</v>
      </c>
      <c r="DW22" t="s">
        <v>263</v>
      </c>
      <c r="DX22">
        <v>100</v>
      </c>
      <c r="DY22">
        <v>100</v>
      </c>
      <c r="DZ22">
        <v>-3.7789999999999999</v>
      </c>
      <c r="EA22">
        <v>0.38100000000000001</v>
      </c>
      <c r="EB22">
        <v>2</v>
      </c>
      <c r="EC22">
        <v>515.26700000000005</v>
      </c>
      <c r="ED22">
        <v>415.47199999999998</v>
      </c>
      <c r="EE22">
        <v>25.576000000000001</v>
      </c>
      <c r="EF22">
        <v>30.2332</v>
      </c>
      <c r="EG22">
        <v>30.0001</v>
      </c>
      <c r="EH22">
        <v>30.386199999999999</v>
      </c>
      <c r="EI22">
        <v>30.416</v>
      </c>
      <c r="EJ22">
        <v>20.152200000000001</v>
      </c>
      <c r="EK22">
        <v>31.040600000000001</v>
      </c>
      <c r="EL22">
        <v>0</v>
      </c>
      <c r="EM22">
        <v>25.5901</v>
      </c>
      <c r="EN22">
        <v>401.49</v>
      </c>
      <c r="EO22">
        <v>15.156700000000001</v>
      </c>
      <c r="EP22">
        <v>100.44799999999999</v>
      </c>
      <c r="EQ22">
        <v>90.281300000000002</v>
      </c>
    </row>
    <row r="23" spans="1:147" x14ac:dyDescent="0.3">
      <c r="A23">
        <v>7</v>
      </c>
      <c r="B23">
        <v>1684839606</v>
      </c>
      <c r="C23">
        <v>360.59999990463302</v>
      </c>
      <c r="D23" t="s">
        <v>273</v>
      </c>
      <c r="E23" t="s">
        <v>274</v>
      </c>
      <c r="F23">
        <v>1684839598</v>
      </c>
      <c r="G23">
        <f t="shared" si="0"/>
        <v>3.3970816455812371E-3</v>
      </c>
      <c r="H23">
        <f t="shared" si="1"/>
        <v>9.8957695940058095</v>
      </c>
      <c r="I23">
        <f t="shared" si="2"/>
        <v>399.97667741935498</v>
      </c>
      <c r="J23">
        <f t="shared" si="3"/>
        <v>271.61222119573398</v>
      </c>
      <c r="K23">
        <f t="shared" si="4"/>
        <v>25.9431753700459</v>
      </c>
      <c r="L23">
        <f t="shared" si="5"/>
        <v>38.203969764456183</v>
      </c>
      <c r="M23">
        <f t="shared" si="6"/>
        <v>0.14029556493645201</v>
      </c>
      <c r="N23">
        <f t="shared" si="7"/>
        <v>3.3562701617223079</v>
      </c>
      <c r="O23">
        <f t="shared" si="8"/>
        <v>0.13711712953985211</v>
      </c>
      <c r="P23">
        <f t="shared" si="9"/>
        <v>8.5977778266049687E-2</v>
      </c>
      <c r="Q23">
        <f t="shared" si="10"/>
        <v>161.84397649885244</v>
      </c>
      <c r="R23">
        <f t="shared" si="11"/>
        <v>27.739769352906581</v>
      </c>
      <c r="S23">
        <f t="shared" si="12"/>
        <v>27.9809870967742</v>
      </c>
      <c r="T23">
        <f t="shared" si="13"/>
        <v>3.7906355618497138</v>
      </c>
      <c r="U23">
        <f t="shared" si="14"/>
        <v>40.000834435830612</v>
      </c>
      <c r="V23">
        <f t="shared" si="15"/>
        <v>1.4896454646169499</v>
      </c>
      <c r="W23">
        <f t="shared" si="16"/>
        <v>3.7240359748160778</v>
      </c>
      <c r="X23">
        <f t="shared" si="17"/>
        <v>2.3009900972327637</v>
      </c>
      <c r="Y23">
        <f t="shared" si="18"/>
        <v>-149.81130057013254</v>
      </c>
      <c r="Z23">
        <f t="shared" si="19"/>
        <v>-54.947791561492373</v>
      </c>
      <c r="AA23">
        <f t="shared" si="20"/>
        <v>-3.5625781374227556</v>
      </c>
      <c r="AB23">
        <f t="shared" si="21"/>
        <v>-46.477693770195224</v>
      </c>
      <c r="AC23">
        <v>-3.95220522893623E-2</v>
      </c>
      <c r="AD23">
        <v>4.4366966016749998E-2</v>
      </c>
      <c r="AE23">
        <v>3.3441027162904402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50283.496027776993</v>
      </c>
      <c r="AK23" t="s">
        <v>251</v>
      </c>
      <c r="AL23">
        <v>2.2946653846153802</v>
      </c>
      <c r="AM23">
        <v>1.7592000000000001</v>
      </c>
      <c r="AN23">
        <f t="shared" si="25"/>
        <v>-0.53546538461538007</v>
      </c>
      <c r="AO23">
        <f t="shared" si="26"/>
        <v>-0.30438005037254434</v>
      </c>
      <c r="AP23">
        <v>-0.82601972285566105</v>
      </c>
      <c r="AQ23" t="s">
        <v>275</v>
      </c>
      <c r="AR23">
        <v>2.4156730769230799</v>
      </c>
      <c r="AS23">
        <v>1.1516</v>
      </c>
      <c r="AT23">
        <f t="shared" si="27"/>
        <v>-1.0976667913538383</v>
      </c>
      <c r="AU23">
        <v>0.5</v>
      </c>
      <c r="AV23">
        <f t="shared" si="28"/>
        <v>841.1871769154011</v>
      </c>
      <c r="AW23">
        <f t="shared" si="29"/>
        <v>9.8957695940058095</v>
      </c>
      <c r="AX23">
        <f t="shared" si="30"/>
        <v>-461.67161470636091</v>
      </c>
      <c r="AY23">
        <f t="shared" si="31"/>
        <v>1</v>
      </c>
      <c r="AZ23">
        <f t="shared" si="32"/>
        <v>1.2746020875137246E-2</v>
      </c>
      <c r="BA23">
        <f t="shared" si="33"/>
        <v>0.52761375477596406</v>
      </c>
      <c r="BB23" t="s">
        <v>253</v>
      </c>
      <c r="BC23">
        <v>0</v>
      </c>
      <c r="BD23">
        <f t="shared" si="34"/>
        <v>1.1516</v>
      </c>
      <c r="BE23">
        <f t="shared" si="35"/>
        <v>-1.097666791353838</v>
      </c>
      <c r="BF23">
        <f t="shared" si="36"/>
        <v>0.34538426557526153</v>
      </c>
      <c r="BG23">
        <f t="shared" si="37"/>
        <v>1.1058624414109228</v>
      </c>
      <c r="BH23">
        <f t="shared" si="38"/>
        <v>-1.1347138721888319</v>
      </c>
      <c r="BI23">
        <f t="shared" si="39"/>
        <v>999.985064516129</v>
      </c>
      <c r="BJ23">
        <f t="shared" si="40"/>
        <v>841.1871769154011</v>
      </c>
      <c r="BK23">
        <f t="shared" si="41"/>
        <v>0.84119974064055969</v>
      </c>
      <c r="BL23">
        <f t="shared" si="42"/>
        <v>0.19239948128111947</v>
      </c>
      <c r="BM23">
        <v>0.64606417405157002</v>
      </c>
      <c r="BN23">
        <v>0.5</v>
      </c>
      <c r="BO23" t="s">
        <v>254</v>
      </c>
      <c r="BP23">
        <v>1684839598</v>
      </c>
      <c r="BQ23">
        <v>399.97667741935498</v>
      </c>
      <c r="BR23">
        <v>401.43087096774201</v>
      </c>
      <c r="BS23">
        <v>15.5958516129032</v>
      </c>
      <c r="BT23">
        <v>15.163761290322601</v>
      </c>
      <c r="BU23">
        <v>500.01212903225797</v>
      </c>
      <c r="BV23">
        <v>95.3155</v>
      </c>
      <c r="BW23">
        <v>0.19999358064516101</v>
      </c>
      <c r="BX23">
        <v>27.677312903225801</v>
      </c>
      <c r="BY23">
        <v>27.9809870967742</v>
      </c>
      <c r="BZ23">
        <v>999.9</v>
      </c>
      <c r="CA23">
        <v>9999.3548387096798</v>
      </c>
      <c r="CB23">
        <v>0</v>
      </c>
      <c r="CC23">
        <v>73.333209677419305</v>
      </c>
      <c r="CD23">
        <v>999.985064516129</v>
      </c>
      <c r="CE23">
        <v>0.96000432258064505</v>
      </c>
      <c r="CF23">
        <v>3.9995664516129001E-2</v>
      </c>
      <c r="CG23">
        <v>0</v>
      </c>
      <c r="CH23">
        <v>2.4034258064516099</v>
      </c>
      <c r="CI23">
        <v>0</v>
      </c>
      <c r="CJ23">
        <v>399.23638709677402</v>
      </c>
      <c r="CK23">
        <v>9334.2006451612906</v>
      </c>
      <c r="CL23">
        <v>39.042000000000002</v>
      </c>
      <c r="CM23">
        <v>41.822161290322597</v>
      </c>
      <c r="CN23">
        <v>40.162999999999997</v>
      </c>
      <c r="CO23">
        <v>40.443096774193499</v>
      </c>
      <c r="CP23">
        <v>39.054000000000002</v>
      </c>
      <c r="CQ23">
        <v>959.99161290322604</v>
      </c>
      <c r="CR23">
        <v>39.990645161290303</v>
      </c>
      <c r="CS23">
        <v>0</v>
      </c>
      <c r="CT23">
        <v>59.400000095367403</v>
      </c>
      <c r="CU23">
        <v>2.4156730769230799</v>
      </c>
      <c r="CV23">
        <v>-0.19871795115648899</v>
      </c>
      <c r="CW23">
        <v>1.2691623863841299</v>
      </c>
      <c r="CX23">
        <v>399.24042307692298</v>
      </c>
      <c r="CY23">
        <v>15</v>
      </c>
      <c r="CZ23">
        <v>1684839094.3</v>
      </c>
      <c r="DA23" t="s">
        <v>255</v>
      </c>
      <c r="DB23">
        <v>3</v>
      </c>
      <c r="DC23">
        <v>-3.7789999999999999</v>
      </c>
      <c r="DD23">
        <v>0.38100000000000001</v>
      </c>
      <c r="DE23">
        <v>400</v>
      </c>
      <c r="DF23">
        <v>16</v>
      </c>
      <c r="DG23">
        <v>1.48</v>
      </c>
      <c r="DH23">
        <v>0.45</v>
      </c>
      <c r="DI23">
        <v>-1.46373403846154</v>
      </c>
      <c r="DJ23">
        <v>-1.4918142235126599E-2</v>
      </c>
      <c r="DK23">
        <v>0.10611238898994001</v>
      </c>
      <c r="DL23">
        <v>1</v>
      </c>
      <c r="DM23">
        <v>2.3835250000000001</v>
      </c>
      <c r="DN23">
        <v>0.30126792351930998</v>
      </c>
      <c r="DO23">
        <v>0.23399254176634099</v>
      </c>
      <c r="DP23">
        <v>1</v>
      </c>
      <c r="DQ23">
        <v>0.43147819230769202</v>
      </c>
      <c r="DR23">
        <v>7.0376982839591099E-3</v>
      </c>
      <c r="DS23">
        <v>2.2279964873475702E-3</v>
      </c>
      <c r="DT23">
        <v>1</v>
      </c>
      <c r="DU23">
        <v>3</v>
      </c>
      <c r="DV23">
        <v>3</v>
      </c>
      <c r="DW23" t="s">
        <v>263</v>
      </c>
      <c r="DX23">
        <v>100</v>
      </c>
      <c r="DY23">
        <v>100</v>
      </c>
      <c r="DZ23">
        <v>-3.7789999999999999</v>
      </c>
      <c r="EA23">
        <v>0.38100000000000001</v>
      </c>
      <c r="EB23">
        <v>2</v>
      </c>
      <c r="EC23">
        <v>515.15800000000002</v>
      </c>
      <c r="ED23">
        <v>415.38499999999999</v>
      </c>
      <c r="EE23">
        <v>25.584499999999998</v>
      </c>
      <c r="EF23">
        <v>30.230699999999999</v>
      </c>
      <c r="EG23">
        <v>30.0001</v>
      </c>
      <c r="EH23">
        <v>30.3889</v>
      </c>
      <c r="EI23">
        <v>30.421199999999999</v>
      </c>
      <c r="EJ23">
        <v>20.154599999999999</v>
      </c>
      <c r="EK23">
        <v>31.040600000000001</v>
      </c>
      <c r="EL23">
        <v>0</v>
      </c>
      <c r="EM23">
        <v>25.5915</v>
      </c>
      <c r="EN23">
        <v>401.61900000000003</v>
      </c>
      <c r="EO23">
        <v>15.2018</v>
      </c>
      <c r="EP23">
        <v>100.446</v>
      </c>
      <c r="EQ23">
        <v>90.282700000000006</v>
      </c>
    </row>
    <row r="24" spans="1:147" x14ac:dyDescent="0.3">
      <c r="A24">
        <v>8</v>
      </c>
      <c r="B24">
        <v>1684839666</v>
      </c>
      <c r="C24">
        <v>420.59999990463302</v>
      </c>
      <c r="D24" t="s">
        <v>276</v>
      </c>
      <c r="E24" t="s">
        <v>277</v>
      </c>
      <c r="F24">
        <v>1684839658</v>
      </c>
      <c r="G24">
        <f t="shared" si="0"/>
        <v>3.4682501516133555E-3</v>
      </c>
      <c r="H24">
        <f t="shared" si="1"/>
        <v>10.301987703969663</v>
      </c>
      <c r="I24">
        <f t="shared" si="2"/>
        <v>400.00454838709697</v>
      </c>
      <c r="J24">
        <f t="shared" si="3"/>
        <v>269.47236652004784</v>
      </c>
      <c r="K24">
        <f t="shared" si="4"/>
        <v>25.738564788152718</v>
      </c>
      <c r="L24">
        <f t="shared" si="5"/>
        <v>38.206303366735419</v>
      </c>
      <c r="M24">
        <f t="shared" si="6"/>
        <v>0.1433585182520519</v>
      </c>
      <c r="N24">
        <f t="shared" si="7"/>
        <v>3.3551244725408726</v>
      </c>
      <c r="O24">
        <f t="shared" si="8"/>
        <v>0.14004044686612538</v>
      </c>
      <c r="P24">
        <f t="shared" si="9"/>
        <v>8.7816998427707169E-2</v>
      </c>
      <c r="Q24">
        <f t="shared" si="10"/>
        <v>161.84815197984594</v>
      </c>
      <c r="R24">
        <f t="shared" si="11"/>
        <v>27.732476111412062</v>
      </c>
      <c r="S24">
        <f t="shared" si="12"/>
        <v>27.978987096774201</v>
      </c>
      <c r="T24">
        <f t="shared" si="13"/>
        <v>3.7901935597743868</v>
      </c>
      <c r="U24">
        <f t="shared" si="14"/>
        <v>39.990936482292447</v>
      </c>
      <c r="V24">
        <f t="shared" si="15"/>
        <v>1.4900569264102625</v>
      </c>
      <c r="W24">
        <f t="shared" si="16"/>
        <v>3.725986579659228</v>
      </c>
      <c r="X24">
        <f t="shared" si="17"/>
        <v>2.300136633364124</v>
      </c>
      <c r="Y24">
        <f t="shared" si="18"/>
        <v>-152.94983168614897</v>
      </c>
      <c r="Z24">
        <f t="shared" si="19"/>
        <v>-52.946340388430613</v>
      </c>
      <c r="AA24">
        <f t="shared" si="20"/>
        <v>-3.4341040163255996</v>
      </c>
      <c r="AB24">
        <f t="shared" si="21"/>
        <v>-47.482124111059235</v>
      </c>
      <c r="AC24">
        <v>-3.9505115128584699E-2</v>
      </c>
      <c r="AD24">
        <v>4.4347952570000397E-2</v>
      </c>
      <c r="AE24">
        <v>3.3429622414632099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50261.309432144342</v>
      </c>
      <c r="AK24" t="s">
        <v>251</v>
      </c>
      <c r="AL24">
        <v>2.2946653846153802</v>
      </c>
      <c r="AM24">
        <v>1.7592000000000001</v>
      </c>
      <c r="AN24">
        <f t="shared" si="25"/>
        <v>-0.53546538461538007</v>
      </c>
      <c r="AO24">
        <f t="shared" si="26"/>
        <v>-0.30438005037254434</v>
      </c>
      <c r="AP24">
        <v>-0.82601972285566105</v>
      </c>
      <c r="AQ24" t="s">
        <v>278</v>
      </c>
      <c r="AR24">
        <v>2.35367307692308</v>
      </c>
      <c r="AS24">
        <v>1.3011999999999999</v>
      </c>
      <c r="AT24">
        <f t="shared" si="27"/>
        <v>-0.8088480455910545</v>
      </c>
      <c r="AU24">
        <v>0.5</v>
      </c>
      <c r="AV24">
        <f t="shared" si="28"/>
        <v>841.2091768643395</v>
      </c>
      <c r="AW24">
        <f t="shared" si="29"/>
        <v>10.301987703969663</v>
      </c>
      <c r="AX24">
        <f t="shared" si="30"/>
        <v>-340.20519931999036</v>
      </c>
      <c r="AY24">
        <f t="shared" si="31"/>
        <v>1</v>
      </c>
      <c r="AZ24">
        <f t="shared" si="32"/>
        <v>1.3228585389790536E-2</v>
      </c>
      <c r="BA24">
        <f t="shared" si="33"/>
        <v>0.35198278512142656</v>
      </c>
      <c r="BB24" t="s">
        <v>253</v>
      </c>
      <c r="BC24">
        <v>0</v>
      </c>
      <c r="BD24">
        <f t="shared" si="34"/>
        <v>1.3011999999999999</v>
      </c>
      <c r="BE24">
        <f t="shared" si="35"/>
        <v>-0.80884804559105461</v>
      </c>
      <c r="BF24">
        <f t="shared" si="36"/>
        <v>0.26034561164165537</v>
      </c>
      <c r="BG24">
        <f t="shared" si="37"/>
        <v>1.0593958211543975</v>
      </c>
      <c r="BH24">
        <f t="shared" si="38"/>
        <v>-0.85533073315089725</v>
      </c>
      <c r="BI24">
        <f t="shared" si="39"/>
        <v>1000.01125806452</v>
      </c>
      <c r="BJ24">
        <f t="shared" si="40"/>
        <v>841.2091768643395</v>
      </c>
      <c r="BK24">
        <f t="shared" si="41"/>
        <v>0.84119970658376853</v>
      </c>
      <c r="BL24">
        <f t="shared" si="42"/>
        <v>0.19239941316753723</v>
      </c>
      <c r="BM24">
        <v>0.64606417405157002</v>
      </c>
      <c r="BN24">
        <v>0.5</v>
      </c>
      <c r="BO24" t="s">
        <v>254</v>
      </c>
      <c r="BP24">
        <v>1684839658</v>
      </c>
      <c r="BQ24">
        <v>400.00454838709697</v>
      </c>
      <c r="BR24">
        <v>401.514935483871</v>
      </c>
      <c r="BS24">
        <v>15.6002935483871</v>
      </c>
      <c r="BT24">
        <v>15.159148387096799</v>
      </c>
      <c r="BU24">
        <v>500.00693548387102</v>
      </c>
      <c r="BV24">
        <v>95.314625806451602</v>
      </c>
      <c r="BW24">
        <v>0.20004651612903199</v>
      </c>
      <c r="BX24">
        <v>27.6862741935484</v>
      </c>
      <c r="BY24">
        <v>27.978987096774201</v>
      </c>
      <c r="BZ24">
        <v>999.9</v>
      </c>
      <c r="CA24">
        <v>9995.1612903225796</v>
      </c>
      <c r="CB24">
        <v>0</v>
      </c>
      <c r="CC24">
        <v>73.331483870967702</v>
      </c>
      <c r="CD24">
        <v>1000.01125806452</v>
      </c>
      <c r="CE24">
        <v>0.96000787096774198</v>
      </c>
      <c r="CF24">
        <v>3.9992374193548397E-2</v>
      </c>
      <c r="CG24">
        <v>0</v>
      </c>
      <c r="CH24">
        <v>2.3549870967741899</v>
      </c>
      <c r="CI24">
        <v>0</v>
      </c>
      <c r="CJ24">
        <v>400.96264516129003</v>
      </c>
      <c r="CK24">
        <v>9334.4616129032293</v>
      </c>
      <c r="CL24">
        <v>39.25</v>
      </c>
      <c r="CM24">
        <v>42.006</v>
      </c>
      <c r="CN24">
        <v>40.375</v>
      </c>
      <c r="CO24">
        <v>40.6046774193548</v>
      </c>
      <c r="CP24">
        <v>39.201225806451603</v>
      </c>
      <c r="CQ24">
        <v>960.02</v>
      </c>
      <c r="CR24">
        <v>39.990645161290303</v>
      </c>
      <c r="CS24">
        <v>0</v>
      </c>
      <c r="CT24">
        <v>59.200000047683702</v>
      </c>
      <c r="CU24">
        <v>2.35367307692308</v>
      </c>
      <c r="CV24">
        <v>0.184782921342284</v>
      </c>
      <c r="CW24">
        <v>7.8578803395163996</v>
      </c>
      <c r="CX24">
        <v>401.02165384615398</v>
      </c>
      <c r="CY24">
        <v>15</v>
      </c>
      <c r="CZ24">
        <v>1684839094.3</v>
      </c>
      <c r="DA24" t="s">
        <v>255</v>
      </c>
      <c r="DB24">
        <v>3</v>
      </c>
      <c r="DC24">
        <v>-3.7789999999999999</v>
      </c>
      <c r="DD24">
        <v>0.38100000000000001</v>
      </c>
      <c r="DE24">
        <v>400</v>
      </c>
      <c r="DF24">
        <v>16</v>
      </c>
      <c r="DG24">
        <v>1.48</v>
      </c>
      <c r="DH24">
        <v>0.45</v>
      </c>
      <c r="DI24">
        <v>-1.51175865384615</v>
      </c>
      <c r="DJ24">
        <v>-4.5259199180456303E-2</v>
      </c>
      <c r="DK24">
        <v>0.102803158343971</v>
      </c>
      <c r="DL24">
        <v>1</v>
      </c>
      <c r="DM24">
        <v>2.35211136363636</v>
      </c>
      <c r="DN24">
        <v>-3.7807910563140701E-3</v>
      </c>
      <c r="DO24">
        <v>0.206621775909411</v>
      </c>
      <c r="DP24">
        <v>1</v>
      </c>
      <c r="DQ24">
        <v>0.44013161538461498</v>
      </c>
      <c r="DR24">
        <v>1.4897662426361801E-2</v>
      </c>
      <c r="DS24">
        <v>2.9270168993352401E-3</v>
      </c>
      <c r="DT24">
        <v>1</v>
      </c>
      <c r="DU24">
        <v>3</v>
      </c>
      <c r="DV24">
        <v>3</v>
      </c>
      <c r="DW24" t="s">
        <v>263</v>
      </c>
      <c r="DX24">
        <v>100</v>
      </c>
      <c r="DY24">
        <v>100</v>
      </c>
      <c r="DZ24">
        <v>-3.7789999999999999</v>
      </c>
      <c r="EA24">
        <v>0.38100000000000001</v>
      </c>
      <c r="EB24">
        <v>2</v>
      </c>
      <c r="EC24">
        <v>515.16099999999994</v>
      </c>
      <c r="ED24">
        <v>415.755</v>
      </c>
      <c r="EE24">
        <v>25.5608</v>
      </c>
      <c r="EF24">
        <v>30.2254</v>
      </c>
      <c r="EG24">
        <v>30</v>
      </c>
      <c r="EH24">
        <v>30.3889</v>
      </c>
      <c r="EI24">
        <v>30.421199999999999</v>
      </c>
      <c r="EJ24">
        <v>20.148700000000002</v>
      </c>
      <c r="EK24">
        <v>31.040600000000001</v>
      </c>
      <c r="EL24">
        <v>0</v>
      </c>
      <c r="EM24">
        <v>25.565300000000001</v>
      </c>
      <c r="EN24">
        <v>401.49799999999999</v>
      </c>
      <c r="EO24">
        <v>15.2057</v>
      </c>
      <c r="EP24">
        <v>100.446</v>
      </c>
      <c r="EQ24">
        <v>90.2851</v>
      </c>
    </row>
    <row r="25" spans="1:147" x14ac:dyDescent="0.3">
      <c r="A25">
        <v>9</v>
      </c>
      <c r="B25">
        <v>1684839726</v>
      </c>
      <c r="C25">
        <v>480.59999990463302</v>
      </c>
      <c r="D25" t="s">
        <v>279</v>
      </c>
      <c r="E25" t="s">
        <v>280</v>
      </c>
      <c r="F25">
        <v>1684839718</v>
      </c>
      <c r="G25">
        <f t="shared" si="0"/>
        <v>3.392613048153869E-3</v>
      </c>
      <c r="H25">
        <f t="shared" si="1"/>
        <v>10.433494882107283</v>
      </c>
      <c r="I25">
        <f t="shared" si="2"/>
        <v>399.997419354839</v>
      </c>
      <c r="J25">
        <f t="shared" si="3"/>
        <v>265.8243384681233</v>
      </c>
      <c r="K25">
        <f t="shared" si="4"/>
        <v>25.390907539726086</v>
      </c>
      <c r="L25">
        <f t="shared" si="5"/>
        <v>38.206800586793008</v>
      </c>
      <c r="M25">
        <f t="shared" si="6"/>
        <v>0.14063220505352955</v>
      </c>
      <c r="N25">
        <f t="shared" si="7"/>
        <v>3.3546036274597686</v>
      </c>
      <c r="O25">
        <f t="shared" si="8"/>
        <v>0.1374371373674782</v>
      </c>
      <c r="P25">
        <f t="shared" si="9"/>
        <v>8.6179229077533795E-2</v>
      </c>
      <c r="Q25">
        <f t="shared" si="10"/>
        <v>161.84605419907095</v>
      </c>
      <c r="R25">
        <f t="shared" si="11"/>
        <v>27.760760904376134</v>
      </c>
      <c r="S25">
        <f t="shared" si="12"/>
        <v>27.9962129032258</v>
      </c>
      <c r="T25">
        <f t="shared" si="13"/>
        <v>3.7940019554855682</v>
      </c>
      <c r="U25">
        <f t="shared" si="14"/>
        <v>40.272903781690722</v>
      </c>
      <c r="V25">
        <f t="shared" si="15"/>
        <v>1.5015249336635788</v>
      </c>
      <c r="W25">
        <f t="shared" si="16"/>
        <v>3.7283751422618234</v>
      </c>
      <c r="X25">
        <f t="shared" si="17"/>
        <v>2.2924770218219894</v>
      </c>
      <c r="Y25">
        <f t="shared" si="18"/>
        <v>-149.61423542358563</v>
      </c>
      <c r="Z25">
        <f t="shared" si="19"/>
        <v>-54.069913256001065</v>
      </c>
      <c r="AA25">
        <f t="shared" si="20"/>
        <v>-3.5080166868214318</v>
      </c>
      <c r="AB25">
        <f t="shared" si="21"/>
        <v>-45.346111167337178</v>
      </c>
      <c r="AC25">
        <v>-3.9497416054201401E-2</v>
      </c>
      <c r="AD25">
        <v>4.4339309684529198E-2</v>
      </c>
      <c r="AE25">
        <v>3.3424437666554598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50250.143629552746</v>
      </c>
      <c r="AK25" t="s">
        <v>251</v>
      </c>
      <c r="AL25">
        <v>2.2946653846153802</v>
      </c>
      <c r="AM25">
        <v>1.7592000000000001</v>
      </c>
      <c r="AN25">
        <f t="shared" si="25"/>
        <v>-0.53546538461538007</v>
      </c>
      <c r="AO25">
        <f t="shared" si="26"/>
        <v>-0.30438005037254434</v>
      </c>
      <c r="AP25">
        <v>-0.82601972285566105</v>
      </c>
      <c r="AQ25" t="s">
        <v>281</v>
      </c>
      <c r="AR25">
        <v>2.4048807692307701</v>
      </c>
      <c r="AS25">
        <v>1.4708000000000001</v>
      </c>
      <c r="AT25">
        <f t="shared" si="27"/>
        <v>-0.6350834710570914</v>
      </c>
      <c r="AU25">
        <v>0.5</v>
      </c>
      <c r="AV25">
        <f t="shared" si="28"/>
        <v>841.19831763881587</v>
      </c>
      <c r="AW25">
        <f t="shared" si="29"/>
        <v>10.433494882107283</v>
      </c>
      <c r="AX25">
        <f t="shared" si="30"/>
        <v>-267.11557370672244</v>
      </c>
      <c r="AY25">
        <f t="shared" si="31"/>
        <v>1</v>
      </c>
      <c r="AZ25">
        <f t="shared" si="32"/>
        <v>1.3385089305180262E-2</v>
      </c>
      <c r="BA25">
        <f t="shared" si="33"/>
        <v>0.1960837639379929</v>
      </c>
      <c r="BB25" t="s">
        <v>253</v>
      </c>
      <c r="BC25">
        <v>0</v>
      </c>
      <c r="BD25">
        <f t="shared" si="34"/>
        <v>1.4708000000000001</v>
      </c>
      <c r="BE25">
        <f t="shared" si="35"/>
        <v>-0.63508347105709129</v>
      </c>
      <c r="BF25">
        <f t="shared" si="36"/>
        <v>0.16393815370623008</v>
      </c>
      <c r="BG25">
        <f t="shared" si="37"/>
        <v>1.1337783898601879</v>
      </c>
      <c r="BH25">
        <f t="shared" si="38"/>
        <v>-0.53859690707580488</v>
      </c>
      <c r="BI25">
        <f t="shared" si="39"/>
        <v>999.99835483871004</v>
      </c>
      <c r="BJ25">
        <f t="shared" si="40"/>
        <v>841.19831763881587</v>
      </c>
      <c r="BK25">
        <f t="shared" si="41"/>
        <v>0.84119970154800194</v>
      </c>
      <c r="BL25">
        <f t="shared" si="42"/>
        <v>0.19239940309600401</v>
      </c>
      <c r="BM25">
        <v>0.64606417405157002</v>
      </c>
      <c r="BN25">
        <v>0.5</v>
      </c>
      <c r="BO25" t="s">
        <v>254</v>
      </c>
      <c r="BP25">
        <v>1684839718</v>
      </c>
      <c r="BQ25">
        <v>399.997419354839</v>
      </c>
      <c r="BR25">
        <v>401.52087096774198</v>
      </c>
      <c r="BS25">
        <v>15.719874193548399</v>
      </c>
      <c r="BT25">
        <v>15.2884064516129</v>
      </c>
      <c r="BU25">
        <v>500.01193548387101</v>
      </c>
      <c r="BV25">
        <v>95.317583870967695</v>
      </c>
      <c r="BW25">
        <v>0.200033838709677</v>
      </c>
      <c r="BX25">
        <v>27.697241935483898</v>
      </c>
      <c r="BY25">
        <v>27.9962129032258</v>
      </c>
      <c r="BZ25">
        <v>999.9</v>
      </c>
      <c r="CA25">
        <v>9992.9032258064508</v>
      </c>
      <c r="CB25">
        <v>0</v>
      </c>
      <c r="CC25">
        <v>73.324580645161305</v>
      </c>
      <c r="CD25">
        <v>999.99835483871004</v>
      </c>
      <c r="CE25">
        <v>0.96001000000000003</v>
      </c>
      <c r="CF25">
        <v>3.9990400000000002E-2</v>
      </c>
      <c r="CG25">
        <v>0</v>
      </c>
      <c r="CH25">
        <v>2.40338387096774</v>
      </c>
      <c r="CI25">
        <v>0</v>
      </c>
      <c r="CJ25">
        <v>402.471838709677</v>
      </c>
      <c r="CK25">
        <v>9334.3438709677393</v>
      </c>
      <c r="CL25">
        <v>39.436999999999998</v>
      </c>
      <c r="CM25">
        <v>42.186999999999998</v>
      </c>
      <c r="CN25">
        <v>40.561999999999998</v>
      </c>
      <c r="CO25">
        <v>40.75</v>
      </c>
      <c r="CP25">
        <v>39.377000000000002</v>
      </c>
      <c r="CQ25">
        <v>960.00870967741901</v>
      </c>
      <c r="CR25">
        <v>39.99</v>
      </c>
      <c r="CS25">
        <v>0</v>
      </c>
      <c r="CT25">
        <v>59.600000143051098</v>
      </c>
      <c r="CU25">
        <v>2.4048807692307701</v>
      </c>
      <c r="CV25">
        <v>-0.448181197316046</v>
      </c>
      <c r="CW25">
        <v>1.6705982869241101</v>
      </c>
      <c r="CX25">
        <v>402.50965384615398</v>
      </c>
      <c r="CY25">
        <v>15</v>
      </c>
      <c r="CZ25">
        <v>1684839094.3</v>
      </c>
      <c r="DA25" t="s">
        <v>255</v>
      </c>
      <c r="DB25">
        <v>3</v>
      </c>
      <c r="DC25">
        <v>-3.7789999999999999</v>
      </c>
      <c r="DD25">
        <v>0.38100000000000001</v>
      </c>
      <c r="DE25">
        <v>400</v>
      </c>
      <c r="DF25">
        <v>16</v>
      </c>
      <c r="DG25">
        <v>1.48</v>
      </c>
      <c r="DH25">
        <v>0.45</v>
      </c>
      <c r="DI25">
        <v>-1.52470980769231</v>
      </c>
      <c r="DJ25">
        <v>-7.4024366088984994E-2</v>
      </c>
      <c r="DK25">
        <v>0.10586423977635</v>
      </c>
      <c r="DL25">
        <v>1</v>
      </c>
      <c r="DM25">
        <v>2.3705886363636401</v>
      </c>
      <c r="DN25">
        <v>0.283644135228247</v>
      </c>
      <c r="DO25">
        <v>0.20226804247639199</v>
      </c>
      <c r="DP25">
        <v>1</v>
      </c>
      <c r="DQ25">
        <v>0.42330278846153802</v>
      </c>
      <c r="DR25">
        <v>8.6302042175357793E-2</v>
      </c>
      <c r="DS25">
        <v>1.15155480752973E-2</v>
      </c>
      <c r="DT25">
        <v>1</v>
      </c>
      <c r="DU25">
        <v>3</v>
      </c>
      <c r="DV25">
        <v>3</v>
      </c>
      <c r="DW25" t="s">
        <v>263</v>
      </c>
      <c r="DX25">
        <v>100</v>
      </c>
      <c r="DY25">
        <v>100</v>
      </c>
      <c r="DZ25">
        <v>-3.7789999999999999</v>
      </c>
      <c r="EA25">
        <v>0.38100000000000001</v>
      </c>
      <c r="EB25">
        <v>2</v>
      </c>
      <c r="EC25">
        <v>515.03</v>
      </c>
      <c r="ED25">
        <v>415.65100000000001</v>
      </c>
      <c r="EE25">
        <v>25.4954</v>
      </c>
      <c r="EF25">
        <v>30.220199999999998</v>
      </c>
      <c r="EG25">
        <v>29.9999</v>
      </c>
      <c r="EH25">
        <v>30.3889</v>
      </c>
      <c r="EI25">
        <v>30.4239</v>
      </c>
      <c r="EJ25">
        <v>20.155100000000001</v>
      </c>
      <c r="EK25">
        <v>29.820599999999999</v>
      </c>
      <c r="EL25">
        <v>0</v>
      </c>
      <c r="EM25">
        <v>25.504200000000001</v>
      </c>
      <c r="EN25">
        <v>401.47</v>
      </c>
      <c r="EO25">
        <v>15.1738</v>
      </c>
      <c r="EP25">
        <v>100.447</v>
      </c>
      <c r="EQ25">
        <v>90.2881</v>
      </c>
    </row>
    <row r="26" spans="1:147" x14ac:dyDescent="0.3">
      <c r="A26">
        <v>10</v>
      </c>
      <c r="B26">
        <v>1684839786</v>
      </c>
      <c r="C26">
        <v>540.59999990463302</v>
      </c>
      <c r="D26" t="s">
        <v>282</v>
      </c>
      <c r="E26" t="s">
        <v>283</v>
      </c>
      <c r="F26">
        <v>1684839778</v>
      </c>
      <c r="G26">
        <f t="shared" si="0"/>
        <v>3.6174879477841619E-3</v>
      </c>
      <c r="H26">
        <f t="shared" si="1"/>
        <v>10.269193649764565</v>
      </c>
      <c r="I26">
        <f t="shared" si="2"/>
        <v>400.02012903225801</v>
      </c>
      <c r="J26">
        <f t="shared" si="3"/>
        <v>274.76511863445154</v>
      </c>
      <c r="K26">
        <f t="shared" si="4"/>
        <v>26.245074411887494</v>
      </c>
      <c r="L26">
        <f t="shared" si="5"/>
        <v>38.209209760252598</v>
      </c>
      <c r="M26">
        <f t="shared" si="6"/>
        <v>0.14987889885139449</v>
      </c>
      <c r="N26">
        <f t="shared" si="7"/>
        <v>3.3589786016414074</v>
      </c>
      <c r="O26">
        <f t="shared" si="8"/>
        <v>0.14626028833698404</v>
      </c>
      <c r="P26">
        <f t="shared" si="9"/>
        <v>9.1730521307387319E-2</v>
      </c>
      <c r="Q26">
        <f t="shared" si="10"/>
        <v>161.84693146819507</v>
      </c>
      <c r="R26">
        <f t="shared" si="11"/>
        <v>27.715768639686996</v>
      </c>
      <c r="S26">
        <f t="shared" si="12"/>
        <v>27.999687096774199</v>
      </c>
      <c r="T26">
        <f t="shared" si="13"/>
        <v>3.7947704577158872</v>
      </c>
      <c r="U26">
        <f t="shared" si="14"/>
        <v>40.156306001902294</v>
      </c>
      <c r="V26">
        <f t="shared" si="15"/>
        <v>1.4977478380582974</v>
      </c>
      <c r="W26">
        <f t="shared" si="16"/>
        <v>3.7297948620755741</v>
      </c>
      <c r="X26">
        <f t="shared" si="17"/>
        <v>2.2970226196575898</v>
      </c>
      <c r="Y26">
        <f t="shared" si="18"/>
        <v>-159.53121849728154</v>
      </c>
      <c r="Z26">
        <f t="shared" si="19"/>
        <v>-53.589567798555159</v>
      </c>
      <c r="AA26">
        <f t="shared" si="20"/>
        <v>-3.4724966668108594</v>
      </c>
      <c r="AB26">
        <f t="shared" si="21"/>
        <v>-54.74635149445249</v>
      </c>
      <c r="AC26">
        <v>-3.9562101545124399E-2</v>
      </c>
      <c r="AD26">
        <v>4.4411924814850498E-2</v>
      </c>
      <c r="AE26">
        <v>3.3467988264567601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50327.995523582598</v>
      </c>
      <c r="AK26" t="s">
        <v>251</v>
      </c>
      <c r="AL26">
        <v>2.2946653846153802</v>
      </c>
      <c r="AM26">
        <v>1.7592000000000001</v>
      </c>
      <c r="AN26">
        <f t="shared" si="25"/>
        <v>-0.53546538461538007</v>
      </c>
      <c r="AO26">
        <f t="shared" si="26"/>
        <v>-0.30438005037254434</v>
      </c>
      <c r="AP26">
        <v>-0.82601972285566105</v>
      </c>
      <c r="AQ26" t="s">
        <v>284</v>
      </c>
      <c r="AR26">
        <v>2.3686538461538502</v>
      </c>
      <c r="AS26">
        <v>1.4161900000000001</v>
      </c>
      <c r="AT26">
        <f t="shared" si="27"/>
        <v>-0.67255371535870911</v>
      </c>
      <c r="AU26">
        <v>0.5</v>
      </c>
      <c r="AV26">
        <f t="shared" si="28"/>
        <v>841.2027790843988</v>
      </c>
      <c r="AW26">
        <f t="shared" si="29"/>
        <v>10.269193649764565</v>
      </c>
      <c r="AX26">
        <f t="shared" si="30"/>
        <v>-282.87702722164192</v>
      </c>
      <c r="AY26">
        <f t="shared" si="31"/>
        <v>1</v>
      </c>
      <c r="AZ26">
        <f t="shared" si="32"/>
        <v>1.3189701280702772E-2</v>
      </c>
      <c r="BA26">
        <f t="shared" si="33"/>
        <v>0.24220620114532657</v>
      </c>
      <c r="BB26" t="s">
        <v>253</v>
      </c>
      <c r="BC26">
        <v>0</v>
      </c>
      <c r="BD26">
        <f t="shared" si="34"/>
        <v>1.4161900000000001</v>
      </c>
      <c r="BE26">
        <f t="shared" si="35"/>
        <v>-0.672553715358709</v>
      </c>
      <c r="BF26">
        <f t="shared" si="36"/>
        <v>0.19498067303319691</v>
      </c>
      <c r="BG26">
        <f t="shared" si="37"/>
        <v>1.0842237162636768</v>
      </c>
      <c r="BH26">
        <f t="shared" si="38"/>
        <v>-0.64058295803076237</v>
      </c>
      <c r="BI26">
        <f t="shared" si="39"/>
        <v>1000.00364516129</v>
      </c>
      <c r="BJ26">
        <f t="shared" si="40"/>
        <v>841.2027790843988</v>
      </c>
      <c r="BK26">
        <f t="shared" si="41"/>
        <v>0.84119971277576866</v>
      </c>
      <c r="BL26">
        <f t="shared" si="42"/>
        <v>0.1923994255515373</v>
      </c>
      <c r="BM26">
        <v>0.64606417405157002</v>
      </c>
      <c r="BN26">
        <v>0.5</v>
      </c>
      <c r="BO26" t="s">
        <v>254</v>
      </c>
      <c r="BP26">
        <v>1684839778</v>
      </c>
      <c r="BQ26">
        <v>400.02012903225801</v>
      </c>
      <c r="BR26">
        <v>401.53399999999999</v>
      </c>
      <c r="BS26">
        <v>15.6802322580645</v>
      </c>
      <c r="BT26">
        <v>15.2201419354839</v>
      </c>
      <c r="BU26">
        <v>500.006741935484</v>
      </c>
      <c r="BV26">
        <v>95.318299999999994</v>
      </c>
      <c r="BW26">
        <v>0.19991767741935501</v>
      </c>
      <c r="BX26">
        <v>27.703758064516101</v>
      </c>
      <c r="BY26">
        <v>27.999687096774199</v>
      </c>
      <c r="BZ26">
        <v>999.9</v>
      </c>
      <c r="CA26">
        <v>10009.1935483871</v>
      </c>
      <c r="CB26">
        <v>0</v>
      </c>
      <c r="CC26">
        <v>73.353229032258099</v>
      </c>
      <c r="CD26">
        <v>1000.00364516129</v>
      </c>
      <c r="CE26">
        <v>0.96001129032258103</v>
      </c>
      <c r="CF26">
        <v>3.9989083870967702E-2</v>
      </c>
      <c r="CG26">
        <v>0</v>
      </c>
      <c r="CH26">
        <v>2.3643999999999998</v>
      </c>
      <c r="CI26">
        <v>0</v>
      </c>
      <c r="CJ26">
        <v>403.81135483870997</v>
      </c>
      <c r="CK26">
        <v>9334.3961290322604</v>
      </c>
      <c r="CL26">
        <v>39.580290322580602</v>
      </c>
      <c r="CM26">
        <v>42.320129032258002</v>
      </c>
      <c r="CN26">
        <v>40.721548387096803</v>
      </c>
      <c r="CO26">
        <v>40.875</v>
      </c>
      <c r="CP26">
        <v>39.531999999999996</v>
      </c>
      <c r="CQ26">
        <v>960.01483870967797</v>
      </c>
      <c r="CR26">
        <v>39.990645161290303</v>
      </c>
      <c r="CS26">
        <v>0</v>
      </c>
      <c r="CT26">
        <v>59.400000095367403</v>
      </c>
      <c r="CU26">
        <v>2.3686538461538502</v>
      </c>
      <c r="CV26">
        <v>1.94666647636869E-2</v>
      </c>
      <c r="CW26">
        <v>5.1611282014680198</v>
      </c>
      <c r="CX26">
        <v>403.849576923077</v>
      </c>
      <c r="CY26">
        <v>15</v>
      </c>
      <c r="CZ26">
        <v>1684839094.3</v>
      </c>
      <c r="DA26" t="s">
        <v>255</v>
      </c>
      <c r="DB26">
        <v>3</v>
      </c>
      <c r="DC26">
        <v>-3.7789999999999999</v>
      </c>
      <c r="DD26">
        <v>0.38100000000000001</v>
      </c>
      <c r="DE26">
        <v>400</v>
      </c>
      <c r="DF26">
        <v>16</v>
      </c>
      <c r="DG26">
        <v>1.48</v>
      </c>
      <c r="DH26">
        <v>0.45</v>
      </c>
      <c r="DI26">
        <v>-1.5167078846153801</v>
      </c>
      <c r="DJ26">
        <v>5.4574182532277499E-2</v>
      </c>
      <c r="DK26">
        <v>9.6824322900501303E-2</v>
      </c>
      <c r="DL26">
        <v>1</v>
      </c>
      <c r="DM26">
        <v>2.35610909090909</v>
      </c>
      <c r="DN26">
        <v>4.9123786602516199E-2</v>
      </c>
      <c r="DO26">
        <v>0.190004052370878</v>
      </c>
      <c r="DP26">
        <v>1</v>
      </c>
      <c r="DQ26">
        <v>0.46025267307692302</v>
      </c>
      <c r="DR26">
        <v>-3.7970682148057602E-3</v>
      </c>
      <c r="DS26">
        <v>2.7329645901133801E-3</v>
      </c>
      <c r="DT26">
        <v>1</v>
      </c>
      <c r="DU26">
        <v>3</v>
      </c>
      <c r="DV26">
        <v>3</v>
      </c>
      <c r="DW26" t="s">
        <v>263</v>
      </c>
      <c r="DX26">
        <v>100</v>
      </c>
      <c r="DY26">
        <v>100</v>
      </c>
      <c r="DZ26">
        <v>-3.7789999999999999</v>
      </c>
      <c r="EA26">
        <v>0.38100000000000001</v>
      </c>
      <c r="EB26">
        <v>2</v>
      </c>
      <c r="EC26">
        <v>515.66600000000005</v>
      </c>
      <c r="ED26">
        <v>415.755</v>
      </c>
      <c r="EE26">
        <v>25.456399999999999</v>
      </c>
      <c r="EF26">
        <v>30.217600000000001</v>
      </c>
      <c r="EG26">
        <v>30.0001</v>
      </c>
      <c r="EH26">
        <v>30.3889</v>
      </c>
      <c r="EI26">
        <v>30.421199999999999</v>
      </c>
      <c r="EJ26">
        <v>20.1523</v>
      </c>
      <c r="EK26">
        <v>30.680900000000001</v>
      </c>
      <c r="EL26">
        <v>0</v>
      </c>
      <c r="EM26">
        <v>25.456399999999999</v>
      </c>
      <c r="EN26">
        <v>401.45800000000003</v>
      </c>
      <c r="EO26">
        <v>15.169</v>
      </c>
      <c r="EP26">
        <v>100.449</v>
      </c>
      <c r="EQ26">
        <v>90.290899999999993</v>
      </c>
    </row>
    <row r="27" spans="1:147" x14ac:dyDescent="0.3">
      <c r="A27">
        <v>11</v>
      </c>
      <c r="B27">
        <v>1684839846</v>
      </c>
      <c r="C27">
        <v>600.59999990463302</v>
      </c>
      <c r="D27" t="s">
        <v>285</v>
      </c>
      <c r="E27" t="s">
        <v>286</v>
      </c>
      <c r="F27">
        <v>1684839838</v>
      </c>
      <c r="G27">
        <f t="shared" si="0"/>
        <v>3.729360243027802E-3</v>
      </c>
      <c r="H27">
        <f t="shared" si="1"/>
        <v>10.517841824164796</v>
      </c>
      <c r="I27">
        <f t="shared" si="2"/>
        <v>399.97812903225798</v>
      </c>
      <c r="J27">
        <f t="shared" si="3"/>
        <v>275.43059648764176</v>
      </c>
      <c r="K27">
        <f t="shared" si="4"/>
        <v>26.30803740134693</v>
      </c>
      <c r="L27">
        <f t="shared" si="5"/>
        <v>38.20432338486966</v>
      </c>
      <c r="M27">
        <f t="shared" si="6"/>
        <v>0.15460458138251992</v>
      </c>
      <c r="N27">
        <f t="shared" si="7"/>
        <v>3.3579245530892354</v>
      </c>
      <c r="O27">
        <f t="shared" si="8"/>
        <v>0.15075616329941069</v>
      </c>
      <c r="P27">
        <f t="shared" si="9"/>
        <v>9.4560388374774651E-2</v>
      </c>
      <c r="Q27">
        <f t="shared" si="10"/>
        <v>161.84701996306822</v>
      </c>
      <c r="R27">
        <f t="shared" si="11"/>
        <v>27.681318730193098</v>
      </c>
      <c r="S27">
        <f t="shared" si="12"/>
        <v>27.9787580645161</v>
      </c>
      <c r="T27">
        <f t="shared" si="13"/>
        <v>3.7901429462772929</v>
      </c>
      <c r="U27">
        <f t="shared" si="14"/>
        <v>40.040029875901602</v>
      </c>
      <c r="V27">
        <f t="shared" si="15"/>
        <v>1.4926382604279655</v>
      </c>
      <c r="W27">
        <f t="shared" si="16"/>
        <v>3.7278650017349797</v>
      </c>
      <c r="X27">
        <f t="shared" si="17"/>
        <v>2.2975046858493275</v>
      </c>
      <c r="Y27">
        <f t="shared" si="18"/>
        <v>-164.46478671752607</v>
      </c>
      <c r="Z27">
        <f t="shared" si="19"/>
        <v>-51.387514770404017</v>
      </c>
      <c r="AA27">
        <f t="shared" si="20"/>
        <v>-3.3303585459301854</v>
      </c>
      <c r="AB27">
        <f t="shared" si="21"/>
        <v>-57.335640070792046</v>
      </c>
      <c r="AC27">
        <v>-3.9546513939362302E-2</v>
      </c>
      <c r="AD27">
        <v>4.43944263618333E-2</v>
      </c>
      <c r="AE27">
        <v>3.3457495767784202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50310.413686850792</v>
      </c>
      <c r="AK27" t="s">
        <v>251</v>
      </c>
      <c r="AL27">
        <v>2.2946653846153802</v>
      </c>
      <c r="AM27">
        <v>1.7592000000000001</v>
      </c>
      <c r="AN27">
        <f t="shared" si="25"/>
        <v>-0.53546538461538007</v>
      </c>
      <c r="AO27">
        <f t="shared" si="26"/>
        <v>-0.30438005037254434</v>
      </c>
      <c r="AP27">
        <v>-0.82601972285566105</v>
      </c>
      <c r="AQ27" t="s">
        <v>287</v>
      </c>
      <c r="AR27">
        <v>2.33591923076923</v>
      </c>
      <c r="AS27">
        <v>2.2948400000000002</v>
      </c>
      <c r="AT27">
        <f t="shared" si="27"/>
        <v>-1.7900694937001971E-2</v>
      </c>
      <c r="AU27">
        <v>0.5</v>
      </c>
      <c r="AV27">
        <f t="shared" si="28"/>
        <v>841.20306979395832</v>
      </c>
      <c r="AW27">
        <f t="shared" si="29"/>
        <v>10.517841824164796</v>
      </c>
      <c r="AX27">
        <f t="shared" si="30"/>
        <v>-7.5290597662256129</v>
      </c>
      <c r="AY27">
        <f t="shared" si="31"/>
        <v>1</v>
      </c>
      <c r="AZ27">
        <f t="shared" si="32"/>
        <v>1.3485283107441567E-2</v>
      </c>
      <c r="BA27">
        <f t="shared" si="33"/>
        <v>-0.23341060814697323</v>
      </c>
      <c r="BB27" t="s">
        <v>253</v>
      </c>
      <c r="BC27">
        <v>0</v>
      </c>
      <c r="BD27">
        <f t="shared" si="34"/>
        <v>2.2948400000000002</v>
      </c>
      <c r="BE27">
        <f t="shared" si="35"/>
        <v>-1.7900694937002061E-2</v>
      </c>
      <c r="BF27">
        <f t="shared" si="36"/>
        <v>-0.30447930877671675</v>
      </c>
      <c r="BG27">
        <f t="shared" si="37"/>
        <v>-235.25550660164237</v>
      </c>
      <c r="BH27">
        <f t="shared" si="38"/>
        <v>1.0003261002291408</v>
      </c>
      <c r="BI27">
        <f t="shared" si="39"/>
        <v>1000.00396774194</v>
      </c>
      <c r="BJ27">
        <f t="shared" si="40"/>
        <v>841.20306979395832</v>
      </c>
      <c r="BK27">
        <f t="shared" si="41"/>
        <v>0.84119973213050125</v>
      </c>
      <c r="BL27">
        <f t="shared" si="42"/>
        <v>0.19239946426100243</v>
      </c>
      <c r="BM27">
        <v>0.64606417405157002</v>
      </c>
      <c r="BN27">
        <v>0.5</v>
      </c>
      <c r="BO27" t="s">
        <v>254</v>
      </c>
      <c r="BP27">
        <v>1684839838</v>
      </c>
      <c r="BQ27">
        <v>399.97812903225798</v>
      </c>
      <c r="BR27">
        <v>401.52990322580598</v>
      </c>
      <c r="BS27">
        <v>15.6270967741935</v>
      </c>
      <c r="BT27">
        <v>15.1527483870968</v>
      </c>
      <c r="BU27">
        <v>500.00254838709702</v>
      </c>
      <c r="BV27">
        <v>95.316070967741894</v>
      </c>
      <c r="BW27">
        <v>0.19996006451612899</v>
      </c>
      <c r="BX27">
        <v>27.694900000000001</v>
      </c>
      <c r="BY27">
        <v>27.9787580645161</v>
      </c>
      <c r="BZ27">
        <v>999.9</v>
      </c>
      <c r="CA27">
        <v>10005.483870967701</v>
      </c>
      <c r="CB27">
        <v>0</v>
      </c>
      <c r="CC27">
        <v>73.325616129032298</v>
      </c>
      <c r="CD27">
        <v>1000.00396774194</v>
      </c>
      <c r="CE27">
        <v>0.96001193548387098</v>
      </c>
      <c r="CF27">
        <v>3.9988425806451601E-2</v>
      </c>
      <c r="CG27">
        <v>0</v>
      </c>
      <c r="CH27">
        <v>2.3537548387096798</v>
      </c>
      <c r="CI27">
        <v>0</v>
      </c>
      <c r="CJ27">
        <v>405.21590322580602</v>
      </c>
      <c r="CK27">
        <v>9334.39580645161</v>
      </c>
      <c r="CL27">
        <v>39.747967741935497</v>
      </c>
      <c r="CM27">
        <v>42.461387096774203</v>
      </c>
      <c r="CN27">
        <v>40.875</v>
      </c>
      <c r="CO27">
        <v>40.991870967741903</v>
      </c>
      <c r="CP27">
        <v>39.677</v>
      </c>
      <c r="CQ27">
        <v>960.01419354838697</v>
      </c>
      <c r="CR27">
        <v>39.991290322580603</v>
      </c>
      <c r="CS27">
        <v>0</v>
      </c>
      <c r="CT27">
        <v>59.200000047683702</v>
      </c>
      <c r="CU27">
        <v>2.33591923076923</v>
      </c>
      <c r="CV27">
        <v>-0.27428717671097702</v>
      </c>
      <c r="CW27">
        <v>0.13459828989550099</v>
      </c>
      <c r="CX27">
        <v>405.22203846153798</v>
      </c>
      <c r="CY27">
        <v>15</v>
      </c>
      <c r="CZ27">
        <v>1684839094.3</v>
      </c>
      <c r="DA27" t="s">
        <v>255</v>
      </c>
      <c r="DB27">
        <v>3</v>
      </c>
      <c r="DC27">
        <v>-3.7789999999999999</v>
      </c>
      <c r="DD27">
        <v>0.38100000000000001</v>
      </c>
      <c r="DE27">
        <v>400</v>
      </c>
      <c r="DF27">
        <v>16</v>
      </c>
      <c r="DG27">
        <v>1.48</v>
      </c>
      <c r="DH27">
        <v>0.45</v>
      </c>
      <c r="DI27">
        <v>-1.54396634615385</v>
      </c>
      <c r="DJ27">
        <v>-0.10637068214808799</v>
      </c>
      <c r="DK27">
        <v>0.106960382781319</v>
      </c>
      <c r="DL27">
        <v>1</v>
      </c>
      <c r="DM27">
        <v>2.34388636363636</v>
      </c>
      <c r="DN27">
        <v>-0.13699425056801401</v>
      </c>
      <c r="DO27">
        <v>0.175480605754219</v>
      </c>
      <c r="DP27">
        <v>1</v>
      </c>
      <c r="DQ27">
        <v>0.47443400000000002</v>
      </c>
      <c r="DR27">
        <v>2.40588064543573E-3</v>
      </c>
      <c r="DS27">
        <v>2.9665859359514E-3</v>
      </c>
      <c r="DT27">
        <v>1</v>
      </c>
      <c r="DU27">
        <v>3</v>
      </c>
      <c r="DV27">
        <v>3</v>
      </c>
      <c r="DW27" t="s">
        <v>263</v>
      </c>
      <c r="DX27">
        <v>100</v>
      </c>
      <c r="DY27">
        <v>100</v>
      </c>
      <c r="DZ27">
        <v>-3.7789999999999999</v>
      </c>
      <c r="EA27">
        <v>0.38100000000000001</v>
      </c>
      <c r="EB27">
        <v>2</v>
      </c>
      <c r="EC27">
        <v>515.77200000000005</v>
      </c>
      <c r="ED27">
        <v>415.49</v>
      </c>
      <c r="EE27">
        <v>25.445</v>
      </c>
      <c r="EF27">
        <v>30.212299999999999</v>
      </c>
      <c r="EG27">
        <v>30</v>
      </c>
      <c r="EH27">
        <v>30.386199999999999</v>
      </c>
      <c r="EI27">
        <v>30.418600000000001</v>
      </c>
      <c r="EJ27">
        <v>20.153500000000001</v>
      </c>
      <c r="EK27">
        <v>30.9528</v>
      </c>
      <c r="EL27">
        <v>0</v>
      </c>
      <c r="EM27">
        <v>25.459099999999999</v>
      </c>
      <c r="EN27">
        <v>401.51100000000002</v>
      </c>
      <c r="EO27">
        <v>15.1935</v>
      </c>
      <c r="EP27">
        <v>100.45</v>
      </c>
      <c r="EQ27">
        <v>90.294499999999999</v>
      </c>
    </row>
    <row r="28" spans="1:147" x14ac:dyDescent="0.3">
      <c r="A28">
        <v>12</v>
      </c>
      <c r="B28">
        <v>1684839906</v>
      </c>
      <c r="C28">
        <v>660.59999990463302</v>
      </c>
      <c r="D28" t="s">
        <v>288</v>
      </c>
      <c r="E28" t="s">
        <v>289</v>
      </c>
      <c r="F28">
        <v>1684839898</v>
      </c>
      <c r="G28">
        <f t="shared" si="0"/>
        <v>3.7694947816683745E-3</v>
      </c>
      <c r="H28">
        <f t="shared" si="1"/>
        <v>10.59808346643079</v>
      </c>
      <c r="I28">
        <f t="shared" si="2"/>
        <v>399.99041935483899</v>
      </c>
      <c r="J28">
        <f t="shared" si="3"/>
        <v>275.89666747710095</v>
      </c>
      <c r="K28">
        <f t="shared" si="4"/>
        <v>26.352987890306323</v>
      </c>
      <c r="L28">
        <f t="shared" si="5"/>
        <v>38.206125408787344</v>
      </c>
      <c r="M28">
        <f t="shared" si="6"/>
        <v>0.15646062162192806</v>
      </c>
      <c r="N28">
        <f t="shared" si="7"/>
        <v>3.3550341823459733</v>
      </c>
      <c r="O28">
        <f t="shared" si="8"/>
        <v>0.15251721372860547</v>
      </c>
      <c r="P28">
        <f t="shared" si="9"/>
        <v>9.5669279961270948E-2</v>
      </c>
      <c r="Q28">
        <f t="shared" si="10"/>
        <v>161.84760105042739</v>
      </c>
      <c r="R28">
        <f t="shared" si="11"/>
        <v>27.672946533839571</v>
      </c>
      <c r="S28">
        <f t="shared" si="12"/>
        <v>27.968964516128999</v>
      </c>
      <c r="T28">
        <f t="shared" si="13"/>
        <v>3.7879792362652416</v>
      </c>
      <c r="U28">
        <f t="shared" si="14"/>
        <v>40.034276576285997</v>
      </c>
      <c r="V28">
        <f t="shared" si="15"/>
        <v>1.4924957977651403</v>
      </c>
      <c r="W28">
        <f t="shared" si="16"/>
        <v>3.7280448790454948</v>
      </c>
      <c r="X28">
        <f t="shared" si="17"/>
        <v>2.2954834385001011</v>
      </c>
      <c r="Y28">
        <f t="shared" si="18"/>
        <v>-166.23471987157532</v>
      </c>
      <c r="Z28">
        <f t="shared" si="19"/>
        <v>-49.42248957046057</v>
      </c>
      <c r="AA28">
        <f t="shared" si="20"/>
        <v>-3.2056238042320389</v>
      </c>
      <c r="AB28">
        <f t="shared" si="21"/>
        <v>-57.015232195840539</v>
      </c>
      <c r="AC28">
        <v>-3.9503780434098398E-2</v>
      </c>
      <c r="AD28">
        <v>4.4346454258513898E-2</v>
      </c>
      <c r="AE28">
        <v>3.34287236217365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50258.163744682301</v>
      </c>
      <c r="AK28" t="s">
        <v>251</v>
      </c>
      <c r="AL28">
        <v>2.2946653846153802</v>
      </c>
      <c r="AM28">
        <v>1.7592000000000001</v>
      </c>
      <c r="AN28">
        <f t="shared" si="25"/>
        <v>-0.53546538461538007</v>
      </c>
      <c r="AO28">
        <f t="shared" si="26"/>
        <v>-0.30438005037254434</v>
      </c>
      <c r="AP28">
        <v>-0.82601972285566105</v>
      </c>
      <c r="AQ28" t="s">
        <v>290</v>
      </c>
      <c r="AR28">
        <v>2.32053076923077</v>
      </c>
      <c r="AS28">
        <v>1.4763999999999999</v>
      </c>
      <c r="AT28">
        <f t="shared" si="27"/>
        <v>-0.57174936956838929</v>
      </c>
      <c r="AU28">
        <v>0.5</v>
      </c>
      <c r="AV28">
        <f t="shared" si="28"/>
        <v>841.2062287750141</v>
      </c>
      <c r="AW28">
        <f t="shared" si="29"/>
        <v>10.59808346643079</v>
      </c>
      <c r="AX28">
        <f t="shared" si="30"/>
        <v>-240.47956548955827</v>
      </c>
      <c r="AY28">
        <f t="shared" si="31"/>
        <v>1</v>
      </c>
      <c r="AZ28">
        <f t="shared" si="32"/>
        <v>1.3580621253747158E-2</v>
      </c>
      <c r="BA28">
        <f t="shared" si="33"/>
        <v>0.19154700623137372</v>
      </c>
      <c r="BB28" t="s">
        <v>253</v>
      </c>
      <c r="BC28">
        <v>0</v>
      </c>
      <c r="BD28">
        <f t="shared" si="34"/>
        <v>1.4763999999999999</v>
      </c>
      <c r="BE28">
        <f t="shared" si="35"/>
        <v>-0.5717493695683894</v>
      </c>
      <c r="BF28">
        <f t="shared" si="36"/>
        <v>0.16075488858572087</v>
      </c>
      <c r="BG28">
        <f t="shared" si="37"/>
        <v>1.0316100193185462</v>
      </c>
      <c r="BH28">
        <f t="shared" si="38"/>
        <v>-0.52813871470540119</v>
      </c>
      <c r="BI28">
        <f t="shared" si="39"/>
        <v>1000.00774193548</v>
      </c>
      <c r="BJ28">
        <f t="shared" si="40"/>
        <v>841.2062287750141</v>
      </c>
      <c r="BK28">
        <f t="shared" si="41"/>
        <v>0.84119971626108503</v>
      </c>
      <c r="BL28">
        <f t="shared" si="42"/>
        <v>0.19239943252216996</v>
      </c>
      <c r="BM28">
        <v>0.64606417405157002</v>
      </c>
      <c r="BN28">
        <v>0.5</v>
      </c>
      <c r="BO28" t="s">
        <v>254</v>
      </c>
      <c r="BP28">
        <v>1684839898</v>
      </c>
      <c r="BQ28">
        <v>399.99041935483899</v>
      </c>
      <c r="BR28">
        <v>401.55461290322597</v>
      </c>
      <c r="BS28">
        <v>15.6253483870968</v>
      </c>
      <c r="BT28">
        <v>15.145903225806499</v>
      </c>
      <c r="BU28">
        <v>500.01183870967702</v>
      </c>
      <c r="BV28">
        <v>95.317558064516106</v>
      </c>
      <c r="BW28">
        <v>0.20004325806451601</v>
      </c>
      <c r="BX28">
        <v>27.695725806451598</v>
      </c>
      <c r="BY28">
        <v>27.968964516128999</v>
      </c>
      <c r="BZ28">
        <v>999.9</v>
      </c>
      <c r="CA28">
        <v>9994.5161290322594</v>
      </c>
      <c r="CB28">
        <v>0</v>
      </c>
      <c r="CC28">
        <v>73.334935483871007</v>
      </c>
      <c r="CD28">
        <v>1000.00774193548</v>
      </c>
      <c r="CE28">
        <v>0.96001387096774204</v>
      </c>
      <c r="CF28">
        <v>3.99864516129032E-2</v>
      </c>
      <c r="CG28">
        <v>0</v>
      </c>
      <c r="CH28">
        <v>2.3183516129032302</v>
      </c>
      <c r="CI28">
        <v>0</v>
      </c>
      <c r="CJ28">
        <v>405.87099999999998</v>
      </c>
      <c r="CK28">
        <v>9334.4387096774208</v>
      </c>
      <c r="CL28">
        <v>39.875</v>
      </c>
      <c r="CM28">
        <v>42.582322580645098</v>
      </c>
      <c r="CN28">
        <v>41.008000000000003</v>
      </c>
      <c r="CO28">
        <v>41.106709677419303</v>
      </c>
      <c r="CP28">
        <v>39.804000000000002</v>
      </c>
      <c r="CQ28">
        <v>960.01967741935505</v>
      </c>
      <c r="CR28">
        <v>39.990967741935499</v>
      </c>
      <c r="CS28">
        <v>0</v>
      </c>
      <c r="CT28">
        <v>59.5</v>
      </c>
      <c r="CU28">
        <v>2.32053076923077</v>
      </c>
      <c r="CV28">
        <v>0.236642722792404</v>
      </c>
      <c r="CW28">
        <v>1.9163077158194</v>
      </c>
      <c r="CX28">
        <v>405.86838461538503</v>
      </c>
      <c r="CY28">
        <v>15</v>
      </c>
      <c r="CZ28">
        <v>1684839094.3</v>
      </c>
      <c r="DA28" t="s">
        <v>255</v>
      </c>
      <c r="DB28">
        <v>3</v>
      </c>
      <c r="DC28">
        <v>-3.7789999999999999</v>
      </c>
      <c r="DD28">
        <v>0.38100000000000001</v>
      </c>
      <c r="DE28">
        <v>400</v>
      </c>
      <c r="DF28">
        <v>16</v>
      </c>
      <c r="DG28">
        <v>1.48</v>
      </c>
      <c r="DH28">
        <v>0.45</v>
      </c>
      <c r="DI28">
        <v>-1.5418461538461501</v>
      </c>
      <c r="DJ28">
        <v>-0.25813349270040797</v>
      </c>
      <c r="DK28">
        <v>9.5913486802387302E-2</v>
      </c>
      <c r="DL28">
        <v>1</v>
      </c>
      <c r="DM28">
        <v>2.33249318181818</v>
      </c>
      <c r="DN28">
        <v>-2.9459871915456199E-2</v>
      </c>
      <c r="DO28">
        <v>0.18999626718549401</v>
      </c>
      <c r="DP28">
        <v>1</v>
      </c>
      <c r="DQ28">
        <v>0.47868015384615398</v>
      </c>
      <c r="DR28">
        <v>9.7682745667206396E-3</v>
      </c>
      <c r="DS28">
        <v>2.6738993377909801E-3</v>
      </c>
      <c r="DT28">
        <v>1</v>
      </c>
      <c r="DU28">
        <v>3</v>
      </c>
      <c r="DV28">
        <v>3</v>
      </c>
      <c r="DW28" t="s">
        <v>263</v>
      </c>
      <c r="DX28">
        <v>100</v>
      </c>
      <c r="DY28">
        <v>100</v>
      </c>
      <c r="DZ28">
        <v>-3.7789999999999999</v>
      </c>
      <c r="EA28">
        <v>0.38100000000000001</v>
      </c>
      <c r="EB28">
        <v>2</v>
      </c>
      <c r="EC28">
        <v>515.34799999999996</v>
      </c>
      <c r="ED28">
        <v>415.47199999999998</v>
      </c>
      <c r="EE28">
        <v>25.5381</v>
      </c>
      <c r="EF28">
        <v>30.204499999999999</v>
      </c>
      <c r="EG28">
        <v>30</v>
      </c>
      <c r="EH28">
        <v>30.381</v>
      </c>
      <c r="EI28">
        <v>30.416</v>
      </c>
      <c r="EJ28">
        <v>20.1495</v>
      </c>
      <c r="EK28">
        <v>30.1036</v>
      </c>
      <c r="EL28">
        <v>0</v>
      </c>
      <c r="EM28">
        <v>25.5533</v>
      </c>
      <c r="EN28">
        <v>401.57799999999997</v>
      </c>
      <c r="EO28">
        <v>15.231999999999999</v>
      </c>
      <c r="EP28">
        <v>100.453</v>
      </c>
      <c r="EQ28">
        <v>90.297499999999999</v>
      </c>
    </row>
    <row r="29" spans="1:147" x14ac:dyDescent="0.3">
      <c r="A29">
        <v>13</v>
      </c>
      <c r="B29">
        <v>1684839966</v>
      </c>
      <c r="C29">
        <v>720.59999990463302</v>
      </c>
      <c r="D29" t="s">
        <v>291</v>
      </c>
      <c r="E29" t="s">
        <v>292</v>
      </c>
      <c r="F29">
        <v>1684839958</v>
      </c>
      <c r="G29">
        <f t="shared" si="0"/>
        <v>3.7435623855178787E-3</v>
      </c>
      <c r="H29">
        <f t="shared" si="1"/>
        <v>10.857701723088999</v>
      </c>
      <c r="I29">
        <f t="shared" si="2"/>
        <v>399.98390322580599</v>
      </c>
      <c r="J29">
        <f t="shared" si="3"/>
        <v>272.6467460413308</v>
      </c>
      <c r="K29">
        <f t="shared" si="4"/>
        <v>26.041946955858347</v>
      </c>
      <c r="L29">
        <f t="shared" si="5"/>
        <v>38.2045989627347</v>
      </c>
      <c r="M29">
        <f t="shared" si="6"/>
        <v>0.15560036121381163</v>
      </c>
      <c r="N29">
        <f t="shared" si="7"/>
        <v>3.3551014262456382</v>
      </c>
      <c r="O29">
        <f t="shared" si="8"/>
        <v>0.15169969166861849</v>
      </c>
      <c r="P29">
        <f t="shared" si="9"/>
        <v>9.5154622499596053E-2</v>
      </c>
      <c r="Q29">
        <f t="shared" si="10"/>
        <v>161.84699618881695</v>
      </c>
      <c r="R29">
        <f t="shared" si="11"/>
        <v>27.693814141486261</v>
      </c>
      <c r="S29">
        <f t="shared" si="12"/>
        <v>27.9830516129032</v>
      </c>
      <c r="T29">
        <f t="shared" si="13"/>
        <v>3.7910918692261788</v>
      </c>
      <c r="U29">
        <f t="shared" si="14"/>
        <v>40.181529723126438</v>
      </c>
      <c r="V29">
        <f t="shared" si="15"/>
        <v>1.4992929094842862</v>
      </c>
      <c r="W29">
        <f t="shared" si="16"/>
        <v>3.7312987330628427</v>
      </c>
      <c r="X29">
        <f t="shared" si="17"/>
        <v>2.2917989597418926</v>
      </c>
      <c r="Y29">
        <f t="shared" si="18"/>
        <v>-165.09110120133846</v>
      </c>
      <c r="Z29">
        <f t="shared" si="19"/>
        <v>-49.270607162981165</v>
      </c>
      <c r="AA29">
        <f t="shared" si="20"/>
        <v>-3.1961708335903771</v>
      </c>
      <c r="AB29">
        <f t="shared" si="21"/>
        <v>-55.710883009093052</v>
      </c>
      <c r="AC29">
        <v>-3.9504774450524097E-2</v>
      </c>
      <c r="AD29">
        <v>4.4347570129032399E-2</v>
      </c>
      <c r="AE29">
        <v>3.3429393000507299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50256.833519853586</v>
      </c>
      <c r="AK29" t="s">
        <v>251</v>
      </c>
      <c r="AL29">
        <v>2.2946653846153802</v>
      </c>
      <c r="AM29">
        <v>1.7592000000000001</v>
      </c>
      <c r="AN29">
        <f t="shared" si="25"/>
        <v>-0.53546538461538007</v>
      </c>
      <c r="AO29">
        <f t="shared" si="26"/>
        <v>-0.30438005037254434</v>
      </c>
      <c r="AP29">
        <v>-0.82601972285566105</v>
      </c>
      <c r="AQ29" t="s">
        <v>293</v>
      </c>
      <c r="AR29">
        <v>2.35672307692308</v>
      </c>
      <c r="AS29">
        <v>1.6488</v>
      </c>
      <c r="AT29">
        <f t="shared" si="27"/>
        <v>-0.42935654835218329</v>
      </c>
      <c r="AU29">
        <v>0.5</v>
      </c>
      <c r="AV29">
        <f t="shared" si="28"/>
        <v>841.20208308406882</v>
      </c>
      <c r="AW29">
        <f t="shared" si="29"/>
        <v>10.857701723088999</v>
      </c>
      <c r="AX29">
        <f t="shared" si="30"/>
        <v>-180.58781142982116</v>
      </c>
      <c r="AY29">
        <f t="shared" si="31"/>
        <v>1</v>
      </c>
      <c r="AZ29">
        <f t="shared" si="32"/>
        <v>1.3889315874146499E-2</v>
      </c>
      <c r="BA29">
        <f t="shared" si="33"/>
        <v>6.6957787481804976E-2</v>
      </c>
      <c r="BB29" t="s">
        <v>253</v>
      </c>
      <c r="BC29">
        <v>0</v>
      </c>
      <c r="BD29">
        <f t="shared" si="34"/>
        <v>1.6488</v>
      </c>
      <c r="BE29">
        <f t="shared" si="35"/>
        <v>-0.4293565483521834</v>
      </c>
      <c r="BF29">
        <f t="shared" si="36"/>
        <v>6.2755798090040948E-2</v>
      </c>
      <c r="BG29">
        <f t="shared" si="37"/>
        <v>1.0960845615602326</v>
      </c>
      <c r="BH29">
        <f t="shared" si="38"/>
        <v>-0.20617579244510711</v>
      </c>
      <c r="BI29">
        <f t="shared" si="39"/>
        <v>1000.00267741935</v>
      </c>
      <c r="BJ29">
        <f t="shared" si="40"/>
        <v>841.20208308406882</v>
      </c>
      <c r="BK29">
        <f t="shared" si="41"/>
        <v>0.84119983083936456</v>
      </c>
      <c r="BL29">
        <f t="shared" si="42"/>
        <v>0.19239966167872902</v>
      </c>
      <c r="BM29">
        <v>0.64606417405157002</v>
      </c>
      <c r="BN29">
        <v>0.5</v>
      </c>
      <c r="BO29" t="s">
        <v>254</v>
      </c>
      <c r="BP29">
        <v>1684839958</v>
      </c>
      <c r="BQ29">
        <v>399.98390322580599</v>
      </c>
      <c r="BR29">
        <v>401.58032258064497</v>
      </c>
      <c r="BS29">
        <v>15.696880645161301</v>
      </c>
      <c r="BT29">
        <v>15.220761290322599</v>
      </c>
      <c r="BU29">
        <v>500.00432258064501</v>
      </c>
      <c r="BV29">
        <v>95.3153419354839</v>
      </c>
      <c r="BW29">
        <v>0.19999919354838699</v>
      </c>
      <c r="BX29">
        <v>27.7106580645161</v>
      </c>
      <c r="BY29">
        <v>27.9830516129032</v>
      </c>
      <c r="BZ29">
        <v>999.9</v>
      </c>
      <c r="CA29">
        <v>9995</v>
      </c>
      <c r="CB29">
        <v>0</v>
      </c>
      <c r="CC29">
        <v>73.355645161290298</v>
      </c>
      <c r="CD29">
        <v>1000.00267741935</v>
      </c>
      <c r="CE29">
        <v>0.96000596774193503</v>
      </c>
      <c r="CF29">
        <v>3.99942935483871E-2</v>
      </c>
      <c r="CG29">
        <v>0</v>
      </c>
      <c r="CH29">
        <v>2.3583354838709698</v>
      </c>
      <c r="CI29">
        <v>0</v>
      </c>
      <c r="CJ29">
        <v>407.04700000000003</v>
      </c>
      <c r="CK29">
        <v>9334.3706451612907</v>
      </c>
      <c r="CL29">
        <v>40</v>
      </c>
      <c r="CM29">
        <v>42.686999999999998</v>
      </c>
      <c r="CN29">
        <v>41.128999999999998</v>
      </c>
      <c r="CO29">
        <v>41.195129032258002</v>
      </c>
      <c r="CP29">
        <v>39.890999999999998</v>
      </c>
      <c r="CQ29">
        <v>960.00935483871001</v>
      </c>
      <c r="CR29">
        <v>39.994516129032299</v>
      </c>
      <c r="CS29">
        <v>0</v>
      </c>
      <c r="CT29">
        <v>59.400000095367403</v>
      </c>
      <c r="CU29">
        <v>2.35672307692308</v>
      </c>
      <c r="CV29">
        <v>-0.26086839042863202</v>
      </c>
      <c r="CW29">
        <v>5.0985299205566701</v>
      </c>
      <c r="CX29">
        <v>407.105153846154</v>
      </c>
      <c r="CY29">
        <v>15</v>
      </c>
      <c r="CZ29">
        <v>1684839094.3</v>
      </c>
      <c r="DA29" t="s">
        <v>255</v>
      </c>
      <c r="DB29">
        <v>3</v>
      </c>
      <c r="DC29">
        <v>-3.7789999999999999</v>
      </c>
      <c r="DD29">
        <v>0.38100000000000001</v>
      </c>
      <c r="DE29">
        <v>400</v>
      </c>
      <c r="DF29">
        <v>16</v>
      </c>
      <c r="DG29">
        <v>1.48</v>
      </c>
      <c r="DH29">
        <v>0.45</v>
      </c>
      <c r="DI29">
        <v>-1.57783211538462</v>
      </c>
      <c r="DJ29">
        <v>-0.20084345598909101</v>
      </c>
      <c r="DK29">
        <v>9.7573051495878999E-2</v>
      </c>
      <c r="DL29">
        <v>1</v>
      </c>
      <c r="DM29">
        <v>2.3818136363636402</v>
      </c>
      <c r="DN29">
        <v>-0.20482456700648</v>
      </c>
      <c r="DO29">
        <v>0.157964445929095</v>
      </c>
      <c r="DP29">
        <v>1</v>
      </c>
      <c r="DQ29">
        <v>0.474829788461538</v>
      </c>
      <c r="DR29">
        <v>1.4315770511397E-2</v>
      </c>
      <c r="DS29">
        <v>3.0989508853589299E-3</v>
      </c>
      <c r="DT29">
        <v>1</v>
      </c>
      <c r="DU29">
        <v>3</v>
      </c>
      <c r="DV29">
        <v>3</v>
      </c>
      <c r="DW29" t="s">
        <v>263</v>
      </c>
      <c r="DX29">
        <v>100</v>
      </c>
      <c r="DY29">
        <v>100</v>
      </c>
      <c r="DZ29">
        <v>-3.7789999999999999</v>
      </c>
      <c r="EA29">
        <v>0.38100000000000001</v>
      </c>
      <c r="EB29">
        <v>2</v>
      </c>
      <c r="EC29">
        <v>515.29</v>
      </c>
      <c r="ED29">
        <v>415.68099999999998</v>
      </c>
      <c r="EE29">
        <v>25.535799999999998</v>
      </c>
      <c r="EF29">
        <v>30.194099999999999</v>
      </c>
      <c r="EG29">
        <v>30</v>
      </c>
      <c r="EH29">
        <v>30.373200000000001</v>
      </c>
      <c r="EI29">
        <v>30.410799999999998</v>
      </c>
      <c r="EJ29">
        <v>20.150300000000001</v>
      </c>
      <c r="EK29">
        <v>29.4802</v>
      </c>
      <c r="EL29">
        <v>0</v>
      </c>
      <c r="EM29">
        <v>25.5471</v>
      </c>
      <c r="EN29">
        <v>401.51799999999997</v>
      </c>
      <c r="EO29">
        <v>15.250400000000001</v>
      </c>
      <c r="EP29">
        <v>100.456</v>
      </c>
      <c r="EQ29">
        <v>90.299700000000001</v>
      </c>
    </row>
    <row r="30" spans="1:147" x14ac:dyDescent="0.3">
      <c r="A30">
        <v>14</v>
      </c>
      <c r="B30">
        <v>1684840026</v>
      </c>
      <c r="C30">
        <v>780.59999990463302</v>
      </c>
      <c r="D30" t="s">
        <v>294</v>
      </c>
      <c r="E30" t="s">
        <v>295</v>
      </c>
      <c r="F30">
        <v>1684840018</v>
      </c>
      <c r="G30">
        <f t="shared" si="0"/>
        <v>3.7956866227986984E-3</v>
      </c>
      <c r="H30">
        <f t="shared" si="1"/>
        <v>10.428963596706184</v>
      </c>
      <c r="I30">
        <f t="shared" si="2"/>
        <v>400.020806451613</v>
      </c>
      <c r="J30">
        <f t="shared" si="3"/>
        <v>278.56397154178597</v>
      </c>
      <c r="K30">
        <f t="shared" si="4"/>
        <v>26.606832503068212</v>
      </c>
      <c r="L30">
        <f t="shared" si="5"/>
        <v>38.207692603218753</v>
      </c>
      <c r="M30">
        <f t="shared" si="6"/>
        <v>0.15779638722600997</v>
      </c>
      <c r="N30">
        <f t="shared" si="7"/>
        <v>3.3561486395665714</v>
      </c>
      <c r="O30">
        <f t="shared" si="8"/>
        <v>0.15378758363550413</v>
      </c>
      <c r="P30">
        <f t="shared" si="9"/>
        <v>9.6468932255127982E-2</v>
      </c>
      <c r="Q30">
        <f t="shared" si="10"/>
        <v>161.84851387184921</v>
      </c>
      <c r="R30">
        <f t="shared" si="11"/>
        <v>27.686524449913541</v>
      </c>
      <c r="S30">
        <f t="shared" si="12"/>
        <v>27.983919354838701</v>
      </c>
      <c r="T30">
        <f t="shared" si="13"/>
        <v>3.7912836752244119</v>
      </c>
      <c r="U30">
        <f t="shared" si="14"/>
        <v>40.166818528512024</v>
      </c>
      <c r="V30">
        <f t="shared" si="15"/>
        <v>1.499149356339599</v>
      </c>
      <c r="W30">
        <f t="shared" si="16"/>
        <v>3.732307937895162</v>
      </c>
      <c r="X30">
        <f t="shared" si="17"/>
        <v>2.2921343188848127</v>
      </c>
      <c r="Y30">
        <f t="shared" si="18"/>
        <v>-167.3897800654226</v>
      </c>
      <c r="Z30">
        <f t="shared" si="19"/>
        <v>-48.605430380835493</v>
      </c>
      <c r="AA30">
        <f t="shared" si="20"/>
        <v>-3.152123534993025</v>
      </c>
      <c r="AB30">
        <f t="shared" si="21"/>
        <v>-57.298820109401909</v>
      </c>
      <c r="AC30">
        <v>-3.9520255669430002E-2</v>
      </c>
      <c r="AD30">
        <v>4.4364949153483497E-2</v>
      </c>
      <c r="AE30">
        <v>3.3439817472505902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50274.92697795415</v>
      </c>
      <c r="AK30" t="s">
        <v>251</v>
      </c>
      <c r="AL30">
        <v>2.2946653846153802</v>
      </c>
      <c r="AM30">
        <v>1.7592000000000001</v>
      </c>
      <c r="AN30">
        <f t="shared" si="25"/>
        <v>-0.53546538461538007</v>
      </c>
      <c r="AO30">
        <f t="shared" si="26"/>
        <v>-0.30438005037254434</v>
      </c>
      <c r="AP30">
        <v>-0.82601972285566105</v>
      </c>
      <c r="AQ30" t="s">
        <v>296</v>
      </c>
      <c r="AR30">
        <v>2.3575423076923099</v>
      </c>
      <c r="AS30">
        <v>1.3604000000000001</v>
      </c>
      <c r="AT30">
        <f t="shared" si="27"/>
        <v>-0.73297729174677295</v>
      </c>
      <c r="AU30">
        <v>0.5</v>
      </c>
      <c r="AV30">
        <f t="shared" si="28"/>
        <v>841.20832281293644</v>
      </c>
      <c r="AW30">
        <f t="shared" si="29"/>
        <v>10.428963596706184</v>
      </c>
      <c r="AX30">
        <f t="shared" si="30"/>
        <v>-308.29329912513566</v>
      </c>
      <c r="AY30">
        <f t="shared" si="31"/>
        <v>1</v>
      </c>
      <c r="AZ30">
        <f t="shared" si="32"/>
        <v>1.3379543466624342E-2</v>
      </c>
      <c r="BA30">
        <f t="shared" si="33"/>
        <v>0.29314907380182303</v>
      </c>
      <c r="BB30" t="s">
        <v>253</v>
      </c>
      <c r="BC30">
        <v>0</v>
      </c>
      <c r="BD30">
        <f t="shared" si="34"/>
        <v>1.3604000000000001</v>
      </c>
      <c r="BE30">
        <f t="shared" si="35"/>
        <v>-0.73297729174677284</v>
      </c>
      <c r="BF30">
        <f t="shared" si="36"/>
        <v>0.22669395179627105</v>
      </c>
      <c r="BG30">
        <f t="shared" si="37"/>
        <v>1.0673009233910715</v>
      </c>
      <c r="BH30">
        <f t="shared" si="38"/>
        <v>-0.74477269952091196</v>
      </c>
      <c r="BI30">
        <f t="shared" si="39"/>
        <v>1000.00987096774</v>
      </c>
      <c r="BJ30">
        <f t="shared" si="40"/>
        <v>841.20832281293644</v>
      </c>
      <c r="BK30">
        <f t="shared" si="41"/>
        <v>0.84120001935468258</v>
      </c>
      <c r="BL30">
        <f t="shared" si="42"/>
        <v>0.19240003870936526</v>
      </c>
      <c r="BM30">
        <v>0.64606417405157002</v>
      </c>
      <c r="BN30">
        <v>0.5</v>
      </c>
      <c r="BO30" t="s">
        <v>254</v>
      </c>
      <c r="BP30">
        <v>1684840018</v>
      </c>
      <c r="BQ30">
        <v>400.020806451613</v>
      </c>
      <c r="BR30">
        <v>401.56451612903197</v>
      </c>
      <c r="BS30">
        <v>15.6955548387097</v>
      </c>
      <c r="BT30">
        <v>15.212812903225799</v>
      </c>
      <c r="BU30">
        <v>500.012</v>
      </c>
      <c r="BV30">
        <v>95.314241935483906</v>
      </c>
      <c r="BW30">
        <v>0.20002129032258101</v>
      </c>
      <c r="BX30">
        <v>27.715287096774201</v>
      </c>
      <c r="BY30">
        <v>27.983919354838701</v>
      </c>
      <c r="BZ30">
        <v>999.9</v>
      </c>
      <c r="CA30">
        <v>9999.0322580645206</v>
      </c>
      <c r="CB30">
        <v>0</v>
      </c>
      <c r="CC30">
        <v>73.362548387096794</v>
      </c>
      <c r="CD30">
        <v>1000.00987096774</v>
      </c>
      <c r="CE30">
        <v>0.95999848387096798</v>
      </c>
      <c r="CF30">
        <v>4.0001745161290299E-2</v>
      </c>
      <c r="CG30">
        <v>0</v>
      </c>
      <c r="CH30">
        <v>2.3734548387096801</v>
      </c>
      <c r="CI30">
        <v>0</v>
      </c>
      <c r="CJ30">
        <v>407.087516129032</v>
      </c>
      <c r="CK30">
        <v>9334.4119354838695</v>
      </c>
      <c r="CL30">
        <v>40.082322580645098</v>
      </c>
      <c r="CM30">
        <v>42.804000000000002</v>
      </c>
      <c r="CN30">
        <v>41.25</v>
      </c>
      <c r="CO30">
        <v>41.308</v>
      </c>
      <c r="CP30">
        <v>40</v>
      </c>
      <c r="CQ30">
        <v>960.007096774194</v>
      </c>
      <c r="CR30">
        <v>40.000967741935497</v>
      </c>
      <c r="CS30">
        <v>0</v>
      </c>
      <c r="CT30">
        <v>59.400000095367403</v>
      </c>
      <c r="CU30">
        <v>2.3575423076923099</v>
      </c>
      <c r="CV30">
        <v>0.19429400511839801</v>
      </c>
      <c r="CW30">
        <v>1.5815726445648299</v>
      </c>
      <c r="CX30">
        <v>407.097653846154</v>
      </c>
      <c r="CY30">
        <v>15</v>
      </c>
      <c r="CZ30">
        <v>1684839094.3</v>
      </c>
      <c r="DA30" t="s">
        <v>255</v>
      </c>
      <c r="DB30">
        <v>3</v>
      </c>
      <c r="DC30">
        <v>-3.7789999999999999</v>
      </c>
      <c r="DD30">
        <v>0.38100000000000001</v>
      </c>
      <c r="DE30">
        <v>400</v>
      </c>
      <c r="DF30">
        <v>16</v>
      </c>
      <c r="DG30">
        <v>1.48</v>
      </c>
      <c r="DH30">
        <v>0.45</v>
      </c>
      <c r="DI30">
        <v>-1.5519467307692301</v>
      </c>
      <c r="DJ30">
        <v>0.115373704430954</v>
      </c>
      <c r="DK30">
        <v>8.8386790840494694E-2</v>
      </c>
      <c r="DL30">
        <v>1</v>
      </c>
      <c r="DM30">
        <v>2.3722249999999998</v>
      </c>
      <c r="DN30">
        <v>-0.11796812408075801</v>
      </c>
      <c r="DO30">
        <v>0.175194258577832</v>
      </c>
      <c r="DP30">
        <v>1</v>
      </c>
      <c r="DQ30">
        <v>0.481475730769231</v>
      </c>
      <c r="DR30">
        <v>1.5582511739092E-2</v>
      </c>
      <c r="DS30">
        <v>3.1705694047902098E-3</v>
      </c>
      <c r="DT30">
        <v>1</v>
      </c>
      <c r="DU30">
        <v>3</v>
      </c>
      <c r="DV30">
        <v>3</v>
      </c>
      <c r="DW30" t="s">
        <v>263</v>
      </c>
      <c r="DX30">
        <v>100</v>
      </c>
      <c r="DY30">
        <v>100</v>
      </c>
      <c r="DZ30">
        <v>-3.7789999999999999</v>
      </c>
      <c r="EA30">
        <v>0.38100000000000001</v>
      </c>
      <c r="EB30">
        <v>2</v>
      </c>
      <c r="EC30">
        <v>515.11699999999996</v>
      </c>
      <c r="ED30">
        <v>415.87299999999999</v>
      </c>
      <c r="EE30">
        <v>25.514099999999999</v>
      </c>
      <c r="EF30">
        <v>30.186199999999999</v>
      </c>
      <c r="EG30">
        <v>29.9999</v>
      </c>
      <c r="EH30">
        <v>30.367999999999999</v>
      </c>
      <c r="EI30">
        <v>30.402999999999999</v>
      </c>
      <c r="EJ30">
        <v>20.151599999999998</v>
      </c>
      <c r="EK30">
        <v>29.4802</v>
      </c>
      <c r="EL30">
        <v>0</v>
      </c>
      <c r="EM30">
        <v>25.508900000000001</v>
      </c>
      <c r="EN30">
        <v>401.608</v>
      </c>
      <c r="EO30">
        <v>15.239599999999999</v>
      </c>
      <c r="EP30">
        <v>100.458</v>
      </c>
      <c r="EQ30">
        <v>90.302700000000002</v>
      </c>
    </row>
    <row r="31" spans="1:147" x14ac:dyDescent="0.3">
      <c r="A31">
        <v>15</v>
      </c>
      <c r="B31">
        <v>1684840086</v>
      </c>
      <c r="C31">
        <v>840.59999990463302</v>
      </c>
      <c r="D31" t="s">
        <v>297</v>
      </c>
      <c r="E31" t="s">
        <v>298</v>
      </c>
      <c r="F31">
        <v>1684840078</v>
      </c>
      <c r="G31">
        <f t="shared" si="0"/>
        <v>3.8315310469411073E-3</v>
      </c>
      <c r="H31">
        <f t="shared" si="1"/>
        <v>10.349375510660927</v>
      </c>
      <c r="I31">
        <f t="shared" si="2"/>
        <v>400.02067741935502</v>
      </c>
      <c r="J31">
        <f t="shared" si="3"/>
        <v>280.29224497393818</v>
      </c>
      <c r="K31">
        <f t="shared" si="4"/>
        <v>26.771978885782396</v>
      </c>
      <c r="L31">
        <f t="shared" si="5"/>
        <v>38.207782490532722</v>
      </c>
      <c r="M31">
        <f t="shared" si="6"/>
        <v>0.15922936447827235</v>
      </c>
      <c r="N31">
        <f t="shared" si="7"/>
        <v>3.3566748326320335</v>
      </c>
      <c r="O31">
        <f t="shared" si="8"/>
        <v>0.1551490570846511</v>
      </c>
      <c r="P31">
        <f t="shared" si="9"/>
        <v>9.7326051252411269E-2</v>
      </c>
      <c r="Q31">
        <f t="shared" si="10"/>
        <v>161.85024913577089</v>
      </c>
      <c r="R31">
        <f t="shared" si="11"/>
        <v>27.684746917983308</v>
      </c>
      <c r="S31">
        <f t="shared" si="12"/>
        <v>27.988187096774201</v>
      </c>
      <c r="T31">
        <f t="shared" si="13"/>
        <v>3.7922271417023343</v>
      </c>
      <c r="U31">
        <f t="shared" si="14"/>
        <v>40.141120089016418</v>
      </c>
      <c r="V31">
        <f t="shared" si="15"/>
        <v>1.4987515896055967</v>
      </c>
      <c r="W31">
        <f t="shared" si="16"/>
        <v>3.7337064493516499</v>
      </c>
      <c r="X31">
        <f t="shared" si="17"/>
        <v>2.2934755520967376</v>
      </c>
      <c r="Y31">
        <f t="shared" si="18"/>
        <v>-168.97051917010282</v>
      </c>
      <c r="Z31">
        <f t="shared" si="19"/>
        <v>-48.224851745284965</v>
      </c>
      <c r="AA31">
        <f t="shared" si="20"/>
        <v>-3.1271187821318964</v>
      </c>
      <c r="AB31">
        <f t="shared" si="21"/>
        <v>-58.472240561748791</v>
      </c>
      <c r="AC31">
        <v>-3.9528035256021797E-2</v>
      </c>
      <c r="AD31">
        <v>4.4373682420961999E-2</v>
      </c>
      <c r="AE31">
        <v>3.3445055452558301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50283.353516595111</v>
      </c>
      <c r="AK31" t="s">
        <v>251</v>
      </c>
      <c r="AL31">
        <v>2.2946653846153802</v>
      </c>
      <c r="AM31">
        <v>1.7592000000000001</v>
      </c>
      <c r="AN31">
        <f t="shared" si="25"/>
        <v>-0.53546538461538007</v>
      </c>
      <c r="AO31">
        <f t="shared" si="26"/>
        <v>-0.30438005037254434</v>
      </c>
      <c r="AP31">
        <v>-0.82601972285566105</v>
      </c>
      <c r="AQ31" t="s">
        <v>299</v>
      </c>
      <c r="AR31">
        <v>2.3522038461538499</v>
      </c>
      <c r="AS31">
        <v>2.0019900000000002</v>
      </c>
      <c r="AT31">
        <f t="shared" si="27"/>
        <v>-0.17493286487637283</v>
      </c>
      <c r="AU31">
        <v>0.5</v>
      </c>
      <c r="AV31">
        <f t="shared" si="28"/>
        <v>841.21867211607355</v>
      </c>
      <c r="AW31">
        <f t="shared" si="29"/>
        <v>10.349375510660927</v>
      </c>
      <c r="AX31">
        <f t="shared" si="30"/>
        <v>-73.578396150381437</v>
      </c>
      <c r="AY31">
        <f t="shared" si="31"/>
        <v>1</v>
      </c>
      <c r="AZ31">
        <f t="shared" si="32"/>
        <v>1.3284768400830952E-2</v>
      </c>
      <c r="BA31">
        <f t="shared" si="33"/>
        <v>-0.1212743320396206</v>
      </c>
      <c r="BB31" t="s">
        <v>253</v>
      </c>
      <c r="BC31">
        <v>0</v>
      </c>
      <c r="BD31">
        <f t="shared" si="34"/>
        <v>2.0019900000000002</v>
      </c>
      <c r="BE31">
        <f t="shared" si="35"/>
        <v>-0.17493286487637288</v>
      </c>
      <c r="BF31">
        <f t="shared" si="36"/>
        <v>-0.13801159618008188</v>
      </c>
      <c r="BG31">
        <f t="shared" si="37"/>
        <v>1.1965948096867935</v>
      </c>
      <c r="BH31">
        <f t="shared" si="38"/>
        <v>0.45341866528756836</v>
      </c>
      <c r="BI31">
        <f t="shared" si="39"/>
        <v>1000.02235483871</v>
      </c>
      <c r="BJ31">
        <f t="shared" si="40"/>
        <v>841.21867211607355</v>
      </c>
      <c r="BK31">
        <f t="shared" si="41"/>
        <v>0.84119986722871876</v>
      </c>
      <c r="BL31">
        <f t="shared" si="42"/>
        <v>0.19239973445743769</v>
      </c>
      <c r="BM31">
        <v>0.64606417405157002</v>
      </c>
      <c r="BN31">
        <v>0.5</v>
      </c>
      <c r="BO31" t="s">
        <v>254</v>
      </c>
      <c r="BP31">
        <v>1684840078</v>
      </c>
      <c r="BQ31">
        <v>400.02067741935502</v>
      </c>
      <c r="BR31">
        <v>401.555967741936</v>
      </c>
      <c r="BS31">
        <v>15.6913483870968</v>
      </c>
      <c r="BT31">
        <v>15.2040419354839</v>
      </c>
      <c r="BU31">
        <v>500.008225806452</v>
      </c>
      <c r="BV31">
        <v>95.314554838709697</v>
      </c>
      <c r="BW31">
        <v>0.19996390322580601</v>
      </c>
      <c r="BX31">
        <v>27.721699999999998</v>
      </c>
      <c r="BY31">
        <v>27.988187096774201</v>
      </c>
      <c r="BZ31">
        <v>999.9</v>
      </c>
      <c r="CA31">
        <v>10000.967741935499</v>
      </c>
      <c r="CB31">
        <v>0</v>
      </c>
      <c r="CC31">
        <v>73.366</v>
      </c>
      <c r="CD31">
        <v>1000.02235483871</v>
      </c>
      <c r="CE31">
        <v>0.96000393548387097</v>
      </c>
      <c r="CF31">
        <v>3.9996277419354798E-2</v>
      </c>
      <c r="CG31">
        <v>0</v>
      </c>
      <c r="CH31">
        <v>2.3427096774193599</v>
      </c>
      <c r="CI31">
        <v>0</v>
      </c>
      <c r="CJ31">
        <v>407.54064516129</v>
      </c>
      <c r="CK31">
        <v>9334.5377419354809</v>
      </c>
      <c r="CL31">
        <v>40.186999999999998</v>
      </c>
      <c r="CM31">
        <v>42.875</v>
      </c>
      <c r="CN31">
        <v>41.370935483871001</v>
      </c>
      <c r="CO31">
        <v>41.375</v>
      </c>
      <c r="CP31">
        <v>40.061999999999998</v>
      </c>
      <c r="CQ31">
        <v>960.02548387096795</v>
      </c>
      <c r="CR31">
        <v>39.996451612903201</v>
      </c>
      <c r="CS31">
        <v>0</v>
      </c>
      <c r="CT31">
        <v>59.200000047683702</v>
      </c>
      <c r="CU31">
        <v>2.3522038461538499</v>
      </c>
      <c r="CV31">
        <v>-0.49867008185446698</v>
      </c>
      <c r="CW31">
        <v>-8.2461553677710395E-2</v>
      </c>
      <c r="CX31">
        <v>407.53446153846102</v>
      </c>
      <c r="CY31">
        <v>15</v>
      </c>
      <c r="CZ31">
        <v>1684839094.3</v>
      </c>
      <c r="DA31" t="s">
        <v>255</v>
      </c>
      <c r="DB31">
        <v>3</v>
      </c>
      <c r="DC31">
        <v>-3.7789999999999999</v>
      </c>
      <c r="DD31">
        <v>0.38100000000000001</v>
      </c>
      <c r="DE31">
        <v>400</v>
      </c>
      <c r="DF31">
        <v>16</v>
      </c>
      <c r="DG31">
        <v>1.48</v>
      </c>
      <c r="DH31">
        <v>0.45</v>
      </c>
      <c r="DI31">
        <v>-1.5476165384615399</v>
      </c>
      <c r="DJ31">
        <v>0.15859486041152401</v>
      </c>
      <c r="DK31">
        <v>8.0869202559646497E-2</v>
      </c>
      <c r="DL31">
        <v>1</v>
      </c>
      <c r="DM31">
        <v>2.3459090909090898</v>
      </c>
      <c r="DN31">
        <v>-0.14962680500567099</v>
      </c>
      <c r="DO31">
        <v>0.17886713176670099</v>
      </c>
      <c r="DP31">
        <v>1</v>
      </c>
      <c r="DQ31">
        <v>0.48666332692307701</v>
      </c>
      <c r="DR31">
        <v>3.8505165201068998E-3</v>
      </c>
      <c r="DS31">
        <v>2.6977044780356601E-3</v>
      </c>
      <c r="DT31">
        <v>1</v>
      </c>
      <c r="DU31">
        <v>3</v>
      </c>
      <c r="DV31">
        <v>3</v>
      </c>
      <c r="DW31" t="s">
        <v>263</v>
      </c>
      <c r="DX31">
        <v>100</v>
      </c>
      <c r="DY31">
        <v>100</v>
      </c>
      <c r="DZ31">
        <v>-3.7789999999999999</v>
      </c>
      <c r="EA31">
        <v>0.38100000000000001</v>
      </c>
      <c r="EB31">
        <v>2</v>
      </c>
      <c r="EC31">
        <v>515.202</v>
      </c>
      <c r="ED31">
        <v>415.71300000000002</v>
      </c>
      <c r="EE31">
        <v>25.473700000000001</v>
      </c>
      <c r="EF31">
        <v>30.175799999999999</v>
      </c>
      <c r="EG31">
        <v>30.0002</v>
      </c>
      <c r="EH31">
        <v>30.3627</v>
      </c>
      <c r="EI31">
        <v>30.3978</v>
      </c>
      <c r="EJ31">
        <v>20.151599999999998</v>
      </c>
      <c r="EK31">
        <v>29.4802</v>
      </c>
      <c r="EL31">
        <v>0</v>
      </c>
      <c r="EM31">
        <v>25.476099999999999</v>
      </c>
      <c r="EN31">
        <v>401.68</v>
      </c>
      <c r="EO31">
        <v>15.2316</v>
      </c>
      <c r="EP31">
        <v>100.46</v>
      </c>
      <c r="EQ31">
        <v>90.306899999999999</v>
      </c>
    </row>
    <row r="32" spans="1:147" x14ac:dyDescent="0.3">
      <c r="A32">
        <v>16</v>
      </c>
      <c r="B32">
        <v>1684840146</v>
      </c>
      <c r="C32">
        <v>900.59999990463302</v>
      </c>
      <c r="D32" t="s">
        <v>300</v>
      </c>
      <c r="E32" t="s">
        <v>301</v>
      </c>
      <c r="F32">
        <v>1684840138</v>
      </c>
      <c r="G32">
        <f t="shared" si="0"/>
        <v>3.8510907848091336E-3</v>
      </c>
      <c r="H32">
        <f t="shared" si="1"/>
        <v>10.558698823256758</v>
      </c>
      <c r="I32">
        <f t="shared" si="2"/>
        <v>400.01087096774199</v>
      </c>
      <c r="J32">
        <f t="shared" si="3"/>
        <v>278.67169940796737</v>
      </c>
      <c r="K32">
        <f t="shared" si="4"/>
        <v>26.61621659254757</v>
      </c>
      <c r="L32">
        <f t="shared" si="5"/>
        <v>38.20544391005577</v>
      </c>
      <c r="M32">
        <f t="shared" si="6"/>
        <v>0.16000195920290186</v>
      </c>
      <c r="N32">
        <f t="shared" si="7"/>
        <v>3.3571357874727936</v>
      </c>
      <c r="O32">
        <f t="shared" si="8"/>
        <v>0.15588306133505536</v>
      </c>
      <c r="P32">
        <f t="shared" si="9"/>
        <v>9.7788148435674349E-2</v>
      </c>
      <c r="Q32">
        <f t="shared" si="10"/>
        <v>161.8501336605687</v>
      </c>
      <c r="R32">
        <f t="shared" si="11"/>
        <v>27.679374961140017</v>
      </c>
      <c r="S32">
        <f t="shared" si="12"/>
        <v>27.989470967741902</v>
      </c>
      <c r="T32">
        <f t="shared" si="13"/>
        <v>3.7925110061616136</v>
      </c>
      <c r="U32">
        <f t="shared" si="14"/>
        <v>40.130220923533088</v>
      </c>
      <c r="V32">
        <f t="shared" si="15"/>
        <v>1.498265872121767</v>
      </c>
      <c r="W32">
        <f t="shared" si="16"/>
        <v>3.7335101518047131</v>
      </c>
      <c r="X32">
        <f t="shared" si="17"/>
        <v>2.2942451340398469</v>
      </c>
      <c r="Y32">
        <f t="shared" si="18"/>
        <v>-169.83310361008279</v>
      </c>
      <c r="Z32">
        <f t="shared" si="19"/>
        <v>-48.626732813473559</v>
      </c>
      <c r="AA32">
        <f t="shared" si="20"/>
        <v>-3.1527516728447709</v>
      </c>
      <c r="AB32">
        <f t="shared" si="21"/>
        <v>-59.762454435832417</v>
      </c>
      <c r="AC32">
        <v>-3.9534850725239899E-2</v>
      </c>
      <c r="AD32">
        <v>4.4381333382227203E-2</v>
      </c>
      <c r="AE32">
        <v>3.3449644018540901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50291.742513310564</v>
      </c>
      <c r="AK32" t="s">
        <v>251</v>
      </c>
      <c r="AL32">
        <v>2.2946653846153802</v>
      </c>
      <c r="AM32">
        <v>1.7592000000000001</v>
      </c>
      <c r="AN32">
        <f t="shared" si="25"/>
        <v>-0.53546538461538007</v>
      </c>
      <c r="AO32">
        <f t="shared" si="26"/>
        <v>-0.30438005037254434</v>
      </c>
      <c r="AP32">
        <v>-0.82601972285566105</v>
      </c>
      <c r="AQ32" t="s">
        <v>302</v>
      </c>
      <c r="AR32">
        <v>2.2792923076923102</v>
      </c>
      <c r="AS32">
        <v>2.3741599999999998</v>
      </c>
      <c r="AT32">
        <f t="shared" si="27"/>
        <v>3.9958424161678052E-2</v>
      </c>
      <c r="AU32">
        <v>0.5</v>
      </c>
      <c r="AV32">
        <f t="shared" si="28"/>
        <v>841.21746603869951</v>
      </c>
      <c r="AW32">
        <f t="shared" si="29"/>
        <v>10.558698823256758</v>
      </c>
      <c r="AX32">
        <f t="shared" si="30"/>
        <v>16.806862160093178</v>
      </c>
      <c r="AY32">
        <f t="shared" si="31"/>
        <v>1</v>
      </c>
      <c r="AZ32">
        <f t="shared" si="32"/>
        <v>1.3533621216548389E-2</v>
      </c>
      <c r="BA32">
        <f t="shared" si="33"/>
        <v>-0.25902213835630278</v>
      </c>
      <c r="BB32" t="s">
        <v>253</v>
      </c>
      <c r="BC32">
        <v>0</v>
      </c>
      <c r="BD32">
        <f t="shared" si="34"/>
        <v>2.3741599999999998</v>
      </c>
      <c r="BE32">
        <f t="shared" si="35"/>
        <v>3.9958424161678094E-2</v>
      </c>
      <c r="BF32">
        <f t="shared" si="36"/>
        <v>-0.34956798544793072</v>
      </c>
      <c r="BG32">
        <f t="shared" si="37"/>
        <v>1.193385134938892</v>
      </c>
      <c r="BH32">
        <f t="shared" si="38"/>
        <v>1.1484589250185051</v>
      </c>
      <c r="BI32">
        <f t="shared" si="39"/>
        <v>1000.02083870968</v>
      </c>
      <c r="BJ32">
        <f t="shared" si="40"/>
        <v>841.21746603869951</v>
      </c>
      <c r="BK32">
        <f t="shared" si="41"/>
        <v>0.84119993651743963</v>
      </c>
      <c r="BL32">
        <f t="shared" si="42"/>
        <v>0.19239987303487932</v>
      </c>
      <c r="BM32">
        <v>0.64606417405157002</v>
      </c>
      <c r="BN32">
        <v>0.5</v>
      </c>
      <c r="BO32" t="s">
        <v>254</v>
      </c>
      <c r="BP32">
        <v>1684840138</v>
      </c>
      <c r="BQ32">
        <v>400.01087096774199</v>
      </c>
      <c r="BR32">
        <v>401.57422580645198</v>
      </c>
      <c r="BS32">
        <v>15.686838709677399</v>
      </c>
      <c r="BT32">
        <v>15.1970387096774</v>
      </c>
      <c r="BU32">
        <v>500.00451612903203</v>
      </c>
      <c r="BV32">
        <v>95.311006451612897</v>
      </c>
      <c r="BW32">
        <v>0.200007580645161</v>
      </c>
      <c r="BX32">
        <v>27.720800000000001</v>
      </c>
      <c r="BY32">
        <v>27.989470967741902</v>
      </c>
      <c r="BZ32">
        <v>999.9</v>
      </c>
      <c r="CA32">
        <v>10003.064516128999</v>
      </c>
      <c r="CB32">
        <v>0</v>
      </c>
      <c r="CC32">
        <v>73.366</v>
      </c>
      <c r="CD32">
        <v>1000.02083870968</v>
      </c>
      <c r="CE32">
        <v>0.96000280645161296</v>
      </c>
      <c r="CF32">
        <v>3.9997451612903197E-2</v>
      </c>
      <c r="CG32">
        <v>0</v>
      </c>
      <c r="CH32">
        <v>2.3039451612903199</v>
      </c>
      <c r="CI32">
        <v>0</v>
      </c>
      <c r="CJ32">
        <v>407.65464516128998</v>
      </c>
      <c r="CK32">
        <v>9334.5261290322596</v>
      </c>
      <c r="CL32">
        <v>40.258000000000003</v>
      </c>
      <c r="CM32">
        <v>42.975612903225802</v>
      </c>
      <c r="CN32">
        <v>41.436999999999998</v>
      </c>
      <c r="CO32">
        <v>41.436999999999998</v>
      </c>
      <c r="CP32">
        <v>40.170999999999999</v>
      </c>
      <c r="CQ32">
        <v>960.02193548387095</v>
      </c>
      <c r="CR32">
        <v>39.998709677419399</v>
      </c>
      <c r="CS32">
        <v>0</v>
      </c>
      <c r="CT32">
        <v>59.600000143051098</v>
      </c>
      <c r="CU32">
        <v>2.2792923076923102</v>
      </c>
      <c r="CV32">
        <v>-0.34845811885593297</v>
      </c>
      <c r="CW32">
        <v>3.6073162295716501</v>
      </c>
      <c r="CX32">
        <v>407.67315384615398</v>
      </c>
      <c r="CY32">
        <v>15</v>
      </c>
      <c r="CZ32">
        <v>1684839094.3</v>
      </c>
      <c r="DA32" t="s">
        <v>255</v>
      </c>
      <c r="DB32">
        <v>3</v>
      </c>
      <c r="DC32">
        <v>-3.7789999999999999</v>
      </c>
      <c r="DD32">
        <v>0.38100000000000001</v>
      </c>
      <c r="DE32">
        <v>400</v>
      </c>
      <c r="DF32">
        <v>16</v>
      </c>
      <c r="DG32">
        <v>1.48</v>
      </c>
      <c r="DH32">
        <v>0.45</v>
      </c>
      <c r="DI32">
        <v>-1.54940384615385</v>
      </c>
      <c r="DJ32">
        <v>-3.8169691795457303E-2</v>
      </c>
      <c r="DK32">
        <v>9.7939524632331701E-2</v>
      </c>
      <c r="DL32">
        <v>1</v>
      </c>
      <c r="DM32">
        <v>2.37532045454545</v>
      </c>
      <c r="DN32">
        <v>-0.67623287150871902</v>
      </c>
      <c r="DO32">
        <v>0.216494147075562</v>
      </c>
      <c r="DP32">
        <v>1</v>
      </c>
      <c r="DQ32">
        <v>0.48958494230769201</v>
      </c>
      <c r="DR32">
        <v>1.69283701871476E-4</v>
      </c>
      <c r="DS32">
        <v>2.7850865779489899E-3</v>
      </c>
      <c r="DT32">
        <v>1</v>
      </c>
      <c r="DU32">
        <v>3</v>
      </c>
      <c r="DV32">
        <v>3</v>
      </c>
      <c r="DW32" t="s">
        <v>263</v>
      </c>
      <c r="DX32">
        <v>100</v>
      </c>
      <c r="DY32">
        <v>100</v>
      </c>
      <c r="DZ32">
        <v>-3.7789999999999999</v>
      </c>
      <c r="EA32">
        <v>0.38100000000000001</v>
      </c>
      <c r="EB32">
        <v>2</v>
      </c>
      <c r="EC32">
        <v>515.37699999999995</v>
      </c>
      <c r="ED32">
        <v>415.65800000000002</v>
      </c>
      <c r="EE32">
        <v>25.4392</v>
      </c>
      <c r="EF32">
        <v>30.165400000000002</v>
      </c>
      <c r="EG32">
        <v>30</v>
      </c>
      <c r="EH32">
        <v>30.3523</v>
      </c>
      <c r="EI32">
        <v>30.39</v>
      </c>
      <c r="EJ32">
        <v>20.1511</v>
      </c>
      <c r="EK32">
        <v>29.4802</v>
      </c>
      <c r="EL32">
        <v>0</v>
      </c>
      <c r="EM32">
        <v>25.4452</v>
      </c>
      <c r="EN32">
        <v>401.608</v>
      </c>
      <c r="EO32">
        <v>15.227600000000001</v>
      </c>
      <c r="EP32">
        <v>100.46</v>
      </c>
      <c r="EQ32">
        <v>90.308599999999998</v>
      </c>
    </row>
    <row r="33" spans="1:147" x14ac:dyDescent="0.3">
      <c r="A33">
        <v>17</v>
      </c>
      <c r="B33">
        <v>1684840206</v>
      </c>
      <c r="C33">
        <v>960.59999990463302</v>
      </c>
      <c r="D33" t="s">
        <v>303</v>
      </c>
      <c r="E33" t="s">
        <v>304</v>
      </c>
      <c r="F33">
        <v>1684840198</v>
      </c>
      <c r="G33">
        <f t="shared" si="0"/>
        <v>3.869266143648218E-3</v>
      </c>
      <c r="H33">
        <f t="shared" si="1"/>
        <v>10.475412697779117</v>
      </c>
      <c r="I33">
        <f t="shared" si="2"/>
        <v>400.01335483870997</v>
      </c>
      <c r="J33">
        <f t="shared" si="3"/>
        <v>280.16006572656465</v>
      </c>
      <c r="K33">
        <f t="shared" si="4"/>
        <v>26.757652445540113</v>
      </c>
      <c r="L33">
        <f t="shared" si="5"/>
        <v>38.204653809566189</v>
      </c>
      <c r="M33">
        <f t="shared" si="6"/>
        <v>0.16099720506389373</v>
      </c>
      <c r="N33">
        <f t="shared" si="7"/>
        <v>3.3543899252479128</v>
      </c>
      <c r="O33">
        <f t="shared" si="8"/>
        <v>0.15682430820504847</v>
      </c>
      <c r="P33">
        <f t="shared" si="9"/>
        <v>9.8381102255336916E-2</v>
      </c>
      <c r="Q33">
        <f t="shared" si="10"/>
        <v>161.84785280159485</v>
      </c>
      <c r="R33">
        <f t="shared" si="11"/>
        <v>27.664281376245114</v>
      </c>
      <c r="S33">
        <f t="shared" si="12"/>
        <v>27.972909677419398</v>
      </c>
      <c r="T33">
        <f t="shared" si="13"/>
        <v>3.7888507196989076</v>
      </c>
      <c r="U33">
        <f t="shared" si="14"/>
        <v>40.13852181197521</v>
      </c>
      <c r="V33">
        <f t="shared" si="15"/>
        <v>1.497622956788091</v>
      </c>
      <c r="W33">
        <f t="shared" si="16"/>
        <v>3.7311362979522569</v>
      </c>
      <c r="X33">
        <f t="shared" si="17"/>
        <v>2.2912277629108164</v>
      </c>
      <c r="Y33">
        <f t="shared" si="18"/>
        <v>-170.6346369348864</v>
      </c>
      <c r="Z33">
        <f t="shared" si="19"/>
        <v>-47.560828357080283</v>
      </c>
      <c r="AA33">
        <f t="shared" si="20"/>
        <v>-3.0857448144993307</v>
      </c>
      <c r="AB33">
        <f t="shared" si="21"/>
        <v>-59.433357304871151</v>
      </c>
      <c r="AC33">
        <v>-3.9494257272296697E-2</v>
      </c>
      <c r="AD33">
        <v>4.4335763675116699E-2</v>
      </c>
      <c r="AE33">
        <v>3.3422310369210999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50243.97468255883</v>
      </c>
      <c r="AK33" t="s">
        <v>251</v>
      </c>
      <c r="AL33">
        <v>2.2946653846153802</v>
      </c>
      <c r="AM33">
        <v>1.7592000000000001</v>
      </c>
      <c r="AN33">
        <f t="shared" si="25"/>
        <v>-0.53546538461538007</v>
      </c>
      <c r="AO33">
        <f t="shared" si="26"/>
        <v>-0.30438005037254434</v>
      </c>
      <c r="AP33">
        <v>-0.82601972285566105</v>
      </c>
      <c r="AQ33" t="s">
        <v>305</v>
      </c>
      <c r="AR33">
        <v>2.29988461538461</v>
      </c>
      <c r="AS33">
        <v>1.4643999999999999</v>
      </c>
      <c r="AT33">
        <f t="shared" si="27"/>
        <v>-0.57053033009055598</v>
      </c>
      <c r="AU33">
        <v>0.5</v>
      </c>
      <c r="AV33">
        <f t="shared" si="28"/>
        <v>841.20597344511259</v>
      </c>
      <c r="AW33">
        <f t="shared" si="29"/>
        <v>10.475412697779117</v>
      </c>
      <c r="AX33">
        <f t="shared" si="30"/>
        <v>-239.96676085189378</v>
      </c>
      <c r="AY33">
        <f t="shared" si="31"/>
        <v>1</v>
      </c>
      <c r="AZ33">
        <f t="shared" si="32"/>
        <v>1.3434798108185543E-2</v>
      </c>
      <c r="BA33">
        <f t="shared" si="33"/>
        <v>0.20131111718109818</v>
      </c>
      <c r="BB33" t="s">
        <v>253</v>
      </c>
      <c r="BC33">
        <v>0</v>
      </c>
      <c r="BD33">
        <f t="shared" si="34"/>
        <v>1.4643999999999999</v>
      </c>
      <c r="BE33">
        <f t="shared" si="35"/>
        <v>-0.57053033009055587</v>
      </c>
      <c r="BF33">
        <f t="shared" si="36"/>
        <v>0.16757617098681227</v>
      </c>
      <c r="BG33">
        <f t="shared" si="37"/>
        <v>1.006286219883354</v>
      </c>
      <c r="BH33">
        <f t="shared" si="38"/>
        <v>-0.55054912692769553</v>
      </c>
      <c r="BI33">
        <f t="shared" si="39"/>
        <v>1000.00722580645</v>
      </c>
      <c r="BJ33">
        <f t="shared" si="40"/>
        <v>841.20597344511259</v>
      </c>
      <c r="BK33">
        <f t="shared" si="41"/>
        <v>0.84119989509748483</v>
      </c>
      <c r="BL33">
        <f t="shared" si="42"/>
        <v>0.19239979019496964</v>
      </c>
      <c r="BM33">
        <v>0.64606417405157002</v>
      </c>
      <c r="BN33">
        <v>0.5</v>
      </c>
      <c r="BO33" t="s">
        <v>254</v>
      </c>
      <c r="BP33">
        <v>1684840198</v>
      </c>
      <c r="BQ33">
        <v>400.01335483870997</v>
      </c>
      <c r="BR33">
        <v>401.56690322580602</v>
      </c>
      <c r="BS33">
        <v>15.6805290322581</v>
      </c>
      <c r="BT33">
        <v>15.188409677419401</v>
      </c>
      <c r="BU33">
        <v>499.99987096774203</v>
      </c>
      <c r="BV33">
        <v>95.3084225806452</v>
      </c>
      <c r="BW33">
        <v>0.20002319354838699</v>
      </c>
      <c r="BX33">
        <v>27.709912903225799</v>
      </c>
      <c r="BY33">
        <v>27.972909677419398</v>
      </c>
      <c r="BZ33">
        <v>999.9</v>
      </c>
      <c r="CA33">
        <v>9993.0645161290304</v>
      </c>
      <c r="CB33">
        <v>0</v>
      </c>
      <c r="CC33">
        <v>73.366</v>
      </c>
      <c r="CD33">
        <v>1000.00722580645</v>
      </c>
      <c r="CE33">
        <v>0.96000454838709703</v>
      </c>
      <c r="CF33">
        <v>3.9995703225806499E-2</v>
      </c>
      <c r="CG33">
        <v>0</v>
      </c>
      <c r="CH33">
        <v>2.3212516129032301</v>
      </c>
      <c r="CI33">
        <v>0</v>
      </c>
      <c r="CJ33">
        <v>407.720741935484</v>
      </c>
      <c r="CK33">
        <v>9334.4061290322607</v>
      </c>
      <c r="CL33">
        <v>40.375</v>
      </c>
      <c r="CM33">
        <v>43.054000000000002</v>
      </c>
      <c r="CN33">
        <v>41.542000000000002</v>
      </c>
      <c r="CO33">
        <v>41.5</v>
      </c>
      <c r="CP33">
        <v>40.25</v>
      </c>
      <c r="CQ33">
        <v>960.01</v>
      </c>
      <c r="CR33">
        <v>39.996774193548397</v>
      </c>
      <c r="CS33">
        <v>0</v>
      </c>
      <c r="CT33">
        <v>59.400000095367403</v>
      </c>
      <c r="CU33">
        <v>2.29988461538461</v>
      </c>
      <c r="CV33">
        <v>3.7565812701668901E-2</v>
      </c>
      <c r="CW33">
        <v>0.97586324456511397</v>
      </c>
      <c r="CX33">
        <v>407.75669230769199</v>
      </c>
      <c r="CY33">
        <v>15</v>
      </c>
      <c r="CZ33">
        <v>1684839094.3</v>
      </c>
      <c r="DA33" t="s">
        <v>255</v>
      </c>
      <c r="DB33">
        <v>3</v>
      </c>
      <c r="DC33">
        <v>-3.7789999999999999</v>
      </c>
      <c r="DD33">
        <v>0.38100000000000001</v>
      </c>
      <c r="DE33">
        <v>400</v>
      </c>
      <c r="DF33">
        <v>16</v>
      </c>
      <c r="DG33">
        <v>1.48</v>
      </c>
      <c r="DH33">
        <v>0.45</v>
      </c>
      <c r="DI33">
        <v>-1.57165</v>
      </c>
      <c r="DJ33">
        <v>0.21199419448482101</v>
      </c>
      <c r="DK33">
        <v>0.102748671355812</v>
      </c>
      <c r="DL33">
        <v>1</v>
      </c>
      <c r="DM33">
        <v>2.3312931818181801</v>
      </c>
      <c r="DN33">
        <v>-0.28934084948884897</v>
      </c>
      <c r="DO33">
        <v>0.16466855194288599</v>
      </c>
      <c r="DP33">
        <v>1</v>
      </c>
      <c r="DQ33">
        <v>0.49252119230769198</v>
      </c>
      <c r="DR33">
        <v>-3.2940527618895198E-3</v>
      </c>
      <c r="DS33">
        <v>2.2917503810781E-3</v>
      </c>
      <c r="DT33">
        <v>1</v>
      </c>
      <c r="DU33">
        <v>3</v>
      </c>
      <c r="DV33">
        <v>3</v>
      </c>
      <c r="DW33" t="s">
        <v>263</v>
      </c>
      <c r="DX33">
        <v>100</v>
      </c>
      <c r="DY33">
        <v>100</v>
      </c>
      <c r="DZ33">
        <v>-3.7789999999999999</v>
      </c>
      <c r="EA33">
        <v>0.38100000000000001</v>
      </c>
      <c r="EB33">
        <v>2</v>
      </c>
      <c r="EC33">
        <v>515.94600000000003</v>
      </c>
      <c r="ED33">
        <v>415.60199999999998</v>
      </c>
      <c r="EE33">
        <v>25.450399999999998</v>
      </c>
      <c r="EF33">
        <v>30.157499999999999</v>
      </c>
      <c r="EG33">
        <v>30.0001</v>
      </c>
      <c r="EH33">
        <v>30.3445</v>
      </c>
      <c r="EI33">
        <v>30.382200000000001</v>
      </c>
      <c r="EJ33">
        <v>20.152799999999999</v>
      </c>
      <c r="EK33">
        <v>29.4802</v>
      </c>
      <c r="EL33">
        <v>0</v>
      </c>
      <c r="EM33">
        <v>25.466200000000001</v>
      </c>
      <c r="EN33">
        <v>401.54500000000002</v>
      </c>
      <c r="EO33">
        <v>15.225099999999999</v>
      </c>
      <c r="EP33">
        <v>100.464</v>
      </c>
      <c r="EQ33">
        <v>90.312299999999993</v>
      </c>
    </row>
    <row r="34" spans="1:147" x14ac:dyDescent="0.3">
      <c r="A34">
        <v>18</v>
      </c>
      <c r="B34">
        <v>1684840266</v>
      </c>
      <c r="C34">
        <v>1020.59999990463</v>
      </c>
      <c r="D34" t="s">
        <v>306</v>
      </c>
      <c r="E34" t="s">
        <v>307</v>
      </c>
      <c r="F34">
        <v>1684840258.0032301</v>
      </c>
      <c r="G34">
        <f t="shared" si="0"/>
        <v>3.8973124470416849E-3</v>
      </c>
      <c r="H34">
        <f t="shared" si="1"/>
        <v>10.58488328667713</v>
      </c>
      <c r="I34">
        <f t="shared" si="2"/>
        <v>400.00474193548399</v>
      </c>
      <c r="J34">
        <f t="shared" si="3"/>
        <v>279.65805416002297</v>
      </c>
      <c r="K34">
        <f t="shared" si="4"/>
        <v>26.710028691135118</v>
      </c>
      <c r="L34">
        <f t="shared" si="5"/>
        <v>38.20429261648696</v>
      </c>
      <c r="M34">
        <f t="shared" si="6"/>
        <v>0.16196218446196362</v>
      </c>
      <c r="N34">
        <f t="shared" si="7"/>
        <v>3.3555881664898717</v>
      </c>
      <c r="O34">
        <f t="shared" si="8"/>
        <v>0.15774128687082764</v>
      </c>
      <c r="P34">
        <f t="shared" si="9"/>
        <v>9.8958373049736398E-2</v>
      </c>
      <c r="Q34">
        <f t="shared" si="10"/>
        <v>161.84614015474699</v>
      </c>
      <c r="R34">
        <f t="shared" si="11"/>
        <v>27.668289684631421</v>
      </c>
      <c r="S34">
        <f t="shared" si="12"/>
        <v>27.9865806451613</v>
      </c>
      <c r="T34">
        <f t="shared" si="13"/>
        <v>3.7918719806230574</v>
      </c>
      <c r="U34">
        <f t="shared" si="14"/>
        <v>40.109696636252387</v>
      </c>
      <c r="V34">
        <f t="shared" si="15"/>
        <v>1.4974589601016259</v>
      </c>
      <c r="W34">
        <f t="shared" si="16"/>
        <v>3.7334088404652159</v>
      </c>
      <c r="X34">
        <f t="shared" si="17"/>
        <v>2.2944130205214313</v>
      </c>
      <c r="Y34">
        <f t="shared" si="18"/>
        <v>-171.8714789145383</v>
      </c>
      <c r="Z34">
        <f t="shared" si="19"/>
        <v>-48.165472079079791</v>
      </c>
      <c r="AA34">
        <f t="shared" si="20"/>
        <v>-3.1242334869776438</v>
      </c>
      <c r="AB34">
        <f t="shared" si="21"/>
        <v>-61.315044325848731</v>
      </c>
      <c r="AC34">
        <v>-3.9511969810087498E-2</v>
      </c>
      <c r="AD34">
        <v>4.4355647550490401E-2</v>
      </c>
      <c r="AE34">
        <v>3.3434238250976298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50263.873531363046</v>
      </c>
      <c r="AK34" t="s">
        <v>251</v>
      </c>
      <c r="AL34">
        <v>2.2946653846153802</v>
      </c>
      <c r="AM34">
        <v>1.7592000000000001</v>
      </c>
      <c r="AN34">
        <f t="shared" si="25"/>
        <v>-0.53546538461538007</v>
      </c>
      <c r="AO34">
        <f t="shared" si="26"/>
        <v>-0.30438005037254434</v>
      </c>
      <c r="AP34">
        <v>-0.82601972285566105</v>
      </c>
      <c r="AQ34" t="s">
        <v>308</v>
      </c>
      <c r="AR34">
        <v>2.3706461538461499</v>
      </c>
      <c r="AS34">
        <v>1.4004000000000001</v>
      </c>
      <c r="AT34">
        <f t="shared" si="27"/>
        <v>-0.69283501417177207</v>
      </c>
      <c r="AU34">
        <v>0.5</v>
      </c>
      <c r="AV34">
        <f t="shared" si="28"/>
        <v>841.20143167771232</v>
      </c>
      <c r="AW34">
        <f t="shared" si="29"/>
        <v>10.58488328667713</v>
      </c>
      <c r="AX34">
        <f t="shared" si="30"/>
        <v>-291.40690291887137</v>
      </c>
      <c r="AY34">
        <f t="shared" si="31"/>
        <v>1</v>
      </c>
      <c r="AZ34">
        <f t="shared" si="32"/>
        <v>1.3565006643860093E-2</v>
      </c>
      <c r="BA34">
        <f t="shared" si="33"/>
        <v>0.25621251071122536</v>
      </c>
      <c r="BB34" t="s">
        <v>253</v>
      </c>
      <c r="BC34">
        <v>0</v>
      </c>
      <c r="BD34">
        <f t="shared" si="34"/>
        <v>1.4004000000000001</v>
      </c>
      <c r="BE34">
        <f t="shared" si="35"/>
        <v>-0.69283501417177218</v>
      </c>
      <c r="BF34">
        <f t="shared" si="36"/>
        <v>0.203956343792633</v>
      </c>
      <c r="BG34">
        <f t="shared" si="37"/>
        <v>1.0849644529889175</v>
      </c>
      <c r="BH34">
        <f t="shared" si="38"/>
        <v>-0.67007132544659787</v>
      </c>
      <c r="BI34">
        <f t="shared" si="39"/>
        <v>1000.00241935484</v>
      </c>
      <c r="BJ34">
        <f t="shared" si="40"/>
        <v>841.20143167771232</v>
      </c>
      <c r="BK34">
        <f t="shared" si="41"/>
        <v>0.841199396517881</v>
      </c>
      <c r="BL34">
        <f t="shared" si="42"/>
        <v>0.19239879303576216</v>
      </c>
      <c r="BM34">
        <v>0.64606417405157002</v>
      </c>
      <c r="BN34">
        <v>0.5</v>
      </c>
      <c r="BO34" t="s">
        <v>254</v>
      </c>
      <c r="BP34">
        <v>1684840258.0032301</v>
      </c>
      <c r="BQ34">
        <v>400.00474193548399</v>
      </c>
      <c r="BR34">
        <v>401.573838709678</v>
      </c>
      <c r="BS34">
        <v>15.6786225806452</v>
      </c>
      <c r="BT34">
        <v>15.182948387096801</v>
      </c>
      <c r="BU34">
        <v>500.013225806452</v>
      </c>
      <c r="BV34">
        <v>95.309632258064497</v>
      </c>
      <c r="BW34">
        <v>0.199967032258064</v>
      </c>
      <c r="BX34">
        <v>27.720335483871001</v>
      </c>
      <c r="BY34">
        <v>27.9865806451613</v>
      </c>
      <c r="BZ34">
        <v>999.9</v>
      </c>
      <c r="CA34">
        <v>9997.4193548387102</v>
      </c>
      <c r="CB34">
        <v>0</v>
      </c>
      <c r="CC34">
        <v>73.366</v>
      </c>
      <c r="CD34">
        <v>1000.00241935484</v>
      </c>
      <c r="CE34">
        <v>0.96001999999999998</v>
      </c>
      <c r="CF34">
        <v>3.99802E-2</v>
      </c>
      <c r="CG34">
        <v>0</v>
      </c>
      <c r="CH34">
        <v>2.3743806451612901</v>
      </c>
      <c r="CI34">
        <v>0</v>
      </c>
      <c r="CJ34">
        <v>408.02903225806398</v>
      </c>
      <c r="CK34">
        <v>9334.4103225806393</v>
      </c>
      <c r="CL34">
        <v>40.436999999999998</v>
      </c>
      <c r="CM34">
        <v>43.125</v>
      </c>
      <c r="CN34">
        <v>41.625</v>
      </c>
      <c r="CO34">
        <v>41.561999999999998</v>
      </c>
      <c r="CP34">
        <v>40.311999999999998</v>
      </c>
      <c r="CQ34">
        <v>960.02290322580598</v>
      </c>
      <c r="CR34">
        <v>39.979999999999997</v>
      </c>
      <c r="CS34">
        <v>0</v>
      </c>
      <c r="CT34">
        <v>59.400000095367403</v>
      </c>
      <c r="CU34">
        <v>2.3706461538461499</v>
      </c>
      <c r="CV34">
        <v>-0.95129573272285395</v>
      </c>
      <c r="CW34">
        <v>2.42512821272254</v>
      </c>
      <c r="CX34">
        <v>408.02142307692299</v>
      </c>
      <c r="CY34">
        <v>15</v>
      </c>
      <c r="CZ34">
        <v>1684839094.3</v>
      </c>
      <c r="DA34" t="s">
        <v>255</v>
      </c>
      <c r="DB34">
        <v>3</v>
      </c>
      <c r="DC34">
        <v>-3.7789999999999999</v>
      </c>
      <c r="DD34">
        <v>0.38100000000000001</v>
      </c>
      <c r="DE34">
        <v>400</v>
      </c>
      <c r="DF34">
        <v>16</v>
      </c>
      <c r="DG34">
        <v>1.48</v>
      </c>
      <c r="DH34">
        <v>0.45</v>
      </c>
      <c r="DI34">
        <v>-1.5939567307692299</v>
      </c>
      <c r="DJ34">
        <v>0.20292622648224201</v>
      </c>
      <c r="DK34">
        <v>0.10519887946758399</v>
      </c>
      <c r="DL34">
        <v>1</v>
      </c>
      <c r="DM34">
        <v>2.36435</v>
      </c>
      <c r="DN34">
        <v>-0.15898308104842299</v>
      </c>
      <c r="DO34">
        <v>0.19639260366095099</v>
      </c>
      <c r="DP34">
        <v>1</v>
      </c>
      <c r="DQ34">
        <v>0.49797726923076902</v>
      </c>
      <c r="DR34">
        <v>-1.49121923212381E-2</v>
      </c>
      <c r="DS34">
        <v>6.4144177777499603E-3</v>
      </c>
      <c r="DT34">
        <v>1</v>
      </c>
      <c r="DU34">
        <v>3</v>
      </c>
      <c r="DV34">
        <v>3</v>
      </c>
      <c r="DW34" t="s">
        <v>263</v>
      </c>
      <c r="DX34">
        <v>100</v>
      </c>
      <c r="DY34">
        <v>100</v>
      </c>
      <c r="DZ34">
        <v>-3.7789999999999999</v>
      </c>
      <c r="EA34">
        <v>0.38100000000000001</v>
      </c>
      <c r="EB34">
        <v>2</v>
      </c>
      <c r="EC34">
        <v>515.37400000000002</v>
      </c>
      <c r="ED34">
        <v>415.91699999999997</v>
      </c>
      <c r="EE34">
        <v>25.479099999999999</v>
      </c>
      <c r="EF34">
        <v>30.147099999999998</v>
      </c>
      <c r="EG34">
        <v>30.0001</v>
      </c>
      <c r="EH34">
        <v>30.3367</v>
      </c>
      <c r="EI34">
        <v>30.374400000000001</v>
      </c>
      <c r="EJ34">
        <v>20.154599999999999</v>
      </c>
      <c r="EK34">
        <v>29.209499999999998</v>
      </c>
      <c r="EL34">
        <v>0</v>
      </c>
      <c r="EM34">
        <v>25.4879</v>
      </c>
      <c r="EN34">
        <v>401.69799999999998</v>
      </c>
      <c r="EO34">
        <v>15.236599999999999</v>
      </c>
      <c r="EP34">
        <v>100.465</v>
      </c>
      <c r="EQ34">
        <v>90.3155</v>
      </c>
    </row>
    <row r="35" spans="1:147" x14ac:dyDescent="0.3">
      <c r="A35">
        <v>19</v>
      </c>
      <c r="B35">
        <v>1684840326</v>
      </c>
      <c r="C35">
        <v>1080.5999999046301</v>
      </c>
      <c r="D35" t="s">
        <v>309</v>
      </c>
      <c r="E35" t="s">
        <v>310</v>
      </c>
      <c r="F35">
        <v>1684840318.0032301</v>
      </c>
      <c r="G35">
        <f t="shared" si="0"/>
        <v>4.1297026337865509E-3</v>
      </c>
      <c r="H35">
        <f t="shared" si="1"/>
        <v>10.589953039081349</v>
      </c>
      <c r="I35">
        <f t="shared" si="2"/>
        <v>399.99477419354798</v>
      </c>
      <c r="J35">
        <f t="shared" si="3"/>
        <v>285.47013830319088</v>
      </c>
      <c r="K35">
        <f t="shared" si="4"/>
        <v>27.26475473632027</v>
      </c>
      <c r="L35">
        <f t="shared" si="5"/>
        <v>38.202802853635617</v>
      </c>
      <c r="M35">
        <f t="shared" si="6"/>
        <v>0.17179633394099833</v>
      </c>
      <c r="N35">
        <f t="shared" si="7"/>
        <v>3.3594752253860118</v>
      </c>
      <c r="O35">
        <f t="shared" si="8"/>
        <v>0.16706070088910299</v>
      </c>
      <c r="P35">
        <f t="shared" si="9"/>
        <v>0.10482754276405624</v>
      </c>
      <c r="Q35">
        <f t="shared" si="10"/>
        <v>161.84626741935114</v>
      </c>
      <c r="R35">
        <f t="shared" si="11"/>
        <v>27.628553343699522</v>
      </c>
      <c r="S35">
        <f t="shared" si="12"/>
        <v>27.992025806451601</v>
      </c>
      <c r="T35">
        <f t="shared" si="13"/>
        <v>3.7930759373216327</v>
      </c>
      <c r="U35">
        <f t="shared" si="14"/>
        <v>40.080187039669639</v>
      </c>
      <c r="V35">
        <f t="shared" si="15"/>
        <v>1.4975247636665754</v>
      </c>
      <c r="W35">
        <f t="shared" si="16"/>
        <v>3.7363217945674503</v>
      </c>
      <c r="X35">
        <f t="shared" si="17"/>
        <v>2.2955511736550571</v>
      </c>
      <c r="Y35">
        <f t="shared" si="18"/>
        <v>-182.11988614998688</v>
      </c>
      <c r="Z35">
        <f t="shared" si="19"/>
        <v>-46.789281066095441</v>
      </c>
      <c r="AA35">
        <f t="shared" si="20"/>
        <v>-3.0317399089239547</v>
      </c>
      <c r="AB35">
        <f t="shared" si="21"/>
        <v>-70.09463970565514</v>
      </c>
      <c r="AC35">
        <v>-3.9569446465838001E-2</v>
      </c>
      <c r="AD35">
        <v>4.4420170131801898E-2</v>
      </c>
      <c r="AE35">
        <v>3.34729318895943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50331.729259379441</v>
      </c>
      <c r="AK35" t="s">
        <v>251</v>
      </c>
      <c r="AL35">
        <v>2.2946653846153802</v>
      </c>
      <c r="AM35">
        <v>1.7592000000000001</v>
      </c>
      <c r="AN35">
        <f t="shared" si="25"/>
        <v>-0.53546538461538007</v>
      </c>
      <c r="AO35">
        <f t="shared" si="26"/>
        <v>-0.30438005037254434</v>
      </c>
      <c r="AP35">
        <v>-0.82601972285566105</v>
      </c>
      <c r="AQ35" t="s">
        <v>311</v>
      </c>
      <c r="AR35">
        <v>2.3728384615384601</v>
      </c>
      <c r="AS35">
        <v>1.5287999999999999</v>
      </c>
      <c r="AT35">
        <f t="shared" si="27"/>
        <v>-0.55209213863059925</v>
      </c>
      <c r="AU35">
        <v>0.5</v>
      </c>
      <c r="AV35">
        <f t="shared" si="28"/>
        <v>841.20003851619038</v>
      </c>
      <c r="AW35">
        <f t="shared" si="29"/>
        <v>10.589953039081349</v>
      </c>
      <c r="AX35">
        <f t="shared" si="30"/>
        <v>-232.209964140273</v>
      </c>
      <c r="AY35">
        <f t="shared" si="31"/>
        <v>1</v>
      </c>
      <c r="AZ35">
        <f t="shared" si="32"/>
        <v>1.3571055919200709E-2</v>
      </c>
      <c r="BA35">
        <f t="shared" si="33"/>
        <v>0.15070643642072223</v>
      </c>
      <c r="BB35" t="s">
        <v>253</v>
      </c>
      <c r="BC35">
        <v>0</v>
      </c>
      <c r="BD35">
        <f t="shared" si="34"/>
        <v>1.5287999999999999</v>
      </c>
      <c r="BE35">
        <f t="shared" si="35"/>
        <v>-0.55209213863059936</v>
      </c>
      <c r="BF35">
        <f t="shared" si="36"/>
        <v>0.13096862210095506</v>
      </c>
      <c r="BG35">
        <f t="shared" si="37"/>
        <v>1.1020715630885167</v>
      </c>
      <c r="BH35">
        <f t="shared" si="38"/>
        <v>-0.43027991466804971</v>
      </c>
      <c r="BI35">
        <f t="shared" si="39"/>
        <v>1000.00048387097</v>
      </c>
      <c r="BJ35">
        <f t="shared" si="40"/>
        <v>841.20003851619038</v>
      </c>
      <c r="BK35">
        <f t="shared" si="41"/>
        <v>0.8411996314841087</v>
      </c>
      <c r="BL35">
        <f t="shared" si="42"/>
        <v>0.19239926296821744</v>
      </c>
      <c r="BM35">
        <v>0.64606417405157002</v>
      </c>
      <c r="BN35">
        <v>0.5</v>
      </c>
      <c r="BO35" t="s">
        <v>254</v>
      </c>
      <c r="BP35">
        <v>1684840318.0032301</v>
      </c>
      <c r="BQ35">
        <v>399.99477419354798</v>
      </c>
      <c r="BR35">
        <v>401.57654838709698</v>
      </c>
      <c r="BS35">
        <v>15.6795322580645</v>
      </c>
      <c r="BT35">
        <v>15.154296774193501</v>
      </c>
      <c r="BU35">
        <v>500.00793548387099</v>
      </c>
      <c r="BV35">
        <v>95.308351612903195</v>
      </c>
      <c r="BW35">
        <v>0.199903290322581</v>
      </c>
      <c r="BX35">
        <v>27.733687096774201</v>
      </c>
      <c r="BY35">
        <v>27.992025806451601</v>
      </c>
      <c r="BZ35">
        <v>999.9</v>
      </c>
      <c r="CA35">
        <v>10012.0967741935</v>
      </c>
      <c r="CB35">
        <v>0</v>
      </c>
      <c r="CC35">
        <v>73.376354838709702</v>
      </c>
      <c r="CD35">
        <v>1000.00048387097</v>
      </c>
      <c r="CE35">
        <v>0.96001148387096802</v>
      </c>
      <c r="CF35">
        <v>3.9988735483871003E-2</v>
      </c>
      <c r="CG35">
        <v>0</v>
      </c>
      <c r="CH35">
        <v>2.3595032258064501</v>
      </c>
      <c r="CI35">
        <v>0</v>
      </c>
      <c r="CJ35">
        <v>408.583483870968</v>
      </c>
      <c r="CK35">
        <v>9334.3622580645206</v>
      </c>
      <c r="CL35">
        <v>40.5</v>
      </c>
      <c r="CM35">
        <v>43.186999999999998</v>
      </c>
      <c r="CN35">
        <v>41.686999999999998</v>
      </c>
      <c r="CO35">
        <v>41.625</v>
      </c>
      <c r="CP35">
        <v>40.375</v>
      </c>
      <c r="CQ35">
        <v>960.01290322580599</v>
      </c>
      <c r="CR35">
        <v>39.987741935483903</v>
      </c>
      <c r="CS35">
        <v>0</v>
      </c>
      <c r="CT35">
        <v>59.400000095367403</v>
      </c>
      <c r="CU35">
        <v>2.3728384615384601</v>
      </c>
      <c r="CV35">
        <v>-0.64294701870780901</v>
      </c>
      <c r="CW35">
        <v>3.0803077017407401</v>
      </c>
      <c r="CX35">
        <v>408.56919230769199</v>
      </c>
      <c r="CY35">
        <v>15</v>
      </c>
      <c r="CZ35">
        <v>1684839094.3</v>
      </c>
      <c r="DA35" t="s">
        <v>255</v>
      </c>
      <c r="DB35">
        <v>3</v>
      </c>
      <c r="DC35">
        <v>-3.7789999999999999</v>
      </c>
      <c r="DD35">
        <v>0.38100000000000001</v>
      </c>
      <c r="DE35">
        <v>400</v>
      </c>
      <c r="DF35">
        <v>16</v>
      </c>
      <c r="DG35">
        <v>1.48</v>
      </c>
      <c r="DH35">
        <v>0.45</v>
      </c>
      <c r="DI35">
        <v>-1.5661149999999999</v>
      </c>
      <c r="DJ35">
        <v>-0.17148809287624101</v>
      </c>
      <c r="DK35">
        <v>0.108694735480399</v>
      </c>
      <c r="DL35">
        <v>1</v>
      </c>
      <c r="DM35">
        <v>2.3556068181818199</v>
      </c>
      <c r="DN35">
        <v>0.20813985826968801</v>
      </c>
      <c r="DO35">
        <v>0.17725444397266299</v>
      </c>
      <c r="DP35">
        <v>1</v>
      </c>
      <c r="DQ35">
        <v>0.52645338461538504</v>
      </c>
      <c r="DR35">
        <v>-3.4137083222340797E-2</v>
      </c>
      <c r="DS35">
        <v>8.4547944890500503E-3</v>
      </c>
      <c r="DT35">
        <v>1</v>
      </c>
      <c r="DU35">
        <v>3</v>
      </c>
      <c r="DV35">
        <v>3</v>
      </c>
      <c r="DW35" t="s">
        <v>263</v>
      </c>
      <c r="DX35">
        <v>100</v>
      </c>
      <c r="DY35">
        <v>100</v>
      </c>
      <c r="DZ35">
        <v>-3.7789999999999999</v>
      </c>
      <c r="EA35">
        <v>0.38100000000000001</v>
      </c>
      <c r="EB35">
        <v>2</v>
      </c>
      <c r="EC35">
        <v>515.56500000000005</v>
      </c>
      <c r="ED35">
        <v>415.86200000000002</v>
      </c>
      <c r="EE35">
        <v>25.458100000000002</v>
      </c>
      <c r="EF35">
        <v>30.139199999999999</v>
      </c>
      <c r="EG35">
        <v>29.9999</v>
      </c>
      <c r="EH35">
        <v>30.328800000000001</v>
      </c>
      <c r="EI35">
        <v>30.366599999999998</v>
      </c>
      <c r="EJ35">
        <v>20.152000000000001</v>
      </c>
      <c r="EK35">
        <v>30.608699999999999</v>
      </c>
      <c r="EL35">
        <v>0</v>
      </c>
      <c r="EM35">
        <v>25.454599999999999</v>
      </c>
      <c r="EN35">
        <v>401.61500000000001</v>
      </c>
      <c r="EO35">
        <v>15.133699999999999</v>
      </c>
      <c r="EP35">
        <v>100.465</v>
      </c>
      <c r="EQ35">
        <v>90.3185</v>
      </c>
    </row>
    <row r="36" spans="1:147" x14ac:dyDescent="0.3">
      <c r="A36">
        <v>20</v>
      </c>
      <c r="B36">
        <v>1684840445.5999999</v>
      </c>
      <c r="C36">
        <v>1200.1999998092699</v>
      </c>
      <c r="D36" t="s">
        <v>312</v>
      </c>
      <c r="E36" t="s">
        <v>313</v>
      </c>
      <c r="F36">
        <v>1684840437.5322599</v>
      </c>
      <c r="G36">
        <f t="shared" si="0"/>
        <v>4.2389679787814142E-3</v>
      </c>
      <c r="H36">
        <f t="shared" si="1"/>
        <v>0.36584529699259094</v>
      </c>
      <c r="I36">
        <f t="shared" si="2"/>
        <v>400.09177419354802</v>
      </c>
      <c r="J36">
        <f t="shared" si="3"/>
        <v>381.85568845100767</v>
      </c>
      <c r="K36">
        <f t="shared" si="4"/>
        <v>36.469884585210636</v>
      </c>
      <c r="L36">
        <f t="shared" si="5"/>
        <v>38.211558108562592</v>
      </c>
      <c r="M36">
        <f t="shared" si="6"/>
        <v>0.18208096703737661</v>
      </c>
      <c r="N36">
        <f t="shared" si="7"/>
        <v>3.3562039603184313</v>
      </c>
      <c r="O36">
        <f t="shared" si="8"/>
        <v>0.17676578451047617</v>
      </c>
      <c r="P36">
        <f t="shared" si="9"/>
        <v>0.11094323931000494</v>
      </c>
      <c r="Q36">
        <f t="shared" si="10"/>
        <v>16.520840842163398</v>
      </c>
      <c r="R36">
        <f t="shared" si="11"/>
        <v>27.04088428839859</v>
      </c>
      <c r="S36">
        <f t="shared" si="12"/>
        <v>27.688174193548399</v>
      </c>
      <c r="T36">
        <f t="shared" si="13"/>
        <v>3.7264002673571275</v>
      </c>
      <c r="U36">
        <f t="shared" si="14"/>
        <v>39.666141919537765</v>
      </c>
      <c r="V36">
        <f t="shared" si="15"/>
        <v>1.4987266874465806</v>
      </c>
      <c r="W36">
        <f t="shared" si="16"/>
        <v>3.7783525569154861</v>
      </c>
      <c r="X36">
        <f t="shared" si="17"/>
        <v>2.2276735799105469</v>
      </c>
      <c r="Y36">
        <f t="shared" si="18"/>
        <v>-186.93848786426037</v>
      </c>
      <c r="Z36">
        <f t="shared" si="19"/>
        <v>42.911301435410486</v>
      </c>
      <c r="AA36">
        <f t="shared" si="20"/>
        <v>2.7816171948500625</v>
      </c>
      <c r="AB36">
        <f t="shared" si="21"/>
        <v>-124.72472839183644</v>
      </c>
      <c r="AC36">
        <v>-3.9521073544706603E-2</v>
      </c>
      <c r="AD36">
        <v>4.4365867290131297E-2</v>
      </c>
      <c r="AE36">
        <v>3.34403681620751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50240.676240710753</v>
      </c>
      <c r="AK36" t="s">
        <v>251</v>
      </c>
      <c r="AL36">
        <v>2.2946653846153802</v>
      </c>
      <c r="AM36">
        <v>1.7592000000000001</v>
      </c>
      <c r="AN36">
        <f t="shared" si="25"/>
        <v>-0.53546538461538007</v>
      </c>
      <c r="AO36">
        <f t="shared" si="26"/>
        <v>-0.30438005037254434</v>
      </c>
      <c r="AP36">
        <v>-0.82601972285566105</v>
      </c>
      <c r="AQ36" t="s">
        <v>314</v>
      </c>
      <c r="AR36">
        <v>2.3131538461538499</v>
      </c>
      <c r="AS36">
        <v>1.6992</v>
      </c>
      <c r="AT36">
        <f t="shared" si="27"/>
        <v>-0.36131935390410175</v>
      </c>
      <c r="AU36">
        <v>0.5</v>
      </c>
      <c r="AV36">
        <f t="shared" si="28"/>
        <v>84.29223523049194</v>
      </c>
      <c r="AW36">
        <f t="shared" si="29"/>
        <v>0.36584529699259094</v>
      </c>
      <c r="AX36">
        <f t="shared" si="30"/>
        <v>-15.228207986306955</v>
      </c>
      <c r="AY36">
        <f t="shared" si="31"/>
        <v>1</v>
      </c>
      <c r="AZ36">
        <f t="shared" si="32"/>
        <v>1.4139677475501393E-2</v>
      </c>
      <c r="BA36">
        <f t="shared" si="33"/>
        <v>3.5310734463276865E-2</v>
      </c>
      <c r="BB36" t="s">
        <v>253</v>
      </c>
      <c r="BC36">
        <v>0</v>
      </c>
      <c r="BD36">
        <f t="shared" si="34"/>
        <v>1.6992</v>
      </c>
      <c r="BE36">
        <f t="shared" si="35"/>
        <v>-0.36131935390410186</v>
      </c>
      <c r="BF36">
        <f t="shared" si="36"/>
        <v>3.4106412005457054E-2</v>
      </c>
      <c r="BG36">
        <f t="shared" si="37"/>
        <v>1.0310487595352191</v>
      </c>
      <c r="BH36">
        <f t="shared" si="38"/>
        <v>-0.1120520611114713</v>
      </c>
      <c r="BI36">
        <f t="shared" si="39"/>
        <v>99.991096774193593</v>
      </c>
      <c r="BJ36">
        <f t="shared" si="40"/>
        <v>84.29223523049194</v>
      </c>
      <c r="BK36">
        <f t="shared" si="41"/>
        <v>0.84299740626754149</v>
      </c>
      <c r="BL36">
        <f t="shared" si="42"/>
        <v>0.19599481253508313</v>
      </c>
      <c r="BM36">
        <v>0.64606417405157002</v>
      </c>
      <c r="BN36">
        <v>0.5</v>
      </c>
      <c r="BO36" t="s">
        <v>254</v>
      </c>
      <c r="BP36">
        <v>1684840437.5322599</v>
      </c>
      <c r="BQ36">
        <v>400.09177419354802</v>
      </c>
      <c r="BR36">
        <v>400.35819354838702</v>
      </c>
      <c r="BS36">
        <v>15.692325806451599</v>
      </c>
      <c r="BT36">
        <v>15.153180645161299</v>
      </c>
      <c r="BU36">
        <v>499.98958064516103</v>
      </c>
      <c r="BV36">
        <v>95.306990322580603</v>
      </c>
      <c r="BW36">
        <v>0.19999225806451601</v>
      </c>
      <c r="BX36">
        <v>27.9253322580645</v>
      </c>
      <c r="BY36">
        <v>27.688174193548399</v>
      </c>
      <c r="BZ36">
        <v>999.9</v>
      </c>
      <c r="CA36">
        <v>10000</v>
      </c>
      <c r="CB36">
        <v>0</v>
      </c>
      <c r="CC36">
        <v>73.394303225806496</v>
      </c>
      <c r="CD36">
        <v>99.991096774193593</v>
      </c>
      <c r="CE36">
        <v>0.90011545161290296</v>
      </c>
      <c r="CF36">
        <v>9.9884067741935506E-2</v>
      </c>
      <c r="CG36">
        <v>0</v>
      </c>
      <c r="CH36">
        <v>2.3186258064516099</v>
      </c>
      <c r="CI36">
        <v>0</v>
      </c>
      <c r="CJ36">
        <v>39.4219419354839</v>
      </c>
      <c r="CK36">
        <v>914.29438709677402</v>
      </c>
      <c r="CL36">
        <v>39.862645161290303</v>
      </c>
      <c r="CM36">
        <v>43.29</v>
      </c>
      <c r="CN36">
        <v>41.685000000000002</v>
      </c>
      <c r="CO36">
        <v>41.686999999999998</v>
      </c>
      <c r="CP36">
        <v>40.1429677419355</v>
      </c>
      <c r="CQ36">
        <v>90.002258064516099</v>
      </c>
      <c r="CR36">
        <v>9.9906451612903204</v>
      </c>
      <c r="CS36">
        <v>0</v>
      </c>
      <c r="CT36">
        <v>118.80000019073501</v>
      </c>
      <c r="CU36">
        <v>2.3131538461538499</v>
      </c>
      <c r="CV36">
        <v>-0.48511452935102201</v>
      </c>
      <c r="CW36">
        <v>-1.29769230307087</v>
      </c>
      <c r="CX36">
        <v>39.4401807692308</v>
      </c>
      <c r="CY36">
        <v>15</v>
      </c>
      <c r="CZ36">
        <v>1684839094.3</v>
      </c>
      <c r="DA36" t="s">
        <v>255</v>
      </c>
      <c r="DB36">
        <v>3</v>
      </c>
      <c r="DC36">
        <v>-3.7789999999999999</v>
      </c>
      <c r="DD36">
        <v>0.38100000000000001</v>
      </c>
      <c r="DE36">
        <v>400</v>
      </c>
      <c r="DF36">
        <v>16</v>
      </c>
      <c r="DG36">
        <v>1.48</v>
      </c>
      <c r="DH36">
        <v>0.45</v>
      </c>
      <c r="DI36">
        <v>-0.25454534038461502</v>
      </c>
      <c r="DJ36">
        <v>-0.13172051800415899</v>
      </c>
      <c r="DK36">
        <v>9.5389466391231803E-2</v>
      </c>
      <c r="DL36">
        <v>1</v>
      </c>
      <c r="DM36">
        <v>2.3275000000000001</v>
      </c>
      <c r="DN36">
        <v>-3.2688787838937E-2</v>
      </c>
      <c r="DO36">
        <v>0.16404158563663601</v>
      </c>
      <c r="DP36">
        <v>1</v>
      </c>
      <c r="DQ36">
        <v>0.53228232692307698</v>
      </c>
      <c r="DR36">
        <v>7.0020931720035207E-2</v>
      </c>
      <c r="DS36">
        <v>9.1836136337441095E-3</v>
      </c>
      <c r="DT36">
        <v>1</v>
      </c>
      <c r="DU36">
        <v>3</v>
      </c>
      <c r="DV36">
        <v>3</v>
      </c>
      <c r="DW36" t="s">
        <v>263</v>
      </c>
      <c r="DX36">
        <v>100</v>
      </c>
      <c r="DY36">
        <v>100</v>
      </c>
      <c r="DZ36">
        <v>-3.7789999999999999</v>
      </c>
      <c r="EA36">
        <v>0.38100000000000001</v>
      </c>
      <c r="EB36">
        <v>2</v>
      </c>
      <c r="EC36">
        <v>515.71500000000003</v>
      </c>
      <c r="ED36">
        <v>415.76900000000001</v>
      </c>
      <c r="EE36">
        <v>29.232299999999999</v>
      </c>
      <c r="EF36">
        <v>30.120999999999999</v>
      </c>
      <c r="EG36">
        <v>29.9998</v>
      </c>
      <c r="EH36">
        <v>30.315799999999999</v>
      </c>
      <c r="EI36">
        <v>30.3536</v>
      </c>
      <c r="EJ36">
        <v>20.1004</v>
      </c>
      <c r="EK36">
        <v>29.517800000000001</v>
      </c>
      <c r="EL36">
        <v>0</v>
      </c>
      <c r="EM36">
        <v>29.2971</v>
      </c>
      <c r="EN36">
        <v>400.29</v>
      </c>
      <c r="EO36">
        <v>15.319900000000001</v>
      </c>
      <c r="EP36">
        <v>100.467</v>
      </c>
      <c r="EQ36">
        <v>90.321700000000007</v>
      </c>
    </row>
    <row r="37" spans="1:147" x14ac:dyDescent="0.3">
      <c r="A37">
        <v>21</v>
      </c>
      <c r="B37">
        <v>1684840505.5</v>
      </c>
      <c r="C37">
        <v>1260.0999999046301</v>
      </c>
      <c r="D37" t="s">
        <v>315</v>
      </c>
      <c r="E37" t="s">
        <v>316</v>
      </c>
      <c r="F37">
        <v>1684840497.5483899</v>
      </c>
      <c r="G37">
        <f t="shared" si="0"/>
        <v>3.3870917745440886E-3</v>
      </c>
      <c r="H37">
        <f t="shared" si="1"/>
        <v>1.0314014557386015</v>
      </c>
      <c r="I37">
        <f t="shared" si="2"/>
        <v>399.99606451612902</v>
      </c>
      <c r="J37">
        <f t="shared" si="3"/>
        <v>372.67345518895422</v>
      </c>
      <c r="K37">
        <f t="shared" si="4"/>
        <v>35.592684789024943</v>
      </c>
      <c r="L37">
        <f t="shared" si="5"/>
        <v>38.202167723361477</v>
      </c>
      <c r="M37">
        <f t="shared" si="6"/>
        <v>0.13973529260060033</v>
      </c>
      <c r="N37">
        <f t="shared" si="7"/>
        <v>3.357395095304097</v>
      </c>
      <c r="O37">
        <f t="shared" si="8"/>
        <v>0.13658291628880712</v>
      </c>
      <c r="P37">
        <f t="shared" si="9"/>
        <v>8.5641627965902647E-2</v>
      </c>
      <c r="Q37">
        <f t="shared" si="10"/>
        <v>16.521619282312109</v>
      </c>
      <c r="R37">
        <f t="shared" si="11"/>
        <v>27.760122779044838</v>
      </c>
      <c r="S37">
        <f t="shared" si="12"/>
        <v>28.210777419354802</v>
      </c>
      <c r="T37">
        <f t="shared" si="13"/>
        <v>3.8417198458748167</v>
      </c>
      <c r="U37">
        <f t="shared" si="14"/>
        <v>39.534561366904498</v>
      </c>
      <c r="V37">
        <f t="shared" si="15"/>
        <v>1.5400073813417694</v>
      </c>
      <c r="W37">
        <f t="shared" si="16"/>
        <v>3.8953445494173442</v>
      </c>
      <c r="X37">
        <f t="shared" si="17"/>
        <v>2.3017124645330473</v>
      </c>
      <c r="Y37">
        <f t="shared" si="18"/>
        <v>-149.3707472573943</v>
      </c>
      <c r="Z37">
        <f t="shared" si="19"/>
        <v>43.145487200746068</v>
      </c>
      <c r="AA37">
        <f t="shared" si="20"/>
        <v>2.8104194921337289</v>
      </c>
      <c r="AB37">
        <f t="shared" si="21"/>
        <v>-86.893221282202404</v>
      </c>
      <c r="AC37">
        <v>-3.9538684900607503E-2</v>
      </c>
      <c r="AD37">
        <v>4.4385637579969502E-2</v>
      </c>
      <c r="AE37">
        <v>3.3452225292780802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50174.79768947493</v>
      </c>
      <c r="AK37" t="s">
        <v>251</v>
      </c>
      <c r="AL37">
        <v>2.2946653846153802</v>
      </c>
      <c r="AM37">
        <v>1.7592000000000001</v>
      </c>
      <c r="AN37">
        <f t="shared" si="25"/>
        <v>-0.53546538461538007</v>
      </c>
      <c r="AO37">
        <f t="shared" si="26"/>
        <v>-0.30438005037254434</v>
      </c>
      <c r="AP37">
        <v>-0.82601972285566105</v>
      </c>
      <c r="AQ37" t="s">
        <v>317</v>
      </c>
      <c r="AR37">
        <v>2.37422692307692</v>
      </c>
      <c r="AS37">
        <v>2.0316000000000001</v>
      </c>
      <c r="AT37">
        <f t="shared" si="27"/>
        <v>-0.16864881033516443</v>
      </c>
      <c r="AU37">
        <v>0.5</v>
      </c>
      <c r="AV37">
        <f t="shared" si="28"/>
        <v>84.296556436993527</v>
      </c>
      <c r="AW37">
        <f t="shared" si="29"/>
        <v>1.0314014557386015</v>
      </c>
      <c r="AX37">
        <f t="shared" si="30"/>
        <v>-7.1082569792250032</v>
      </c>
      <c r="AY37">
        <f t="shared" si="31"/>
        <v>1</v>
      </c>
      <c r="AZ37">
        <f t="shared" si="32"/>
        <v>2.2034366018054013E-2</v>
      </c>
      <c r="BA37">
        <f t="shared" si="33"/>
        <v>-0.1340815121086828</v>
      </c>
      <c r="BB37" t="s">
        <v>253</v>
      </c>
      <c r="BC37">
        <v>0</v>
      </c>
      <c r="BD37">
        <f t="shared" si="34"/>
        <v>2.0316000000000001</v>
      </c>
      <c r="BE37">
        <f t="shared" si="35"/>
        <v>-0.16864881033516435</v>
      </c>
      <c r="BF37">
        <f t="shared" si="36"/>
        <v>-0.15484311050477487</v>
      </c>
      <c r="BG37">
        <f t="shared" si="37"/>
        <v>1.3024401655043452</v>
      </c>
      <c r="BH37">
        <f t="shared" si="38"/>
        <v>0.50871635744607924</v>
      </c>
      <c r="BI37">
        <f t="shared" si="39"/>
        <v>99.996270967741907</v>
      </c>
      <c r="BJ37">
        <f t="shared" si="40"/>
        <v>84.296556436993527</v>
      </c>
      <c r="BK37">
        <f t="shared" si="41"/>
        <v>0.842997</v>
      </c>
      <c r="BL37">
        <f t="shared" si="42"/>
        <v>0.195994</v>
      </c>
      <c r="BM37">
        <v>0.64606417405157002</v>
      </c>
      <c r="BN37">
        <v>0.5</v>
      </c>
      <c r="BO37" t="s">
        <v>254</v>
      </c>
      <c r="BP37">
        <v>1684840497.5483899</v>
      </c>
      <c r="BQ37">
        <v>399.99606451612902</v>
      </c>
      <c r="BR37">
        <v>400.30438709677401</v>
      </c>
      <c r="BS37">
        <v>16.124658064516101</v>
      </c>
      <c r="BT37">
        <v>15.694070967741901</v>
      </c>
      <c r="BU37">
        <v>500.013451612903</v>
      </c>
      <c r="BV37">
        <v>95.306419354838695</v>
      </c>
      <c r="BW37">
        <v>0.19993961290322601</v>
      </c>
      <c r="BX37">
        <v>28.4491451612903</v>
      </c>
      <c r="BY37">
        <v>28.210777419354802</v>
      </c>
      <c r="BZ37">
        <v>999.9</v>
      </c>
      <c r="CA37">
        <v>10004.516129032299</v>
      </c>
      <c r="CB37">
        <v>0</v>
      </c>
      <c r="CC37">
        <v>73.393612903225801</v>
      </c>
      <c r="CD37">
        <v>99.996270967741907</v>
      </c>
      <c r="CE37">
        <v>0.90013183870967794</v>
      </c>
      <c r="CF37">
        <v>9.9867725806451604E-2</v>
      </c>
      <c r="CG37">
        <v>0</v>
      </c>
      <c r="CH37">
        <v>2.3468290322580598</v>
      </c>
      <c r="CI37">
        <v>0</v>
      </c>
      <c r="CJ37">
        <v>38.446577419354803</v>
      </c>
      <c r="CK37">
        <v>914.34764516128996</v>
      </c>
      <c r="CL37">
        <v>39.443290322580602</v>
      </c>
      <c r="CM37">
        <v>43.25</v>
      </c>
      <c r="CN37">
        <v>41.443096774193499</v>
      </c>
      <c r="CO37">
        <v>41.625</v>
      </c>
      <c r="CP37">
        <v>39.838419354838699</v>
      </c>
      <c r="CQ37">
        <v>90.01</v>
      </c>
      <c r="CR37">
        <v>9.99</v>
      </c>
      <c r="CS37">
        <v>0</v>
      </c>
      <c r="CT37">
        <v>59.600000143051098</v>
      </c>
      <c r="CU37">
        <v>2.37422692307692</v>
      </c>
      <c r="CV37">
        <v>1.1686803424071699</v>
      </c>
      <c r="CW37">
        <v>-2.5009299273458501</v>
      </c>
      <c r="CX37">
        <v>38.416223076923103</v>
      </c>
      <c r="CY37">
        <v>15</v>
      </c>
      <c r="CZ37">
        <v>1684839094.3</v>
      </c>
      <c r="DA37" t="s">
        <v>255</v>
      </c>
      <c r="DB37">
        <v>3</v>
      </c>
      <c r="DC37">
        <v>-3.7789999999999999</v>
      </c>
      <c r="DD37">
        <v>0.38100000000000001</v>
      </c>
      <c r="DE37">
        <v>400</v>
      </c>
      <c r="DF37">
        <v>16</v>
      </c>
      <c r="DG37">
        <v>1.48</v>
      </c>
      <c r="DH37">
        <v>0.45</v>
      </c>
      <c r="DI37">
        <v>-0.29450581346153798</v>
      </c>
      <c r="DJ37">
        <v>-0.12018720283048601</v>
      </c>
      <c r="DK37">
        <v>8.8296389357018307E-2</v>
      </c>
      <c r="DL37">
        <v>1</v>
      </c>
      <c r="DM37">
        <v>2.3328500000000001</v>
      </c>
      <c r="DN37">
        <v>0.52322333048323</v>
      </c>
      <c r="DO37">
        <v>0.20715853009448801</v>
      </c>
      <c r="DP37">
        <v>1</v>
      </c>
      <c r="DQ37">
        <v>0.43532903846153798</v>
      </c>
      <c r="DR37">
        <v>-0.109986754055582</v>
      </c>
      <c r="DS37">
        <v>2.4171957433198599E-2</v>
      </c>
      <c r="DT37">
        <v>0</v>
      </c>
      <c r="DU37">
        <v>2</v>
      </c>
      <c r="DV37">
        <v>3</v>
      </c>
      <c r="DW37" t="s">
        <v>256</v>
      </c>
      <c r="DX37">
        <v>100</v>
      </c>
      <c r="DY37">
        <v>100</v>
      </c>
      <c r="DZ37">
        <v>-3.7789999999999999</v>
      </c>
      <c r="EA37">
        <v>0.38100000000000001</v>
      </c>
      <c r="EB37">
        <v>2</v>
      </c>
      <c r="EC37">
        <v>515.779</v>
      </c>
      <c r="ED37">
        <v>416.33199999999999</v>
      </c>
      <c r="EE37">
        <v>29.2331</v>
      </c>
      <c r="EF37">
        <v>30.102799999999998</v>
      </c>
      <c r="EG37">
        <v>30.0002</v>
      </c>
      <c r="EH37">
        <v>30.308</v>
      </c>
      <c r="EI37">
        <v>30.345800000000001</v>
      </c>
      <c r="EJ37">
        <v>20.110700000000001</v>
      </c>
      <c r="EK37">
        <v>26.695799999999998</v>
      </c>
      <c r="EL37">
        <v>0</v>
      </c>
      <c r="EM37">
        <v>29.23</v>
      </c>
      <c r="EN37">
        <v>400.31299999999999</v>
      </c>
      <c r="EO37">
        <v>15.809100000000001</v>
      </c>
      <c r="EP37">
        <v>100.471</v>
      </c>
      <c r="EQ37">
        <v>90.322299999999998</v>
      </c>
    </row>
    <row r="38" spans="1:147" x14ac:dyDescent="0.3">
      <c r="A38">
        <v>22</v>
      </c>
      <c r="B38">
        <v>1684840566</v>
      </c>
      <c r="C38">
        <v>1320.5999999046301</v>
      </c>
      <c r="D38" t="s">
        <v>318</v>
      </c>
      <c r="E38" t="s">
        <v>319</v>
      </c>
      <c r="F38">
        <v>1684840558.0322599</v>
      </c>
      <c r="G38">
        <f t="shared" si="0"/>
        <v>3.4131591711373563E-3</v>
      </c>
      <c r="H38">
        <f t="shared" si="1"/>
        <v>1.0367494691256387</v>
      </c>
      <c r="I38">
        <f t="shared" si="2"/>
        <v>400.03303225806502</v>
      </c>
      <c r="J38">
        <f t="shared" si="3"/>
        <v>373.44925543353582</v>
      </c>
      <c r="K38">
        <f t="shared" si="4"/>
        <v>35.666348612830241</v>
      </c>
      <c r="L38">
        <f t="shared" si="5"/>
        <v>38.20523773330428</v>
      </c>
      <c r="M38">
        <f t="shared" si="6"/>
        <v>0.14475204029354535</v>
      </c>
      <c r="N38">
        <f t="shared" si="7"/>
        <v>3.3560700473659768</v>
      </c>
      <c r="O38">
        <f t="shared" si="8"/>
        <v>0.14137089717407009</v>
      </c>
      <c r="P38">
        <f t="shared" si="9"/>
        <v>8.8654015065476932E-2</v>
      </c>
      <c r="Q38">
        <f t="shared" si="10"/>
        <v>16.52274262791909</v>
      </c>
      <c r="R38">
        <f t="shared" si="11"/>
        <v>27.616531235836014</v>
      </c>
      <c r="S38">
        <f t="shared" si="12"/>
        <v>28.046574193548398</v>
      </c>
      <c r="T38">
        <f t="shared" si="13"/>
        <v>3.8051553192134193</v>
      </c>
      <c r="U38">
        <f t="shared" si="14"/>
        <v>40.476460746342397</v>
      </c>
      <c r="V38">
        <f t="shared" si="15"/>
        <v>1.5641614896252563</v>
      </c>
      <c r="W38">
        <f t="shared" si="16"/>
        <v>3.8643731709339231</v>
      </c>
      <c r="X38">
        <f t="shared" si="17"/>
        <v>2.2409938295881631</v>
      </c>
      <c r="Y38">
        <f t="shared" si="18"/>
        <v>-150.52031944715742</v>
      </c>
      <c r="Z38">
        <f t="shared" si="19"/>
        <v>47.992623762926499</v>
      </c>
      <c r="AA38">
        <f t="shared" si="20"/>
        <v>3.1226959132560239</v>
      </c>
      <c r="AB38">
        <f t="shared" si="21"/>
        <v>-82.88225714305581</v>
      </c>
      <c r="AC38">
        <v>-3.9519093752897097E-2</v>
      </c>
      <c r="AD38">
        <v>4.43636448003858E-2</v>
      </c>
      <c r="AE38">
        <v>3.3439035127631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50173.784970359418</v>
      </c>
      <c r="AK38" t="s">
        <v>251</v>
      </c>
      <c r="AL38">
        <v>2.2946653846153802</v>
      </c>
      <c r="AM38">
        <v>1.7592000000000001</v>
      </c>
      <c r="AN38">
        <f t="shared" si="25"/>
        <v>-0.53546538461538007</v>
      </c>
      <c r="AO38">
        <f t="shared" si="26"/>
        <v>-0.30438005037254434</v>
      </c>
      <c r="AP38">
        <v>-0.82601972285566105</v>
      </c>
      <c r="AQ38" t="s">
        <v>320</v>
      </c>
      <c r="AR38">
        <v>2.3563499999999999</v>
      </c>
      <c r="AS38">
        <v>1.292</v>
      </c>
      <c r="AT38">
        <f t="shared" si="27"/>
        <v>-0.82380030959752304</v>
      </c>
      <c r="AU38">
        <v>0.5</v>
      </c>
      <c r="AV38">
        <f t="shared" si="28"/>
        <v>84.303611555804849</v>
      </c>
      <c r="AW38">
        <f t="shared" si="29"/>
        <v>1.0367494691256387</v>
      </c>
      <c r="AX38">
        <f t="shared" si="30"/>
        <v>-34.72467064993068</v>
      </c>
      <c r="AY38">
        <f t="shared" si="31"/>
        <v>1</v>
      </c>
      <c r="AZ38">
        <f t="shared" si="32"/>
        <v>2.209595956334846E-2</v>
      </c>
      <c r="BA38">
        <f t="shared" si="33"/>
        <v>0.36160990712074309</v>
      </c>
      <c r="BB38" t="s">
        <v>253</v>
      </c>
      <c r="BC38">
        <v>0</v>
      </c>
      <c r="BD38">
        <f t="shared" si="34"/>
        <v>1.292</v>
      </c>
      <c r="BE38">
        <f t="shared" si="35"/>
        <v>-0.82380030959752315</v>
      </c>
      <c r="BF38">
        <f t="shared" si="36"/>
        <v>0.26557526148249205</v>
      </c>
      <c r="BG38">
        <f t="shared" si="37"/>
        <v>1.0615206392193162</v>
      </c>
      <c r="BH38">
        <f t="shared" si="38"/>
        <v>-0.87251204918798919</v>
      </c>
      <c r="BI38">
        <f t="shared" si="39"/>
        <v>100.004822580645</v>
      </c>
      <c r="BJ38">
        <f t="shared" si="40"/>
        <v>84.303611555804849</v>
      </c>
      <c r="BK38">
        <f t="shared" si="41"/>
        <v>0.8429954614220877</v>
      </c>
      <c r="BL38">
        <f t="shared" si="42"/>
        <v>0.19599092284417549</v>
      </c>
      <c r="BM38">
        <v>0.64606417405157002</v>
      </c>
      <c r="BN38">
        <v>0.5</v>
      </c>
      <c r="BO38" t="s">
        <v>254</v>
      </c>
      <c r="BP38">
        <v>1684840558.0322599</v>
      </c>
      <c r="BQ38">
        <v>400.03303225806502</v>
      </c>
      <c r="BR38">
        <v>400.343419354839</v>
      </c>
      <c r="BS38">
        <v>16.377761290322599</v>
      </c>
      <c r="BT38">
        <v>15.943958064516099</v>
      </c>
      <c r="BU38">
        <v>499.997419354839</v>
      </c>
      <c r="BV38">
        <v>95.305290322580703</v>
      </c>
      <c r="BW38">
        <v>0.199917129032258</v>
      </c>
      <c r="BX38">
        <v>28.311825806451601</v>
      </c>
      <c r="BY38">
        <v>28.046574193548398</v>
      </c>
      <c r="BZ38">
        <v>999.9</v>
      </c>
      <c r="CA38">
        <v>9999.6774193548408</v>
      </c>
      <c r="CB38">
        <v>0</v>
      </c>
      <c r="CC38">
        <v>73.419499999999999</v>
      </c>
      <c r="CD38">
        <v>100.004822580645</v>
      </c>
      <c r="CE38">
        <v>0.90014003225806505</v>
      </c>
      <c r="CF38">
        <v>9.9859554838709702E-2</v>
      </c>
      <c r="CG38">
        <v>0</v>
      </c>
      <c r="CH38">
        <v>2.3674225806451599</v>
      </c>
      <c r="CI38">
        <v>0</v>
      </c>
      <c r="CJ38">
        <v>36.403522580645202</v>
      </c>
      <c r="CK38">
        <v>914.42690322580597</v>
      </c>
      <c r="CL38">
        <v>39.102645161290297</v>
      </c>
      <c r="CM38">
        <v>43.161000000000001</v>
      </c>
      <c r="CN38">
        <v>41.1991935483871</v>
      </c>
      <c r="CO38">
        <v>41.558</v>
      </c>
      <c r="CP38">
        <v>39.578258064516099</v>
      </c>
      <c r="CQ38">
        <v>90.017741935483897</v>
      </c>
      <c r="CR38">
        <v>9.9851612903225799</v>
      </c>
      <c r="CS38">
        <v>0</v>
      </c>
      <c r="CT38">
        <v>59.900000095367403</v>
      </c>
      <c r="CU38">
        <v>2.3563499999999999</v>
      </c>
      <c r="CV38">
        <v>0.570369227177278</v>
      </c>
      <c r="CW38">
        <v>-0.65534017246533904</v>
      </c>
      <c r="CX38">
        <v>36.4035576923077</v>
      </c>
      <c r="CY38">
        <v>15</v>
      </c>
      <c r="CZ38">
        <v>1684839094.3</v>
      </c>
      <c r="DA38" t="s">
        <v>255</v>
      </c>
      <c r="DB38">
        <v>3</v>
      </c>
      <c r="DC38">
        <v>-3.7789999999999999</v>
      </c>
      <c r="DD38">
        <v>0.38100000000000001</v>
      </c>
      <c r="DE38">
        <v>400</v>
      </c>
      <c r="DF38">
        <v>16</v>
      </c>
      <c r="DG38">
        <v>1.48</v>
      </c>
      <c r="DH38">
        <v>0.45</v>
      </c>
      <c r="DI38">
        <v>-0.292729315384615</v>
      </c>
      <c r="DJ38">
        <v>-2.00045406593626E-2</v>
      </c>
      <c r="DK38">
        <v>9.6101877446459802E-2</v>
      </c>
      <c r="DL38">
        <v>1</v>
      </c>
      <c r="DM38">
        <v>2.3358977272727302</v>
      </c>
      <c r="DN38">
        <v>0.28334302348796803</v>
      </c>
      <c r="DO38">
        <v>0.17491805027788401</v>
      </c>
      <c r="DP38">
        <v>1</v>
      </c>
      <c r="DQ38">
        <v>0.41296782692307699</v>
      </c>
      <c r="DR38">
        <v>0.30947603080747099</v>
      </c>
      <c r="DS38">
        <v>4.7613862207312799E-2</v>
      </c>
      <c r="DT38">
        <v>0</v>
      </c>
      <c r="DU38">
        <v>2</v>
      </c>
      <c r="DV38">
        <v>3</v>
      </c>
      <c r="DW38" t="s">
        <v>256</v>
      </c>
      <c r="DX38">
        <v>100</v>
      </c>
      <c r="DY38">
        <v>100</v>
      </c>
      <c r="DZ38">
        <v>-3.7789999999999999</v>
      </c>
      <c r="EA38">
        <v>0.38100000000000001</v>
      </c>
      <c r="EB38">
        <v>2</v>
      </c>
      <c r="EC38">
        <v>515.71600000000001</v>
      </c>
      <c r="ED38">
        <v>416.27600000000001</v>
      </c>
      <c r="EE38">
        <v>26.19</v>
      </c>
      <c r="EF38">
        <v>30.102799999999998</v>
      </c>
      <c r="EG38">
        <v>29.9999</v>
      </c>
      <c r="EH38">
        <v>30.3002</v>
      </c>
      <c r="EI38">
        <v>30.338000000000001</v>
      </c>
      <c r="EJ38">
        <v>20.105899999999998</v>
      </c>
      <c r="EK38">
        <v>27.280899999999999</v>
      </c>
      <c r="EL38">
        <v>0</v>
      </c>
      <c r="EM38">
        <v>26.220800000000001</v>
      </c>
      <c r="EN38">
        <v>400.24099999999999</v>
      </c>
      <c r="EO38">
        <v>15.7385</v>
      </c>
      <c r="EP38">
        <v>100.47199999999999</v>
      </c>
      <c r="EQ38">
        <v>90.320400000000006</v>
      </c>
    </row>
    <row r="39" spans="1:147" x14ac:dyDescent="0.3">
      <c r="A39">
        <v>23</v>
      </c>
      <c r="B39">
        <v>1684840626.5</v>
      </c>
      <c r="C39">
        <v>1381.0999999046301</v>
      </c>
      <c r="D39" t="s">
        <v>321</v>
      </c>
      <c r="E39" t="s">
        <v>322</v>
      </c>
      <c r="F39">
        <v>1684840618.5483899</v>
      </c>
      <c r="G39">
        <f t="shared" si="0"/>
        <v>3.7654293320165465E-3</v>
      </c>
      <c r="H39">
        <f t="shared" si="1"/>
        <v>0.73121833283850868</v>
      </c>
      <c r="I39">
        <f t="shared" si="2"/>
        <v>400.00261290322601</v>
      </c>
      <c r="J39">
        <f t="shared" si="3"/>
        <v>377.6915752939446</v>
      </c>
      <c r="K39">
        <f t="shared" si="4"/>
        <v>36.072399802009407</v>
      </c>
      <c r="L39">
        <f t="shared" si="5"/>
        <v>38.203272506843533</v>
      </c>
      <c r="M39">
        <f t="shared" si="6"/>
        <v>0.16102851629570714</v>
      </c>
      <c r="N39">
        <f t="shared" si="7"/>
        <v>3.3538902979438192</v>
      </c>
      <c r="O39">
        <f t="shared" si="8"/>
        <v>0.15685341431963529</v>
      </c>
      <c r="P39">
        <f t="shared" si="9"/>
        <v>9.8399483926889617E-2</v>
      </c>
      <c r="Q39">
        <f t="shared" si="10"/>
        <v>16.523644183422125</v>
      </c>
      <c r="R39">
        <f t="shared" si="11"/>
        <v>27.335097002857733</v>
      </c>
      <c r="S39">
        <f t="shared" si="12"/>
        <v>27.871451612903201</v>
      </c>
      <c r="T39">
        <f t="shared" si="13"/>
        <v>3.7664942135866624</v>
      </c>
      <c r="U39">
        <f t="shared" si="14"/>
        <v>40.250351093502438</v>
      </c>
      <c r="V39">
        <f t="shared" si="15"/>
        <v>1.5373987071714712</v>
      </c>
      <c r="W39">
        <f t="shared" si="16"/>
        <v>3.8195907995934264</v>
      </c>
      <c r="X39">
        <f t="shared" si="17"/>
        <v>2.2290955064151912</v>
      </c>
      <c r="Y39">
        <f t="shared" si="18"/>
        <v>-166.05543354192969</v>
      </c>
      <c r="Z39">
        <f t="shared" si="19"/>
        <v>43.415998687551664</v>
      </c>
      <c r="AA39">
        <f t="shared" si="20"/>
        <v>2.8214668233657614</v>
      </c>
      <c r="AB39">
        <f t="shared" si="21"/>
        <v>-103.29432384759015</v>
      </c>
      <c r="AC39">
        <v>-3.9486872484432702E-2</v>
      </c>
      <c r="AD39">
        <v>4.4327473603796401E-2</v>
      </c>
      <c r="AE39">
        <v>3.3417336831326301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50167.934552457446</v>
      </c>
      <c r="AK39" t="s">
        <v>251</v>
      </c>
      <c r="AL39">
        <v>2.2946653846153802</v>
      </c>
      <c r="AM39">
        <v>1.7592000000000001</v>
      </c>
      <c r="AN39">
        <f t="shared" si="25"/>
        <v>-0.53546538461538007</v>
      </c>
      <c r="AO39">
        <f t="shared" si="26"/>
        <v>-0.30438005037254434</v>
      </c>
      <c r="AP39">
        <v>-0.82601972285566105</v>
      </c>
      <c r="AQ39" t="s">
        <v>323</v>
      </c>
      <c r="AR39">
        <v>2.3927038461538501</v>
      </c>
      <c r="AS39">
        <v>1.5287999999999999</v>
      </c>
      <c r="AT39">
        <f t="shared" si="27"/>
        <v>-0.56508624159723331</v>
      </c>
      <c r="AU39">
        <v>0.5</v>
      </c>
      <c r="AV39">
        <f t="shared" si="28"/>
        <v>84.308361165863204</v>
      </c>
      <c r="AW39">
        <f t="shared" si="29"/>
        <v>0.73121833283850868</v>
      </c>
      <c r="AX39">
        <f t="shared" si="30"/>
        <v>-23.820747473219889</v>
      </c>
      <c r="AY39">
        <f t="shared" si="31"/>
        <v>1</v>
      </c>
      <c r="AZ39">
        <f t="shared" si="32"/>
        <v>1.8470742808421491E-2</v>
      </c>
      <c r="BA39">
        <f t="shared" si="33"/>
        <v>0.15070643642072223</v>
      </c>
      <c r="BB39" t="s">
        <v>253</v>
      </c>
      <c r="BC39">
        <v>0</v>
      </c>
      <c r="BD39">
        <f t="shared" si="34"/>
        <v>1.5287999999999999</v>
      </c>
      <c r="BE39">
        <f t="shared" si="35"/>
        <v>-0.56508624159723331</v>
      </c>
      <c r="BF39">
        <f t="shared" si="36"/>
        <v>0.13096862210095506</v>
      </c>
      <c r="BG39">
        <f t="shared" si="37"/>
        <v>1.1280100439422591</v>
      </c>
      <c r="BH39">
        <f t="shared" si="38"/>
        <v>-0.43027991466804971</v>
      </c>
      <c r="BI39">
        <f t="shared" si="39"/>
        <v>100.010477419355</v>
      </c>
      <c r="BJ39">
        <f t="shared" si="40"/>
        <v>84.308361165863204</v>
      </c>
      <c r="BK39">
        <f t="shared" si="41"/>
        <v>0.84299528750721697</v>
      </c>
      <c r="BL39">
        <f t="shared" si="42"/>
        <v>0.19599057501443423</v>
      </c>
      <c r="BM39">
        <v>0.64606417405157002</v>
      </c>
      <c r="BN39">
        <v>0.5</v>
      </c>
      <c r="BO39" t="s">
        <v>254</v>
      </c>
      <c r="BP39">
        <v>1684840618.5483899</v>
      </c>
      <c r="BQ39">
        <v>400.00261290322601</v>
      </c>
      <c r="BR39">
        <v>400.29170967741902</v>
      </c>
      <c r="BS39">
        <v>16.097141935483901</v>
      </c>
      <c r="BT39">
        <v>15.618438709677401</v>
      </c>
      <c r="BU39">
        <v>500.00693548387102</v>
      </c>
      <c r="BV39">
        <v>95.307522580645198</v>
      </c>
      <c r="BW39">
        <v>0.20003480645161301</v>
      </c>
      <c r="BX39">
        <v>28.111564516129</v>
      </c>
      <c r="BY39">
        <v>27.871451612903201</v>
      </c>
      <c r="BZ39">
        <v>999.9</v>
      </c>
      <c r="CA39">
        <v>9991.2903225806494</v>
      </c>
      <c r="CB39">
        <v>0</v>
      </c>
      <c r="CC39">
        <v>73.419499999999999</v>
      </c>
      <c r="CD39">
        <v>100.010477419355</v>
      </c>
      <c r="CE39">
        <v>0.90012732258064498</v>
      </c>
      <c r="CF39">
        <v>9.9872319354838701E-2</v>
      </c>
      <c r="CG39">
        <v>0</v>
      </c>
      <c r="CH39">
        <v>2.3775483870967702</v>
      </c>
      <c r="CI39">
        <v>0</v>
      </c>
      <c r="CJ39">
        <v>34.875796774193503</v>
      </c>
      <c r="CK39">
        <v>914.47500000000002</v>
      </c>
      <c r="CL39">
        <v>38.838419354838699</v>
      </c>
      <c r="CM39">
        <v>43</v>
      </c>
      <c r="CN39">
        <v>40.951225806451603</v>
      </c>
      <c r="CO39">
        <v>41.441064516129003</v>
      </c>
      <c r="CP39">
        <v>39.342483870967698</v>
      </c>
      <c r="CQ39">
        <v>90.023548387096795</v>
      </c>
      <c r="CR39">
        <v>9.9851612903225799</v>
      </c>
      <c r="CS39">
        <v>0</v>
      </c>
      <c r="CT39">
        <v>60</v>
      </c>
      <c r="CU39">
        <v>2.3927038461538501</v>
      </c>
      <c r="CV39">
        <v>0.12887862789302801</v>
      </c>
      <c r="CW39">
        <v>0.67175042960978104</v>
      </c>
      <c r="CX39">
        <v>34.889388461538502</v>
      </c>
      <c r="CY39">
        <v>15</v>
      </c>
      <c r="CZ39">
        <v>1684839094.3</v>
      </c>
      <c r="DA39" t="s">
        <v>255</v>
      </c>
      <c r="DB39">
        <v>3</v>
      </c>
      <c r="DC39">
        <v>-3.7789999999999999</v>
      </c>
      <c r="DD39">
        <v>0.38100000000000001</v>
      </c>
      <c r="DE39">
        <v>400</v>
      </c>
      <c r="DF39">
        <v>16</v>
      </c>
      <c r="DG39">
        <v>1.48</v>
      </c>
      <c r="DH39">
        <v>0.45</v>
      </c>
      <c r="DI39">
        <v>-0.301569376923077</v>
      </c>
      <c r="DJ39">
        <v>4.0050576876429198E-2</v>
      </c>
      <c r="DK39">
        <v>8.9948970944767004E-2</v>
      </c>
      <c r="DL39">
        <v>1</v>
      </c>
      <c r="DM39">
        <v>2.3690886363636401</v>
      </c>
      <c r="DN39">
        <v>6.2212631543847E-2</v>
      </c>
      <c r="DO39">
        <v>0.21978037406787099</v>
      </c>
      <c r="DP39">
        <v>1</v>
      </c>
      <c r="DQ39">
        <v>0.461182173076923</v>
      </c>
      <c r="DR39">
        <v>0.12722848253994101</v>
      </c>
      <c r="DS39">
        <v>2.65771338644861E-2</v>
      </c>
      <c r="DT39">
        <v>0</v>
      </c>
      <c r="DU39">
        <v>2</v>
      </c>
      <c r="DV39">
        <v>3</v>
      </c>
      <c r="DW39" t="s">
        <v>256</v>
      </c>
      <c r="DX39">
        <v>100</v>
      </c>
      <c r="DY39">
        <v>100</v>
      </c>
      <c r="DZ39">
        <v>-3.7789999999999999</v>
      </c>
      <c r="EA39">
        <v>0.38100000000000001</v>
      </c>
      <c r="EB39">
        <v>2</v>
      </c>
      <c r="EC39">
        <v>515.58900000000006</v>
      </c>
      <c r="ED39">
        <v>415.887</v>
      </c>
      <c r="EE39">
        <v>26.6874</v>
      </c>
      <c r="EF39">
        <v>30.118400000000001</v>
      </c>
      <c r="EG39">
        <v>29.9999</v>
      </c>
      <c r="EH39">
        <v>30.3002</v>
      </c>
      <c r="EI39">
        <v>30.3354</v>
      </c>
      <c r="EJ39">
        <v>20.110199999999999</v>
      </c>
      <c r="EK39">
        <v>28.182099999999998</v>
      </c>
      <c r="EL39">
        <v>0</v>
      </c>
      <c r="EM39">
        <v>26.692599999999999</v>
      </c>
      <c r="EN39">
        <v>400.33800000000002</v>
      </c>
      <c r="EO39">
        <v>15.603</v>
      </c>
      <c r="EP39">
        <v>100.47499999999999</v>
      </c>
      <c r="EQ39">
        <v>90.318899999999999</v>
      </c>
    </row>
    <row r="40" spans="1:147" x14ac:dyDescent="0.3">
      <c r="A40">
        <v>24</v>
      </c>
      <c r="B40">
        <v>1684840686.5999999</v>
      </c>
      <c r="C40">
        <v>1441.1999998092699</v>
      </c>
      <c r="D40" t="s">
        <v>324</v>
      </c>
      <c r="E40" t="s">
        <v>325</v>
      </c>
      <c r="F40">
        <v>1684840678.5483899</v>
      </c>
      <c r="G40">
        <f t="shared" si="0"/>
        <v>3.3160160382526361E-3</v>
      </c>
      <c r="H40">
        <f t="shared" si="1"/>
        <v>0.77440414544069103</v>
      </c>
      <c r="I40">
        <f t="shared" si="2"/>
        <v>400.016419354839</v>
      </c>
      <c r="J40">
        <f t="shared" si="3"/>
        <v>376.06614818005761</v>
      </c>
      <c r="K40">
        <f t="shared" si="4"/>
        <v>35.916019165926322</v>
      </c>
      <c r="L40">
        <f t="shared" si="5"/>
        <v>38.203378458182335</v>
      </c>
      <c r="M40">
        <f t="shared" si="6"/>
        <v>0.14043183126786857</v>
      </c>
      <c r="N40">
        <f t="shared" si="7"/>
        <v>3.3565230424089783</v>
      </c>
      <c r="O40">
        <f t="shared" si="8"/>
        <v>0.13724752812835894</v>
      </c>
      <c r="P40">
        <f t="shared" si="9"/>
        <v>8.6059788253587344E-2</v>
      </c>
      <c r="Q40">
        <f t="shared" si="10"/>
        <v>16.522181655725422</v>
      </c>
      <c r="R40">
        <f t="shared" si="11"/>
        <v>27.447706423373571</v>
      </c>
      <c r="S40">
        <f t="shared" si="12"/>
        <v>27.9090548387097</v>
      </c>
      <c r="T40">
        <f t="shared" si="13"/>
        <v>3.7747667055235818</v>
      </c>
      <c r="U40">
        <f t="shared" si="14"/>
        <v>40.071748542747478</v>
      </c>
      <c r="V40">
        <f t="shared" si="15"/>
        <v>1.5313975113141236</v>
      </c>
      <c r="W40">
        <f t="shared" si="16"/>
        <v>3.8216388528203837</v>
      </c>
      <c r="X40">
        <f t="shared" si="17"/>
        <v>2.2433691942094582</v>
      </c>
      <c r="Y40">
        <f t="shared" si="18"/>
        <v>-146.23630728694124</v>
      </c>
      <c r="Z40">
        <f t="shared" si="19"/>
        <v>38.310904361896881</v>
      </c>
      <c r="AA40">
        <f t="shared" si="20"/>
        <v>2.4883304924705105</v>
      </c>
      <c r="AB40">
        <f t="shared" si="21"/>
        <v>-88.914890776848438</v>
      </c>
      <c r="AC40">
        <v>-3.9525791037968501E-2</v>
      </c>
      <c r="AD40">
        <v>4.4371163089592797E-2</v>
      </c>
      <c r="AE40">
        <v>3.3443544459483299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50213.763820448876</v>
      </c>
      <c r="AK40" t="s">
        <v>251</v>
      </c>
      <c r="AL40">
        <v>2.2946653846153802</v>
      </c>
      <c r="AM40">
        <v>1.7592000000000001</v>
      </c>
      <c r="AN40">
        <f t="shared" si="25"/>
        <v>-0.53546538461538007</v>
      </c>
      <c r="AO40">
        <f t="shared" si="26"/>
        <v>-0.30438005037254434</v>
      </c>
      <c r="AP40">
        <v>-0.82601972285566105</v>
      </c>
      <c r="AQ40" t="s">
        <v>326</v>
      </c>
      <c r="AR40">
        <v>2.3959884615384599</v>
      </c>
      <c r="AS40">
        <v>1.7016</v>
      </c>
      <c r="AT40">
        <f t="shared" si="27"/>
        <v>-0.40807972586886443</v>
      </c>
      <c r="AU40">
        <v>0.5</v>
      </c>
      <c r="AV40">
        <f t="shared" si="28"/>
        <v>84.301656901040289</v>
      </c>
      <c r="AW40">
        <f t="shared" si="29"/>
        <v>0.77440414544069103</v>
      </c>
      <c r="AX40">
        <f t="shared" si="30"/>
        <v>-17.200898519233792</v>
      </c>
      <c r="AY40">
        <f t="shared" si="31"/>
        <v>1</v>
      </c>
      <c r="AZ40">
        <f t="shared" si="32"/>
        <v>1.8984488883475346E-2</v>
      </c>
      <c r="BA40">
        <f t="shared" si="33"/>
        <v>3.3850493653032498E-2</v>
      </c>
      <c r="BB40" t="s">
        <v>253</v>
      </c>
      <c r="BC40">
        <v>0</v>
      </c>
      <c r="BD40">
        <f t="shared" si="34"/>
        <v>1.7016</v>
      </c>
      <c r="BE40">
        <f t="shared" si="35"/>
        <v>-0.40807972586886454</v>
      </c>
      <c r="BF40">
        <f t="shared" si="36"/>
        <v>3.2742155525238799E-2</v>
      </c>
      <c r="BG40">
        <f t="shared" si="37"/>
        <v>1.1708463848194253</v>
      </c>
      <c r="BH40">
        <f t="shared" si="38"/>
        <v>-0.10756997866701254</v>
      </c>
      <c r="BI40">
        <f t="shared" si="39"/>
        <v>100.002629032258</v>
      </c>
      <c r="BJ40">
        <f t="shared" si="40"/>
        <v>84.301656901040289</v>
      </c>
      <c r="BK40">
        <f t="shared" si="41"/>
        <v>0.84299440641552514</v>
      </c>
      <c r="BL40">
        <f t="shared" si="42"/>
        <v>0.19598881283105052</v>
      </c>
      <c r="BM40">
        <v>0.64606417405157002</v>
      </c>
      <c r="BN40">
        <v>0.5</v>
      </c>
      <c r="BO40" t="s">
        <v>254</v>
      </c>
      <c r="BP40">
        <v>1684840678.5483899</v>
      </c>
      <c r="BQ40">
        <v>400.016419354839</v>
      </c>
      <c r="BR40">
        <v>400.28787096774198</v>
      </c>
      <c r="BS40">
        <v>16.034816129032301</v>
      </c>
      <c r="BT40">
        <v>15.613225806451601</v>
      </c>
      <c r="BU40">
        <v>500.01309677419403</v>
      </c>
      <c r="BV40">
        <v>95.304532258064498</v>
      </c>
      <c r="BW40">
        <v>0.19999358064516101</v>
      </c>
      <c r="BX40">
        <v>28.120767741935499</v>
      </c>
      <c r="BY40">
        <v>27.9090548387097</v>
      </c>
      <c r="BZ40">
        <v>999.9</v>
      </c>
      <c r="CA40">
        <v>10001.4516129032</v>
      </c>
      <c r="CB40">
        <v>0</v>
      </c>
      <c r="CC40">
        <v>73.419499999999999</v>
      </c>
      <c r="CD40">
        <v>100.002629032258</v>
      </c>
      <c r="CE40">
        <v>0.90016261290322597</v>
      </c>
      <c r="CF40">
        <v>9.9837074193548397E-2</v>
      </c>
      <c r="CG40">
        <v>0</v>
      </c>
      <c r="CH40">
        <v>2.38509677419355</v>
      </c>
      <c r="CI40">
        <v>0</v>
      </c>
      <c r="CJ40">
        <v>33.457661290322598</v>
      </c>
      <c r="CK40">
        <v>914.41470967741895</v>
      </c>
      <c r="CL40">
        <v>38.592483870967698</v>
      </c>
      <c r="CM40">
        <v>42.866870967741903</v>
      </c>
      <c r="CN40">
        <v>40.725612903225802</v>
      </c>
      <c r="CO40">
        <v>41.316064516129003</v>
      </c>
      <c r="CP40">
        <v>39.124935483870999</v>
      </c>
      <c r="CQ40">
        <v>90.018064516129101</v>
      </c>
      <c r="CR40">
        <v>9.9812903225806497</v>
      </c>
      <c r="CS40">
        <v>0</v>
      </c>
      <c r="CT40">
        <v>59.400000095367403</v>
      </c>
      <c r="CU40">
        <v>2.3959884615384599</v>
      </c>
      <c r="CV40">
        <v>-0.74751111561342598</v>
      </c>
      <c r="CW40">
        <v>-0.57830426397258206</v>
      </c>
      <c r="CX40">
        <v>33.392153846153903</v>
      </c>
      <c r="CY40">
        <v>15</v>
      </c>
      <c r="CZ40">
        <v>1684839094.3</v>
      </c>
      <c r="DA40" t="s">
        <v>255</v>
      </c>
      <c r="DB40">
        <v>3</v>
      </c>
      <c r="DC40">
        <v>-3.7789999999999999</v>
      </c>
      <c r="DD40">
        <v>0.38100000000000001</v>
      </c>
      <c r="DE40">
        <v>400</v>
      </c>
      <c r="DF40">
        <v>16</v>
      </c>
      <c r="DG40">
        <v>1.48</v>
      </c>
      <c r="DH40">
        <v>0.45</v>
      </c>
      <c r="DI40">
        <v>-0.291398286538462</v>
      </c>
      <c r="DJ40">
        <v>3.8436665241929999E-2</v>
      </c>
      <c r="DK40">
        <v>9.1576570072814806E-2</v>
      </c>
      <c r="DL40">
        <v>1</v>
      </c>
      <c r="DM40">
        <v>2.3920772727272701</v>
      </c>
      <c r="DN40">
        <v>5.1694859728618698E-3</v>
      </c>
      <c r="DO40">
        <v>0.15269962026451001</v>
      </c>
      <c r="DP40">
        <v>1</v>
      </c>
      <c r="DQ40">
        <v>0.42281128846153798</v>
      </c>
      <c r="DR40">
        <v>-9.1057469614050108E-3</v>
      </c>
      <c r="DS40">
        <v>2.7071254932161401E-3</v>
      </c>
      <c r="DT40">
        <v>1</v>
      </c>
      <c r="DU40">
        <v>3</v>
      </c>
      <c r="DV40">
        <v>3</v>
      </c>
      <c r="DW40" t="s">
        <v>263</v>
      </c>
      <c r="DX40">
        <v>100</v>
      </c>
      <c r="DY40">
        <v>100</v>
      </c>
      <c r="DZ40">
        <v>-3.7789999999999999</v>
      </c>
      <c r="EA40">
        <v>0.38100000000000001</v>
      </c>
      <c r="EB40">
        <v>2</v>
      </c>
      <c r="EC40">
        <v>515.73800000000006</v>
      </c>
      <c r="ED40">
        <v>415.90600000000001</v>
      </c>
      <c r="EE40">
        <v>27.4129</v>
      </c>
      <c r="EF40">
        <v>30.128799999999998</v>
      </c>
      <c r="EG40">
        <v>30.0002</v>
      </c>
      <c r="EH40">
        <v>30.302800000000001</v>
      </c>
      <c r="EI40">
        <v>30.338000000000001</v>
      </c>
      <c r="EJ40">
        <v>20.107500000000002</v>
      </c>
      <c r="EK40">
        <v>28.182099999999998</v>
      </c>
      <c r="EL40">
        <v>0</v>
      </c>
      <c r="EM40">
        <v>27.448499999999999</v>
      </c>
      <c r="EN40">
        <v>400.291</v>
      </c>
      <c r="EO40">
        <v>15.5969</v>
      </c>
      <c r="EP40">
        <v>100.474</v>
      </c>
      <c r="EQ40">
        <v>90.317700000000002</v>
      </c>
    </row>
    <row r="41" spans="1:147" x14ac:dyDescent="0.3">
      <c r="A41">
        <v>25</v>
      </c>
      <c r="B41">
        <v>1684840746.5999999</v>
      </c>
      <c r="C41">
        <v>1501.1999998092699</v>
      </c>
      <c r="D41" t="s">
        <v>327</v>
      </c>
      <c r="E41" t="s">
        <v>328</v>
      </c>
      <c r="F41">
        <v>1684840738.5999999</v>
      </c>
      <c r="G41">
        <f t="shared" si="0"/>
        <v>2.9322908607955179E-3</v>
      </c>
      <c r="H41">
        <f t="shared" si="1"/>
        <v>1.1191601076866615</v>
      </c>
      <c r="I41">
        <f t="shared" si="2"/>
        <v>400.001483870968</v>
      </c>
      <c r="J41">
        <f t="shared" si="3"/>
        <v>370.31327778601826</v>
      </c>
      <c r="K41">
        <f t="shared" si="4"/>
        <v>35.367307050921227</v>
      </c>
      <c r="L41">
        <f t="shared" si="5"/>
        <v>38.202722261185912</v>
      </c>
      <c r="M41">
        <f t="shared" si="6"/>
        <v>0.12329656732360306</v>
      </c>
      <c r="N41">
        <f t="shared" si="7"/>
        <v>3.3570955869381507</v>
      </c>
      <c r="O41">
        <f t="shared" si="8"/>
        <v>0.12083501266505198</v>
      </c>
      <c r="P41">
        <f t="shared" si="9"/>
        <v>7.5738950646731085E-2</v>
      </c>
      <c r="Q41">
        <f t="shared" si="10"/>
        <v>16.522410400244997</v>
      </c>
      <c r="R41">
        <f t="shared" si="11"/>
        <v>27.615090865070584</v>
      </c>
      <c r="S41">
        <f t="shared" si="12"/>
        <v>27.983932258064499</v>
      </c>
      <c r="T41">
        <f t="shared" si="13"/>
        <v>3.7912865274220966</v>
      </c>
      <c r="U41">
        <f t="shared" si="14"/>
        <v>40.066768756610031</v>
      </c>
      <c r="V41">
        <f t="shared" si="15"/>
        <v>1.5383076238766913</v>
      </c>
      <c r="W41">
        <f t="shared" si="16"/>
        <v>3.8393603268117507</v>
      </c>
      <c r="X41">
        <f t="shared" si="17"/>
        <v>2.2529789035454053</v>
      </c>
      <c r="Y41">
        <f t="shared" si="18"/>
        <v>-129.31402696108233</v>
      </c>
      <c r="Z41">
        <f t="shared" si="19"/>
        <v>39.145896080093252</v>
      </c>
      <c r="AA41">
        <f t="shared" si="20"/>
        <v>2.5440859528056614</v>
      </c>
      <c r="AB41">
        <f t="shared" si="21"/>
        <v>-71.101634527938415</v>
      </c>
      <c r="AC41">
        <v>-3.9534256323209102E-2</v>
      </c>
      <c r="AD41">
        <v>4.4380666113875103E-2</v>
      </c>
      <c r="AE41">
        <v>3.3449243843148602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50210.871548341413</v>
      </c>
      <c r="AK41" t="s">
        <v>251</v>
      </c>
      <c r="AL41">
        <v>2.2946653846153802</v>
      </c>
      <c r="AM41">
        <v>1.7592000000000001</v>
      </c>
      <c r="AN41">
        <f t="shared" si="25"/>
        <v>-0.53546538461538007</v>
      </c>
      <c r="AO41">
        <f t="shared" si="26"/>
        <v>-0.30438005037254434</v>
      </c>
      <c r="AP41">
        <v>-0.82601972285566105</v>
      </c>
      <c r="AQ41" t="s">
        <v>329</v>
      </c>
      <c r="AR41">
        <v>2.3799461538461499</v>
      </c>
      <c r="AS41">
        <v>1.2791999999999999</v>
      </c>
      <c r="AT41">
        <f t="shared" si="27"/>
        <v>-0.86049574253138683</v>
      </c>
      <c r="AU41">
        <v>0.5</v>
      </c>
      <c r="AV41">
        <f t="shared" si="28"/>
        <v>84.303240133104737</v>
      </c>
      <c r="AW41">
        <f t="shared" si="29"/>
        <v>1.1191601076866615</v>
      </c>
      <c r="AX41">
        <f t="shared" si="30"/>
        <v>-36.271289608068884</v>
      </c>
      <c r="AY41">
        <f t="shared" si="31"/>
        <v>1</v>
      </c>
      <c r="AZ41">
        <f t="shared" si="32"/>
        <v>2.3073606986767248E-2</v>
      </c>
      <c r="BA41">
        <f t="shared" si="33"/>
        <v>0.37523452157598519</v>
      </c>
      <c r="BB41" t="s">
        <v>253</v>
      </c>
      <c r="BC41">
        <v>0</v>
      </c>
      <c r="BD41">
        <f t="shared" si="34"/>
        <v>1.2791999999999999</v>
      </c>
      <c r="BE41">
        <f t="shared" si="35"/>
        <v>-0.86049574253138694</v>
      </c>
      <c r="BF41">
        <f t="shared" si="36"/>
        <v>0.27285129604365632</v>
      </c>
      <c r="BG41">
        <f t="shared" si="37"/>
        <v>1.0839819559807751</v>
      </c>
      <c r="BH41">
        <f t="shared" si="38"/>
        <v>-0.89641648889177006</v>
      </c>
      <c r="BI41">
        <f t="shared" si="39"/>
        <v>100.00456451612899</v>
      </c>
      <c r="BJ41">
        <f t="shared" si="40"/>
        <v>84.303240133104737</v>
      </c>
      <c r="BK41">
        <f t="shared" si="41"/>
        <v>0.84299392273747764</v>
      </c>
      <c r="BL41">
        <f t="shared" si="42"/>
        <v>0.19598784547495549</v>
      </c>
      <c r="BM41">
        <v>0.64606417405157002</v>
      </c>
      <c r="BN41">
        <v>0.5</v>
      </c>
      <c r="BO41" t="s">
        <v>254</v>
      </c>
      <c r="BP41">
        <v>1684840738.5999999</v>
      </c>
      <c r="BQ41">
        <v>400.001483870968</v>
      </c>
      <c r="BR41">
        <v>400.29764516129001</v>
      </c>
      <c r="BS41">
        <v>16.106845161290298</v>
      </c>
      <c r="BT41">
        <v>15.734064516128999</v>
      </c>
      <c r="BU41">
        <v>500.00838709677402</v>
      </c>
      <c r="BV41">
        <v>95.3065</v>
      </c>
      <c r="BW41">
        <v>0.19995135483870999</v>
      </c>
      <c r="BX41">
        <v>28.2002225806452</v>
      </c>
      <c r="BY41">
        <v>27.983932258064499</v>
      </c>
      <c r="BZ41">
        <v>999.9</v>
      </c>
      <c r="CA41">
        <v>10003.3870967742</v>
      </c>
      <c r="CB41">
        <v>0</v>
      </c>
      <c r="CC41">
        <v>73.427099999999996</v>
      </c>
      <c r="CD41">
        <v>100.00456451612899</v>
      </c>
      <c r="CE41">
        <v>0.90018100000000001</v>
      </c>
      <c r="CF41">
        <v>9.9818699999999996E-2</v>
      </c>
      <c r="CG41">
        <v>0</v>
      </c>
      <c r="CH41">
        <v>2.3844354838709698</v>
      </c>
      <c r="CI41">
        <v>0</v>
      </c>
      <c r="CJ41">
        <v>32.293090322580603</v>
      </c>
      <c r="CK41">
        <v>914.43816129032302</v>
      </c>
      <c r="CL41">
        <v>38.387</v>
      </c>
      <c r="CM41">
        <v>42.695129032258102</v>
      </c>
      <c r="CN41">
        <v>40.524000000000001</v>
      </c>
      <c r="CO41">
        <v>41.191064516129003</v>
      </c>
      <c r="CP41">
        <v>38.930999999999997</v>
      </c>
      <c r="CQ41">
        <v>90.022580645161298</v>
      </c>
      <c r="CR41">
        <v>9.98</v>
      </c>
      <c r="CS41">
        <v>0</v>
      </c>
      <c r="CT41">
        <v>59.400000095367403</v>
      </c>
      <c r="CU41">
        <v>2.3799461538461499</v>
      </c>
      <c r="CV41">
        <v>1.1940581130191099</v>
      </c>
      <c r="CW41">
        <v>-5.1582529804779904</v>
      </c>
      <c r="CX41">
        <v>32.2595192307692</v>
      </c>
      <c r="CY41">
        <v>15</v>
      </c>
      <c r="CZ41">
        <v>1684839094.3</v>
      </c>
      <c r="DA41" t="s">
        <v>255</v>
      </c>
      <c r="DB41">
        <v>3</v>
      </c>
      <c r="DC41">
        <v>-3.7789999999999999</v>
      </c>
      <c r="DD41">
        <v>0.38100000000000001</v>
      </c>
      <c r="DE41">
        <v>400</v>
      </c>
      <c r="DF41">
        <v>16</v>
      </c>
      <c r="DG41">
        <v>1.48</v>
      </c>
      <c r="DH41">
        <v>0.45</v>
      </c>
      <c r="DI41">
        <v>-0.284885675</v>
      </c>
      <c r="DJ41">
        <v>-5.1130809015624397E-2</v>
      </c>
      <c r="DK41">
        <v>9.6909041466898396E-2</v>
      </c>
      <c r="DL41">
        <v>1</v>
      </c>
      <c r="DM41">
        <v>2.36336590909091</v>
      </c>
      <c r="DN41">
        <v>0.29602151182551201</v>
      </c>
      <c r="DO41">
        <v>0.201480653191658</v>
      </c>
      <c r="DP41">
        <v>1</v>
      </c>
      <c r="DQ41">
        <v>0.37137676923076901</v>
      </c>
      <c r="DR41">
        <v>1.92877793904189E-2</v>
      </c>
      <c r="DS41">
        <v>1.05542521354691E-2</v>
      </c>
      <c r="DT41">
        <v>1</v>
      </c>
      <c r="DU41">
        <v>3</v>
      </c>
      <c r="DV41">
        <v>3</v>
      </c>
      <c r="DW41" t="s">
        <v>263</v>
      </c>
      <c r="DX41">
        <v>100</v>
      </c>
      <c r="DY41">
        <v>100</v>
      </c>
      <c r="DZ41">
        <v>-3.7789999999999999</v>
      </c>
      <c r="EA41">
        <v>0.38100000000000001</v>
      </c>
      <c r="EB41">
        <v>2</v>
      </c>
      <c r="EC41">
        <v>514.995</v>
      </c>
      <c r="ED41">
        <v>416.17099999999999</v>
      </c>
      <c r="EE41">
        <v>27.548200000000001</v>
      </c>
      <c r="EF41">
        <v>30.134</v>
      </c>
      <c r="EG41">
        <v>30</v>
      </c>
      <c r="EH41">
        <v>30.305399999999999</v>
      </c>
      <c r="EI41">
        <v>30.340599999999998</v>
      </c>
      <c r="EJ41">
        <v>20.110199999999999</v>
      </c>
      <c r="EK41">
        <v>27.031199999999998</v>
      </c>
      <c r="EL41">
        <v>0</v>
      </c>
      <c r="EM41">
        <v>27.543600000000001</v>
      </c>
      <c r="EN41">
        <v>400.24200000000002</v>
      </c>
      <c r="EO41">
        <v>15.7494</v>
      </c>
      <c r="EP41">
        <v>100.47199999999999</v>
      </c>
      <c r="EQ41">
        <v>90.315200000000004</v>
      </c>
    </row>
    <row r="42" spans="1:147" x14ac:dyDescent="0.3">
      <c r="A42">
        <v>26</v>
      </c>
      <c r="B42">
        <v>1684840806.5999999</v>
      </c>
      <c r="C42">
        <v>1561.1999998092699</v>
      </c>
      <c r="D42" t="s">
        <v>330</v>
      </c>
      <c r="E42" t="s">
        <v>331</v>
      </c>
      <c r="F42">
        <v>1684840798.5999999</v>
      </c>
      <c r="G42">
        <f t="shared" si="0"/>
        <v>2.9201368834451537E-3</v>
      </c>
      <c r="H42">
        <f t="shared" si="1"/>
        <v>0.91055942833759485</v>
      </c>
      <c r="I42">
        <f t="shared" si="2"/>
        <v>400.007838709677</v>
      </c>
      <c r="J42">
        <f t="shared" si="3"/>
        <v>372.92680086593953</v>
      </c>
      <c r="K42">
        <f t="shared" si="4"/>
        <v>35.616538048105291</v>
      </c>
      <c r="L42">
        <f t="shared" si="5"/>
        <v>38.202924471671523</v>
      </c>
      <c r="M42">
        <f t="shared" si="6"/>
        <v>0.12256612162639531</v>
      </c>
      <c r="N42">
        <f t="shared" si="7"/>
        <v>3.3524514169716491</v>
      </c>
      <c r="O42">
        <f t="shared" si="8"/>
        <v>0.12013003848384721</v>
      </c>
      <c r="P42">
        <f t="shared" si="9"/>
        <v>7.5296113644614485E-2</v>
      </c>
      <c r="Q42">
        <f t="shared" si="10"/>
        <v>16.521524614214091</v>
      </c>
      <c r="R42">
        <f t="shared" si="11"/>
        <v>27.635241689304653</v>
      </c>
      <c r="S42">
        <f t="shared" si="12"/>
        <v>28.005874193548401</v>
      </c>
      <c r="T42">
        <f t="shared" si="13"/>
        <v>3.7961393987272869</v>
      </c>
      <c r="U42">
        <f t="shared" si="14"/>
        <v>40.053705935971159</v>
      </c>
      <c r="V42">
        <f t="shared" si="15"/>
        <v>1.5394293825277479</v>
      </c>
      <c r="W42">
        <f t="shared" si="16"/>
        <v>3.8434131038676935</v>
      </c>
      <c r="X42">
        <f t="shared" si="17"/>
        <v>2.256710016199539</v>
      </c>
      <c r="Y42">
        <f t="shared" si="18"/>
        <v>-128.77803655993128</v>
      </c>
      <c r="Z42">
        <f t="shared" si="19"/>
        <v>38.402024978298527</v>
      </c>
      <c r="AA42">
        <f t="shared" si="20"/>
        <v>2.499698138345738</v>
      </c>
      <c r="AB42">
        <f t="shared" si="21"/>
        <v>-71.35478882907293</v>
      </c>
      <c r="AC42">
        <v>-3.9465607466830199E-2</v>
      </c>
      <c r="AD42">
        <v>4.4303601758619797E-2</v>
      </c>
      <c r="AE42">
        <v>3.34030134890908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50124.193676882001</v>
      </c>
      <c r="AK42" t="s">
        <v>251</v>
      </c>
      <c r="AL42">
        <v>2.2946653846153802</v>
      </c>
      <c r="AM42">
        <v>1.7592000000000001</v>
      </c>
      <c r="AN42">
        <f t="shared" si="25"/>
        <v>-0.53546538461538007</v>
      </c>
      <c r="AO42">
        <f t="shared" si="26"/>
        <v>-0.30438005037254434</v>
      </c>
      <c r="AP42">
        <v>-0.82601972285566105</v>
      </c>
      <c r="AQ42" t="s">
        <v>332</v>
      </c>
      <c r="AR42">
        <v>2.35745769230769</v>
      </c>
      <c r="AS42">
        <v>1.5076000000000001</v>
      </c>
      <c r="AT42">
        <f t="shared" si="27"/>
        <v>-0.56371563565116078</v>
      </c>
      <c r="AU42">
        <v>0.5</v>
      </c>
      <c r="AV42">
        <f t="shared" si="28"/>
        <v>84.298579295102257</v>
      </c>
      <c r="AW42">
        <f t="shared" si="29"/>
        <v>0.91055942833759485</v>
      </c>
      <c r="AX42">
        <f t="shared" si="30"/>
        <v>-23.760213605914174</v>
      </c>
      <c r="AY42">
        <f t="shared" si="31"/>
        <v>1</v>
      </c>
      <c r="AZ42">
        <f t="shared" si="32"/>
        <v>2.060033710786572E-2</v>
      </c>
      <c r="BA42">
        <f t="shared" si="33"/>
        <v>0.16688776863889629</v>
      </c>
      <c r="BB42" t="s">
        <v>253</v>
      </c>
      <c r="BC42">
        <v>0</v>
      </c>
      <c r="BD42">
        <f t="shared" si="34"/>
        <v>1.5076000000000001</v>
      </c>
      <c r="BE42">
        <f t="shared" si="35"/>
        <v>-0.56371563565116067</v>
      </c>
      <c r="BF42">
        <f t="shared" si="36"/>
        <v>0.14301955434288316</v>
      </c>
      <c r="BG42">
        <f t="shared" si="37"/>
        <v>1.0797802938862504</v>
      </c>
      <c r="BH42">
        <f t="shared" si="38"/>
        <v>-0.469871642927436</v>
      </c>
      <c r="BI42">
        <f t="shared" si="39"/>
        <v>99.999016129032199</v>
      </c>
      <c r="BJ42">
        <f t="shared" si="40"/>
        <v>84.298579295102257</v>
      </c>
      <c r="BK42">
        <f t="shared" si="41"/>
        <v>0.84299408692510414</v>
      </c>
      <c r="BL42">
        <f t="shared" si="42"/>
        <v>0.19598817385020853</v>
      </c>
      <c r="BM42">
        <v>0.64606417405157002</v>
      </c>
      <c r="BN42">
        <v>0.5</v>
      </c>
      <c r="BO42" t="s">
        <v>254</v>
      </c>
      <c r="BP42">
        <v>1684840798.5999999</v>
      </c>
      <c r="BQ42">
        <v>400.007838709677</v>
      </c>
      <c r="BR42">
        <v>400.27641935483899</v>
      </c>
      <c r="BS42">
        <v>16.118761290322599</v>
      </c>
      <c r="BT42">
        <v>15.747532258064499</v>
      </c>
      <c r="BU42">
        <v>500.01106451612901</v>
      </c>
      <c r="BV42">
        <v>95.305429032258104</v>
      </c>
      <c r="BW42">
        <v>0.200010548387097</v>
      </c>
      <c r="BX42">
        <v>28.2183483870968</v>
      </c>
      <c r="BY42">
        <v>28.005874193548401</v>
      </c>
      <c r="BZ42">
        <v>999.9</v>
      </c>
      <c r="CA42">
        <v>9986.1290322580608</v>
      </c>
      <c r="CB42">
        <v>0</v>
      </c>
      <c r="CC42">
        <v>73.443687096774198</v>
      </c>
      <c r="CD42">
        <v>99.999016129032199</v>
      </c>
      <c r="CE42">
        <v>0.90018100000000001</v>
      </c>
      <c r="CF42">
        <v>9.9818699999999996E-2</v>
      </c>
      <c r="CG42">
        <v>0</v>
      </c>
      <c r="CH42">
        <v>2.3538193548387101</v>
      </c>
      <c r="CI42">
        <v>0</v>
      </c>
      <c r="CJ42">
        <v>31.298806451612901</v>
      </c>
      <c r="CK42">
        <v>914.387258064516</v>
      </c>
      <c r="CL42">
        <v>38.1991935483871</v>
      </c>
      <c r="CM42">
        <v>42.561999999999998</v>
      </c>
      <c r="CN42">
        <v>40.3445161290323</v>
      </c>
      <c r="CO42">
        <v>41.066064516129003</v>
      </c>
      <c r="CP42">
        <v>38.770000000000003</v>
      </c>
      <c r="CQ42">
        <v>90.017096774193604</v>
      </c>
      <c r="CR42">
        <v>9.98</v>
      </c>
      <c r="CS42">
        <v>0</v>
      </c>
      <c r="CT42">
        <v>59.200000047683702</v>
      </c>
      <c r="CU42">
        <v>2.35745769230769</v>
      </c>
      <c r="CV42">
        <v>0.73148376751825395</v>
      </c>
      <c r="CW42">
        <v>-1.98040341857602</v>
      </c>
      <c r="CX42">
        <v>31.270984615384599</v>
      </c>
      <c r="CY42">
        <v>15</v>
      </c>
      <c r="CZ42">
        <v>1684839094.3</v>
      </c>
      <c r="DA42" t="s">
        <v>255</v>
      </c>
      <c r="DB42">
        <v>3</v>
      </c>
      <c r="DC42">
        <v>-3.7789999999999999</v>
      </c>
      <c r="DD42">
        <v>0.38100000000000001</v>
      </c>
      <c r="DE42">
        <v>400</v>
      </c>
      <c r="DF42">
        <v>16</v>
      </c>
      <c r="DG42">
        <v>1.48</v>
      </c>
      <c r="DH42">
        <v>0.45</v>
      </c>
      <c r="DI42">
        <v>-0.274409955769231</v>
      </c>
      <c r="DJ42">
        <v>8.6555878596483796E-2</v>
      </c>
      <c r="DK42">
        <v>7.25200556013232E-2</v>
      </c>
      <c r="DL42">
        <v>1</v>
      </c>
      <c r="DM42">
        <v>2.3885386363636401</v>
      </c>
      <c r="DN42">
        <v>-0.17009808797971299</v>
      </c>
      <c r="DO42">
        <v>0.18487877504401901</v>
      </c>
      <c r="DP42">
        <v>1</v>
      </c>
      <c r="DQ42">
        <v>0.373779903846154</v>
      </c>
      <c r="DR42">
        <v>-2.50925655254872E-2</v>
      </c>
      <c r="DS42">
        <v>4.11096897271198E-3</v>
      </c>
      <c r="DT42">
        <v>1</v>
      </c>
      <c r="DU42">
        <v>3</v>
      </c>
      <c r="DV42">
        <v>3</v>
      </c>
      <c r="DW42" t="s">
        <v>263</v>
      </c>
      <c r="DX42">
        <v>100</v>
      </c>
      <c r="DY42">
        <v>100</v>
      </c>
      <c r="DZ42">
        <v>-3.7789999999999999</v>
      </c>
      <c r="EA42">
        <v>0.38100000000000001</v>
      </c>
      <c r="EB42">
        <v>2</v>
      </c>
      <c r="EC42">
        <v>515.25</v>
      </c>
      <c r="ED42">
        <v>416.048</v>
      </c>
      <c r="EE42">
        <v>27.269100000000002</v>
      </c>
      <c r="EF42">
        <v>30.134</v>
      </c>
      <c r="EG42">
        <v>30</v>
      </c>
      <c r="EH42">
        <v>30.305399999999999</v>
      </c>
      <c r="EI42">
        <v>30.340599999999998</v>
      </c>
      <c r="EJ42">
        <v>20.110399999999998</v>
      </c>
      <c r="EK42">
        <v>27.031199999999998</v>
      </c>
      <c r="EL42">
        <v>0</v>
      </c>
      <c r="EM42">
        <v>27.273199999999999</v>
      </c>
      <c r="EN42">
        <v>400.255</v>
      </c>
      <c r="EO42">
        <v>15.7494</v>
      </c>
      <c r="EP42">
        <v>100.47199999999999</v>
      </c>
      <c r="EQ42">
        <v>90.314800000000005</v>
      </c>
    </row>
    <row r="43" spans="1:147" x14ac:dyDescent="0.3">
      <c r="A43">
        <v>27</v>
      </c>
      <c r="B43">
        <v>1684840866.5999999</v>
      </c>
      <c r="C43">
        <v>1621.1999998092699</v>
      </c>
      <c r="D43" t="s">
        <v>333</v>
      </c>
      <c r="E43" t="s">
        <v>334</v>
      </c>
      <c r="F43">
        <v>1684840858.5999999</v>
      </c>
      <c r="G43">
        <f t="shared" si="0"/>
        <v>2.7406084578399468E-3</v>
      </c>
      <c r="H43">
        <f t="shared" si="1"/>
        <v>1.1593548710184072</v>
      </c>
      <c r="I43">
        <f t="shared" si="2"/>
        <v>400.01032258064498</v>
      </c>
      <c r="J43">
        <f t="shared" si="3"/>
        <v>368.74161265362039</v>
      </c>
      <c r="K43">
        <f t="shared" si="4"/>
        <v>35.216656999187485</v>
      </c>
      <c r="L43">
        <f t="shared" si="5"/>
        <v>38.202974231958045</v>
      </c>
      <c r="M43">
        <f t="shared" si="6"/>
        <v>0.11507200746746164</v>
      </c>
      <c r="N43">
        <f t="shared" si="7"/>
        <v>3.3540328686939538</v>
      </c>
      <c r="O43">
        <f t="shared" si="8"/>
        <v>0.11292289517926858</v>
      </c>
      <c r="P43">
        <f t="shared" si="9"/>
        <v>7.0766555576630766E-2</v>
      </c>
      <c r="Q43">
        <f t="shared" si="10"/>
        <v>16.52193313137327</v>
      </c>
      <c r="R43">
        <f t="shared" si="11"/>
        <v>27.650545524137783</v>
      </c>
      <c r="S43">
        <f t="shared" si="12"/>
        <v>27.984812903225802</v>
      </c>
      <c r="T43">
        <f t="shared" si="13"/>
        <v>3.7914811943381292</v>
      </c>
      <c r="U43">
        <f t="shared" si="14"/>
        <v>40.084468338276579</v>
      </c>
      <c r="V43">
        <f t="shared" si="15"/>
        <v>1.5382770012192426</v>
      </c>
      <c r="W43">
        <f t="shared" si="16"/>
        <v>3.8375886346741064</v>
      </c>
      <c r="X43">
        <f t="shared" si="17"/>
        <v>2.2532041931188864</v>
      </c>
      <c r="Y43">
        <f t="shared" si="18"/>
        <v>-120.86083299074166</v>
      </c>
      <c r="Z43">
        <f t="shared" si="19"/>
        <v>37.517193860889151</v>
      </c>
      <c r="AA43">
        <f t="shared" si="20"/>
        <v>2.44037758317728</v>
      </c>
      <c r="AB43">
        <f t="shared" si="21"/>
        <v>-64.381328415301951</v>
      </c>
      <c r="AC43">
        <v>-3.9488979719101598E-2</v>
      </c>
      <c r="AD43">
        <v>4.4329839159316202E-2</v>
      </c>
      <c r="AE43">
        <v>3.3418756051395602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50156.999826304229</v>
      </c>
      <c r="AK43" t="s">
        <v>251</v>
      </c>
      <c r="AL43">
        <v>2.2946653846153802</v>
      </c>
      <c r="AM43">
        <v>1.7592000000000001</v>
      </c>
      <c r="AN43">
        <f t="shared" si="25"/>
        <v>-0.53546538461538007</v>
      </c>
      <c r="AO43">
        <f t="shared" si="26"/>
        <v>-0.30438005037254434</v>
      </c>
      <c r="AP43">
        <v>-0.82601972285566105</v>
      </c>
      <c r="AQ43" t="s">
        <v>335</v>
      </c>
      <c r="AR43">
        <v>2.3131269230769198</v>
      </c>
      <c r="AS43">
        <v>1.5092000000000001</v>
      </c>
      <c r="AT43">
        <f t="shared" si="27"/>
        <v>-0.53268415258210955</v>
      </c>
      <c r="AU43">
        <v>0.5</v>
      </c>
      <c r="AV43">
        <f t="shared" si="28"/>
        <v>84.29819950678673</v>
      </c>
      <c r="AW43">
        <f t="shared" si="29"/>
        <v>1.1593548710184072</v>
      </c>
      <c r="AX43">
        <f t="shared" si="30"/>
        <v>-22.452157484235148</v>
      </c>
      <c r="AY43">
        <f t="shared" si="31"/>
        <v>1</v>
      </c>
      <c r="AZ43">
        <f t="shared" si="32"/>
        <v>2.3551803069224848E-2</v>
      </c>
      <c r="BA43">
        <f t="shared" si="33"/>
        <v>0.16565067585475748</v>
      </c>
      <c r="BB43" t="s">
        <v>253</v>
      </c>
      <c r="BC43">
        <v>0</v>
      </c>
      <c r="BD43">
        <f t="shared" si="34"/>
        <v>1.5092000000000001</v>
      </c>
      <c r="BE43">
        <f t="shared" si="35"/>
        <v>-0.53268415258210955</v>
      </c>
      <c r="BF43">
        <f t="shared" si="36"/>
        <v>0.14211005002273761</v>
      </c>
      <c r="BG43">
        <f t="shared" si="37"/>
        <v>1.023503949153125</v>
      </c>
      <c r="BH43">
        <f t="shared" si="38"/>
        <v>-0.46688358796446333</v>
      </c>
      <c r="BI43">
        <f t="shared" si="39"/>
        <v>99.9982258064516</v>
      </c>
      <c r="BJ43">
        <f t="shared" si="40"/>
        <v>84.29819950678673</v>
      </c>
      <c r="BK43">
        <f t="shared" si="41"/>
        <v>0.84299695146539344</v>
      </c>
      <c r="BL43">
        <f t="shared" si="42"/>
        <v>0.19599390293078695</v>
      </c>
      <c r="BM43">
        <v>0.64606417405157002</v>
      </c>
      <c r="BN43">
        <v>0.5</v>
      </c>
      <c r="BO43" t="s">
        <v>254</v>
      </c>
      <c r="BP43">
        <v>1684840858.5999999</v>
      </c>
      <c r="BQ43">
        <v>400.01032258064498</v>
      </c>
      <c r="BR43">
        <v>400.30177419354902</v>
      </c>
      <c r="BS43">
        <v>16.1067741935484</v>
      </c>
      <c r="BT43">
        <v>15.7583612903226</v>
      </c>
      <c r="BU43">
        <v>500.00735483871</v>
      </c>
      <c r="BV43">
        <v>95.304916129032307</v>
      </c>
      <c r="BW43">
        <v>0.200054806451613</v>
      </c>
      <c r="BX43">
        <v>28.192293548387099</v>
      </c>
      <c r="BY43">
        <v>27.984812903225802</v>
      </c>
      <c r="BZ43">
        <v>999.9</v>
      </c>
      <c r="CA43">
        <v>9992.0967741935492</v>
      </c>
      <c r="CB43">
        <v>0</v>
      </c>
      <c r="CC43">
        <v>73.459254838709697</v>
      </c>
      <c r="CD43">
        <v>99.9982258064516</v>
      </c>
      <c r="CE43">
        <v>0.90009183870967702</v>
      </c>
      <c r="CF43">
        <v>9.9907967741935499E-2</v>
      </c>
      <c r="CG43">
        <v>0</v>
      </c>
      <c r="CH43">
        <v>2.3317967741935499</v>
      </c>
      <c r="CI43">
        <v>0</v>
      </c>
      <c r="CJ43">
        <v>30.241558064516099</v>
      </c>
      <c r="CK43">
        <v>914.35196774193503</v>
      </c>
      <c r="CL43">
        <v>38.024000000000001</v>
      </c>
      <c r="CM43">
        <v>42.418999999999997</v>
      </c>
      <c r="CN43">
        <v>40.173000000000002</v>
      </c>
      <c r="CO43">
        <v>40.941064516129003</v>
      </c>
      <c r="CP43">
        <v>38.620935483871001</v>
      </c>
      <c r="CQ43">
        <v>90.005806451612898</v>
      </c>
      <c r="CR43">
        <v>9.98935483870968</v>
      </c>
      <c r="CS43">
        <v>0</v>
      </c>
      <c r="CT43">
        <v>59.600000143051098</v>
      </c>
      <c r="CU43">
        <v>2.3131269230769198</v>
      </c>
      <c r="CV43">
        <v>0.31322050679858499</v>
      </c>
      <c r="CW43">
        <v>-0.85804104457446295</v>
      </c>
      <c r="CX43">
        <v>30.270403846153801</v>
      </c>
      <c r="CY43">
        <v>15</v>
      </c>
      <c r="CZ43">
        <v>1684839094.3</v>
      </c>
      <c r="DA43" t="s">
        <v>255</v>
      </c>
      <c r="DB43">
        <v>3</v>
      </c>
      <c r="DC43">
        <v>-3.7789999999999999</v>
      </c>
      <c r="DD43">
        <v>0.38100000000000001</v>
      </c>
      <c r="DE43">
        <v>400</v>
      </c>
      <c r="DF43">
        <v>16</v>
      </c>
      <c r="DG43">
        <v>1.48</v>
      </c>
      <c r="DH43">
        <v>0.45</v>
      </c>
      <c r="DI43">
        <v>-0.27313888076923099</v>
      </c>
      <c r="DJ43">
        <v>-7.4321859130900003E-2</v>
      </c>
      <c r="DK43">
        <v>9.0327357984551104E-2</v>
      </c>
      <c r="DL43">
        <v>1</v>
      </c>
      <c r="DM43">
        <v>2.32830909090909</v>
      </c>
      <c r="DN43">
        <v>8.1352872575195301E-2</v>
      </c>
      <c r="DO43">
        <v>0.19173759272195401</v>
      </c>
      <c r="DP43">
        <v>1</v>
      </c>
      <c r="DQ43">
        <v>0.35030921153846201</v>
      </c>
      <c r="DR43">
        <v>-2.27034252539948E-2</v>
      </c>
      <c r="DS43">
        <v>3.9872257047521304E-3</v>
      </c>
      <c r="DT43">
        <v>1</v>
      </c>
      <c r="DU43">
        <v>3</v>
      </c>
      <c r="DV43">
        <v>3</v>
      </c>
      <c r="DW43" t="s">
        <v>263</v>
      </c>
      <c r="DX43">
        <v>100</v>
      </c>
      <c r="DY43">
        <v>100</v>
      </c>
      <c r="DZ43">
        <v>-3.7789999999999999</v>
      </c>
      <c r="EA43">
        <v>0.38100000000000001</v>
      </c>
      <c r="EB43">
        <v>2</v>
      </c>
      <c r="EC43">
        <v>515.27099999999996</v>
      </c>
      <c r="ED43">
        <v>416.048</v>
      </c>
      <c r="EE43">
        <v>27.2301</v>
      </c>
      <c r="EF43">
        <v>30.136600000000001</v>
      </c>
      <c r="EG43">
        <v>30.0001</v>
      </c>
      <c r="EH43">
        <v>30.308</v>
      </c>
      <c r="EI43">
        <v>30.340599999999998</v>
      </c>
      <c r="EJ43">
        <v>20.1096</v>
      </c>
      <c r="EK43">
        <v>27.031199999999998</v>
      </c>
      <c r="EL43">
        <v>0</v>
      </c>
      <c r="EM43">
        <v>27.238</v>
      </c>
      <c r="EN43">
        <v>400.37799999999999</v>
      </c>
      <c r="EO43">
        <v>15.7494</v>
      </c>
      <c r="EP43">
        <v>100.473</v>
      </c>
      <c r="EQ43">
        <v>90.313999999999993</v>
      </c>
    </row>
    <row r="44" spans="1:147" x14ac:dyDescent="0.3">
      <c r="A44">
        <v>28</v>
      </c>
      <c r="B44">
        <v>1684840926.5999999</v>
      </c>
      <c r="C44">
        <v>1681.1999998092699</v>
      </c>
      <c r="D44" t="s">
        <v>336</v>
      </c>
      <c r="E44" t="s">
        <v>337</v>
      </c>
      <c r="F44">
        <v>1684840918.5999999</v>
      </c>
      <c r="G44">
        <f t="shared" si="0"/>
        <v>2.5765713180768788E-3</v>
      </c>
      <c r="H44">
        <f t="shared" si="1"/>
        <v>0.69362455187149785</v>
      </c>
      <c r="I44">
        <f t="shared" si="2"/>
        <v>400.02858064516101</v>
      </c>
      <c r="J44">
        <f t="shared" si="3"/>
        <v>374.60279229314614</v>
      </c>
      <c r="K44">
        <f t="shared" si="4"/>
        <v>35.777343304479679</v>
      </c>
      <c r="L44">
        <f t="shared" si="5"/>
        <v>38.205694553781669</v>
      </c>
      <c r="M44">
        <f t="shared" si="6"/>
        <v>0.10807627886457884</v>
      </c>
      <c r="N44">
        <f t="shared" si="7"/>
        <v>3.3560437996922743</v>
      </c>
      <c r="O44">
        <f t="shared" si="8"/>
        <v>0.10617932415462766</v>
      </c>
      <c r="P44">
        <f t="shared" si="9"/>
        <v>6.6529738124525922E-2</v>
      </c>
      <c r="Q44">
        <f t="shared" si="10"/>
        <v>16.52283868285015</v>
      </c>
      <c r="R44">
        <f t="shared" si="11"/>
        <v>27.674777337623492</v>
      </c>
      <c r="S44">
        <f t="shared" si="12"/>
        <v>27.977048387096801</v>
      </c>
      <c r="T44">
        <f t="shared" si="13"/>
        <v>3.7897651458445045</v>
      </c>
      <c r="U44">
        <f t="shared" si="14"/>
        <v>40.077429706437265</v>
      </c>
      <c r="V44">
        <f t="shared" si="15"/>
        <v>1.5367885120240179</v>
      </c>
      <c r="W44">
        <f t="shared" si="16"/>
        <v>3.8345485807868007</v>
      </c>
      <c r="X44">
        <f t="shared" si="17"/>
        <v>2.2529766338204866</v>
      </c>
      <c r="Y44">
        <f t="shared" si="18"/>
        <v>-113.62679512719035</v>
      </c>
      <c r="Z44">
        <f t="shared" si="19"/>
        <v>36.481532804071499</v>
      </c>
      <c r="AA44">
        <f t="shared" si="20"/>
        <v>2.3713365469384917</v>
      </c>
      <c r="AB44">
        <f t="shared" si="21"/>
        <v>-58.251087093330206</v>
      </c>
      <c r="AC44">
        <v>-3.9518705706601598E-2</v>
      </c>
      <c r="AD44">
        <v>4.4363209184424497E-2</v>
      </c>
      <c r="AE44">
        <v>3.3438773845551601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50195.539093334708</v>
      </c>
      <c r="AK44" t="s">
        <v>251</v>
      </c>
      <c r="AL44">
        <v>2.2946653846153802</v>
      </c>
      <c r="AM44">
        <v>1.7592000000000001</v>
      </c>
      <c r="AN44">
        <f t="shared" si="25"/>
        <v>-0.53546538461538007</v>
      </c>
      <c r="AO44">
        <f t="shared" si="26"/>
        <v>-0.30438005037254434</v>
      </c>
      <c r="AP44">
        <v>-0.82601972285566105</v>
      </c>
      <c r="AQ44" t="s">
        <v>338</v>
      </c>
      <c r="AR44">
        <v>2.3591115384615402</v>
      </c>
      <c r="AS44">
        <v>1.5</v>
      </c>
      <c r="AT44">
        <f t="shared" si="27"/>
        <v>-0.5727410256410268</v>
      </c>
      <c r="AU44">
        <v>0.5</v>
      </c>
      <c r="AV44">
        <f t="shared" si="28"/>
        <v>84.30030558353954</v>
      </c>
      <c r="AW44">
        <f t="shared" si="29"/>
        <v>0.69362455187149785</v>
      </c>
      <c r="AX44">
        <f t="shared" si="30"/>
        <v>-24.141121740884206</v>
      </c>
      <c r="AY44">
        <f t="shared" si="31"/>
        <v>1</v>
      </c>
      <c r="AZ44">
        <f t="shared" si="32"/>
        <v>1.8026557130581555E-2</v>
      </c>
      <c r="BA44">
        <f t="shared" si="33"/>
        <v>0.17280000000000006</v>
      </c>
      <c r="BB44" t="s">
        <v>253</v>
      </c>
      <c r="BC44">
        <v>0</v>
      </c>
      <c r="BD44">
        <f t="shared" si="34"/>
        <v>1.5</v>
      </c>
      <c r="BE44">
        <f t="shared" si="35"/>
        <v>-0.5727410256410268</v>
      </c>
      <c r="BF44">
        <f t="shared" si="36"/>
        <v>0.1473396998635744</v>
      </c>
      <c r="BG44">
        <f t="shared" si="37"/>
        <v>1.0810984787985349</v>
      </c>
      <c r="BH44">
        <f t="shared" si="38"/>
        <v>-0.48406490400155577</v>
      </c>
      <c r="BI44">
        <f t="shared" si="39"/>
        <v>100.000377419355</v>
      </c>
      <c r="BJ44">
        <f t="shared" si="40"/>
        <v>84.30030558353954</v>
      </c>
      <c r="BK44">
        <f t="shared" si="41"/>
        <v>0.84299987419070754</v>
      </c>
      <c r="BL44">
        <f t="shared" si="42"/>
        <v>0.19599974838141507</v>
      </c>
      <c r="BM44">
        <v>0.64606417405157002</v>
      </c>
      <c r="BN44">
        <v>0.5</v>
      </c>
      <c r="BO44" t="s">
        <v>254</v>
      </c>
      <c r="BP44">
        <v>1684840918.5999999</v>
      </c>
      <c r="BQ44">
        <v>400.02858064516101</v>
      </c>
      <c r="BR44">
        <v>400.25138709677401</v>
      </c>
      <c r="BS44">
        <v>16.090777419354801</v>
      </c>
      <c r="BT44">
        <v>15.7632064516129</v>
      </c>
      <c r="BU44">
        <v>499.997064516129</v>
      </c>
      <c r="BV44">
        <v>95.307429032258099</v>
      </c>
      <c r="BW44">
        <v>0.19998319354838701</v>
      </c>
      <c r="BX44">
        <v>28.1786806451613</v>
      </c>
      <c r="BY44">
        <v>27.977048387096801</v>
      </c>
      <c r="BZ44">
        <v>999.9</v>
      </c>
      <c r="CA44">
        <v>9999.3548387096798</v>
      </c>
      <c r="CB44">
        <v>0</v>
      </c>
      <c r="CC44">
        <v>73.459254838709697</v>
      </c>
      <c r="CD44">
        <v>100.000377419355</v>
      </c>
      <c r="CE44">
        <v>0.89998183870967696</v>
      </c>
      <c r="CF44">
        <v>0.100018112903226</v>
      </c>
      <c r="CG44">
        <v>0</v>
      </c>
      <c r="CH44">
        <v>2.3819548387096798</v>
      </c>
      <c r="CI44">
        <v>0</v>
      </c>
      <c r="CJ44">
        <v>29.603474193548401</v>
      </c>
      <c r="CK44">
        <v>914.33632258064495</v>
      </c>
      <c r="CL44">
        <v>37.877000000000002</v>
      </c>
      <c r="CM44">
        <v>42.271999999999998</v>
      </c>
      <c r="CN44">
        <v>40.014000000000003</v>
      </c>
      <c r="CO44">
        <v>40.838419354838699</v>
      </c>
      <c r="CP44">
        <v>38.491870967741903</v>
      </c>
      <c r="CQ44">
        <v>89.998387096774195</v>
      </c>
      <c r="CR44">
        <v>9.9993548387096798</v>
      </c>
      <c r="CS44">
        <v>0</v>
      </c>
      <c r="CT44">
        <v>59.400000095367403</v>
      </c>
      <c r="CU44">
        <v>2.3591115384615402</v>
      </c>
      <c r="CV44">
        <v>0.71834872751878498</v>
      </c>
      <c r="CW44">
        <v>-2.9418813326647201E-2</v>
      </c>
      <c r="CX44">
        <v>29.606449999999999</v>
      </c>
      <c r="CY44">
        <v>15</v>
      </c>
      <c r="CZ44">
        <v>1684839094.3</v>
      </c>
      <c r="DA44" t="s">
        <v>255</v>
      </c>
      <c r="DB44">
        <v>3</v>
      </c>
      <c r="DC44">
        <v>-3.7789999999999999</v>
      </c>
      <c r="DD44">
        <v>0.38100000000000001</v>
      </c>
      <c r="DE44">
        <v>400</v>
      </c>
      <c r="DF44">
        <v>16</v>
      </c>
      <c r="DG44">
        <v>1.48</v>
      </c>
      <c r="DH44">
        <v>0.45</v>
      </c>
      <c r="DI44">
        <v>-0.23311969807692301</v>
      </c>
      <c r="DJ44">
        <v>-0.10457874856994601</v>
      </c>
      <c r="DK44">
        <v>0.100731618761736</v>
      </c>
      <c r="DL44">
        <v>1</v>
      </c>
      <c r="DM44">
        <v>2.34891363636364</v>
      </c>
      <c r="DN44">
        <v>5.5882497984126998E-2</v>
      </c>
      <c r="DO44">
        <v>0.168162595277348</v>
      </c>
      <c r="DP44">
        <v>1</v>
      </c>
      <c r="DQ44">
        <v>0.32969605769230798</v>
      </c>
      <c r="DR44">
        <v>-2.2679615811492301E-2</v>
      </c>
      <c r="DS44">
        <v>3.81137101525191E-3</v>
      </c>
      <c r="DT44">
        <v>1</v>
      </c>
      <c r="DU44">
        <v>3</v>
      </c>
      <c r="DV44">
        <v>3</v>
      </c>
      <c r="DW44" t="s">
        <v>263</v>
      </c>
      <c r="DX44">
        <v>100</v>
      </c>
      <c r="DY44">
        <v>100</v>
      </c>
      <c r="DZ44">
        <v>-3.7789999999999999</v>
      </c>
      <c r="EA44">
        <v>0.38100000000000001</v>
      </c>
      <c r="EB44">
        <v>2</v>
      </c>
      <c r="EC44">
        <v>515.27099999999996</v>
      </c>
      <c r="ED44">
        <v>415.94299999999998</v>
      </c>
      <c r="EE44">
        <v>27.295100000000001</v>
      </c>
      <c r="EF44">
        <v>30.1418</v>
      </c>
      <c r="EG44">
        <v>30.0001</v>
      </c>
      <c r="EH44">
        <v>30.308</v>
      </c>
      <c r="EI44">
        <v>30.3432</v>
      </c>
      <c r="EJ44">
        <v>20.1067</v>
      </c>
      <c r="EK44">
        <v>27.031199999999998</v>
      </c>
      <c r="EL44">
        <v>0</v>
      </c>
      <c r="EM44">
        <v>27.305099999999999</v>
      </c>
      <c r="EN44">
        <v>400.27699999999999</v>
      </c>
      <c r="EO44">
        <v>15.769600000000001</v>
      </c>
      <c r="EP44">
        <v>100.473</v>
      </c>
      <c r="EQ44">
        <v>90.313400000000001</v>
      </c>
    </row>
    <row r="45" spans="1:147" x14ac:dyDescent="0.3">
      <c r="A45">
        <v>29</v>
      </c>
      <c r="B45">
        <v>1684840986.5999999</v>
      </c>
      <c r="C45">
        <v>1741.1999998092699</v>
      </c>
      <c r="D45" t="s">
        <v>339</v>
      </c>
      <c r="E45" t="s">
        <v>340</v>
      </c>
      <c r="F45">
        <v>1684840978.5999999</v>
      </c>
      <c r="G45">
        <f t="shared" si="0"/>
        <v>2.375390333713188E-3</v>
      </c>
      <c r="H45">
        <f t="shared" si="1"/>
        <v>0.90473352255547546</v>
      </c>
      <c r="I45">
        <f t="shared" si="2"/>
        <v>400.00916129032299</v>
      </c>
      <c r="J45">
        <f t="shared" si="3"/>
        <v>370.30726266444702</v>
      </c>
      <c r="K45">
        <f t="shared" si="4"/>
        <v>35.367343993077732</v>
      </c>
      <c r="L45">
        <f t="shared" si="5"/>
        <v>38.204115971003439</v>
      </c>
      <c r="M45">
        <f t="shared" si="6"/>
        <v>9.9400853899810487E-2</v>
      </c>
      <c r="N45">
        <f t="shared" si="7"/>
        <v>3.3556743746573354</v>
      </c>
      <c r="O45">
        <f t="shared" si="8"/>
        <v>9.7793603462802053E-2</v>
      </c>
      <c r="P45">
        <f t="shared" si="9"/>
        <v>6.1263242432979113E-2</v>
      </c>
      <c r="Q45">
        <f t="shared" si="10"/>
        <v>16.524506651692882</v>
      </c>
      <c r="R45">
        <f t="shared" si="11"/>
        <v>27.715887034081501</v>
      </c>
      <c r="S45">
        <f t="shared" si="12"/>
        <v>27.978999999999999</v>
      </c>
      <c r="T45">
        <f t="shared" si="13"/>
        <v>3.7901964112565563</v>
      </c>
      <c r="U45">
        <f t="shared" si="14"/>
        <v>40.04204361261403</v>
      </c>
      <c r="V45">
        <f t="shared" si="15"/>
        <v>1.5349945156759497</v>
      </c>
      <c r="W45">
        <f t="shared" si="16"/>
        <v>3.8334569796842142</v>
      </c>
      <c r="X45">
        <f t="shared" si="17"/>
        <v>2.2552018955806066</v>
      </c>
      <c r="Y45">
        <f t="shared" si="18"/>
        <v>-104.7547137167516</v>
      </c>
      <c r="Z45">
        <f t="shared" si="19"/>
        <v>35.239734816743372</v>
      </c>
      <c r="AA45">
        <f t="shared" si="20"/>
        <v>2.2908370371321216</v>
      </c>
      <c r="AB45">
        <f t="shared" si="21"/>
        <v>-50.699635211183228</v>
      </c>
      <c r="AC45">
        <v>-3.9513244248152203E-2</v>
      </c>
      <c r="AD45">
        <v>4.4357078218864997E-2</v>
      </c>
      <c r="AE45">
        <v>3.3435096409105798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50189.714625163258</v>
      </c>
      <c r="AK45" t="s">
        <v>251</v>
      </c>
      <c r="AL45">
        <v>2.2946653846153802</v>
      </c>
      <c r="AM45">
        <v>1.7592000000000001</v>
      </c>
      <c r="AN45">
        <f t="shared" si="25"/>
        <v>-0.53546538461538007</v>
      </c>
      <c r="AO45">
        <f t="shared" si="26"/>
        <v>-0.30438005037254434</v>
      </c>
      <c r="AP45">
        <v>-0.82601972285566105</v>
      </c>
      <c r="AQ45" t="s">
        <v>341</v>
      </c>
      <c r="AR45">
        <v>2.3053730769230798</v>
      </c>
      <c r="AS45">
        <v>1.278</v>
      </c>
      <c r="AT45">
        <f t="shared" si="27"/>
        <v>-0.80389129649693247</v>
      </c>
      <c r="AU45">
        <v>0.5</v>
      </c>
      <c r="AV45">
        <f t="shared" si="28"/>
        <v>84.306193270980103</v>
      </c>
      <c r="AW45">
        <f t="shared" si="29"/>
        <v>0.90473352255547546</v>
      </c>
      <c r="AX45">
        <f t="shared" si="30"/>
        <v>-33.886507505664582</v>
      </c>
      <c r="AY45">
        <f t="shared" si="31"/>
        <v>1</v>
      </c>
      <c r="AZ45">
        <f t="shared" si="32"/>
        <v>2.0529372496372659E-2</v>
      </c>
      <c r="BA45">
        <f t="shared" si="33"/>
        <v>0.3765258215962442</v>
      </c>
      <c r="BB45" t="s">
        <v>253</v>
      </c>
      <c r="BC45">
        <v>0</v>
      </c>
      <c r="BD45">
        <f t="shared" si="34"/>
        <v>1.278</v>
      </c>
      <c r="BE45">
        <f t="shared" si="35"/>
        <v>-0.80389129649693247</v>
      </c>
      <c r="BF45">
        <f t="shared" si="36"/>
        <v>0.27353342428376537</v>
      </c>
      <c r="BG45">
        <f t="shared" si="37"/>
        <v>1.0105321696496536</v>
      </c>
      <c r="BH45">
        <f t="shared" si="38"/>
        <v>-0.89865753011399918</v>
      </c>
      <c r="BI45">
        <f t="shared" si="39"/>
        <v>100.00700000000001</v>
      </c>
      <c r="BJ45">
        <f t="shared" si="40"/>
        <v>84.306193270980103</v>
      </c>
      <c r="BK45">
        <f t="shared" si="41"/>
        <v>0.84300292250522568</v>
      </c>
      <c r="BL45">
        <f t="shared" si="42"/>
        <v>0.19600584501045135</v>
      </c>
      <c r="BM45">
        <v>0.64606417405157002</v>
      </c>
      <c r="BN45">
        <v>0.5</v>
      </c>
      <c r="BO45" t="s">
        <v>254</v>
      </c>
      <c r="BP45">
        <v>1684840978.5999999</v>
      </c>
      <c r="BQ45">
        <v>400.00916129032299</v>
      </c>
      <c r="BR45">
        <v>400.24883870967699</v>
      </c>
      <c r="BS45">
        <v>16.071877419354799</v>
      </c>
      <c r="BT45">
        <v>15.769880645161299</v>
      </c>
      <c r="BU45">
        <v>500.00196774193603</v>
      </c>
      <c r="BV45">
        <v>95.308093548387106</v>
      </c>
      <c r="BW45">
        <v>0.200008935483871</v>
      </c>
      <c r="BX45">
        <v>28.173790322580601</v>
      </c>
      <c r="BY45">
        <v>27.978999999999999</v>
      </c>
      <c r="BZ45">
        <v>999.9</v>
      </c>
      <c r="CA45">
        <v>9997.9032258064508</v>
      </c>
      <c r="CB45">
        <v>0</v>
      </c>
      <c r="CC45">
        <v>73.466177419354807</v>
      </c>
      <c r="CD45">
        <v>100.00700000000001</v>
      </c>
      <c r="CE45">
        <v>0.89987300000000003</v>
      </c>
      <c r="CF45">
        <v>0.10012699999999999</v>
      </c>
      <c r="CG45">
        <v>0</v>
      </c>
      <c r="CH45">
        <v>2.3172935483871</v>
      </c>
      <c r="CI45">
        <v>0</v>
      </c>
      <c r="CJ45">
        <v>28.986045161290299</v>
      </c>
      <c r="CK45">
        <v>914.36183870967704</v>
      </c>
      <c r="CL45">
        <v>37.741870967741903</v>
      </c>
      <c r="CM45">
        <v>42.162999999999997</v>
      </c>
      <c r="CN45">
        <v>39.875</v>
      </c>
      <c r="CO45">
        <v>40.725612903225802</v>
      </c>
      <c r="CP45">
        <v>38.370935483871001</v>
      </c>
      <c r="CQ45">
        <v>89.992580645161198</v>
      </c>
      <c r="CR45">
        <v>10.01</v>
      </c>
      <c r="CS45">
        <v>0</v>
      </c>
      <c r="CT45">
        <v>59.400000095367403</v>
      </c>
      <c r="CU45">
        <v>2.3053730769230798</v>
      </c>
      <c r="CV45">
        <v>-1.1302803387837801</v>
      </c>
      <c r="CW45">
        <v>0.99837605578172794</v>
      </c>
      <c r="CX45">
        <v>29.021088461538501</v>
      </c>
      <c r="CY45">
        <v>15</v>
      </c>
      <c r="CZ45">
        <v>1684839094.3</v>
      </c>
      <c r="DA45" t="s">
        <v>255</v>
      </c>
      <c r="DB45">
        <v>3</v>
      </c>
      <c r="DC45">
        <v>-3.7789999999999999</v>
      </c>
      <c r="DD45">
        <v>0.38100000000000001</v>
      </c>
      <c r="DE45">
        <v>400</v>
      </c>
      <c r="DF45">
        <v>16</v>
      </c>
      <c r="DG45">
        <v>1.48</v>
      </c>
      <c r="DH45">
        <v>0.45</v>
      </c>
      <c r="DI45">
        <v>-0.228444649807692</v>
      </c>
      <c r="DJ45">
        <v>4.7659706565355398E-2</v>
      </c>
      <c r="DK45">
        <v>0.113440529368719</v>
      </c>
      <c r="DL45">
        <v>1</v>
      </c>
      <c r="DM45">
        <v>2.3563863636363598</v>
      </c>
      <c r="DN45">
        <v>-0.329409279315446</v>
      </c>
      <c r="DO45">
        <v>0.20644558670166599</v>
      </c>
      <c r="DP45">
        <v>1</v>
      </c>
      <c r="DQ45">
        <v>0.30487976923076898</v>
      </c>
      <c r="DR45">
        <v>-2.6293431230257101E-2</v>
      </c>
      <c r="DS45">
        <v>4.5396109101966302E-3</v>
      </c>
      <c r="DT45">
        <v>1</v>
      </c>
      <c r="DU45">
        <v>3</v>
      </c>
      <c r="DV45">
        <v>3</v>
      </c>
      <c r="DW45" t="s">
        <v>263</v>
      </c>
      <c r="DX45">
        <v>100</v>
      </c>
      <c r="DY45">
        <v>100</v>
      </c>
      <c r="DZ45">
        <v>-3.7789999999999999</v>
      </c>
      <c r="EA45">
        <v>0.38100000000000001</v>
      </c>
      <c r="EB45">
        <v>2</v>
      </c>
      <c r="EC45">
        <v>515.29100000000005</v>
      </c>
      <c r="ED45">
        <v>416.31299999999999</v>
      </c>
      <c r="EE45">
        <v>27.307700000000001</v>
      </c>
      <c r="EF45">
        <v>30.144500000000001</v>
      </c>
      <c r="EG45">
        <v>29.9999</v>
      </c>
      <c r="EH45">
        <v>30.310600000000001</v>
      </c>
      <c r="EI45">
        <v>30.3432</v>
      </c>
      <c r="EJ45">
        <v>20.108000000000001</v>
      </c>
      <c r="EK45">
        <v>26.747599999999998</v>
      </c>
      <c r="EL45">
        <v>0</v>
      </c>
      <c r="EM45">
        <v>27.317799999999998</v>
      </c>
      <c r="EN45">
        <v>400.27</v>
      </c>
      <c r="EO45">
        <v>15.855600000000001</v>
      </c>
      <c r="EP45">
        <v>100.47199999999999</v>
      </c>
      <c r="EQ45">
        <v>90.313699999999997</v>
      </c>
    </row>
    <row r="46" spans="1:147" x14ac:dyDescent="0.3">
      <c r="A46">
        <v>30</v>
      </c>
      <c r="B46">
        <v>1684841046.5999999</v>
      </c>
      <c r="C46">
        <v>1801.1999998092699</v>
      </c>
      <c r="D46" t="s">
        <v>342</v>
      </c>
      <c r="E46" t="s">
        <v>343</v>
      </c>
      <c r="F46">
        <v>1684841038.5999999</v>
      </c>
      <c r="G46">
        <f t="shared" si="0"/>
        <v>2.1714412109151708E-3</v>
      </c>
      <c r="H46">
        <f t="shared" si="1"/>
        <v>1.0104881511938384</v>
      </c>
      <c r="I46">
        <f t="shared" si="2"/>
        <v>400.01080645161301</v>
      </c>
      <c r="J46">
        <f t="shared" si="3"/>
        <v>367.12322056685105</v>
      </c>
      <c r="K46">
        <f t="shared" si="4"/>
        <v>35.062148715359143</v>
      </c>
      <c r="L46">
        <f t="shared" si="5"/>
        <v>38.203081684404872</v>
      </c>
      <c r="M46">
        <f t="shared" si="6"/>
        <v>9.0834374248555907E-2</v>
      </c>
      <c r="N46">
        <f t="shared" si="7"/>
        <v>3.3580067689878477</v>
      </c>
      <c r="O46">
        <f t="shared" si="8"/>
        <v>8.9491114964263874E-2</v>
      </c>
      <c r="P46">
        <f t="shared" si="9"/>
        <v>5.6050978564819012E-2</v>
      </c>
      <c r="Q46">
        <f t="shared" si="10"/>
        <v>16.523026303302611</v>
      </c>
      <c r="R46">
        <f t="shared" si="11"/>
        <v>27.754149683473905</v>
      </c>
      <c r="S46">
        <f t="shared" si="12"/>
        <v>27.976348387096799</v>
      </c>
      <c r="T46">
        <f t="shared" si="13"/>
        <v>3.7896104709967262</v>
      </c>
      <c r="U46">
        <f t="shared" si="14"/>
        <v>40.111091587158064</v>
      </c>
      <c r="V46">
        <f t="shared" si="15"/>
        <v>1.5368650670355957</v>
      </c>
      <c r="W46">
        <f t="shared" si="16"/>
        <v>3.8315214226870782</v>
      </c>
      <c r="X46">
        <f t="shared" si="17"/>
        <v>2.2527454039611303</v>
      </c>
      <c r="Y46">
        <f t="shared" si="18"/>
        <v>-95.760557401359037</v>
      </c>
      <c r="Z46">
        <f t="shared" si="19"/>
        <v>34.173919444785497</v>
      </c>
      <c r="AA46">
        <f t="shared" si="20"/>
        <v>2.2198830297566232</v>
      </c>
      <c r="AB46">
        <f t="shared" si="21"/>
        <v>-42.843728623514309</v>
      </c>
      <c r="AC46">
        <v>-3.9547729702624802E-2</v>
      </c>
      <c r="AD46">
        <v>4.4395791162602102E-2</v>
      </c>
      <c r="AE46">
        <v>3.3458314183864202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50233.108176892434</v>
      </c>
      <c r="AK46" t="s">
        <v>251</v>
      </c>
      <c r="AL46">
        <v>2.2946653846153802</v>
      </c>
      <c r="AM46">
        <v>1.7592000000000001</v>
      </c>
      <c r="AN46">
        <f t="shared" si="25"/>
        <v>-0.53546538461538007</v>
      </c>
      <c r="AO46">
        <f t="shared" si="26"/>
        <v>-0.30438005037254434</v>
      </c>
      <c r="AP46">
        <v>-0.82601972285566105</v>
      </c>
      <c r="AQ46" t="s">
        <v>344</v>
      </c>
      <c r="AR46">
        <v>2.4027230769230798</v>
      </c>
      <c r="AS46">
        <v>1.3411999999999999</v>
      </c>
      <c r="AT46">
        <f t="shared" si="27"/>
        <v>-0.79147261923880108</v>
      </c>
      <c r="AU46">
        <v>0.5</v>
      </c>
      <c r="AV46">
        <f t="shared" si="28"/>
        <v>84.29844904696867</v>
      </c>
      <c r="AW46">
        <f t="shared" si="29"/>
        <v>1.0104881511938384</v>
      </c>
      <c r="AX46">
        <f t="shared" si="30"/>
        <v>-33.359957132486457</v>
      </c>
      <c r="AY46">
        <f t="shared" si="31"/>
        <v>1</v>
      </c>
      <c r="AZ46">
        <f t="shared" si="32"/>
        <v>2.1785784849093135E-2</v>
      </c>
      <c r="BA46">
        <f t="shared" si="33"/>
        <v>0.31166119892633476</v>
      </c>
      <c r="BB46" t="s">
        <v>253</v>
      </c>
      <c r="BC46">
        <v>0</v>
      </c>
      <c r="BD46">
        <f t="shared" si="34"/>
        <v>1.3411999999999999</v>
      </c>
      <c r="BE46">
        <f t="shared" si="35"/>
        <v>-0.79147261923880108</v>
      </c>
      <c r="BF46">
        <f t="shared" si="36"/>
        <v>0.23760800363801735</v>
      </c>
      <c r="BG46">
        <f t="shared" si="37"/>
        <v>1.1133315315388079</v>
      </c>
      <c r="BH46">
        <f t="shared" si="38"/>
        <v>-0.78062935907658304</v>
      </c>
      <c r="BI46">
        <f t="shared" si="39"/>
        <v>99.997787096774204</v>
      </c>
      <c r="BJ46">
        <f t="shared" si="40"/>
        <v>84.29844904696867</v>
      </c>
      <c r="BK46">
        <f t="shared" si="41"/>
        <v>0.84300314531348286</v>
      </c>
      <c r="BL46">
        <f t="shared" si="42"/>
        <v>0.19600629062696581</v>
      </c>
      <c r="BM46">
        <v>0.64606417405157002</v>
      </c>
      <c r="BN46">
        <v>0.5</v>
      </c>
      <c r="BO46" t="s">
        <v>254</v>
      </c>
      <c r="BP46">
        <v>1684841038.5999999</v>
      </c>
      <c r="BQ46">
        <v>400.01080645161301</v>
      </c>
      <c r="BR46">
        <v>400.25361290322599</v>
      </c>
      <c r="BS46">
        <v>16.091964516129</v>
      </c>
      <c r="BT46">
        <v>15.815896774193501</v>
      </c>
      <c r="BU46">
        <v>499.99145161290301</v>
      </c>
      <c r="BV46">
        <v>95.305174193548396</v>
      </c>
      <c r="BW46">
        <v>0.199949838709677</v>
      </c>
      <c r="BX46">
        <v>28.165116129032299</v>
      </c>
      <c r="BY46">
        <v>27.976348387096799</v>
      </c>
      <c r="BZ46">
        <v>999.9</v>
      </c>
      <c r="CA46">
        <v>10006.935483871001</v>
      </c>
      <c r="CB46">
        <v>0</v>
      </c>
      <c r="CC46">
        <v>73.476551612903293</v>
      </c>
      <c r="CD46">
        <v>99.997787096774204</v>
      </c>
      <c r="CE46">
        <v>0.89987300000000003</v>
      </c>
      <c r="CF46">
        <v>0.10012699999999999</v>
      </c>
      <c r="CG46">
        <v>0</v>
      </c>
      <c r="CH46">
        <v>2.3922580645161302</v>
      </c>
      <c r="CI46">
        <v>0</v>
      </c>
      <c r="CJ46">
        <v>28.539335483871</v>
      </c>
      <c r="CK46">
        <v>914.27764516129002</v>
      </c>
      <c r="CL46">
        <v>37.620935483871001</v>
      </c>
      <c r="CM46">
        <v>42.054000000000002</v>
      </c>
      <c r="CN46">
        <v>39.745935483871001</v>
      </c>
      <c r="CO46">
        <v>40.625</v>
      </c>
      <c r="CP46">
        <v>38.245935483871001</v>
      </c>
      <c r="CQ46">
        <v>89.985161290322594</v>
      </c>
      <c r="CR46">
        <v>10.01</v>
      </c>
      <c r="CS46">
        <v>0</v>
      </c>
      <c r="CT46">
        <v>59.200000047683702</v>
      </c>
      <c r="CU46">
        <v>2.4027230769230798</v>
      </c>
      <c r="CV46">
        <v>0.149538465607405</v>
      </c>
      <c r="CW46">
        <v>5.78324788250585E-2</v>
      </c>
      <c r="CX46">
        <v>28.565899999999999</v>
      </c>
      <c r="CY46">
        <v>15</v>
      </c>
      <c r="CZ46">
        <v>1684839094.3</v>
      </c>
      <c r="DA46" t="s">
        <v>255</v>
      </c>
      <c r="DB46">
        <v>3</v>
      </c>
      <c r="DC46">
        <v>-3.7789999999999999</v>
      </c>
      <c r="DD46">
        <v>0.38100000000000001</v>
      </c>
      <c r="DE46">
        <v>400</v>
      </c>
      <c r="DF46">
        <v>16</v>
      </c>
      <c r="DG46">
        <v>1.48</v>
      </c>
      <c r="DH46">
        <v>0.45</v>
      </c>
      <c r="DI46">
        <v>-0.23939399615384599</v>
      </c>
      <c r="DJ46">
        <v>4.7189988218189899E-2</v>
      </c>
      <c r="DK46">
        <v>7.5836859323870007E-2</v>
      </c>
      <c r="DL46">
        <v>1</v>
      </c>
      <c r="DM46">
        <v>2.3826931818181798</v>
      </c>
      <c r="DN46">
        <v>0.19240545527478001</v>
      </c>
      <c r="DO46">
        <v>0.15512784522001</v>
      </c>
      <c r="DP46">
        <v>1</v>
      </c>
      <c r="DQ46">
        <v>0.27705753846153802</v>
      </c>
      <c r="DR46">
        <v>-1.1663256211047E-2</v>
      </c>
      <c r="DS46">
        <v>2.5700142581282E-3</v>
      </c>
      <c r="DT46">
        <v>1</v>
      </c>
      <c r="DU46">
        <v>3</v>
      </c>
      <c r="DV46">
        <v>3</v>
      </c>
      <c r="DW46" t="s">
        <v>263</v>
      </c>
      <c r="DX46">
        <v>100</v>
      </c>
      <c r="DY46">
        <v>100</v>
      </c>
      <c r="DZ46">
        <v>-3.7789999999999999</v>
      </c>
      <c r="EA46">
        <v>0.38100000000000001</v>
      </c>
      <c r="EB46">
        <v>2</v>
      </c>
      <c r="EC46">
        <v>515.18499999999995</v>
      </c>
      <c r="ED46">
        <v>415.96100000000001</v>
      </c>
      <c r="EE46">
        <v>27.332599999999999</v>
      </c>
      <c r="EF46">
        <v>30.147099999999998</v>
      </c>
      <c r="EG46">
        <v>30.0001</v>
      </c>
      <c r="EH46">
        <v>30.313199999999998</v>
      </c>
      <c r="EI46">
        <v>30.345800000000001</v>
      </c>
      <c r="EJ46">
        <v>20.107299999999999</v>
      </c>
      <c r="EK46">
        <v>26.747599999999998</v>
      </c>
      <c r="EL46">
        <v>0</v>
      </c>
      <c r="EM46">
        <v>27.3477</v>
      </c>
      <c r="EN46">
        <v>400.29199999999997</v>
      </c>
      <c r="EO46">
        <v>15.829800000000001</v>
      </c>
      <c r="EP46">
        <v>100.47199999999999</v>
      </c>
      <c r="EQ46">
        <v>90.313199999999995</v>
      </c>
    </row>
    <row r="47" spans="1:147" x14ac:dyDescent="0.3">
      <c r="A47">
        <v>31</v>
      </c>
      <c r="B47">
        <v>1684841106.5999999</v>
      </c>
      <c r="C47">
        <v>1861.1999998092699</v>
      </c>
      <c r="D47" t="s">
        <v>345</v>
      </c>
      <c r="E47" t="s">
        <v>346</v>
      </c>
      <c r="F47">
        <v>1684841098.5999999</v>
      </c>
      <c r="G47">
        <f t="shared" si="0"/>
        <v>2.0068888855786179E-3</v>
      </c>
      <c r="H47">
        <f t="shared" si="1"/>
        <v>0.69682404173198764</v>
      </c>
      <c r="I47">
        <f t="shared" si="2"/>
        <v>400.02554838709699</v>
      </c>
      <c r="J47">
        <f t="shared" si="3"/>
        <v>371.57786814511269</v>
      </c>
      <c r="K47">
        <f t="shared" si="4"/>
        <v>35.487959625364518</v>
      </c>
      <c r="L47">
        <f t="shared" si="5"/>
        <v>38.204887124040404</v>
      </c>
      <c r="M47">
        <f t="shared" si="6"/>
        <v>8.3720095924348231E-2</v>
      </c>
      <c r="N47">
        <f t="shared" si="7"/>
        <v>3.3558794358916781</v>
      </c>
      <c r="O47">
        <f t="shared" si="8"/>
        <v>8.2576868175636975E-2</v>
      </c>
      <c r="P47">
        <f t="shared" si="9"/>
        <v>5.1711956460948574E-2</v>
      </c>
      <c r="Q47">
        <f t="shared" si="10"/>
        <v>16.523462954738541</v>
      </c>
      <c r="R47">
        <f t="shared" si="11"/>
        <v>27.788114614426107</v>
      </c>
      <c r="S47">
        <f t="shared" si="12"/>
        <v>27.984177419354801</v>
      </c>
      <c r="T47">
        <f t="shared" si="13"/>
        <v>3.7913407195338054</v>
      </c>
      <c r="U47">
        <f t="shared" si="14"/>
        <v>40.06920958041065</v>
      </c>
      <c r="V47">
        <f t="shared" si="15"/>
        <v>1.5349518341980775</v>
      </c>
      <c r="W47">
        <f t="shared" si="16"/>
        <v>3.8307514679513339</v>
      </c>
      <c r="X47">
        <f t="shared" si="17"/>
        <v>2.2563888853357277</v>
      </c>
      <c r="Y47">
        <f t="shared" si="18"/>
        <v>-88.503799854017046</v>
      </c>
      <c r="Z47">
        <f t="shared" si="19"/>
        <v>32.111351076593728</v>
      </c>
      <c r="AA47">
        <f t="shared" si="20"/>
        <v>2.0872696707729257</v>
      </c>
      <c r="AB47">
        <f t="shared" si="21"/>
        <v>-37.781716151911844</v>
      </c>
      <c r="AC47">
        <v>-3.9516275775935597E-2</v>
      </c>
      <c r="AD47">
        <v>4.4360481374378202E-2</v>
      </c>
      <c r="AE47">
        <v>3.3437137688444798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50195.387849249848</v>
      </c>
      <c r="AK47" t="s">
        <v>251</v>
      </c>
      <c r="AL47">
        <v>2.2946653846153802</v>
      </c>
      <c r="AM47">
        <v>1.7592000000000001</v>
      </c>
      <c r="AN47">
        <f t="shared" si="25"/>
        <v>-0.53546538461538007</v>
      </c>
      <c r="AO47">
        <f t="shared" si="26"/>
        <v>-0.30438005037254434</v>
      </c>
      <c r="AP47">
        <v>-0.82601972285566105</v>
      </c>
      <c r="AQ47" t="s">
        <v>347</v>
      </c>
      <c r="AR47">
        <v>2.3440153846153802</v>
      </c>
      <c r="AS47">
        <v>1.3684000000000001</v>
      </c>
      <c r="AT47">
        <f t="shared" si="27"/>
        <v>-0.71296067276774333</v>
      </c>
      <c r="AU47">
        <v>0.5</v>
      </c>
      <c r="AV47">
        <f t="shared" si="28"/>
        <v>84.300751788181898</v>
      </c>
      <c r="AW47">
        <f t="shared" si="29"/>
        <v>0.69682404173198764</v>
      </c>
      <c r="AX47">
        <f t="shared" si="30"/>
        <v>-30.051560354864353</v>
      </c>
      <c r="AY47">
        <f t="shared" si="31"/>
        <v>1</v>
      </c>
      <c r="AZ47">
        <f t="shared" si="32"/>
        <v>1.8064414993759711E-2</v>
      </c>
      <c r="BA47">
        <f t="shared" si="33"/>
        <v>0.28558900906167789</v>
      </c>
      <c r="BB47" t="s">
        <v>253</v>
      </c>
      <c r="BC47">
        <v>0</v>
      </c>
      <c r="BD47">
        <f t="shared" si="34"/>
        <v>1.3684000000000001</v>
      </c>
      <c r="BE47">
        <f t="shared" si="35"/>
        <v>-0.71296067276774344</v>
      </c>
      <c r="BF47">
        <f t="shared" si="36"/>
        <v>0.22214643019554345</v>
      </c>
      <c r="BG47">
        <f t="shared" si="37"/>
        <v>1.0532784672942215</v>
      </c>
      <c r="BH47">
        <f t="shared" si="38"/>
        <v>-0.72983242470604914</v>
      </c>
      <c r="BI47">
        <f t="shared" si="39"/>
        <v>100.000529032258</v>
      </c>
      <c r="BJ47">
        <f t="shared" si="40"/>
        <v>84.300751788181898</v>
      </c>
      <c r="BK47">
        <f t="shared" si="41"/>
        <v>0.84300305812370557</v>
      </c>
      <c r="BL47">
        <f t="shared" si="42"/>
        <v>0.19600611624741124</v>
      </c>
      <c r="BM47">
        <v>0.64606417405157002</v>
      </c>
      <c r="BN47">
        <v>0.5</v>
      </c>
      <c r="BO47" t="s">
        <v>254</v>
      </c>
      <c r="BP47">
        <v>1684841098.5999999</v>
      </c>
      <c r="BQ47">
        <v>400.02554838709699</v>
      </c>
      <c r="BR47">
        <v>400.21932258064498</v>
      </c>
      <c r="BS47">
        <v>16.071764516129001</v>
      </c>
      <c r="BT47">
        <v>15.816612903225799</v>
      </c>
      <c r="BU47">
        <v>499.99319354838701</v>
      </c>
      <c r="BV47">
        <v>95.306180645161305</v>
      </c>
      <c r="BW47">
        <v>0.199937096774194</v>
      </c>
      <c r="BX47">
        <v>28.161664516129001</v>
      </c>
      <c r="BY47">
        <v>27.984177419354801</v>
      </c>
      <c r="BZ47">
        <v>999.9</v>
      </c>
      <c r="CA47">
        <v>9998.8709677419392</v>
      </c>
      <c r="CB47">
        <v>0</v>
      </c>
      <c r="CC47">
        <v>73.473100000000002</v>
      </c>
      <c r="CD47">
        <v>100.000529032258</v>
      </c>
      <c r="CE47">
        <v>0.89988116129032303</v>
      </c>
      <c r="CF47">
        <v>0.10011884516128999</v>
      </c>
      <c r="CG47">
        <v>0</v>
      </c>
      <c r="CH47">
        <v>2.34203548387097</v>
      </c>
      <c r="CI47">
        <v>0</v>
      </c>
      <c r="CJ47">
        <v>28.5490483870968</v>
      </c>
      <c r="CK47">
        <v>914.30590322580701</v>
      </c>
      <c r="CL47">
        <v>37.5</v>
      </c>
      <c r="CM47">
        <v>41.936999999999998</v>
      </c>
      <c r="CN47">
        <v>39.625</v>
      </c>
      <c r="CO47">
        <v>40.545999999999999</v>
      </c>
      <c r="CP47">
        <v>38.134999999999998</v>
      </c>
      <c r="CQ47">
        <v>89.988064516129</v>
      </c>
      <c r="CR47">
        <v>10.01</v>
      </c>
      <c r="CS47">
        <v>0</v>
      </c>
      <c r="CT47">
        <v>59.5</v>
      </c>
      <c r="CU47">
        <v>2.3440153846153802</v>
      </c>
      <c r="CV47">
        <v>-0.16620170807193599</v>
      </c>
      <c r="CW47">
        <v>0.72395554132708795</v>
      </c>
      <c r="CX47">
        <v>28.5365346153846</v>
      </c>
      <c r="CY47">
        <v>15</v>
      </c>
      <c r="CZ47">
        <v>1684839094.3</v>
      </c>
      <c r="DA47" t="s">
        <v>255</v>
      </c>
      <c r="DB47">
        <v>3</v>
      </c>
      <c r="DC47">
        <v>-3.7789999999999999</v>
      </c>
      <c r="DD47">
        <v>0.38100000000000001</v>
      </c>
      <c r="DE47">
        <v>400</v>
      </c>
      <c r="DF47">
        <v>16</v>
      </c>
      <c r="DG47">
        <v>1.48</v>
      </c>
      <c r="DH47">
        <v>0.45</v>
      </c>
      <c r="DI47">
        <v>-0.235965978846154</v>
      </c>
      <c r="DJ47">
        <v>0.49193979868515397</v>
      </c>
      <c r="DK47">
        <v>0.117589594012584</v>
      </c>
      <c r="DL47">
        <v>1</v>
      </c>
      <c r="DM47">
        <v>2.37152045454545</v>
      </c>
      <c r="DN47">
        <v>-0.21431687958572601</v>
      </c>
      <c r="DO47">
        <v>0.18413747406309999</v>
      </c>
      <c r="DP47">
        <v>1</v>
      </c>
      <c r="DQ47">
        <v>0.256706826923077</v>
      </c>
      <c r="DR47">
        <v>-1.7261994365240101E-2</v>
      </c>
      <c r="DS47">
        <v>3.2306978034114301E-3</v>
      </c>
      <c r="DT47">
        <v>1</v>
      </c>
      <c r="DU47">
        <v>3</v>
      </c>
      <c r="DV47">
        <v>3</v>
      </c>
      <c r="DW47" t="s">
        <v>263</v>
      </c>
      <c r="DX47">
        <v>100</v>
      </c>
      <c r="DY47">
        <v>100</v>
      </c>
      <c r="DZ47">
        <v>-3.7789999999999999</v>
      </c>
      <c r="EA47">
        <v>0.38100000000000001</v>
      </c>
      <c r="EB47">
        <v>2</v>
      </c>
      <c r="EC47">
        <v>515.20600000000002</v>
      </c>
      <c r="ED47">
        <v>415.85599999999999</v>
      </c>
      <c r="EE47">
        <v>27.328199999999999</v>
      </c>
      <c r="EF47">
        <v>30.147099999999998</v>
      </c>
      <c r="EG47">
        <v>30.000299999999999</v>
      </c>
      <c r="EH47">
        <v>30.315799999999999</v>
      </c>
      <c r="EI47">
        <v>30.348400000000002</v>
      </c>
      <c r="EJ47">
        <v>20.107099999999999</v>
      </c>
      <c r="EK47">
        <v>26.747599999999998</v>
      </c>
      <c r="EL47">
        <v>0</v>
      </c>
      <c r="EM47">
        <v>27.337700000000002</v>
      </c>
      <c r="EN47">
        <v>400.142</v>
      </c>
      <c r="EO47">
        <v>15.860300000000001</v>
      </c>
      <c r="EP47">
        <v>100.47199999999999</v>
      </c>
      <c r="EQ47">
        <v>90.313400000000001</v>
      </c>
    </row>
    <row r="48" spans="1:147" x14ac:dyDescent="0.3">
      <c r="A48">
        <v>32</v>
      </c>
      <c r="B48">
        <v>1684841166.5999999</v>
      </c>
      <c r="C48">
        <v>1921.1999998092699</v>
      </c>
      <c r="D48" t="s">
        <v>348</v>
      </c>
      <c r="E48" t="s">
        <v>349</v>
      </c>
      <c r="F48">
        <v>1684841158.5999999</v>
      </c>
      <c r="G48">
        <f t="shared" si="0"/>
        <v>1.8040181626199146E-3</v>
      </c>
      <c r="H48">
        <f t="shared" si="1"/>
        <v>0.77902822277740669</v>
      </c>
      <c r="I48">
        <f t="shared" si="2"/>
        <v>400.02735483870998</v>
      </c>
      <c r="J48">
        <f t="shared" si="3"/>
        <v>368.4336168478336</v>
      </c>
      <c r="K48">
        <f t="shared" si="4"/>
        <v>35.186800556544291</v>
      </c>
      <c r="L48">
        <f t="shared" si="5"/>
        <v>38.204121741923039</v>
      </c>
      <c r="M48">
        <f t="shared" si="6"/>
        <v>7.5351203405334841E-2</v>
      </c>
      <c r="N48">
        <f t="shared" si="7"/>
        <v>3.3573217854836708</v>
      </c>
      <c r="O48">
        <f t="shared" si="8"/>
        <v>7.4424140080527848E-2</v>
      </c>
      <c r="P48">
        <f t="shared" si="9"/>
        <v>4.6597430107702939E-2</v>
      </c>
      <c r="Q48">
        <f t="shared" si="10"/>
        <v>16.521893955939415</v>
      </c>
      <c r="R48">
        <f t="shared" si="11"/>
        <v>27.828850505846251</v>
      </c>
      <c r="S48">
        <f t="shared" si="12"/>
        <v>27.973029032258101</v>
      </c>
      <c r="T48">
        <f t="shared" si="13"/>
        <v>3.7888770878271338</v>
      </c>
      <c r="U48">
        <f t="shared" si="14"/>
        <v>40.174435027002971</v>
      </c>
      <c r="V48">
        <f t="shared" si="15"/>
        <v>1.5384616551883346</v>
      </c>
      <c r="W48">
        <f t="shared" si="16"/>
        <v>3.8294543635878591</v>
      </c>
      <c r="X48">
        <f t="shared" si="17"/>
        <v>2.2504154326387993</v>
      </c>
      <c r="Y48">
        <f t="shared" si="18"/>
        <v>-79.557200971538236</v>
      </c>
      <c r="Z48">
        <f t="shared" si="19"/>
        <v>33.090290812186737</v>
      </c>
      <c r="AA48">
        <f t="shared" si="20"/>
        <v>2.1497959686750017</v>
      </c>
      <c r="AB48">
        <f t="shared" si="21"/>
        <v>-27.795220234737087</v>
      </c>
      <c r="AC48">
        <v>-3.9537600915310202E-2</v>
      </c>
      <c r="AD48">
        <v>4.4384420711510997E-2</v>
      </c>
      <c r="AE48">
        <v>3.3451495531784801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50222.286184431141</v>
      </c>
      <c r="AK48" t="s">
        <v>251</v>
      </c>
      <c r="AL48">
        <v>2.2946653846153802</v>
      </c>
      <c r="AM48">
        <v>1.7592000000000001</v>
      </c>
      <c r="AN48">
        <f t="shared" si="25"/>
        <v>-0.53546538461538007</v>
      </c>
      <c r="AO48">
        <f t="shared" si="26"/>
        <v>-0.30438005037254434</v>
      </c>
      <c r="AP48">
        <v>-0.82601972285566105</v>
      </c>
      <c r="AQ48" t="s">
        <v>350</v>
      </c>
      <c r="AR48">
        <v>2.3621576923076901</v>
      </c>
      <c r="AS48">
        <v>1.504</v>
      </c>
      <c r="AT48">
        <f t="shared" si="27"/>
        <v>-0.57058357201309184</v>
      </c>
      <c r="AU48">
        <v>0.5</v>
      </c>
      <c r="AV48">
        <f t="shared" si="28"/>
        <v>84.292521952970461</v>
      </c>
      <c r="AW48">
        <f t="shared" si="29"/>
        <v>0.77902822277740669</v>
      </c>
      <c r="AX48">
        <f t="shared" si="30"/>
        <v>-24.047964134958924</v>
      </c>
      <c r="AY48">
        <f t="shared" si="31"/>
        <v>1</v>
      </c>
      <c r="AZ48">
        <f t="shared" si="32"/>
        <v>1.904140377397388E-2</v>
      </c>
      <c r="BA48">
        <f t="shared" si="33"/>
        <v>0.16968085106382985</v>
      </c>
      <c r="BB48" t="s">
        <v>253</v>
      </c>
      <c r="BC48">
        <v>0</v>
      </c>
      <c r="BD48">
        <f t="shared" si="34"/>
        <v>1.504</v>
      </c>
      <c r="BE48">
        <f t="shared" si="35"/>
        <v>-0.57058357201309184</v>
      </c>
      <c r="BF48">
        <f t="shared" si="36"/>
        <v>0.14506593906321061</v>
      </c>
      <c r="BG48">
        <f t="shared" si="37"/>
        <v>1.0853614044645974</v>
      </c>
      <c r="BH48">
        <f t="shared" si="38"/>
        <v>-0.47659476659412436</v>
      </c>
      <c r="BI48">
        <f t="shared" si="39"/>
        <v>99.990735483871006</v>
      </c>
      <c r="BJ48">
        <f t="shared" si="40"/>
        <v>84.292521952970461</v>
      </c>
      <c r="BK48">
        <f t="shared" si="41"/>
        <v>0.84300331970822695</v>
      </c>
      <c r="BL48">
        <f t="shared" si="42"/>
        <v>0.19600663941645402</v>
      </c>
      <c r="BM48">
        <v>0.64606417405157002</v>
      </c>
      <c r="BN48">
        <v>0.5</v>
      </c>
      <c r="BO48" t="s">
        <v>254</v>
      </c>
      <c r="BP48">
        <v>1684841158.5999999</v>
      </c>
      <c r="BQ48">
        <v>400.02735483870998</v>
      </c>
      <c r="BR48">
        <v>400.22125806451601</v>
      </c>
      <c r="BS48">
        <v>16.108909677419401</v>
      </c>
      <c r="BT48">
        <v>15.879567741935499</v>
      </c>
      <c r="BU48">
        <v>500.01164516129001</v>
      </c>
      <c r="BV48">
        <v>95.3038064516129</v>
      </c>
      <c r="BW48">
        <v>0.199966677419355</v>
      </c>
      <c r="BX48">
        <v>28.1558483870968</v>
      </c>
      <c r="BY48">
        <v>27.973029032258101</v>
      </c>
      <c r="BZ48">
        <v>999.9</v>
      </c>
      <c r="CA48">
        <v>10004.516129032299</v>
      </c>
      <c r="CB48">
        <v>0</v>
      </c>
      <c r="CC48">
        <v>73.473100000000002</v>
      </c>
      <c r="CD48">
        <v>99.990735483871006</v>
      </c>
      <c r="CE48">
        <v>0.89987300000000003</v>
      </c>
      <c r="CF48">
        <v>0.10012699999999999</v>
      </c>
      <c r="CG48">
        <v>0</v>
      </c>
      <c r="CH48">
        <v>2.3493483870967702</v>
      </c>
      <c r="CI48">
        <v>0</v>
      </c>
      <c r="CJ48">
        <v>27.921483870967698</v>
      </c>
      <c r="CK48">
        <v>914.213387096774</v>
      </c>
      <c r="CL48">
        <v>37.396999999999998</v>
      </c>
      <c r="CM48">
        <v>41.838419354838699</v>
      </c>
      <c r="CN48">
        <v>39.514000000000003</v>
      </c>
      <c r="CO48">
        <v>40.455290322580602</v>
      </c>
      <c r="CP48">
        <v>38.061999999999998</v>
      </c>
      <c r="CQ48">
        <v>89.979354838709696</v>
      </c>
      <c r="CR48">
        <v>10.01</v>
      </c>
      <c r="CS48">
        <v>0</v>
      </c>
      <c r="CT48">
        <v>59.400000095367403</v>
      </c>
      <c r="CU48">
        <v>2.3621576923076901</v>
      </c>
      <c r="CV48">
        <v>-0.19515555411614299</v>
      </c>
      <c r="CW48">
        <v>-4.75282158030053E-2</v>
      </c>
      <c r="CX48">
        <v>27.893861538461501</v>
      </c>
      <c r="CY48">
        <v>15</v>
      </c>
      <c r="CZ48">
        <v>1684839094.3</v>
      </c>
      <c r="DA48" t="s">
        <v>255</v>
      </c>
      <c r="DB48">
        <v>3</v>
      </c>
      <c r="DC48">
        <v>-3.7789999999999999</v>
      </c>
      <c r="DD48">
        <v>0.38100000000000001</v>
      </c>
      <c r="DE48">
        <v>400</v>
      </c>
      <c r="DF48">
        <v>16</v>
      </c>
      <c r="DG48">
        <v>1.48</v>
      </c>
      <c r="DH48">
        <v>0.45</v>
      </c>
      <c r="DI48">
        <v>-0.23374769423076899</v>
      </c>
      <c r="DJ48">
        <v>0.375811175104586</v>
      </c>
      <c r="DK48">
        <v>0.109366633215482</v>
      </c>
      <c r="DL48">
        <v>1</v>
      </c>
      <c r="DM48">
        <v>2.3674613636363602</v>
      </c>
      <c r="DN48">
        <v>-0.14226127404922301</v>
      </c>
      <c r="DO48">
        <v>0.168388011363243</v>
      </c>
      <c r="DP48">
        <v>1</v>
      </c>
      <c r="DQ48">
        <v>0.22985992307692299</v>
      </c>
      <c r="DR48">
        <v>-4.1633432937761804E-3</v>
      </c>
      <c r="DS48">
        <v>2.4816584083272399E-3</v>
      </c>
      <c r="DT48">
        <v>1</v>
      </c>
      <c r="DU48">
        <v>3</v>
      </c>
      <c r="DV48">
        <v>3</v>
      </c>
      <c r="DW48" t="s">
        <v>263</v>
      </c>
      <c r="DX48">
        <v>100</v>
      </c>
      <c r="DY48">
        <v>100</v>
      </c>
      <c r="DZ48">
        <v>-3.7789999999999999</v>
      </c>
      <c r="EA48">
        <v>0.38100000000000001</v>
      </c>
      <c r="EB48">
        <v>2</v>
      </c>
      <c r="EC48">
        <v>515.71500000000003</v>
      </c>
      <c r="ED48">
        <v>415.875</v>
      </c>
      <c r="EE48">
        <v>27.369199999999999</v>
      </c>
      <c r="EF48">
        <v>30.149699999999999</v>
      </c>
      <c r="EG48">
        <v>30.000299999999999</v>
      </c>
      <c r="EH48">
        <v>30.315799999999999</v>
      </c>
      <c r="EI48">
        <v>30.350999999999999</v>
      </c>
      <c r="EJ48">
        <v>20.108699999999999</v>
      </c>
      <c r="EK48">
        <v>26.457799999999999</v>
      </c>
      <c r="EL48">
        <v>0</v>
      </c>
      <c r="EM48">
        <v>27.383500000000002</v>
      </c>
      <c r="EN48">
        <v>400.15300000000002</v>
      </c>
      <c r="EO48">
        <v>15.855499999999999</v>
      </c>
      <c r="EP48">
        <v>100.473</v>
      </c>
      <c r="EQ48">
        <v>90.312600000000003</v>
      </c>
    </row>
    <row r="49" spans="1:147" x14ac:dyDescent="0.3">
      <c r="A49">
        <v>33</v>
      </c>
      <c r="B49">
        <v>1684841226.5999999</v>
      </c>
      <c r="C49">
        <v>1981.1999998092699</v>
      </c>
      <c r="D49" t="s">
        <v>351</v>
      </c>
      <c r="E49" t="s">
        <v>352</v>
      </c>
      <c r="F49">
        <v>1684841218.5999999</v>
      </c>
      <c r="G49">
        <f t="shared" ref="G49:G80" si="43">BU49*AH49*(BS49-BT49)/(100*BM49*(1000-AH49*BS49))</f>
        <v>1.6909214822822137E-3</v>
      </c>
      <c r="H49">
        <f t="shared" ref="H49:H80" si="44">BU49*AH49*(BR49-BQ49*(1000-AH49*BT49)/(1000-AH49*BS49))/(100*BM49)</f>
        <v>0.78110360572615023</v>
      </c>
      <c r="I49">
        <f t="shared" ref="I49:I80" si="45">BQ49 - IF(AH49&gt;1, H49*BM49*100/(AJ49*CA49), 0)</f>
        <v>400.01400000000001</v>
      </c>
      <c r="J49">
        <f t="shared" ref="J49:J80" si="46">((P49-G49/2)*I49-H49)/(P49+G49/2)</f>
        <v>367.1908389888755</v>
      </c>
      <c r="K49">
        <f t="shared" ref="K49:K80" si="47">J49*(BV49+BW49)/1000</f>
        <v>35.068538371024857</v>
      </c>
      <c r="L49">
        <f t="shared" ref="L49:L80" si="48">(BQ49 - IF(AH49&gt;1, H49*BM49*100/(AJ49*CA49), 0))*(BV49+BW49)/1000</f>
        <v>38.203312333650381</v>
      </c>
      <c r="M49">
        <f t="shared" ref="M49:M80" si="49">2/((1/O49-1/N49)+SIGN(O49)*SQRT((1/O49-1/N49)*(1/O49-1/N49) + 4*BN49/((BN49+1)*(BN49+1))*(2*1/O49*1/N49-1/N49*1/N49)))</f>
        <v>7.0389540798917058E-2</v>
      </c>
      <c r="N49">
        <f t="shared" ref="N49:N80" si="50">AE49+AD49*BM49+AC49*BM49*BM49</f>
        <v>3.3546807315119089</v>
      </c>
      <c r="O49">
        <f t="shared" ref="O49:O80" si="51">G49*(1000-(1000*0.61365*EXP(17.502*S49/(240.97+S49))/(BV49+BW49)+BS49)/2)/(1000*0.61365*EXP(17.502*S49/(240.97+S49))/(BV49+BW49)-BS49)</f>
        <v>6.9579209753977606E-2</v>
      </c>
      <c r="P49">
        <f t="shared" ref="P49:P80" si="52">1/((BN49+1)/(M49/1.6)+1/(N49/1.37)) + BN49/((BN49+1)/(M49/1.6) + BN49/(N49/1.37))</f>
        <v>4.3559033726829559E-2</v>
      </c>
      <c r="Q49">
        <f t="shared" ref="Q49:Q80" si="53">(BJ49*BL49)</f>
        <v>16.521968577857734</v>
      </c>
      <c r="R49">
        <f t="shared" ref="R49:R80" si="54">(BX49+(Q49+2*0.95*0.0000000567*(((BX49+$B$7)+273)^4-(BX49+273)^4)-44100*G49)/(1.84*29.3*N49+8*0.95*0.0000000567*(BX49+273)^3))</f>
        <v>27.860225103327139</v>
      </c>
      <c r="S49">
        <f t="shared" ref="S49:S80" si="55">($C$7*BY49+$D$7*BZ49+$E$7*R49)</f>
        <v>27.991725806451601</v>
      </c>
      <c r="T49">
        <f t="shared" ref="T49:T80" si="56">0.61365*EXP(17.502*S49/(240.97+S49))</f>
        <v>3.7930095969039752</v>
      </c>
      <c r="U49">
        <f t="shared" ref="U49:U80" si="57">(V49/W49*100)</f>
        <v>40.117701707263507</v>
      </c>
      <c r="V49">
        <f t="shared" ref="V49:V80" si="58">BS49*(BV49+BW49)/1000</f>
        <v>1.5368010760783348</v>
      </c>
      <c r="W49">
        <f t="shared" ref="W49:W80" si="59">0.61365*EXP(17.502*BX49/(240.97+BX49))</f>
        <v>3.8307306018980882</v>
      </c>
      <c r="X49">
        <f t="shared" ref="X49:X80" si="60">(T49-BS49*(BV49+BW49)/1000)</f>
        <v>2.2562085208256404</v>
      </c>
      <c r="Y49">
        <f t="shared" ref="Y49:Y80" si="61">(-G49*44100)</f>
        <v>-74.56963736864563</v>
      </c>
      <c r="Z49">
        <f t="shared" ref="Z49:Z80" si="62">2*29.3*N49*0.92*(BX49-S49)</f>
        <v>30.717779342225924</v>
      </c>
      <c r="AA49">
        <f t="shared" ref="AA49:AA80" si="63">2*0.95*0.0000000567*(((BX49+$B$7)+273)^4-(S49+273)^4)</f>
        <v>1.9974737599617696</v>
      </c>
      <c r="AB49">
        <f t="shared" ref="AB49:AB80" si="64">Q49+AA49+Y49+Z49</f>
        <v>-25.3324156886002</v>
      </c>
      <c r="AC49">
        <v>-3.9498555767135797E-2</v>
      </c>
      <c r="AD49">
        <v>4.4340589112142399E-2</v>
      </c>
      <c r="AE49">
        <v>3.3425205198302002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50173.786276110739</v>
      </c>
      <c r="AK49" t="s">
        <v>251</v>
      </c>
      <c r="AL49">
        <v>2.2946653846153802</v>
      </c>
      <c r="AM49">
        <v>1.7592000000000001</v>
      </c>
      <c r="AN49">
        <f t="shared" ref="AN49:AN80" si="68">AM49-AL49</f>
        <v>-0.53546538461538007</v>
      </c>
      <c r="AO49">
        <f t="shared" ref="AO49:AO80" si="69">AN49/AM49</f>
        <v>-0.30438005037254434</v>
      </c>
      <c r="AP49">
        <v>-0.82601972285566105</v>
      </c>
      <c r="AQ49" t="s">
        <v>353</v>
      </c>
      <c r="AR49">
        <v>2.3414230769230802</v>
      </c>
      <c r="AS49">
        <v>1.9612000000000001</v>
      </c>
      <c r="AT49">
        <f t="shared" ref="AT49:AT80" si="70">1-AR49/AS49</f>
        <v>-0.19387266822510707</v>
      </c>
      <c r="AU49">
        <v>0.5</v>
      </c>
      <c r="AV49">
        <f t="shared" ref="AV49:AV80" si="71">BJ49</f>
        <v>84.292902664147078</v>
      </c>
      <c r="AW49">
        <f t="shared" ref="AW49:AW80" si="72">H49</f>
        <v>0.78110360572615023</v>
      </c>
      <c r="AX49">
        <f t="shared" ref="AX49:AX80" si="73">AT49*AU49*AV49</f>
        <v>-8.1710449759687158</v>
      </c>
      <c r="AY49">
        <f t="shared" ref="AY49:AY80" si="74">BD49/AS49</f>
        <v>1</v>
      </c>
      <c r="AZ49">
        <f t="shared" ref="AZ49:AZ80" si="75">(AW49-AP49)/AV49</f>
        <v>1.9065938860655475E-2</v>
      </c>
      <c r="BA49">
        <f t="shared" ref="BA49:BA80" si="76">(AM49-AS49)/AS49</f>
        <v>-0.10299816438914948</v>
      </c>
      <c r="BB49" t="s">
        <v>253</v>
      </c>
      <c r="BC49">
        <v>0</v>
      </c>
      <c r="BD49">
        <f t="shared" ref="BD49:BD80" si="77">AS49-BC49</f>
        <v>1.9612000000000001</v>
      </c>
      <c r="BE49">
        <f t="shared" ref="BE49:BE80" si="78">(AS49-AR49)/(AS49-BC49)</f>
        <v>-0.19387266822510713</v>
      </c>
      <c r="BF49">
        <f t="shared" ref="BF49:BF80" si="79">(AM49-AS49)/(AM49-BC49)</f>
        <v>-0.11482492041837196</v>
      </c>
      <c r="BG49">
        <f t="shared" ref="BG49:BG80" si="80">(AS49-AR49)/(AS49-AL49)</f>
        <v>1.1402175292096073</v>
      </c>
      <c r="BH49">
        <f t="shared" ref="BH49:BH80" si="81">(AM49-AS49)/(AM49-AL49)</f>
        <v>0.3772419390752863</v>
      </c>
      <c r="BI49">
        <f t="shared" ref="BI49:BI80" si="82">$B$11*CB49+$C$11*CC49+$F$11*CD49</f>
        <v>99.991187096774198</v>
      </c>
      <c r="BJ49">
        <f t="shared" ref="BJ49:BJ80" si="83">BI49*BK49</f>
        <v>84.292902664147078</v>
      </c>
      <c r="BK49">
        <f t="shared" ref="BK49:BK80" si="84">($B$11*$D$9+$C$11*$D$9+$F$11*((CQ49+CI49)/MAX(CQ49+CI49+CR49, 0.1)*$I$9+CR49/MAX(CQ49+CI49+CR49, 0.1)*$J$9))/($B$11+$C$11+$F$11)</f>
        <v>0.84300331970822695</v>
      </c>
      <c r="BL49">
        <f t="shared" ref="BL49:BL80" si="85">($B$11*$K$9+$C$11*$K$9+$F$11*((CQ49+CI49)/MAX(CQ49+CI49+CR49, 0.1)*$P$9+CR49/MAX(CQ49+CI49+CR49, 0.1)*$Q$9))/($B$11+$C$11+$F$11)</f>
        <v>0.19600663941645402</v>
      </c>
      <c r="BM49">
        <v>0.64606417405157002</v>
      </c>
      <c r="BN49">
        <v>0.5</v>
      </c>
      <c r="BO49" t="s">
        <v>254</v>
      </c>
      <c r="BP49">
        <v>1684841218.5999999</v>
      </c>
      <c r="BQ49">
        <v>400.01400000000001</v>
      </c>
      <c r="BR49">
        <v>400.20232258064499</v>
      </c>
      <c r="BS49">
        <v>16.0913258064516</v>
      </c>
      <c r="BT49">
        <v>15.876358064516101</v>
      </c>
      <c r="BU49">
        <v>500.01219354838702</v>
      </c>
      <c r="BV49">
        <v>95.304951612903196</v>
      </c>
      <c r="BW49">
        <v>0.19998654838709701</v>
      </c>
      <c r="BX49">
        <v>28.161570967741898</v>
      </c>
      <c r="BY49">
        <v>27.991725806451601</v>
      </c>
      <c r="BZ49">
        <v>999.9</v>
      </c>
      <c r="CA49">
        <v>9994.5161290322594</v>
      </c>
      <c r="CB49">
        <v>0</v>
      </c>
      <c r="CC49">
        <v>73.473100000000002</v>
      </c>
      <c r="CD49">
        <v>99.991187096774198</v>
      </c>
      <c r="CE49">
        <v>0.89987300000000003</v>
      </c>
      <c r="CF49">
        <v>0.10012699999999999</v>
      </c>
      <c r="CG49">
        <v>0</v>
      </c>
      <c r="CH49">
        <v>2.3764193548387098</v>
      </c>
      <c r="CI49">
        <v>0</v>
      </c>
      <c r="CJ49">
        <v>27.776151612903199</v>
      </c>
      <c r="CK49">
        <v>914.21767741935503</v>
      </c>
      <c r="CL49">
        <v>37.311999999999998</v>
      </c>
      <c r="CM49">
        <v>41.75</v>
      </c>
      <c r="CN49">
        <v>39.435000000000002</v>
      </c>
      <c r="CO49">
        <v>40.375</v>
      </c>
      <c r="CP49">
        <v>37.961387096774203</v>
      </c>
      <c r="CQ49">
        <v>89.979354838709696</v>
      </c>
      <c r="CR49">
        <v>10.01</v>
      </c>
      <c r="CS49">
        <v>0</v>
      </c>
      <c r="CT49">
        <v>59.400000095367403</v>
      </c>
      <c r="CU49">
        <v>2.3414230769230802</v>
      </c>
      <c r="CV49">
        <v>-0.64236582494563998</v>
      </c>
      <c r="CW49">
        <v>2.33838290142717</v>
      </c>
      <c r="CX49">
        <v>27.8202884615385</v>
      </c>
      <c r="CY49">
        <v>15</v>
      </c>
      <c r="CZ49">
        <v>1684839094.3</v>
      </c>
      <c r="DA49" t="s">
        <v>255</v>
      </c>
      <c r="DB49">
        <v>3</v>
      </c>
      <c r="DC49">
        <v>-3.7789999999999999</v>
      </c>
      <c r="DD49">
        <v>0.38100000000000001</v>
      </c>
      <c r="DE49">
        <v>400</v>
      </c>
      <c r="DF49">
        <v>16</v>
      </c>
      <c r="DG49">
        <v>1.48</v>
      </c>
      <c r="DH49">
        <v>0.45</v>
      </c>
      <c r="DI49">
        <v>-0.20689796346153799</v>
      </c>
      <c r="DJ49">
        <v>0.162949327243264</v>
      </c>
      <c r="DK49">
        <v>9.14519236276468E-2</v>
      </c>
      <c r="DL49">
        <v>1</v>
      </c>
      <c r="DM49">
        <v>2.38127727272727</v>
      </c>
      <c r="DN49">
        <v>-0.15724230512096299</v>
      </c>
      <c r="DO49">
        <v>0.16237286616085</v>
      </c>
      <c r="DP49">
        <v>1</v>
      </c>
      <c r="DQ49">
        <v>0.21610651923076901</v>
      </c>
      <c r="DR49">
        <v>-1.28440928882447E-2</v>
      </c>
      <c r="DS49">
        <v>2.8012416374116399E-3</v>
      </c>
      <c r="DT49">
        <v>1</v>
      </c>
      <c r="DU49">
        <v>3</v>
      </c>
      <c r="DV49">
        <v>3</v>
      </c>
      <c r="DW49" t="s">
        <v>263</v>
      </c>
      <c r="DX49">
        <v>100</v>
      </c>
      <c r="DY49">
        <v>100</v>
      </c>
      <c r="DZ49">
        <v>-3.7789999999999999</v>
      </c>
      <c r="EA49">
        <v>0.38100000000000001</v>
      </c>
      <c r="EB49">
        <v>2</v>
      </c>
      <c r="EC49">
        <v>515.35500000000002</v>
      </c>
      <c r="ED49">
        <v>416.14</v>
      </c>
      <c r="EE49">
        <v>27.3371</v>
      </c>
      <c r="EF49">
        <v>30.1523</v>
      </c>
      <c r="EG49">
        <v>30</v>
      </c>
      <c r="EH49">
        <v>30.3184</v>
      </c>
      <c r="EI49">
        <v>30.3536</v>
      </c>
      <c r="EJ49">
        <v>20.108000000000001</v>
      </c>
      <c r="EK49">
        <v>26.457799999999999</v>
      </c>
      <c r="EL49">
        <v>0</v>
      </c>
      <c r="EM49">
        <v>27.334900000000001</v>
      </c>
      <c r="EN49">
        <v>400.03800000000001</v>
      </c>
      <c r="EO49">
        <v>15.875299999999999</v>
      </c>
      <c r="EP49">
        <v>100.474</v>
      </c>
      <c r="EQ49">
        <v>90.312100000000001</v>
      </c>
    </row>
    <row r="50" spans="1:147" x14ac:dyDescent="0.3">
      <c r="A50">
        <v>34</v>
      </c>
      <c r="B50">
        <v>1684841286.5999999</v>
      </c>
      <c r="C50">
        <v>2041.1999998092699</v>
      </c>
      <c r="D50" t="s">
        <v>354</v>
      </c>
      <c r="E50" t="s">
        <v>355</v>
      </c>
      <c r="F50">
        <v>1684841278.5999999</v>
      </c>
      <c r="G50">
        <f t="shared" si="43"/>
        <v>1.591287545436057E-3</v>
      </c>
      <c r="H50">
        <f t="shared" si="44"/>
        <v>0.71984643575431551</v>
      </c>
      <c r="I50">
        <f t="shared" si="45"/>
        <v>400.009677419355</v>
      </c>
      <c r="J50">
        <f t="shared" si="46"/>
        <v>367.51383842421427</v>
      </c>
      <c r="K50">
        <f t="shared" si="47"/>
        <v>35.099852621209997</v>
      </c>
      <c r="L50">
        <f t="shared" si="48"/>
        <v>38.20340693748431</v>
      </c>
      <c r="M50">
        <f t="shared" si="49"/>
        <v>6.612473348380668E-2</v>
      </c>
      <c r="N50">
        <f t="shared" si="50"/>
        <v>3.3550601695160571</v>
      </c>
      <c r="O50">
        <f t="shared" si="51"/>
        <v>6.5409162987689035E-2</v>
      </c>
      <c r="P50">
        <f t="shared" si="52"/>
        <v>4.0944372654876132E-2</v>
      </c>
      <c r="Q50">
        <f t="shared" si="53"/>
        <v>16.525655370804095</v>
      </c>
      <c r="R50">
        <f t="shared" si="54"/>
        <v>27.874353360169547</v>
      </c>
      <c r="S50">
        <f t="shared" si="55"/>
        <v>27.9945290322581</v>
      </c>
      <c r="T50">
        <f t="shared" si="56"/>
        <v>3.7936295269383451</v>
      </c>
      <c r="U50">
        <f t="shared" si="57"/>
        <v>40.089812640203078</v>
      </c>
      <c r="V50">
        <f t="shared" si="58"/>
        <v>1.5349523398130671</v>
      </c>
      <c r="W50">
        <f t="shared" si="59"/>
        <v>3.8287840194937153</v>
      </c>
      <c r="X50">
        <f t="shared" si="60"/>
        <v>2.258677187125278</v>
      </c>
      <c r="Y50">
        <f t="shared" si="61"/>
        <v>-70.175780753730109</v>
      </c>
      <c r="Z50">
        <f t="shared" si="62"/>
        <v>28.635321920597526</v>
      </c>
      <c r="AA50">
        <f t="shared" si="63"/>
        <v>1.8617929912458633</v>
      </c>
      <c r="AB50">
        <f t="shared" si="64"/>
        <v>-23.153010471082624</v>
      </c>
      <c r="AC50">
        <v>-3.95041645820952E-2</v>
      </c>
      <c r="AD50">
        <v>4.4346885498293499E-2</v>
      </c>
      <c r="AE50">
        <v>3.3428982310781201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50182.101463261635</v>
      </c>
      <c r="AK50" t="s">
        <v>251</v>
      </c>
      <c r="AL50">
        <v>2.2946653846153802</v>
      </c>
      <c r="AM50">
        <v>1.7592000000000001</v>
      </c>
      <c r="AN50">
        <f t="shared" si="68"/>
        <v>-0.53546538461538007</v>
      </c>
      <c r="AO50">
        <f t="shared" si="69"/>
        <v>-0.30438005037254434</v>
      </c>
      <c r="AP50">
        <v>-0.82601972285566105</v>
      </c>
      <c r="AQ50" t="s">
        <v>356</v>
      </c>
      <c r="AR50">
        <v>2.3408230769230798</v>
      </c>
      <c r="AS50">
        <v>1.6852</v>
      </c>
      <c r="AT50">
        <f t="shared" si="70"/>
        <v>-0.38904763643667195</v>
      </c>
      <c r="AU50">
        <v>0.5</v>
      </c>
      <c r="AV50">
        <f t="shared" si="71"/>
        <v>84.311829417495105</v>
      </c>
      <c r="AW50">
        <f t="shared" si="72"/>
        <v>0.71984643575431551</v>
      </c>
      <c r="AX50">
        <f t="shared" si="73"/>
        <v>-16.400658979264168</v>
      </c>
      <c r="AY50">
        <f t="shared" si="74"/>
        <v>1</v>
      </c>
      <c r="AZ50">
        <f t="shared" si="75"/>
        <v>1.8335103974024335E-2</v>
      </c>
      <c r="BA50">
        <f t="shared" si="76"/>
        <v>4.3911701875148389E-2</v>
      </c>
      <c r="BB50" t="s">
        <v>253</v>
      </c>
      <c r="BC50">
        <v>0</v>
      </c>
      <c r="BD50">
        <f t="shared" si="77"/>
        <v>1.6852</v>
      </c>
      <c r="BE50">
        <f t="shared" si="78"/>
        <v>-0.38904763643667206</v>
      </c>
      <c r="BF50">
        <f t="shared" si="79"/>
        <v>4.206457480673037E-2</v>
      </c>
      <c r="BG50">
        <f t="shared" si="80"/>
        <v>1.0757347233704317</v>
      </c>
      <c r="BH50">
        <f t="shared" si="81"/>
        <v>-0.13819754203748127</v>
      </c>
      <c r="BI50">
        <f t="shared" si="82"/>
        <v>100.01365483871</v>
      </c>
      <c r="BJ50">
        <f t="shared" si="83"/>
        <v>84.311829417495105</v>
      </c>
      <c r="BK50">
        <f t="shared" si="84"/>
        <v>0.84300318344993086</v>
      </c>
      <c r="BL50">
        <f t="shared" si="85"/>
        <v>0.19600636689986164</v>
      </c>
      <c r="BM50">
        <v>0.64606417405157002</v>
      </c>
      <c r="BN50">
        <v>0.5</v>
      </c>
      <c r="BO50" t="s">
        <v>254</v>
      </c>
      <c r="BP50">
        <v>1684841278.5999999</v>
      </c>
      <c r="BQ50">
        <v>400.009677419355</v>
      </c>
      <c r="BR50">
        <v>400.18493548387102</v>
      </c>
      <c r="BS50">
        <v>16.071754838709701</v>
      </c>
      <c r="BT50">
        <v>15.869448387096799</v>
      </c>
      <c r="BU50">
        <v>500.00922580645198</v>
      </c>
      <c r="BV50">
        <v>95.306180645161305</v>
      </c>
      <c r="BW50">
        <v>0.200026064516129</v>
      </c>
      <c r="BX50">
        <v>28.152841935483899</v>
      </c>
      <c r="BY50">
        <v>27.9945290322581</v>
      </c>
      <c r="BZ50">
        <v>999.9</v>
      </c>
      <c r="CA50">
        <v>9995.8064516128998</v>
      </c>
      <c r="CB50">
        <v>0</v>
      </c>
      <c r="CC50">
        <v>73.473100000000002</v>
      </c>
      <c r="CD50">
        <v>100.01365483871</v>
      </c>
      <c r="CE50">
        <v>0.89988116129032303</v>
      </c>
      <c r="CF50">
        <v>0.10011884516128999</v>
      </c>
      <c r="CG50">
        <v>0</v>
      </c>
      <c r="CH50">
        <v>2.3542999999999998</v>
      </c>
      <c r="CI50">
        <v>0</v>
      </c>
      <c r="CJ50">
        <v>27.2659387096774</v>
      </c>
      <c r="CK50">
        <v>914.425322580645</v>
      </c>
      <c r="CL50">
        <v>37.227645161290297</v>
      </c>
      <c r="CM50">
        <v>41.683</v>
      </c>
      <c r="CN50">
        <v>39.320129032258102</v>
      </c>
      <c r="CO50">
        <v>40.311999999999998</v>
      </c>
      <c r="CP50">
        <v>37.875</v>
      </c>
      <c r="CQ50">
        <v>90.001290322580601</v>
      </c>
      <c r="CR50">
        <v>10.011935483871</v>
      </c>
      <c r="CS50">
        <v>0</v>
      </c>
      <c r="CT50">
        <v>59.400000095367403</v>
      </c>
      <c r="CU50">
        <v>2.3408230769230798</v>
      </c>
      <c r="CV50">
        <v>-0.35918633841067599</v>
      </c>
      <c r="CW50">
        <v>-1.0164105473972399E-2</v>
      </c>
      <c r="CX50">
        <v>27.288334615384599</v>
      </c>
      <c r="CY50">
        <v>15</v>
      </c>
      <c r="CZ50">
        <v>1684839094.3</v>
      </c>
      <c r="DA50" t="s">
        <v>255</v>
      </c>
      <c r="DB50">
        <v>3</v>
      </c>
      <c r="DC50">
        <v>-3.7789999999999999</v>
      </c>
      <c r="DD50">
        <v>0.38100000000000001</v>
      </c>
      <c r="DE50">
        <v>400</v>
      </c>
      <c r="DF50">
        <v>16</v>
      </c>
      <c r="DG50">
        <v>1.48</v>
      </c>
      <c r="DH50">
        <v>0.45</v>
      </c>
      <c r="DI50">
        <v>-0.17988352499999999</v>
      </c>
      <c r="DJ50">
        <v>5.7551670622333698E-2</v>
      </c>
      <c r="DK50">
        <v>8.2987427781297696E-2</v>
      </c>
      <c r="DL50">
        <v>1</v>
      </c>
      <c r="DM50">
        <v>2.3908431818181799</v>
      </c>
      <c r="DN50">
        <v>-0.34059874314752497</v>
      </c>
      <c r="DO50">
        <v>0.20707069872798101</v>
      </c>
      <c r="DP50">
        <v>1</v>
      </c>
      <c r="DQ50">
        <v>0.20295117307692301</v>
      </c>
      <c r="DR50">
        <v>-7.9091761290842506E-3</v>
      </c>
      <c r="DS50">
        <v>2.3642766556940301E-3</v>
      </c>
      <c r="DT50">
        <v>1</v>
      </c>
      <c r="DU50">
        <v>3</v>
      </c>
      <c r="DV50">
        <v>3</v>
      </c>
      <c r="DW50" t="s">
        <v>263</v>
      </c>
      <c r="DX50">
        <v>100</v>
      </c>
      <c r="DY50">
        <v>100</v>
      </c>
      <c r="DZ50">
        <v>-3.7789999999999999</v>
      </c>
      <c r="EA50">
        <v>0.38100000000000001</v>
      </c>
      <c r="EB50">
        <v>2</v>
      </c>
      <c r="EC50">
        <v>514.99400000000003</v>
      </c>
      <c r="ED50">
        <v>416.26299999999998</v>
      </c>
      <c r="EE50">
        <v>27.2941</v>
      </c>
      <c r="EF50">
        <v>30.154900000000001</v>
      </c>
      <c r="EG50">
        <v>30.000599999999999</v>
      </c>
      <c r="EH50">
        <v>30.321000000000002</v>
      </c>
      <c r="EI50">
        <v>30.3536</v>
      </c>
      <c r="EJ50">
        <v>20.107800000000001</v>
      </c>
      <c r="EK50">
        <v>26.457799999999999</v>
      </c>
      <c r="EL50">
        <v>0</v>
      </c>
      <c r="EM50">
        <v>27.2897</v>
      </c>
      <c r="EN50">
        <v>400.17099999999999</v>
      </c>
      <c r="EO50">
        <v>15.8749</v>
      </c>
      <c r="EP50">
        <v>100.477</v>
      </c>
      <c r="EQ50">
        <v>90.311800000000005</v>
      </c>
    </row>
    <row r="51" spans="1:147" x14ac:dyDescent="0.3">
      <c r="A51">
        <v>35</v>
      </c>
      <c r="B51">
        <v>1684841346.5999999</v>
      </c>
      <c r="C51">
        <v>2101.1999998092701</v>
      </c>
      <c r="D51" t="s">
        <v>357</v>
      </c>
      <c r="E51" t="s">
        <v>358</v>
      </c>
      <c r="F51">
        <v>1684841338.5999999</v>
      </c>
      <c r="G51">
        <f t="shared" si="43"/>
        <v>1.5051923490881367E-3</v>
      </c>
      <c r="H51">
        <f t="shared" si="44"/>
        <v>0.50956987725031588</v>
      </c>
      <c r="I51">
        <f t="shared" si="45"/>
        <v>400.03406451612898</v>
      </c>
      <c r="J51">
        <f t="shared" si="46"/>
        <v>371.89254279137151</v>
      </c>
      <c r="K51">
        <f t="shared" si="47"/>
        <v>35.516139372553404</v>
      </c>
      <c r="L51">
        <f t="shared" si="48"/>
        <v>38.203685081941089</v>
      </c>
      <c r="M51">
        <f t="shared" si="49"/>
        <v>6.2551348853660926E-2</v>
      </c>
      <c r="N51">
        <f t="shared" si="50"/>
        <v>3.3558665598593298</v>
      </c>
      <c r="O51">
        <f t="shared" si="51"/>
        <v>6.1910775649566256E-2</v>
      </c>
      <c r="P51">
        <f t="shared" si="52"/>
        <v>3.8751240945841939E-2</v>
      </c>
      <c r="Q51">
        <f t="shared" si="53"/>
        <v>16.521863434325571</v>
      </c>
      <c r="R51">
        <f t="shared" si="54"/>
        <v>27.874636238515009</v>
      </c>
      <c r="S51">
        <f t="shared" si="55"/>
        <v>27.9782516129032</v>
      </c>
      <c r="T51">
        <f t="shared" si="56"/>
        <v>3.7900310283844272</v>
      </c>
      <c r="U51">
        <f t="shared" si="57"/>
        <v>40.081291081794248</v>
      </c>
      <c r="V51">
        <f t="shared" si="58"/>
        <v>1.5328878304200331</v>
      </c>
      <c r="W51">
        <f t="shared" si="59"/>
        <v>3.8244472397155449</v>
      </c>
      <c r="X51">
        <f t="shared" si="60"/>
        <v>2.2571431979643943</v>
      </c>
      <c r="Y51">
        <f t="shared" si="61"/>
        <v>-66.378982594786834</v>
      </c>
      <c r="Z51">
        <f t="shared" si="62"/>
        <v>28.066173792987836</v>
      </c>
      <c r="AA51">
        <f t="shared" si="63"/>
        <v>1.8240251772555252</v>
      </c>
      <c r="AB51">
        <f t="shared" si="64"/>
        <v>-19.966920190217902</v>
      </c>
      <c r="AC51">
        <v>-3.9516085420579203E-2</v>
      </c>
      <c r="AD51">
        <v>4.4360267683814597E-2</v>
      </c>
      <c r="AE51">
        <v>3.3437009514158298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50199.761378896488</v>
      </c>
      <c r="AK51" t="s">
        <v>251</v>
      </c>
      <c r="AL51">
        <v>2.2946653846153802</v>
      </c>
      <c r="AM51">
        <v>1.7592000000000001</v>
      </c>
      <c r="AN51">
        <f t="shared" si="68"/>
        <v>-0.53546538461538007</v>
      </c>
      <c r="AO51">
        <f t="shared" si="69"/>
        <v>-0.30438005037254434</v>
      </c>
      <c r="AP51">
        <v>-0.82601972285566105</v>
      </c>
      <c r="AQ51" t="s">
        <v>359</v>
      </c>
      <c r="AR51">
        <v>2.30865769230769</v>
      </c>
      <c r="AS51">
        <v>1.9383999999999999</v>
      </c>
      <c r="AT51">
        <f t="shared" si="70"/>
        <v>-0.19101201625448305</v>
      </c>
      <c r="AU51">
        <v>0.5</v>
      </c>
      <c r="AV51">
        <f t="shared" si="71"/>
        <v>84.292391236343732</v>
      </c>
      <c r="AW51">
        <f t="shared" si="72"/>
        <v>0.50956987725031588</v>
      </c>
      <c r="AX51">
        <f t="shared" si="73"/>
        <v>-8.0504298024828671</v>
      </c>
      <c r="AY51">
        <f t="shared" si="74"/>
        <v>1</v>
      </c>
      <c r="AZ51">
        <f t="shared" si="75"/>
        <v>1.5844723118142136E-2</v>
      </c>
      <c r="BA51">
        <f t="shared" si="76"/>
        <v>-9.2447379281881861E-2</v>
      </c>
      <c r="BB51" t="s">
        <v>253</v>
      </c>
      <c r="BC51">
        <v>0</v>
      </c>
      <c r="BD51">
        <f t="shared" si="77"/>
        <v>1.9383999999999999</v>
      </c>
      <c r="BE51">
        <f t="shared" si="78"/>
        <v>-0.19101201625448316</v>
      </c>
      <c r="BF51">
        <f t="shared" si="79"/>
        <v>-0.1018644838562982</v>
      </c>
      <c r="BG51">
        <f t="shared" si="80"/>
        <v>1.03927495708688</v>
      </c>
      <c r="BH51">
        <f t="shared" si="81"/>
        <v>0.33466215585292697</v>
      </c>
      <c r="BI51">
        <f t="shared" si="82"/>
        <v>99.990583870967797</v>
      </c>
      <c r="BJ51">
        <f t="shared" si="83"/>
        <v>84.292391236343732</v>
      </c>
      <c r="BK51">
        <f t="shared" si="84"/>
        <v>0.84300329064102975</v>
      </c>
      <c r="BL51">
        <f t="shared" si="85"/>
        <v>0.19600658128205956</v>
      </c>
      <c r="BM51">
        <v>0.64606417405157002</v>
      </c>
      <c r="BN51">
        <v>0.5</v>
      </c>
      <c r="BO51" t="s">
        <v>254</v>
      </c>
      <c r="BP51">
        <v>1684841338.5999999</v>
      </c>
      <c r="BQ51">
        <v>400.03406451612898</v>
      </c>
      <c r="BR51">
        <v>400.17770967741899</v>
      </c>
      <c r="BS51">
        <v>16.050999999999998</v>
      </c>
      <c r="BT51">
        <v>15.859632258064501</v>
      </c>
      <c r="BU51">
        <v>500.00174193548401</v>
      </c>
      <c r="BV51">
        <v>95.301109677419404</v>
      </c>
      <c r="BW51">
        <v>0.19997003225806501</v>
      </c>
      <c r="BX51">
        <v>28.133380645161299</v>
      </c>
      <c r="BY51">
        <v>27.9782516129032</v>
      </c>
      <c r="BZ51">
        <v>999.9</v>
      </c>
      <c r="CA51">
        <v>9999.3548387096798</v>
      </c>
      <c r="CB51">
        <v>0</v>
      </c>
      <c r="CC51">
        <v>73.473100000000002</v>
      </c>
      <c r="CD51">
        <v>99.990583870967797</v>
      </c>
      <c r="CE51">
        <v>0.89988116129032303</v>
      </c>
      <c r="CF51">
        <v>0.10011884516128999</v>
      </c>
      <c r="CG51">
        <v>0</v>
      </c>
      <c r="CH51">
        <v>2.3150258064516098</v>
      </c>
      <c r="CI51">
        <v>0</v>
      </c>
      <c r="CJ51">
        <v>27.2092225806452</v>
      </c>
      <c r="CK51">
        <v>914.21448387096802</v>
      </c>
      <c r="CL51">
        <v>37.149000000000001</v>
      </c>
      <c r="CM51">
        <v>41.598580645161299</v>
      </c>
      <c r="CN51">
        <v>39.25</v>
      </c>
      <c r="CO51">
        <v>40.25</v>
      </c>
      <c r="CP51">
        <v>37.820129032258102</v>
      </c>
      <c r="CQ51">
        <v>89.980322580645094</v>
      </c>
      <c r="CR51">
        <v>10.01</v>
      </c>
      <c r="CS51">
        <v>0</v>
      </c>
      <c r="CT51">
        <v>59.200000047683702</v>
      </c>
      <c r="CU51">
        <v>2.30865769230769</v>
      </c>
      <c r="CV51">
        <v>0.44433846510993102</v>
      </c>
      <c r="CW51">
        <v>-1.67132992160686</v>
      </c>
      <c r="CX51">
        <v>27.190992307692301</v>
      </c>
      <c r="CY51">
        <v>15</v>
      </c>
      <c r="CZ51">
        <v>1684839094.3</v>
      </c>
      <c r="DA51" t="s">
        <v>255</v>
      </c>
      <c r="DB51">
        <v>3</v>
      </c>
      <c r="DC51">
        <v>-3.7789999999999999</v>
      </c>
      <c r="DD51">
        <v>0.38100000000000001</v>
      </c>
      <c r="DE51">
        <v>400</v>
      </c>
      <c r="DF51">
        <v>16</v>
      </c>
      <c r="DG51">
        <v>1.48</v>
      </c>
      <c r="DH51">
        <v>0.45</v>
      </c>
      <c r="DI51">
        <v>-0.16492405711538499</v>
      </c>
      <c r="DJ51">
        <v>6.3088295176271306E-2</v>
      </c>
      <c r="DK51">
        <v>0.10626038751620399</v>
      </c>
      <c r="DL51">
        <v>1</v>
      </c>
      <c r="DM51">
        <v>2.2858454545454499</v>
      </c>
      <c r="DN51">
        <v>1.41396507737726E-2</v>
      </c>
      <c r="DO51">
        <v>0.20389719942629</v>
      </c>
      <c r="DP51">
        <v>1</v>
      </c>
      <c r="DQ51">
        <v>0.19167832692307701</v>
      </c>
      <c r="DR51">
        <v>-5.65851788610903E-3</v>
      </c>
      <c r="DS51">
        <v>2.7006485241166801E-3</v>
      </c>
      <c r="DT51">
        <v>1</v>
      </c>
      <c r="DU51">
        <v>3</v>
      </c>
      <c r="DV51">
        <v>3</v>
      </c>
      <c r="DW51" t="s">
        <v>263</v>
      </c>
      <c r="DX51">
        <v>100</v>
      </c>
      <c r="DY51">
        <v>100</v>
      </c>
      <c r="DZ51">
        <v>-3.7789999999999999</v>
      </c>
      <c r="EA51">
        <v>0.38100000000000001</v>
      </c>
      <c r="EB51">
        <v>2</v>
      </c>
      <c r="EC51">
        <v>515.50199999999995</v>
      </c>
      <c r="ED51">
        <v>416.03500000000003</v>
      </c>
      <c r="EE51">
        <v>27.3111</v>
      </c>
      <c r="EF51">
        <v>30.154900000000001</v>
      </c>
      <c r="EG51">
        <v>30.0001</v>
      </c>
      <c r="EH51">
        <v>30.321000000000002</v>
      </c>
      <c r="EI51">
        <v>30.356200000000001</v>
      </c>
      <c r="EJ51">
        <v>20.1084</v>
      </c>
      <c r="EK51">
        <v>26.457799999999999</v>
      </c>
      <c r="EL51">
        <v>0</v>
      </c>
      <c r="EM51">
        <v>27.321200000000001</v>
      </c>
      <c r="EN51">
        <v>400.11399999999998</v>
      </c>
      <c r="EO51">
        <v>15.8749</v>
      </c>
      <c r="EP51">
        <v>100.47499999999999</v>
      </c>
      <c r="EQ51">
        <v>90.312100000000001</v>
      </c>
    </row>
    <row r="52" spans="1:147" x14ac:dyDescent="0.3">
      <c r="A52">
        <v>36</v>
      </c>
      <c r="B52">
        <v>1684841406.5999999</v>
      </c>
      <c r="C52">
        <v>2161.1999998092701</v>
      </c>
      <c r="D52" t="s">
        <v>360</v>
      </c>
      <c r="E52" t="s">
        <v>361</v>
      </c>
      <c r="F52">
        <v>1684841398.5999999</v>
      </c>
      <c r="G52">
        <f t="shared" si="43"/>
        <v>1.4479744394951483E-3</v>
      </c>
      <c r="H52">
        <f t="shared" si="44"/>
        <v>0.63236684459965264</v>
      </c>
      <c r="I52">
        <f t="shared" si="45"/>
        <v>400.00212903225798</v>
      </c>
      <c r="J52">
        <f t="shared" si="46"/>
        <v>368.08079613989577</v>
      </c>
      <c r="K52">
        <f t="shared" si="47"/>
        <v>35.152007622592045</v>
      </c>
      <c r="L52">
        <f t="shared" si="48"/>
        <v>38.200520201686608</v>
      </c>
      <c r="M52">
        <f t="shared" si="49"/>
        <v>6.007597090282283E-2</v>
      </c>
      <c r="N52">
        <f t="shared" si="50"/>
        <v>3.3549095649792369</v>
      </c>
      <c r="O52">
        <f t="shared" si="51"/>
        <v>5.948466872564729E-2</v>
      </c>
      <c r="P52">
        <f t="shared" si="52"/>
        <v>3.7230558953726713E-2</v>
      </c>
      <c r="Q52">
        <f t="shared" si="53"/>
        <v>16.52162683162997</v>
      </c>
      <c r="R52">
        <f t="shared" si="54"/>
        <v>27.886925665819007</v>
      </c>
      <c r="S52">
        <f t="shared" si="55"/>
        <v>27.982003225806501</v>
      </c>
      <c r="T52">
        <f t="shared" si="56"/>
        <v>3.7908601446479842</v>
      </c>
      <c r="U52">
        <f t="shared" si="57"/>
        <v>40.032442888628495</v>
      </c>
      <c r="V52">
        <f t="shared" si="58"/>
        <v>1.5309537914292599</v>
      </c>
      <c r="W52">
        <f t="shared" si="59"/>
        <v>3.8242827091227509</v>
      </c>
      <c r="X52">
        <f t="shared" si="60"/>
        <v>2.2599063532187245</v>
      </c>
      <c r="Y52">
        <f t="shared" si="61"/>
        <v>-63.85567278173604</v>
      </c>
      <c r="Z52">
        <f t="shared" si="62"/>
        <v>27.24600601563321</v>
      </c>
      <c r="AA52">
        <f t="shared" si="63"/>
        <v>1.7712540253967481</v>
      </c>
      <c r="AB52">
        <f t="shared" si="64"/>
        <v>-18.316785909076113</v>
      </c>
      <c r="AC52">
        <v>-3.9501938329902501E-2</v>
      </c>
      <c r="AD52">
        <v>4.4344386335176803E-2</v>
      </c>
      <c r="AE52">
        <v>3.3427483119258001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50182.639486680717</v>
      </c>
      <c r="AK52" t="s">
        <v>251</v>
      </c>
      <c r="AL52">
        <v>2.2946653846153802</v>
      </c>
      <c r="AM52">
        <v>1.7592000000000001</v>
      </c>
      <c r="AN52">
        <f t="shared" si="68"/>
        <v>-0.53546538461538007</v>
      </c>
      <c r="AO52">
        <f t="shared" si="69"/>
        <v>-0.30438005037254434</v>
      </c>
      <c r="AP52">
        <v>-0.82601972285566105</v>
      </c>
      <c r="AQ52" t="s">
        <v>362</v>
      </c>
      <c r="AR52">
        <v>2.3799192307692301</v>
      </c>
      <c r="AS52">
        <v>1.8208</v>
      </c>
      <c r="AT52">
        <f t="shared" si="70"/>
        <v>-0.30707339123969146</v>
      </c>
      <c r="AU52">
        <v>0.5</v>
      </c>
      <c r="AV52">
        <f t="shared" si="71"/>
        <v>84.291142452905405</v>
      </c>
      <c r="AW52">
        <f t="shared" si="72"/>
        <v>0.63236684459965264</v>
      </c>
      <c r="AX52">
        <f t="shared" si="73"/>
        <v>-12.941783482240794</v>
      </c>
      <c r="AY52">
        <f t="shared" si="74"/>
        <v>1</v>
      </c>
      <c r="AZ52">
        <f t="shared" si="75"/>
        <v>1.7301777209510882E-2</v>
      </c>
      <c r="BA52">
        <f t="shared" si="76"/>
        <v>-3.3831282952548267E-2</v>
      </c>
      <c r="BB52" t="s">
        <v>253</v>
      </c>
      <c r="BC52">
        <v>0</v>
      </c>
      <c r="BD52">
        <f t="shared" si="77"/>
        <v>1.8208</v>
      </c>
      <c r="BE52">
        <f t="shared" si="78"/>
        <v>-0.30707339123969141</v>
      </c>
      <c r="BF52">
        <f t="shared" si="79"/>
        <v>-3.5015916325602477E-2</v>
      </c>
      <c r="BG52">
        <f t="shared" si="80"/>
        <v>1.1799115295645566</v>
      </c>
      <c r="BH52">
        <f t="shared" si="81"/>
        <v>0.11504011607444355</v>
      </c>
      <c r="BI52">
        <f t="shared" si="82"/>
        <v>99.989096774193499</v>
      </c>
      <c r="BJ52">
        <f t="shared" si="83"/>
        <v>84.291142452905405</v>
      </c>
      <c r="BK52">
        <f t="shared" si="84"/>
        <v>0.84300333908667102</v>
      </c>
      <c r="BL52">
        <f t="shared" si="85"/>
        <v>0.19600667817334216</v>
      </c>
      <c r="BM52">
        <v>0.64606417405157002</v>
      </c>
      <c r="BN52">
        <v>0.5</v>
      </c>
      <c r="BO52" t="s">
        <v>254</v>
      </c>
      <c r="BP52">
        <v>1684841398.5999999</v>
      </c>
      <c r="BQ52">
        <v>400.00212903225798</v>
      </c>
      <c r="BR52">
        <v>400.158677419355</v>
      </c>
      <c r="BS52">
        <v>16.030796774193501</v>
      </c>
      <c r="BT52">
        <v>15.8467</v>
      </c>
      <c r="BU52">
        <v>500.00216129032299</v>
      </c>
      <c r="BV52">
        <v>95.300809677419394</v>
      </c>
      <c r="BW52">
        <v>0.19998251612903201</v>
      </c>
      <c r="BX52">
        <v>28.1326419354839</v>
      </c>
      <c r="BY52">
        <v>27.982003225806501</v>
      </c>
      <c r="BZ52">
        <v>999.9</v>
      </c>
      <c r="CA52">
        <v>9995.8064516128998</v>
      </c>
      <c r="CB52">
        <v>0</v>
      </c>
      <c r="CC52">
        <v>73.476551612903194</v>
      </c>
      <c r="CD52">
        <v>99.989096774193499</v>
      </c>
      <c r="CE52">
        <v>0.89988116129032303</v>
      </c>
      <c r="CF52">
        <v>0.10011884516128999</v>
      </c>
      <c r="CG52">
        <v>0</v>
      </c>
      <c r="CH52">
        <v>2.37724838709677</v>
      </c>
      <c r="CI52">
        <v>0</v>
      </c>
      <c r="CJ52">
        <v>26.727383870967699</v>
      </c>
      <c r="CK52">
        <v>914.20096774193598</v>
      </c>
      <c r="CL52">
        <v>37.061999999999998</v>
      </c>
      <c r="CM52">
        <v>41.536000000000001</v>
      </c>
      <c r="CN52">
        <v>39.183</v>
      </c>
      <c r="CO52">
        <v>40.183</v>
      </c>
      <c r="CP52">
        <v>37.75</v>
      </c>
      <c r="CQ52">
        <v>89.978709677419303</v>
      </c>
      <c r="CR52">
        <v>10.01</v>
      </c>
      <c r="CS52">
        <v>0</v>
      </c>
      <c r="CT52">
        <v>59.600000143051098</v>
      </c>
      <c r="CU52">
        <v>2.3799192307692301</v>
      </c>
      <c r="CV52">
        <v>0.16060511837167399</v>
      </c>
      <c r="CW52">
        <v>-0.40555898324042999</v>
      </c>
      <c r="CX52">
        <v>26.744138461538501</v>
      </c>
      <c r="CY52">
        <v>15</v>
      </c>
      <c r="CZ52">
        <v>1684839094.3</v>
      </c>
      <c r="DA52" t="s">
        <v>255</v>
      </c>
      <c r="DB52">
        <v>3</v>
      </c>
      <c r="DC52">
        <v>-3.7789999999999999</v>
      </c>
      <c r="DD52">
        <v>0.38100000000000001</v>
      </c>
      <c r="DE52">
        <v>400</v>
      </c>
      <c r="DF52">
        <v>16</v>
      </c>
      <c r="DG52">
        <v>1.48</v>
      </c>
      <c r="DH52">
        <v>0.45</v>
      </c>
      <c r="DI52">
        <v>-0.15738671307692301</v>
      </c>
      <c r="DJ52">
        <v>7.1051208469235697E-2</v>
      </c>
      <c r="DK52">
        <v>9.7174022309595695E-2</v>
      </c>
      <c r="DL52">
        <v>1</v>
      </c>
      <c r="DM52">
        <v>2.3724500000000002</v>
      </c>
      <c r="DN52">
        <v>0.28923115882601902</v>
      </c>
      <c r="DO52">
        <v>0.161231616993014</v>
      </c>
      <c r="DP52">
        <v>1</v>
      </c>
      <c r="DQ52">
        <v>0.18541182692307701</v>
      </c>
      <c r="DR52">
        <v>-9.5145411081717195E-3</v>
      </c>
      <c r="DS52">
        <v>3.4383936417212301E-3</v>
      </c>
      <c r="DT52">
        <v>1</v>
      </c>
      <c r="DU52">
        <v>3</v>
      </c>
      <c r="DV52">
        <v>3</v>
      </c>
      <c r="DW52" t="s">
        <v>263</v>
      </c>
      <c r="DX52">
        <v>100</v>
      </c>
      <c r="DY52">
        <v>100</v>
      </c>
      <c r="DZ52">
        <v>-3.7789999999999999</v>
      </c>
      <c r="EA52">
        <v>0.38100000000000001</v>
      </c>
      <c r="EB52">
        <v>2</v>
      </c>
      <c r="EC52">
        <v>515.26900000000001</v>
      </c>
      <c r="ED52">
        <v>416.03500000000003</v>
      </c>
      <c r="EE52">
        <v>27.345500000000001</v>
      </c>
      <c r="EF52">
        <v>30.154900000000001</v>
      </c>
      <c r="EG52">
        <v>30</v>
      </c>
      <c r="EH52">
        <v>30.323599999999999</v>
      </c>
      <c r="EI52">
        <v>30.356200000000001</v>
      </c>
      <c r="EJ52">
        <v>20.107299999999999</v>
      </c>
      <c r="EK52">
        <v>26.457799999999999</v>
      </c>
      <c r="EL52">
        <v>0</v>
      </c>
      <c r="EM52">
        <v>27.353100000000001</v>
      </c>
      <c r="EN52">
        <v>400.12599999999998</v>
      </c>
      <c r="EO52">
        <v>15.9079</v>
      </c>
      <c r="EP52">
        <v>100.474</v>
      </c>
      <c r="EQ52">
        <v>90.311899999999994</v>
      </c>
    </row>
    <row r="53" spans="1:147" x14ac:dyDescent="0.3">
      <c r="A53">
        <v>37</v>
      </c>
      <c r="B53">
        <v>1684841466.5999999</v>
      </c>
      <c r="C53">
        <v>2221.1999998092701</v>
      </c>
      <c r="D53" t="s">
        <v>363</v>
      </c>
      <c r="E53" t="s">
        <v>364</v>
      </c>
      <c r="F53">
        <v>1684841458.6129</v>
      </c>
      <c r="G53">
        <f t="shared" si="43"/>
        <v>1.3844497783557896E-3</v>
      </c>
      <c r="H53">
        <f t="shared" si="44"/>
        <v>0.60933808058911054</v>
      </c>
      <c r="I53">
        <f t="shared" si="45"/>
        <v>400.01006451612898</v>
      </c>
      <c r="J53">
        <f t="shared" si="46"/>
        <v>367.97071061595278</v>
      </c>
      <c r="K53">
        <f t="shared" si="47"/>
        <v>35.141245287285429</v>
      </c>
      <c r="L53">
        <f t="shared" si="48"/>
        <v>38.201007278579695</v>
      </c>
      <c r="M53">
        <f t="shared" si="49"/>
        <v>5.7441283114768323E-2</v>
      </c>
      <c r="N53">
        <f t="shared" si="50"/>
        <v>3.355494492962511</v>
      </c>
      <c r="O53">
        <f t="shared" si="51"/>
        <v>5.6900549329906583E-2</v>
      </c>
      <c r="P53">
        <f t="shared" si="52"/>
        <v>3.5611001741810901E-2</v>
      </c>
      <c r="Q53">
        <f t="shared" si="53"/>
        <v>16.52124098500633</v>
      </c>
      <c r="R53">
        <f t="shared" si="54"/>
        <v>27.908105000586559</v>
      </c>
      <c r="S53">
        <f t="shared" si="55"/>
        <v>27.985261290322601</v>
      </c>
      <c r="T53">
        <f t="shared" si="56"/>
        <v>3.7915803138105839</v>
      </c>
      <c r="U53">
        <f t="shared" si="57"/>
        <v>40.063639950867781</v>
      </c>
      <c r="V53">
        <f t="shared" si="58"/>
        <v>1.5327358777795659</v>
      </c>
      <c r="W53">
        <f t="shared" si="59"/>
        <v>3.8257529262424561</v>
      </c>
      <c r="X53">
        <f t="shared" si="60"/>
        <v>2.2588444360310183</v>
      </c>
      <c r="Y53">
        <f t="shared" si="61"/>
        <v>-61.054235225490324</v>
      </c>
      <c r="Z53">
        <f t="shared" si="62"/>
        <v>27.855317224319794</v>
      </c>
      <c r="AA53">
        <f t="shared" si="63"/>
        <v>1.8106384163512013</v>
      </c>
      <c r="AB53">
        <f t="shared" si="64"/>
        <v>-14.867038599812997</v>
      </c>
      <c r="AC53">
        <v>-3.9510585024732099E-2</v>
      </c>
      <c r="AD53">
        <v>4.43540930076151E-2</v>
      </c>
      <c r="AE53">
        <v>3.3433305778968201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50192.061483029822</v>
      </c>
      <c r="AK53" t="s">
        <v>251</v>
      </c>
      <c r="AL53">
        <v>2.2946653846153802</v>
      </c>
      <c r="AM53">
        <v>1.7592000000000001</v>
      </c>
      <c r="AN53">
        <f t="shared" si="68"/>
        <v>-0.53546538461538007</v>
      </c>
      <c r="AO53">
        <f t="shared" si="69"/>
        <v>-0.30438005037254434</v>
      </c>
      <c r="AP53">
        <v>-0.82601972285566105</v>
      </c>
      <c r="AQ53" t="s">
        <v>365</v>
      </c>
      <c r="AR53">
        <v>2.3447</v>
      </c>
      <c r="AS53">
        <v>1.2864</v>
      </c>
      <c r="AT53">
        <f t="shared" si="70"/>
        <v>-0.8226834577114428</v>
      </c>
      <c r="AU53">
        <v>0.5</v>
      </c>
      <c r="AV53">
        <f t="shared" si="71"/>
        <v>84.289132247064856</v>
      </c>
      <c r="AW53">
        <f t="shared" si="72"/>
        <v>0.60933808058911054</v>
      </c>
      <c r="AX53">
        <f t="shared" si="73"/>
        <v>-34.671637382256193</v>
      </c>
      <c r="AY53">
        <f t="shared" si="74"/>
        <v>1</v>
      </c>
      <c r="AZ53">
        <f t="shared" si="75"/>
        <v>1.7028978293874345E-2</v>
      </c>
      <c r="BA53">
        <f t="shared" si="76"/>
        <v>0.36753731343283591</v>
      </c>
      <c r="BB53" t="s">
        <v>253</v>
      </c>
      <c r="BC53">
        <v>0</v>
      </c>
      <c r="BD53">
        <f t="shared" si="77"/>
        <v>1.2864</v>
      </c>
      <c r="BE53">
        <f t="shared" si="78"/>
        <v>-0.8226834577114428</v>
      </c>
      <c r="BF53">
        <f t="shared" si="79"/>
        <v>0.26875852660300142</v>
      </c>
      <c r="BG53">
        <f t="shared" si="80"/>
        <v>1.0496244502172476</v>
      </c>
      <c r="BH53">
        <f t="shared" si="81"/>
        <v>-0.88297024155839332</v>
      </c>
      <c r="BI53">
        <f t="shared" si="82"/>
        <v>99.986706451612903</v>
      </c>
      <c r="BJ53">
        <f t="shared" si="83"/>
        <v>84.289132247064856</v>
      </c>
      <c r="BK53">
        <f t="shared" si="84"/>
        <v>0.84300338753387527</v>
      </c>
      <c r="BL53">
        <f t="shared" si="85"/>
        <v>0.19600677506775066</v>
      </c>
      <c r="BM53">
        <v>0.64606417405157002</v>
      </c>
      <c r="BN53">
        <v>0.5</v>
      </c>
      <c r="BO53" t="s">
        <v>254</v>
      </c>
      <c r="BP53">
        <v>1684841458.6129</v>
      </c>
      <c r="BQ53">
        <v>400.01006451612898</v>
      </c>
      <c r="BR53">
        <v>400.16035483871002</v>
      </c>
      <c r="BS53">
        <v>16.0495709677419</v>
      </c>
      <c r="BT53">
        <v>15.873554838709699</v>
      </c>
      <c r="BU53">
        <v>500.004161290323</v>
      </c>
      <c r="BV53">
        <v>95.300141935483893</v>
      </c>
      <c r="BW53">
        <v>0.19997335483871001</v>
      </c>
      <c r="BX53">
        <v>28.139241935483899</v>
      </c>
      <c r="BY53">
        <v>27.985261290322601</v>
      </c>
      <c r="BZ53">
        <v>999.9</v>
      </c>
      <c r="CA53">
        <v>9998.0645161290304</v>
      </c>
      <c r="CB53">
        <v>0</v>
      </c>
      <c r="CC53">
        <v>73.476541935483894</v>
      </c>
      <c r="CD53">
        <v>99.986706451612903</v>
      </c>
      <c r="CE53">
        <v>0.89988116129032303</v>
      </c>
      <c r="CF53">
        <v>0.10011884516128999</v>
      </c>
      <c r="CG53">
        <v>0</v>
      </c>
      <c r="CH53">
        <v>2.3337419354838702</v>
      </c>
      <c r="CI53">
        <v>0</v>
      </c>
      <c r="CJ53">
        <v>26.701177419354799</v>
      </c>
      <c r="CK53">
        <v>914.17929032258098</v>
      </c>
      <c r="CL53">
        <v>37</v>
      </c>
      <c r="CM53">
        <v>41.5</v>
      </c>
      <c r="CN53">
        <v>39.120935483871001</v>
      </c>
      <c r="CO53">
        <v>40.125</v>
      </c>
      <c r="CP53">
        <v>37.686999999999998</v>
      </c>
      <c r="CQ53">
        <v>89.977096774193498</v>
      </c>
      <c r="CR53">
        <v>10.01</v>
      </c>
      <c r="CS53">
        <v>0</v>
      </c>
      <c r="CT53">
        <v>59.400000095367403</v>
      </c>
      <c r="CU53">
        <v>2.3447</v>
      </c>
      <c r="CV53">
        <v>-0.310263251684473</v>
      </c>
      <c r="CW53">
        <v>-0.19912137558624801</v>
      </c>
      <c r="CX53">
        <v>26.696311538461501</v>
      </c>
      <c r="CY53">
        <v>15</v>
      </c>
      <c r="CZ53">
        <v>1684839094.3</v>
      </c>
      <c r="DA53" t="s">
        <v>255</v>
      </c>
      <c r="DB53">
        <v>3</v>
      </c>
      <c r="DC53">
        <v>-3.7789999999999999</v>
      </c>
      <c r="DD53">
        <v>0.38100000000000001</v>
      </c>
      <c r="DE53">
        <v>400</v>
      </c>
      <c r="DF53">
        <v>16</v>
      </c>
      <c r="DG53">
        <v>1.48</v>
      </c>
      <c r="DH53">
        <v>0.45</v>
      </c>
      <c r="DI53">
        <v>-0.15779762961538499</v>
      </c>
      <c r="DJ53">
        <v>2.1580343361999699E-2</v>
      </c>
      <c r="DK53">
        <v>8.3122910225558594E-2</v>
      </c>
      <c r="DL53">
        <v>1</v>
      </c>
      <c r="DM53">
        <v>2.3264363636363599</v>
      </c>
      <c r="DN53">
        <v>9.5490505702053696E-2</v>
      </c>
      <c r="DO53">
        <v>0.170538362907413</v>
      </c>
      <c r="DP53">
        <v>1</v>
      </c>
      <c r="DQ53">
        <v>0.175408307692308</v>
      </c>
      <c r="DR53">
        <v>5.9752439030932997E-3</v>
      </c>
      <c r="DS53">
        <v>2.5252133309611501E-3</v>
      </c>
      <c r="DT53">
        <v>1</v>
      </c>
      <c r="DU53">
        <v>3</v>
      </c>
      <c r="DV53">
        <v>3</v>
      </c>
      <c r="DW53" t="s">
        <v>263</v>
      </c>
      <c r="DX53">
        <v>100</v>
      </c>
      <c r="DY53">
        <v>100</v>
      </c>
      <c r="DZ53">
        <v>-3.7789999999999999</v>
      </c>
      <c r="EA53">
        <v>0.38100000000000001</v>
      </c>
      <c r="EB53">
        <v>2</v>
      </c>
      <c r="EC53">
        <v>515.52300000000002</v>
      </c>
      <c r="ED53">
        <v>416.28199999999998</v>
      </c>
      <c r="EE53">
        <v>27.364799999999999</v>
      </c>
      <c r="EF53">
        <v>30.154900000000001</v>
      </c>
      <c r="EG53">
        <v>30.0002</v>
      </c>
      <c r="EH53">
        <v>30.323599999999999</v>
      </c>
      <c r="EI53">
        <v>30.356200000000001</v>
      </c>
      <c r="EJ53">
        <v>20.108599999999999</v>
      </c>
      <c r="EK53">
        <v>26.1739</v>
      </c>
      <c r="EL53">
        <v>0</v>
      </c>
      <c r="EM53">
        <v>27.379100000000001</v>
      </c>
      <c r="EN53">
        <v>400.16399999999999</v>
      </c>
      <c r="EO53">
        <v>15.908200000000001</v>
      </c>
      <c r="EP53">
        <v>100.47499999999999</v>
      </c>
      <c r="EQ53">
        <v>90.313299999999998</v>
      </c>
    </row>
    <row r="54" spans="1:147" x14ac:dyDescent="0.3">
      <c r="A54">
        <v>38</v>
      </c>
      <c r="B54">
        <v>1684841526.5999999</v>
      </c>
      <c r="C54">
        <v>2281.1999998092701</v>
      </c>
      <c r="D54" t="s">
        <v>366</v>
      </c>
      <c r="E54" t="s">
        <v>367</v>
      </c>
      <c r="F54">
        <v>1684841518.63871</v>
      </c>
      <c r="G54">
        <f t="shared" si="43"/>
        <v>1.2494543254649535E-3</v>
      </c>
      <c r="H54">
        <f t="shared" si="44"/>
        <v>0.90403611861467237</v>
      </c>
      <c r="I54">
        <f t="shared" si="45"/>
        <v>399.98696774193502</v>
      </c>
      <c r="J54">
        <f t="shared" si="46"/>
        <v>357.10977273437794</v>
      </c>
      <c r="K54">
        <f t="shared" si="47"/>
        <v>34.10438332819659</v>
      </c>
      <c r="L54">
        <f t="shared" si="48"/>
        <v>38.199203482175513</v>
      </c>
      <c r="M54">
        <f t="shared" si="49"/>
        <v>5.1761466874153575E-2</v>
      </c>
      <c r="N54">
        <f t="shared" si="50"/>
        <v>3.3545298892280742</v>
      </c>
      <c r="O54">
        <f t="shared" si="51"/>
        <v>5.1321815426988861E-2</v>
      </c>
      <c r="P54">
        <f t="shared" si="52"/>
        <v>3.2115324170896659E-2</v>
      </c>
      <c r="Q54">
        <f t="shared" si="53"/>
        <v>16.525243369438762</v>
      </c>
      <c r="R54">
        <f t="shared" si="54"/>
        <v>27.932240919890535</v>
      </c>
      <c r="S54">
        <f t="shared" si="55"/>
        <v>27.985532258064499</v>
      </c>
      <c r="T54">
        <f t="shared" si="56"/>
        <v>3.7916402144437917</v>
      </c>
      <c r="U54">
        <f t="shared" si="57"/>
        <v>40.044819674546105</v>
      </c>
      <c r="V54">
        <f t="shared" si="58"/>
        <v>1.5314156064987539</v>
      </c>
      <c r="W54">
        <f t="shared" si="59"/>
        <v>3.8242539707880754</v>
      </c>
      <c r="X54">
        <f t="shared" si="60"/>
        <v>2.2602246079450379</v>
      </c>
      <c r="Y54">
        <f t="shared" si="61"/>
        <v>-55.10093575300445</v>
      </c>
      <c r="Z54">
        <f t="shared" si="62"/>
        <v>26.581363750781506</v>
      </c>
      <c r="AA54">
        <f t="shared" si="63"/>
        <v>1.728270704359087</v>
      </c>
      <c r="AB54">
        <f t="shared" si="64"/>
        <v>-10.266057928425099</v>
      </c>
      <c r="AC54">
        <v>-3.94963261030742E-2</v>
      </c>
      <c r="AD54">
        <v>4.4338086118903997E-2</v>
      </c>
      <c r="AE54">
        <v>3.3423703639812601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50175.828284200819</v>
      </c>
      <c r="AK54" t="s">
        <v>251</v>
      </c>
      <c r="AL54">
        <v>2.2946653846153802</v>
      </c>
      <c r="AM54">
        <v>1.7592000000000001</v>
      </c>
      <c r="AN54">
        <f t="shared" si="68"/>
        <v>-0.53546538461538007</v>
      </c>
      <c r="AO54">
        <f t="shared" si="69"/>
        <v>-0.30438005037254434</v>
      </c>
      <c r="AP54">
        <v>-0.82601972285566105</v>
      </c>
      <c r="AQ54" t="s">
        <v>368</v>
      </c>
      <c r="AR54">
        <v>2.3693653846153802</v>
      </c>
      <c r="AS54">
        <v>1.266</v>
      </c>
      <c r="AT54">
        <f t="shared" si="70"/>
        <v>-0.87153663871673004</v>
      </c>
      <c r="AU54">
        <v>0.5</v>
      </c>
      <c r="AV54">
        <f t="shared" si="71"/>
        <v>84.309427711046126</v>
      </c>
      <c r="AW54">
        <f t="shared" si="72"/>
        <v>0.90403611861467237</v>
      </c>
      <c r="AX54">
        <f t="shared" si="73"/>
        <v>-36.739377619708137</v>
      </c>
      <c r="AY54">
        <f t="shared" si="74"/>
        <v>1</v>
      </c>
      <c r="AZ54">
        <f t="shared" si="75"/>
        <v>2.0520312952422799E-2</v>
      </c>
      <c r="BA54">
        <f t="shared" si="76"/>
        <v>0.38957345971563989</v>
      </c>
      <c r="BB54" t="s">
        <v>253</v>
      </c>
      <c r="BC54">
        <v>0</v>
      </c>
      <c r="BD54">
        <f t="shared" si="77"/>
        <v>1.266</v>
      </c>
      <c r="BE54">
        <f t="shared" si="78"/>
        <v>-0.87153663871672993</v>
      </c>
      <c r="BF54">
        <f t="shared" si="79"/>
        <v>0.28035470668485679</v>
      </c>
      <c r="BG54">
        <f t="shared" si="80"/>
        <v>1.0726183665915137</v>
      </c>
      <c r="BH54">
        <f t="shared" si="81"/>
        <v>-0.92106794233629341</v>
      </c>
      <c r="BI54">
        <f t="shared" si="82"/>
        <v>100.010764516129</v>
      </c>
      <c r="BJ54">
        <f t="shared" si="83"/>
        <v>84.309427711046126</v>
      </c>
      <c r="BK54">
        <f t="shared" si="84"/>
        <v>0.84300353185930621</v>
      </c>
      <c r="BL54">
        <f t="shared" si="85"/>
        <v>0.19600706371861237</v>
      </c>
      <c r="BM54">
        <v>0.64606417405157002</v>
      </c>
      <c r="BN54">
        <v>0.5</v>
      </c>
      <c r="BO54" t="s">
        <v>254</v>
      </c>
      <c r="BP54">
        <v>1684841518.63871</v>
      </c>
      <c r="BQ54">
        <v>399.98696774193502</v>
      </c>
      <c r="BR54">
        <v>400.16835483871</v>
      </c>
      <c r="BS54">
        <v>16.035577419354802</v>
      </c>
      <c r="BT54">
        <v>15.8767225806452</v>
      </c>
      <c r="BU54">
        <v>500.00574193548402</v>
      </c>
      <c r="BV54">
        <v>95.301109677419404</v>
      </c>
      <c r="BW54">
        <v>0.20001051612903201</v>
      </c>
      <c r="BX54">
        <v>28.132512903225798</v>
      </c>
      <c r="BY54">
        <v>27.985532258064499</v>
      </c>
      <c r="BZ54">
        <v>999.9</v>
      </c>
      <c r="CA54">
        <v>9994.3548387096798</v>
      </c>
      <c r="CB54">
        <v>0</v>
      </c>
      <c r="CC54">
        <v>73.473100000000002</v>
      </c>
      <c r="CD54">
        <v>100.010764516129</v>
      </c>
      <c r="CE54">
        <v>0.89988116129032303</v>
      </c>
      <c r="CF54">
        <v>0.10011884516128999</v>
      </c>
      <c r="CG54">
        <v>0</v>
      </c>
      <c r="CH54">
        <v>2.39380967741935</v>
      </c>
      <c r="CI54">
        <v>0</v>
      </c>
      <c r="CJ54">
        <v>26.3096161290323</v>
      </c>
      <c r="CK54">
        <v>914.39880645161304</v>
      </c>
      <c r="CL54">
        <v>36.936999999999998</v>
      </c>
      <c r="CM54">
        <v>41.412999999999997</v>
      </c>
      <c r="CN54">
        <v>39.054000000000002</v>
      </c>
      <c r="CO54">
        <v>40.061999999999998</v>
      </c>
      <c r="CP54">
        <v>37.625</v>
      </c>
      <c r="CQ54">
        <v>89.998387096774195</v>
      </c>
      <c r="CR54">
        <v>10.012903225806401</v>
      </c>
      <c r="CS54">
        <v>0</v>
      </c>
      <c r="CT54">
        <v>59.400000095367403</v>
      </c>
      <c r="CU54">
        <v>2.3693653846153802</v>
      </c>
      <c r="CV54">
        <v>0.63657094780114798</v>
      </c>
      <c r="CW54">
        <v>-0.48855726730167398</v>
      </c>
      <c r="CX54">
        <v>26.293103846153802</v>
      </c>
      <c r="CY54">
        <v>15</v>
      </c>
      <c r="CZ54">
        <v>1684839094.3</v>
      </c>
      <c r="DA54" t="s">
        <v>255</v>
      </c>
      <c r="DB54">
        <v>3</v>
      </c>
      <c r="DC54">
        <v>-3.7789999999999999</v>
      </c>
      <c r="DD54">
        <v>0.38100000000000001</v>
      </c>
      <c r="DE54">
        <v>400</v>
      </c>
      <c r="DF54">
        <v>16</v>
      </c>
      <c r="DG54">
        <v>1.48</v>
      </c>
      <c r="DH54">
        <v>0.45</v>
      </c>
      <c r="DI54">
        <v>-0.170833344761538</v>
      </c>
      <c r="DJ54">
        <v>-7.4026004203841006E-2</v>
      </c>
      <c r="DK54">
        <v>0.10424680570259599</v>
      </c>
      <c r="DL54">
        <v>1</v>
      </c>
      <c r="DM54">
        <v>2.3983272727272702</v>
      </c>
      <c r="DN54">
        <v>-0.10061085474334</v>
      </c>
      <c r="DO54">
        <v>0.18607578168296299</v>
      </c>
      <c r="DP54">
        <v>1</v>
      </c>
      <c r="DQ54">
        <v>0.164863288461538</v>
      </c>
      <c r="DR54">
        <v>-9.4390071376485904E-2</v>
      </c>
      <c r="DS54">
        <v>1.6503306162165599E-2</v>
      </c>
      <c r="DT54">
        <v>1</v>
      </c>
      <c r="DU54">
        <v>3</v>
      </c>
      <c r="DV54">
        <v>3</v>
      </c>
      <c r="DW54" t="s">
        <v>263</v>
      </c>
      <c r="DX54">
        <v>100</v>
      </c>
      <c r="DY54">
        <v>100</v>
      </c>
      <c r="DZ54">
        <v>-3.7789999999999999</v>
      </c>
      <c r="EA54">
        <v>0.38100000000000001</v>
      </c>
      <c r="EB54">
        <v>2</v>
      </c>
      <c r="EC54">
        <v>514.76099999999997</v>
      </c>
      <c r="ED54">
        <v>416.3</v>
      </c>
      <c r="EE54">
        <v>27.357099999999999</v>
      </c>
      <c r="EF54">
        <v>30.154900000000001</v>
      </c>
      <c r="EG54">
        <v>30.0001</v>
      </c>
      <c r="EH54">
        <v>30.323599999999999</v>
      </c>
      <c r="EI54">
        <v>30.358799999999999</v>
      </c>
      <c r="EJ54">
        <v>20.109000000000002</v>
      </c>
      <c r="EK54">
        <v>25.897600000000001</v>
      </c>
      <c r="EL54">
        <v>0</v>
      </c>
      <c r="EM54">
        <v>27.364899999999999</v>
      </c>
      <c r="EN54">
        <v>400.26100000000002</v>
      </c>
      <c r="EO54">
        <v>15.927099999999999</v>
      </c>
      <c r="EP54">
        <v>100.47499999999999</v>
      </c>
      <c r="EQ54">
        <v>90.313599999999994</v>
      </c>
    </row>
    <row r="55" spans="1:147" x14ac:dyDescent="0.3">
      <c r="A55">
        <v>39</v>
      </c>
      <c r="B55">
        <v>1684841645.7</v>
      </c>
      <c r="C55">
        <v>2400.2999999523199</v>
      </c>
      <c r="D55" t="s">
        <v>369</v>
      </c>
      <c r="E55" t="s">
        <v>370</v>
      </c>
      <c r="F55">
        <v>1684841637.64516</v>
      </c>
      <c r="G55">
        <f t="shared" si="43"/>
        <v>9.2998145235381323E-4</v>
      </c>
      <c r="H55">
        <f t="shared" si="44"/>
        <v>5.5869397415730182</v>
      </c>
      <c r="I55">
        <f t="shared" si="45"/>
        <v>399.90232258064498</v>
      </c>
      <c r="J55">
        <f t="shared" si="46"/>
        <v>150.0904867212914</v>
      </c>
      <c r="K55">
        <f t="shared" si="47"/>
        <v>14.333761123367765</v>
      </c>
      <c r="L55">
        <f t="shared" si="48"/>
        <v>38.190990580203007</v>
      </c>
      <c r="M55">
        <f t="shared" si="49"/>
        <v>3.7620501845368221E-2</v>
      </c>
      <c r="N55">
        <f t="shared" si="50"/>
        <v>3.3608588554967507</v>
      </c>
      <c r="O55">
        <f t="shared" si="51"/>
        <v>3.7388110325364723E-2</v>
      </c>
      <c r="P55">
        <f t="shared" si="52"/>
        <v>2.3388328568434549E-2</v>
      </c>
      <c r="Q55">
        <f t="shared" si="53"/>
        <v>161.84774162196803</v>
      </c>
      <c r="R55">
        <f t="shared" si="54"/>
        <v>28.458622923611422</v>
      </c>
      <c r="S55">
        <f t="shared" si="55"/>
        <v>28.185435483871</v>
      </c>
      <c r="T55">
        <f t="shared" si="56"/>
        <v>3.8360568187614761</v>
      </c>
      <c r="U55">
        <f t="shared" si="57"/>
        <v>40.642445686700135</v>
      </c>
      <c r="V55">
        <f t="shared" si="58"/>
        <v>1.5272998868240146</v>
      </c>
      <c r="W55">
        <f t="shared" si="59"/>
        <v>3.7578936528512341</v>
      </c>
      <c r="X55">
        <f t="shared" si="60"/>
        <v>2.3087569319374612</v>
      </c>
      <c r="Y55">
        <f t="shared" si="61"/>
        <v>-41.012182048803162</v>
      </c>
      <c r="Z55">
        <f t="shared" si="62"/>
        <v>-63.988345106207575</v>
      </c>
      <c r="AA55">
        <f t="shared" si="63"/>
        <v>-4.1504939981433795</v>
      </c>
      <c r="AB55">
        <f t="shared" si="64"/>
        <v>52.696720468813893</v>
      </c>
      <c r="AC55">
        <v>-3.9589912286430697E-2</v>
      </c>
      <c r="AD55">
        <v>4.4443144808321497E-2</v>
      </c>
      <c r="AE55">
        <v>3.3486705183661098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50340.020490585608</v>
      </c>
      <c r="AK55" t="s">
        <v>251</v>
      </c>
      <c r="AL55">
        <v>2.2946653846153802</v>
      </c>
      <c r="AM55">
        <v>1.7592000000000001</v>
      </c>
      <c r="AN55">
        <f t="shared" si="68"/>
        <v>-0.53546538461538007</v>
      </c>
      <c r="AO55">
        <f t="shared" si="69"/>
        <v>-0.30438005037254434</v>
      </c>
      <c r="AP55">
        <v>-0.82601972285566105</v>
      </c>
      <c r="AQ55" t="s">
        <v>371</v>
      </c>
      <c r="AR55">
        <v>2.3422807692307699</v>
      </c>
      <c r="AS55">
        <v>1.7964</v>
      </c>
      <c r="AT55">
        <f t="shared" si="70"/>
        <v>-0.30387484370450335</v>
      </c>
      <c r="AU55">
        <v>0.5</v>
      </c>
      <c r="AV55">
        <f t="shared" si="71"/>
        <v>841.20187192265587</v>
      </c>
      <c r="AW55">
        <f t="shared" si="72"/>
        <v>5.5869397415730182</v>
      </c>
      <c r="AX55">
        <f t="shared" si="73"/>
        <v>-127.81004367721634</v>
      </c>
      <c r="AY55">
        <f t="shared" si="74"/>
        <v>1</v>
      </c>
      <c r="AZ55">
        <f t="shared" si="75"/>
        <v>7.6235677528524544E-3</v>
      </c>
      <c r="BA55">
        <f t="shared" si="76"/>
        <v>-2.0708082832331273E-2</v>
      </c>
      <c r="BB55" t="s">
        <v>253</v>
      </c>
      <c r="BC55">
        <v>0</v>
      </c>
      <c r="BD55">
        <f t="shared" si="77"/>
        <v>1.7964</v>
      </c>
      <c r="BE55">
        <f t="shared" si="78"/>
        <v>-0.30387484370450341</v>
      </c>
      <c r="BF55">
        <f t="shared" si="79"/>
        <v>-2.1145975443383296E-2</v>
      </c>
      <c r="BG55">
        <f t="shared" si="80"/>
        <v>1.0955622968915348</v>
      </c>
      <c r="BH55">
        <f t="shared" si="81"/>
        <v>6.9472277889111964E-2</v>
      </c>
      <c r="BI55">
        <f t="shared" si="82"/>
        <v>1000.00187096774</v>
      </c>
      <c r="BJ55">
        <f t="shared" si="83"/>
        <v>841.20187192265587</v>
      </c>
      <c r="BK55">
        <f t="shared" si="84"/>
        <v>0.84120029806403529</v>
      </c>
      <c r="BL55">
        <f t="shared" si="85"/>
        <v>0.19240059612807076</v>
      </c>
      <c r="BM55">
        <v>0.64606417405157002</v>
      </c>
      <c r="BN55">
        <v>0.5</v>
      </c>
      <c r="BO55" t="s">
        <v>254</v>
      </c>
      <c r="BP55">
        <v>1684841637.64516</v>
      </c>
      <c r="BQ55">
        <v>399.90232258064498</v>
      </c>
      <c r="BR55">
        <v>400.67229032258098</v>
      </c>
      <c r="BS55">
        <v>15.992535483871</v>
      </c>
      <c r="BT55">
        <v>15.874290322580601</v>
      </c>
      <c r="BU55">
        <v>499.99419354838699</v>
      </c>
      <c r="BV55">
        <v>95.300841935483902</v>
      </c>
      <c r="BW55">
        <v>0.19995519354838701</v>
      </c>
      <c r="BX55">
        <v>27.832280645161301</v>
      </c>
      <c r="BY55">
        <v>28.185435483871</v>
      </c>
      <c r="BZ55">
        <v>999.9</v>
      </c>
      <c r="CA55">
        <v>10018.064516128999</v>
      </c>
      <c r="CB55">
        <v>0</v>
      </c>
      <c r="CC55">
        <v>73.501748387096796</v>
      </c>
      <c r="CD55">
        <v>1000.00187096774</v>
      </c>
      <c r="CE55">
        <v>0.959987387096774</v>
      </c>
      <c r="CF55">
        <v>4.0012445161290301E-2</v>
      </c>
      <c r="CG55">
        <v>0</v>
      </c>
      <c r="CH55">
        <v>2.3496967741935499</v>
      </c>
      <c r="CI55">
        <v>0</v>
      </c>
      <c r="CJ55">
        <v>383.95180645161298</v>
      </c>
      <c r="CK55">
        <v>9334.3006451612891</v>
      </c>
      <c r="CL55">
        <v>37.443322580645102</v>
      </c>
      <c r="CM55">
        <v>41.311999999999998</v>
      </c>
      <c r="CN55">
        <v>38.997967741935497</v>
      </c>
      <c r="CO55">
        <v>40</v>
      </c>
      <c r="CP55">
        <v>37.759903225806497</v>
      </c>
      <c r="CQ55">
        <v>959.99161290322604</v>
      </c>
      <c r="CR55">
        <v>40.01</v>
      </c>
      <c r="CS55">
        <v>0</v>
      </c>
      <c r="CT55">
        <v>118.200000047684</v>
      </c>
      <c r="CU55">
        <v>2.3422807692307699</v>
      </c>
      <c r="CV55">
        <v>5.0837598365158602E-3</v>
      </c>
      <c r="CW55">
        <v>-30.698495756696801</v>
      </c>
      <c r="CX55">
        <v>383.84465384615402</v>
      </c>
      <c r="CY55">
        <v>15</v>
      </c>
      <c r="CZ55">
        <v>1684839094.3</v>
      </c>
      <c r="DA55" t="s">
        <v>255</v>
      </c>
      <c r="DB55">
        <v>3</v>
      </c>
      <c r="DC55">
        <v>-3.7789999999999999</v>
      </c>
      <c r="DD55">
        <v>0.38100000000000001</v>
      </c>
      <c r="DE55">
        <v>400</v>
      </c>
      <c r="DF55">
        <v>16</v>
      </c>
      <c r="DG55">
        <v>1.48</v>
      </c>
      <c r="DH55">
        <v>0.45</v>
      </c>
      <c r="DI55">
        <v>-0.71330373076923104</v>
      </c>
      <c r="DJ55">
        <v>-0.44214881480162199</v>
      </c>
      <c r="DK55">
        <v>0.126426977779835</v>
      </c>
      <c r="DL55">
        <v>1</v>
      </c>
      <c r="DM55">
        <v>2.3351068181818202</v>
      </c>
      <c r="DN55">
        <v>-1.8901828623632901E-2</v>
      </c>
      <c r="DO55">
        <v>0.21525159317088299</v>
      </c>
      <c r="DP55">
        <v>1</v>
      </c>
      <c r="DQ55">
        <v>0.119914192307692</v>
      </c>
      <c r="DR55">
        <v>-4.1165792269489902E-2</v>
      </c>
      <c r="DS55">
        <v>1.2758866858051301E-2</v>
      </c>
      <c r="DT55">
        <v>1</v>
      </c>
      <c r="DU55">
        <v>3</v>
      </c>
      <c r="DV55">
        <v>3</v>
      </c>
      <c r="DW55" t="s">
        <v>263</v>
      </c>
      <c r="DX55">
        <v>100</v>
      </c>
      <c r="DY55">
        <v>100</v>
      </c>
      <c r="DZ55">
        <v>-3.7789999999999999</v>
      </c>
      <c r="EA55">
        <v>0.38100000000000001</v>
      </c>
      <c r="EB55">
        <v>2</v>
      </c>
      <c r="EC55">
        <v>515.16399999999999</v>
      </c>
      <c r="ED55">
        <v>416.053</v>
      </c>
      <c r="EE55">
        <v>22.760200000000001</v>
      </c>
      <c r="EF55">
        <v>30.162700000000001</v>
      </c>
      <c r="EG55">
        <v>29.9984</v>
      </c>
      <c r="EH55">
        <v>30.3262</v>
      </c>
      <c r="EI55">
        <v>30.358799999999999</v>
      </c>
      <c r="EJ55">
        <v>20.1265</v>
      </c>
      <c r="EK55">
        <v>27.358699999999999</v>
      </c>
      <c r="EL55">
        <v>0</v>
      </c>
      <c r="EM55">
        <v>22.785699999999999</v>
      </c>
      <c r="EN55">
        <v>400.69</v>
      </c>
      <c r="EO55">
        <v>15.6112</v>
      </c>
      <c r="EP55">
        <v>100.47499999999999</v>
      </c>
      <c r="EQ55">
        <v>90.3125</v>
      </c>
    </row>
    <row r="56" spans="1:147" x14ac:dyDescent="0.3">
      <c r="A56">
        <v>40</v>
      </c>
      <c r="B56">
        <v>1684841705.7</v>
      </c>
      <c r="C56">
        <v>2460.2999999523199</v>
      </c>
      <c r="D56" t="s">
        <v>372</v>
      </c>
      <c r="E56" t="s">
        <v>373</v>
      </c>
      <c r="F56">
        <v>1684841697.64516</v>
      </c>
      <c r="G56">
        <f t="shared" si="43"/>
        <v>2.2866963550956599E-3</v>
      </c>
      <c r="H56">
        <f t="shared" si="44"/>
        <v>6.0108742081808062</v>
      </c>
      <c r="I56">
        <f t="shared" si="45"/>
        <v>399.95383870967697</v>
      </c>
      <c r="J56">
        <f t="shared" si="46"/>
        <v>285.16731583428952</v>
      </c>
      <c r="K56">
        <f t="shared" si="47"/>
        <v>27.233305593210787</v>
      </c>
      <c r="L56">
        <f t="shared" si="48"/>
        <v>38.195348863499277</v>
      </c>
      <c r="M56">
        <f t="shared" si="49"/>
        <v>9.5990595067893356E-2</v>
      </c>
      <c r="N56">
        <f t="shared" si="50"/>
        <v>3.3571987864325039</v>
      </c>
      <c r="O56">
        <f t="shared" si="51"/>
        <v>9.4491508898054966E-2</v>
      </c>
      <c r="P56">
        <f t="shared" si="52"/>
        <v>5.9189929805643873E-2</v>
      </c>
      <c r="Q56">
        <f t="shared" si="53"/>
        <v>161.84559080894073</v>
      </c>
      <c r="R56">
        <f t="shared" si="54"/>
        <v>27.614211065989373</v>
      </c>
      <c r="S56">
        <f t="shared" si="55"/>
        <v>27.670341935483901</v>
      </c>
      <c r="T56">
        <f t="shared" si="56"/>
        <v>3.722519219908266</v>
      </c>
      <c r="U56">
        <f t="shared" si="57"/>
        <v>40.478717095978972</v>
      </c>
      <c r="V56">
        <f t="shared" si="58"/>
        <v>1.4743137774393895</v>
      </c>
      <c r="W56">
        <f t="shared" si="59"/>
        <v>3.6421949192303904</v>
      </c>
      <c r="X56">
        <f t="shared" si="60"/>
        <v>2.2482054424688762</v>
      </c>
      <c r="Y56">
        <f t="shared" si="61"/>
        <v>-100.84330925971859</v>
      </c>
      <c r="Z56">
        <f t="shared" si="62"/>
        <v>-67.466712561522144</v>
      </c>
      <c r="AA56">
        <f t="shared" si="63"/>
        <v>-4.3580053709132178</v>
      </c>
      <c r="AB56">
        <f t="shared" si="64"/>
        <v>-10.82243638321323</v>
      </c>
      <c r="AC56">
        <v>-3.9535782228866903E-2</v>
      </c>
      <c r="AD56">
        <v>4.4382379076652698E-2</v>
      </c>
      <c r="AE56">
        <v>3.3450271140367001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50363.507050447603</v>
      </c>
      <c r="AK56" t="s">
        <v>251</v>
      </c>
      <c r="AL56">
        <v>2.2946653846153802</v>
      </c>
      <c r="AM56">
        <v>1.7592000000000001</v>
      </c>
      <c r="AN56">
        <f t="shared" si="68"/>
        <v>-0.53546538461538007</v>
      </c>
      <c r="AO56">
        <f t="shared" si="69"/>
        <v>-0.30438005037254434</v>
      </c>
      <c r="AP56">
        <v>-0.82601972285566105</v>
      </c>
      <c r="AQ56" t="s">
        <v>374</v>
      </c>
      <c r="AR56">
        <v>2.3414076923076901</v>
      </c>
      <c r="AS56">
        <v>1.7116</v>
      </c>
      <c r="AT56">
        <f t="shared" si="70"/>
        <v>-0.36796429791288277</v>
      </c>
      <c r="AU56">
        <v>0.5</v>
      </c>
      <c r="AV56">
        <f t="shared" si="71"/>
        <v>841.19047304502612</v>
      </c>
      <c r="AW56">
        <f t="shared" si="72"/>
        <v>6.0108742081808062</v>
      </c>
      <c r="AX56">
        <f t="shared" si="73"/>
        <v>-154.76403091250938</v>
      </c>
      <c r="AY56">
        <f t="shared" si="74"/>
        <v>1</v>
      </c>
      <c r="AZ56">
        <f t="shared" si="75"/>
        <v>8.1276407069704303E-3</v>
      </c>
      <c r="BA56">
        <f t="shared" si="76"/>
        <v>2.7810236036457166E-2</v>
      </c>
      <c r="BB56" t="s">
        <v>253</v>
      </c>
      <c r="BC56">
        <v>0</v>
      </c>
      <c r="BD56">
        <f t="shared" si="77"/>
        <v>1.7116</v>
      </c>
      <c r="BE56">
        <f t="shared" si="78"/>
        <v>-0.36796429791288271</v>
      </c>
      <c r="BF56">
        <f t="shared" si="79"/>
        <v>2.7057753524329289E-2</v>
      </c>
      <c r="BG56">
        <f t="shared" si="80"/>
        <v>1.0801664940599132</v>
      </c>
      <c r="BH56">
        <f t="shared" si="81"/>
        <v>-8.8894635148433987E-2</v>
      </c>
      <c r="BI56">
        <f t="shared" si="82"/>
        <v>999.98829032258095</v>
      </c>
      <c r="BJ56">
        <f t="shared" si="83"/>
        <v>841.19047304502612</v>
      </c>
      <c r="BK56">
        <f t="shared" si="84"/>
        <v>0.84120032322945593</v>
      </c>
      <c r="BL56">
        <f t="shared" si="85"/>
        <v>0.19240064645891167</v>
      </c>
      <c r="BM56">
        <v>0.64606417405157002</v>
      </c>
      <c r="BN56">
        <v>0.5</v>
      </c>
      <c r="BO56" t="s">
        <v>254</v>
      </c>
      <c r="BP56">
        <v>1684841697.64516</v>
      </c>
      <c r="BQ56">
        <v>399.95383870967697</v>
      </c>
      <c r="BR56">
        <v>400.848677419355</v>
      </c>
      <c r="BS56">
        <v>15.4379387096774</v>
      </c>
      <c r="BT56">
        <v>15.147035483871001</v>
      </c>
      <c r="BU56">
        <v>500.01003225806397</v>
      </c>
      <c r="BV56">
        <v>95.299422580645199</v>
      </c>
      <c r="BW56">
        <v>0.19997051612903199</v>
      </c>
      <c r="BX56">
        <v>27.297583870967699</v>
      </c>
      <c r="BY56">
        <v>27.670341935483901</v>
      </c>
      <c r="BZ56">
        <v>999.9</v>
      </c>
      <c r="CA56">
        <v>10004.516129032299</v>
      </c>
      <c r="CB56">
        <v>0</v>
      </c>
      <c r="CC56">
        <v>73.5076161290323</v>
      </c>
      <c r="CD56">
        <v>999.98829032258095</v>
      </c>
      <c r="CE56">
        <v>0.95999029032258099</v>
      </c>
      <c r="CF56">
        <v>4.0009483870967699E-2</v>
      </c>
      <c r="CG56">
        <v>0</v>
      </c>
      <c r="CH56">
        <v>2.3739709677419398</v>
      </c>
      <c r="CI56">
        <v>0</v>
      </c>
      <c r="CJ56">
        <v>367.31458064516102</v>
      </c>
      <c r="CK56">
        <v>9334.1832258064496</v>
      </c>
      <c r="CL56">
        <v>37.906999999999996</v>
      </c>
      <c r="CM56">
        <v>41.344516129032201</v>
      </c>
      <c r="CN56">
        <v>39.203258064516099</v>
      </c>
      <c r="CO56">
        <v>40.061999999999998</v>
      </c>
      <c r="CP56">
        <v>38.086387096774203</v>
      </c>
      <c r="CQ56">
        <v>959.97838709677399</v>
      </c>
      <c r="CR56">
        <v>40.010322580645202</v>
      </c>
      <c r="CS56">
        <v>0</v>
      </c>
      <c r="CT56">
        <v>59.5</v>
      </c>
      <c r="CU56">
        <v>2.3414076923076901</v>
      </c>
      <c r="CV56">
        <v>-5.3688891325154697E-2</v>
      </c>
      <c r="CW56">
        <v>-2.5464615434729199</v>
      </c>
      <c r="CX56">
        <v>367.29361538461501</v>
      </c>
      <c r="CY56">
        <v>15</v>
      </c>
      <c r="CZ56">
        <v>1684839094.3</v>
      </c>
      <c r="DA56" t="s">
        <v>255</v>
      </c>
      <c r="DB56">
        <v>3</v>
      </c>
      <c r="DC56">
        <v>-3.7789999999999999</v>
      </c>
      <c r="DD56">
        <v>0.38100000000000001</v>
      </c>
      <c r="DE56">
        <v>400</v>
      </c>
      <c r="DF56">
        <v>16</v>
      </c>
      <c r="DG56">
        <v>1.48</v>
      </c>
      <c r="DH56">
        <v>0.45</v>
      </c>
      <c r="DI56">
        <v>-0.88003878846153805</v>
      </c>
      <c r="DJ56">
        <v>-0.29776702580818598</v>
      </c>
      <c r="DK56">
        <v>0.10045323476246899</v>
      </c>
      <c r="DL56">
        <v>1</v>
      </c>
      <c r="DM56">
        <v>2.3488477272727302</v>
      </c>
      <c r="DN56">
        <v>-6.3908243963558603E-3</v>
      </c>
      <c r="DO56">
        <v>0.14146002083569301</v>
      </c>
      <c r="DP56">
        <v>1</v>
      </c>
      <c r="DQ56">
        <v>0.295464423076923</v>
      </c>
      <c r="DR56">
        <v>-6.7651251608794498E-3</v>
      </c>
      <c r="DS56">
        <v>1.5231431764290501E-2</v>
      </c>
      <c r="DT56">
        <v>1</v>
      </c>
      <c r="DU56">
        <v>3</v>
      </c>
      <c r="DV56">
        <v>3</v>
      </c>
      <c r="DW56" t="s">
        <v>263</v>
      </c>
      <c r="DX56">
        <v>100</v>
      </c>
      <c r="DY56">
        <v>100</v>
      </c>
      <c r="DZ56">
        <v>-3.7789999999999999</v>
      </c>
      <c r="EA56">
        <v>0.38100000000000001</v>
      </c>
      <c r="EB56">
        <v>2</v>
      </c>
      <c r="EC56">
        <v>515.649</v>
      </c>
      <c r="ED56">
        <v>414.89299999999997</v>
      </c>
      <c r="EE56">
        <v>24.090299999999999</v>
      </c>
      <c r="EF56">
        <v>30.204499999999999</v>
      </c>
      <c r="EG56">
        <v>29.9998</v>
      </c>
      <c r="EH56">
        <v>30.339200000000002</v>
      </c>
      <c r="EI56">
        <v>30.369199999999999</v>
      </c>
      <c r="EJ56">
        <v>20.127300000000002</v>
      </c>
      <c r="EK56">
        <v>30.884</v>
      </c>
      <c r="EL56">
        <v>0</v>
      </c>
      <c r="EM56">
        <v>24.1053</v>
      </c>
      <c r="EN56">
        <v>400.774</v>
      </c>
      <c r="EO56">
        <v>15.0002</v>
      </c>
      <c r="EP56">
        <v>100.477</v>
      </c>
      <c r="EQ56">
        <v>90.318200000000004</v>
      </c>
    </row>
    <row r="57" spans="1:147" x14ac:dyDescent="0.3">
      <c r="A57">
        <v>41</v>
      </c>
      <c r="B57">
        <v>1684841766.0999999</v>
      </c>
      <c r="C57">
        <v>2520.6999998092701</v>
      </c>
      <c r="D57" t="s">
        <v>375</v>
      </c>
      <c r="E57" t="s">
        <v>376</v>
      </c>
      <c r="F57">
        <v>1684841758.1580601</v>
      </c>
      <c r="G57">
        <f t="shared" si="43"/>
        <v>2.5825109855540152E-3</v>
      </c>
      <c r="H57">
        <f t="shared" si="44"/>
        <v>6.9103730759892645</v>
      </c>
      <c r="I57">
        <f t="shared" si="45"/>
        <v>399.99038709677399</v>
      </c>
      <c r="J57">
        <f t="shared" si="46"/>
        <v>281.97248158386697</v>
      </c>
      <c r="K57">
        <f t="shared" si="47"/>
        <v>26.929124621292065</v>
      </c>
      <c r="L57">
        <f t="shared" si="48"/>
        <v>38.200149606599638</v>
      </c>
      <c r="M57">
        <f t="shared" si="49"/>
        <v>0.10722836594189737</v>
      </c>
      <c r="N57">
        <f t="shared" si="50"/>
        <v>3.3543584115618619</v>
      </c>
      <c r="O57">
        <f t="shared" si="51"/>
        <v>0.10535986163805784</v>
      </c>
      <c r="P57">
        <f t="shared" si="52"/>
        <v>6.6015079171109742E-2</v>
      </c>
      <c r="Q57">
        <f t="shared" si="53"/>
        <v>161.8492683129009</v>
      </c>
      <c r="R57">
        <f t="shared" si="54"/>
        <v>27.621196070478746</v>
      </c>
      <c r="S57">
        <f t="shared" si="55"/>
        <v>27.753319354838698</v>
      </c>
      <c r="T57">
        <f t="shared" si="56"/>
        <v>3.7406086143422086</v>
      </c>
      <c r="U57">
        <f t="shared" si="57"/>
        <v>40.006574147258739</v>
      </c>
      <c r="V57">
        <f t="shared" si="58"/>
        <v>1.4634902959826406</v>
      </c>
      <c r="W57">
        <f t="shared" si="59"/>
        <v>3.6581245137255007</v>
      </c>
      <c r="X57">
        <f t="shared" si="60"/>
        <v>2.2771183183595678</v>
      </c>
      <c r="Y57">
        <f t="shared" si="61"/>
        <v>-113.88873446293208</v>
      </c>
      <c r="Z57">
        <f t="shared" si="62"/>
        <v>-68.944440040233587</v>
      </c>
      <c r="AA57">
        <f t="shared" si="63"/>
        <v>-4.4607347813634783</v>
      </c>
      <c r="AB57">
        <f t="shared" si="64"/>
        <v>-25.444640971628232</v>
      </c>
      <c r="AC57">
        <v>-3.9493791468120702E-2</v>
      </c>
      <c r="AD57">
        <v>4.43352407691225E-2</v>
      </c>
      <c r="AE57">
        <v>3.3421996666397198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50299.793385556033</v>
      </c>
      <c r="AK57" t="s">
        <v>251</v>
      </c>
      <c r="AL57">
        <v>2.2946653846153802</v>
      </c>
      <c r="AM57">
        <v>1.7592000000000001</v>
      </c>
      <c r="AN57">
        <f t="shared" si="68"/>
        <v>-0.53546538461538007</v>
      </c>
      <c r="AO57">
        <f t="shared" si="69"/>
        <v>-0.30438005037254434</v>
      </c>
      <c r="AP57">
        <v>-0.82601972285566105</v>
      </c>
      <c r="AQ57" t="s">
        <v>377</v>
      </c>
      <c r="AR57">
        <v>2.3086346153846198</v>
      </c>
      <c r="AS57">
        <v>1.708</v>
      </c>
      <c r="AT57">
        <f t="shared" si="70"/>
        <v>-0.3516596108809249</v>
      </c>
      <c r="AU57">
        <v>0.5</v>
      </c>
      <c r="AV57">
        <f t="shared" si="71"/>
        <v>841.20967490257078</v>
      </c>
      <c r="AW57">
        <f t="shared" si="72"/>
        <v>6.9103730759892645</v>
      </c>
      <c r="AX57">
        <f t="shared" si="73"/>
        <v>-147.90973347275369</v>
      </c>
      <c r="AY57">
        <f t="shared" si="74"/>
        <v>1</v>
      </c>
      <c r="AZ57">
        <f t="shared" si="75"/>
        <v>9.1967472910258162E-3</v>
      </c>
      <c r="BA57">
        <f t="shared" si="76"/>
        <v>2.9976580796253007E-2</v>
      </c>
      <c r="BB57" t="s">
        <v>253</v>
      </c>
      <c r="BC57">
        <v>0</v>
      </c>
      <c r="BD57">
        <f t="shared" si="77"/>
        <v>1.708</v>
      </c>
      <c r="BE57">
        <f t="shared" si="78"/>
        <v>-0.35165961088092496</v>
      </c>
      <c r="BF57">
        <f t="shared" si="79"/>
        <v>2.9104138244656737E-2</v>
      </c>
      <c r="BG57">
        <f t="shared" si="80"/>
        <v>1.0238112408462583</v>
      </c>
      <c r="BH57">
        <f t="shared" si="81"/>
        <v>-9.5617758815122342E-2</v>
      </c>
      <c r="BI57">
        <f t="shared" si="82"/>
        <v>1000.01112903226</v>
      </c>
      <c r="BJ57">
        <f t="shared" si="83"/>
        <v>841.20967490257078</v>
      </c>
      <c r="BK57">
        <f t="shared" si="84"/>
        <v>0.84120031315714849</v>
      </c>
      <c r="BL57">
        <f t="shared" si="85"/>
        <v>0.19240062631429714</v>
      </c>
      <c r="BM57">
        <v>0.64606417405157002</v>
      </c>
      <c r="BN57">
        <v>0.5</v>
      </c>
      <c r="BO57" t="s">
        <v>254</v>
      </c>
      <c r="BP57">
        <v>1684841758.1580601</v>
      </c>
      <c r="BQ57">
        <v>399.99038709677399</v>
      </c>
      <c r="BR57">
        <v>401.01674193548399</v>
      </c>
      <c r="BS57">
        <v>15.324077419354801</v>
      </c>
      <c r="BT57">
        <v>14.995506451612901</v>
      </c>
      <c r="BU57">
        <v>500.01377419354799</v>
      </c>
      <c r="BV57">
        <v>95.302683870967698</v>
      </c>
      <c r="BW57">
        <v>0.199985290322581</v>
      </c>
      <c r="BX57">
        <v>27.3720741935484</v>
      </c>
      <c r="BY57">
        <v>27.753319354838698</v>
      </c>
      <c r="BZ57">
        <v>999.9</v>
      </c>
      <c r="CA57">
        <v>9993.5483870967691</v>
      </c>
      <c r="CB57">
        <v>0</v>
      </c>
      <c r="CC57">
        <v>73.497261290322598</v>
      </c>
      <c r="CD57">
        <v>1000.01112903226</v>
      </c>
      <c r="CE57">
        <v>0.95999319354838697</v>
      </c>
      <c r="CF57">
        <v>4.0006522580645097E-2</v>
      </c>
      <c r="CG57">
        <v>0</v>
      </c>
      <c r="CH57">
        <v>2.3285741935483899</v>
      </c>
      <c r="CI57">
        <v>0</v>
      </c>
      <c r="CJ57">
        <v>369.17658064516098</v>
      </c>
      <c r="CK57">
        <v>9334.4051612903204</v>
      </c>
      <c r="CL57">
        <v>38.262</v>
      </c>
      <c r="CM57">
        <v>41.436999999999998</v>
      </c>
      <c r="CN57">
        <v>39.461387096774203</v>
      </c>
      <c r="CO57">
        <v>40.125</v>
      </c>
      <c r="CP57">
        <v>38.3648387096774</v>
      </c>
      <c r="CQ57">
        <v>960.00225806451601</v>
      </c>
      <c r="CR57">
        <v>40.010967741935502</v>
      </c>
      <c r="CS57">
        <v>0</v>
      </c>
      <c r="CT57">
        <v>60</v>
      </c>
      <c r="CU57">
        <v>2.3086346153846198</v>
      </c>
      <c r="CV57">
        <v>-2.11384656653794E-2</v>
      </c>
      <c r="CW57">
        <v>3.3657435919051499</v>
      </c>
      <c r="CX57">
        <v>369.184384615385</v>
      </c>
      <c r="CY57">
        <v>15</v>
      </c>
      <c r="CZ57">
        <v>1684839094.3</v>
      </c>
      <c r="DA57" t="s">
        <v>255</v>
      </c>
      <c r="DB57">
        <v>3</v>
      </c>
      <c r="DC57">
        <v>-3.7789999999999999</v>
      </c>
      <c r="DD57">
        <v>0.38100000000000001</v>
      </c>
      <c r="DE57">
        <v>400</v>
      </c>
      <c r="DF57">
        <v>16</v>
      </c>
      <c r="DG57">
        <v>1.48</v>
      </c>
      <c r="DH57">
        <v>0.45</v>
      </c>
      <c r="DI57">
        <v>-1.03727601923077</v>
      </c>
      <c r="DJ57">
        <v>0.23132966813522399</v>
      </c>
      <c r="DK57">
        <v>0.105307998533147</v>
      </c>
      <c r="DL57">
        <v>1</v>
      </c>
      <c r="DM57">
        <v>2.3309727272727301</v>
      </c>
      <c r="DN57">
        <v>-0.12240923301305701</v>
      </c>
      <c r="DO57">
        <v>0.19377890091033301</v>
      </c>
      <c r="DP57">
        <v>1</v>
      </c>
      <c r="DQ57">
        <v>0.31595988461538499</v>
      </c>
      <c r="DR57">
        <v>0.102445989781957</v>
      </c>
      <c r="DS57">
        <v>1.5042459311579799E-2</v>
      </c>
      <c r="DT57">
        <v>0</v>
      </c>
      <c r="DU57">
        <v>2</v>
      </c>
      <c r="DV57">
        <v>3</v>
      </c>
      <c r="DW57" t="s">
        <v>256</v>
      </c>
      <c r="DX57">
        <v>100</v>
      </c>
      <c r="DY57">
        <v>100</v>
      </c>
      <c r="DZ57">
        <v>-3.7789999999999999</v>
      </c>
      <c r="EA57">
        <v>0.38100000000000001</v>
      </c>
      <c r="EB57">
        <v>2</v>
      </c>
      <c r="EC57">
        <v>515.00400000000002</v>
      </c>
      <c r="ED57">
        <v>415.33699999999999</v>
      </c>
      <c r="EE57">
        <v>26.275500000000001</v>
      </c>
      <c r="EF57">
        <v>30.220199999999998</v>
      </c>
      <c r="EG57">
        <v>30.0001</v>
      </c>
      <c r="EH57">
        <v>30.354399999999998</v>
      </c>
      <c r="EI57">
        <v>30.3796</v>
      </c>
      <c r="EJ57">
        <v>20.131399999999999</v>
      </c>
      <c r="EK57">
        <v>31.1571</v>
      </c>
      <c r="EL57">
        <v>0</v>
      </c>
      <c r="EM57">
        <v>26.244199999999999</v>
      </c>
      <c r="EN57">
        <v>401.12299999999999</v>
      </c>
      <c r="EO57">
        <v>14.9651</v>
      </c>
      <c r="EP57">
        <v>100.47</v>
      </c>
      <c r="EQ57">
        <v>90.316800000000001</v>
      </c>
    </row>
    <row r="58" spans="1:147" x14ac:dyDescent="0.3">
      <c r="A58">
        <v>42</v>
      </c>
      <c r="B58">
        <v>1684841826.0999999</v>
      </c>
      <c r="C58">
        <v>2580.6999998092701</v>
      </c>
      <c r="D58" t="s">
        <v>378</v>
      </c>
      <c r="E58" t="s">
        <v>379</v>
      </c>
      <c r="F58">
        <v>1684841818.17419</v>
      </c>
      <c r="G58">
        <f t="shared" si="43"/>
        <v>2.3685266758139874E-3</v>
      </c>
      <c r="H58">
        <f t="shared" si="44"/>
        <v>7.5876884693325799</v>
      </c>
      <c r="I58">
        <f t="shared" si="45"/>
        <v>399.990064516129</v>
      </c>
      <c r="J58">
        <f t="shared" si="46"/>
        <v>259.0216461372421</v>
      </c>
      <c r="K58">
        <f t="shared" si="47"/>
        <v>24.736488505303882</v>
      </c>
      <c r="L58">
        <f t="shared" si="48"/>
        <v>38.19892962882524</v>
      </c>
      <c r="M58">
        <f t="shared" si="49"/>
        <v>9.6274513885700908E-2</v>
      </c>
      <c r="N58">
        <f t="shared" si="50"/>
        <v>3.3534115342019586</v>
      </c>
      <c r="O58">
        <f t="shared" si="51"/>
        <v>9.4764947591054527E-2</v>
      </c>
      <c r="P58">
        <f t="shared" si="52"/>
        <v>5.9361749062256976E-2</v>
      </c>
      <c r="Q58">
        <f t="shared" si="53"/>
        <v>161.84457661231215</v>
      </c>
      <c r="R58">
        <f t="shared" si="54"/>
        <v>27.94598582646924</v>
      </c>
      <c r="S58">
        <f t="shared" si="55"/>
        <v>28.015848387096799</v>
      </c>
      <c r="T58">
        <f t="shared" si="56"/>
        <v>3.7983471701086953</v>
      </c>
      <c r="U58">
        <f t="shared" si="57"/>
        <v>39.740036802979077</v>
      </c>
      <c r="V58">
        <f t="shared" si="58"/>
        <v>1.4773864608858784</v>
      </c>
      <c r="W58">
        <f t="shared" si="59"/>
        <v>3.7176273092306933</v>
      </c>
      <c r="X58">
        <f t="shared" si="60"/>
        <v>2.3209607092228168</v>
      </c>
      <c r="Y58">
        <f t="shared" si="61"/>
        <v>-104.45202640339684</v>
      </c>
      <c r="Z58">
        <f t="shared" si="62"/>
        <v>-66.531563509973367</v>
      </c>
      <c r="AA58">
        <f t="shared" si="63"/>
        <v>-4.3174137321492383</v>
      </c>
      <c r="AB58">
        <f t="shared" si="64"/>
        <v>-13.456427033207305</v>
      </c>
      <c r="AC58">
        <v>-3.9479796491692302E-2</v>
      </c>
      <c r="AD58">
        <v>4.4319530182054298E-2</v>
      </c>
      <c r="AE58">
        <v>3.3412570978392702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50236.508054440943</v>
      </c>
      <c r="AK58" t="s">
        <v>251</v>
      </c>
      <c r="AL58">
        <v>2.2946653846153802</v>
      </c>
      <c r="AM58">
        <v>1.7592000000000001</v>
      </c>
      <c r="AN58">
        <f t="shared" si="68"/>
        <v>-0.53546538461538007</v>
      </c>
      <c r="AO58">
        <f t="shared" si="69"/>
        <v>-0.30438005037254434</v>
      </c>
      <c r="AP58">
        <v>-0.82601972285566105</v>
      </c>
      <c r="AQ58" t="s">
        <v>380</v>
      </c>
      <c r="AR58">
        <v>2.2556384615384601</v>
      </c>
      <c r="AS58">
        <v>1.8184</v>
      </c>
      <c r="AT58">
        <f t="shared" si="70"/>
        <v>-0.24045229957020475</v>
      </c>
      <c r="AU58">
        <v>0.5</v>
      </c>
      <c r="AV58">
        <f t="shared" si="71"/>
        <v>841.18786227099361</v>
      </c>
      <c r="AW58">
        <f t="shared" si="72"/>
        <v>7.5876884693325799</v>
      </c>
      <c r="AX58">
        <f t="shared" si="73"/>
        <v>-101.13277792680255</v>
      </c>
      <c r="AY58">
        <f t="shared" si="74"/>
        <v>1</v>
      </c>
      <c r="AZ58">
        <f t="shared" si="75"/>
        <v>1.0002174983211674E-2</v>
      </c>
      <c r="BA58">
        <f t="shared" si="76"/>
        <v>-3.25560932688077E-2</v>
      </c>
      <c r="BB58" t="s">
        <v>253</v>
      </c>
      <c r="BC58">
        <v>0</v>
      </c>
      <c r="BD58">
        <f t="shared" si="77"/>
        <v>1.8184</v>
      </c>
      <c r="BE58">
        <f t="shared" si="78"/>
        <v>-0.24045229957020464</v>
      </c>
      <c r="BF58">
        <f t="shared" si="79"/>
        <v>-3.3651659845384214E-2</v>
      </c>
      <c r="BG58">
        <f t="shared" si="80"/>
        <v>0.9180563519046484</v>
      </c>
      <c r="BH58">
        <f t="shared" si="81"/>
        <v>0.11055803362998477</v>
      </c>
      <c r="BI58">
        <f t="shared" si="82"/>
        <v>999.98554838709697</v>
      </c>
      <c r="BJ58">
        <f t="shared" si="83"/>
        <v>841.18786227099361</v>
      </c>
      <c r="BK58">
        <f t="shared" si="84"/>
        <v>0.84120001896804175</v>
      </c>
      <c r="BL58">
        <f t="shared" si="85"/>
        <v>0.19240003793608351</v>
      </c>
      <c r="BM58">
        <v>0.64606417405157002</v>
      </c>
      <c r="BN58">
        <v>0.5</v>
      </c>
      <c r="BO58" t="s">
        <v>254</v>
      </c>
      <c r="BP58">
        <v>1684841818.17419</v>
      </c>
      <c r="BQ58">
        <v>399.990064516129</v>
      </c>
      <c r="BR58">
        <v>401.09287096774199</v>
      </c>
      <c r="BS58">
        <v>15.470064516129</v>
      </c>
      <c r="BT58">
        <v>15.168764516129</v>
      </c>
      <c r="BU58">
        <v>500.015806451613</v>
      </c>
      <c r="BV58">
        <v>95.299674193548398</v>
      </c>
      <c r="BW58">
        <v>0.20002196774193601</v>
      </c>
      <c r="BX58">
        <v>27.6478419354839</v>
      </c>
      <c r="BY58">
        <v>28.015848387096799</v>
      </c>
      <c r="BZ58">
        <v>999.9</v>
      </c>
      <c r="CA58">
        <v>9990.3225806451592</v>
      </c>
      <c r="CB58">
        <v>0</v>
      </c>
      <c r="CC58">
        <v>73.504164516128995</v>
      </c>
      <c r="CD58">
        <v>999.98554838709697</v>
      </c>
      <c r="CE58">
        <v>0.95999545161290301</v>
      </c>
      <c r="CF58">
        <v>4.0004219354838701E-2</v>
      </c>
      <c r="CG58">
        <v>0</v>
      </c>
      <c r="CH58">
        <v>2.2805870967741901</v>
      </c>
      <c r="CI58">
        <v>0</v>
      </c>
      <c r="CJ58">
        <v>375.03554838709698</v>
      </c>
      <c r="CK58">
        <v>9334.1767741935491</v>
      </c>
      <c r="CL58">
        <v>38.536000000000001</v>
      </c>
      <c r="CM58">
        <v>41.561999999999998</v>
      </c>
      <c r="CN58">
        <v>39.711387096774203</v>
      </c>
      <c r="CO58">
        <v>40.227645161290297</v>
      </c>
      <c r="CP58">
        <v>38.590451612903202</v>
      </c>
      <c r="CQ58">
        <v>959.984193548387</v>
      </c>
      <c r="CR58">
        <v>40</v>
      </c>
      <c r="CS58">
        <v>0</v>
      </c>
      <c r="CT58">
        <v>59.400000095367403</v>
      </c>
      <c r="CU58">
        <v>2.2556384615384601</v>
      </c>
      <c r="CV58">
        <v>0.146420527130602</v>
      </c>
      <c r="CW58">
        <v>9.1696751903757399</v>
      </c>
      <c r="CX58">
        <v>375.174884615385</v>
      </c>
      <c r="CY58">
        <v>15</v>
      </c>
      <c r="CZ58">
        <v>1684839094.3</v>
      </c>
      <c r="DA58" t="s">
        <v>255</v>
      </c>
      <c r="DB58">
        <v>3</v>
      </c>
      <c r="DC58">
        <v>-3.7789999999999999</v>
      </c>
      <c r="DD58">
        <v>0.38100000000000001</v>
      </c>
      <c r="DE58">
        <v>400</v>
      </c>
      <c r="DF58">
        <v>16</v>
      </c>
      <c r="DG58">
        <v>1.48</v>
      </c>
      <c r="DH58">
        <v>0.45</v>
      </c>
      <c r="DI58">
        <v>-1.1306512115384599</v>
      </c>
      <c r="DJ58">
        <v>0.25374706949030401</v>
      </c>
      <c r="DK58">
        <v>0.100108792796855</v>
      </c>
      <c r="DL58">
        <v>1</v>
      </c>
      <c r="DM58">
        <v>2.3040068181818198</v>
      </c>
      <c r="DN58">
        <v>-0.40777463058602698</v>
      </c>
      <c r="DO58">
        <v>0.22544683348017899</v>
      </c>
      <c r="DP58">
        <v>1</v>
      </c>
      <c r="DQ58">
        <v>0.28636078846153801</v>
      </c>
      <c r="DR58">
        <v>0.14672018673117701</v>
      </c>
      <c r="DS58">
        <v>2.22288938488561E-2</v>
      </c>
      <c r="DT58">
        <v>0</v>
      </c>
      <c r="DU58">
        <v>2</v>
      </c>
      <c r="DV58">
        <v>3</v>
      </c>
      <c r="DW58" t="s">
        <v>256</v>
      </c>
      <c r="DX58">
        <v>100</v>
      </c>
      <c r="DY58">
        <v>100</v>
      </c>
      <c r="DZ58">
        <v>-3.7789999999999999</v>
      </c>
      <c r="EA58">
        <v>0.38100000000000001</v>
      </c>
      <c r="EB58">
        <v>2</v>
      </c>
      <c r="EC58">
        <v>514.90499999999997</v>
      </c>
      <c r="ED58">
        <v>415.00299999999999</v>
      </c>
      <c r="EE58">
        <v>26.427199999999999</v>
      </c>
      <c r="EF58">
        <v>30.209700000000002</v>
      </c>
      <c r="EG58">
        <v>29.9999</v>
      </c>
      <c r="EH58">
        <v>30.357500000000002</v>
      </c>
      <c r="EI58">
        <v>30.384799999999998</v>
      </c>
      <c r="EJ58">
        <v>20.141300000000001</v>
      </c>
      <c r="EK58">
        <v>28.8812</v>
      </c>
      <c r="EL58">
        <v>0</v>
      </c>
      <c r="EM58">
        <v>26.441099999999999</v>
      </c>
      <c r="EN58">
        <v>401.25099999999998</v>
      </c>
      <c r="EO58">
        <v>15.2531</v>
      </c>
      <c r="EP58">
        <v>100.47</v>
      </c>
      <c r="EQ58">
        <v>90.320899999999995</v>
      </c>
    </row>
    <row r="59" spans="1:147" x14ac:dyDescent="0.3">
      <c r="A59">
        <v>43</v>
      </c>
      <c r="B59">
        <v>1684841886.2</v>
      </c>
      <c r="C59">
        <v>2640.7999999523199</v>
      </c>
      <c r="D59" t="s">
        <v>381</v>
      </c>
      <c r="E59" t="s">
        <v>382</v>
      </c>
      <c r="F59">
        <v>1684841878.2</v>
      </c>
      <c r="G59">
        <f t="shared" si="43"/>
        <v>2.5141710606775966E-3</v>
      </c>
      <c r="H59">
        <f t="shared" si="44"/>
        <v>8.5625924609461972</v>
      </c>
      <c r="I59">
        <f t="shared" si="45"/>
        <v>399.99806451612898</v>
      </c>
      <c r="J59">
        <f t="shared" si="46"/>
        <v>251.25136911116132</v>
      </c>
      <c r="K59">
        <f t="shared" si="47"/>
        <v>23.99489342287356</v>
      </c>
      <c r="L59">
        <f t="shared" si="48"/>
        <v>38.200432345400692</v>
      </c>
      <c r="M59">
        <f t="shared" si="49"/>
        <v>0.10237170686353392</v>
      </c>
      <c r="N59">
        <f t="shared" si="50"/>
        <v>3.3580363269862001</v>
      </c>
      <c r="O59">
        <f t="shared" si="51"/>
        <v>0.10066901170920294</v>
      </c>
      <c r="P59">
        <f t="shared" si="52"/>
        <v>6.3068753729685206E-2</v>
      </c>
      <c r="Q59">
        <f t="shared" si="53"/>
        <v>161.84804844506417</v>
      </c>
      <c r="R59">
        <f t="shared" si="54"/>
        <v>27.998252623419571</v>
      </c>
      <c r="S59">
        <f t="shared" si="55"/>
        <v>28.0630064516129</v>
      </c>
      <c r="T59">
        <f t="shared" si="56"/>
        <v>3.8088007061804654</v>
      </c>
      <c r="U59">
        <f t="shared" si="57"/>
        <v>39.874516008237009</v>
      </c>
      <c r="V59">
        <f t="shared" si="58"/>
        <v>1.4898511804121932</v>
      </c>
      <c r="W59">
        <f t="shared" si="59"/>
        <v>3.7363492514979488</v>
      </c>
      <c r="X59">
        <f t="shared" si="60"/>
        <v>2.3189495257682724</v>
      </c>
      <c r="Y59">
        <f t="shared" si="61"/>
        <v>-110.874943775882</v>
      </c>
      <c r="Z59">
        <f t="shared" si="62"/>
        <v>-59.596691218361713</v>
      </c>
      <c r="AA59">
        <f t="shared" si="63"/>
        <v>-3.8646286889384882</v>
      </c>
      <c r="AB59">
        <f t="shared" si="64"/>
        <v>-12.488215238118045</v>
      </c>
      <c r="AC59">
        <v>-3.9548166792927601E-2</v>
      </c>
      <c r="AD59">
        <v>4.43962818347583E-2</v>
      </c>
      <c r="AE59">
        <v>3.3458608418200901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50305.607107254276</v>
      </c>
      <c r="AK59" t="s">
        <v>251</v>
      </c>
      <c r="AL59">
        <v>2.2946653846153802</v>
      </c>
      <c r="AM59">
        <v>1.7592000000000001</v>
      </c>
      <c r="AN59">
        <f t="shared" si="68"/>
        <v>-0.53546538461538007</v>
      </c>
      <c r="AO59">
        <f t="shared" si="69"/>
        <v>-0.30438005037254434</v>
      </c>
      <c r="AP59">
        <v>-0.82601972285566105</v>
      </c>
      <c r="AQ59" t="s">
        <v>383</v>
      </c>
      <c r="AR59">
        <v>2.35861153846154</v>
      </c>
      <c r="AS59">
        <v>1.758</v>
      </c>
      <c r="AT59">
        <f t="shared" si="70"/>
        <v>-0.3416447886584415</v>
      </c>
      <c r="AU59">
        <v>0.5</v>
      </c>
      <c r="AV59">
        <f t="shared" si="71"/>
        <v>841.20615085160932</v>
      </c>
      <c r="AW59">
        <f t="shared" si="72"/>
        <v>8.5625924609461972</v>
      </c>
      <c r="AX59">
        <f t="shared" si="73"/>
        <v>-143.69684881293955</v>
      </c>
      <c r="AY59">
        <f t="shared" si="74"/>
        <v>1</v>
      </c>
      <c r="AZ59">
        <f t="shared" si="75"/>
        <v>1.116089340799177E-2</v>
      </c>
      <c r="BA59">
        <f t="shared" si="76"/>
        <v>6.8259385665534118E-4</v>
      </c>
      <c r="BB59" t="s">
        <v>253</v>
      </c>
      <c r="BC59">
        <v>0</v>
      </c>
      <c r="BD59">
        <f t="shared" si="77"/>
        <v>1.758</v>
      </c>
      <c r="BE59">
        <f t="shared" si="78"/>
        <v>-0.34164478865844145</v>
      </c>
      <c r="BF59">
        <f t="shared" si="79"/>
        <v>6.8212824010919159E-4</v>
      </c>
      <c r="BG59">
        <f t="shared" si="80"/>
        <v>1.1191546085872282</v>
      </c>
      <c r="BH59">
        <f t="shared" si="81"/>
        <v>-2.241041222229592E-3</v>
      </c>
      <c r="BI59">
        <f t="shared" si="82"/>
        <v>1000.00732258064</v>
      </c>
      <c r="BJ59">
        <f t="shared" si="83"/>
        <v>841.20615085160932</v>
      </c>
      <c r="BK59">
        <f t="shared" si="84"/>
        <v>0.84119999109684018</v>
      </c>
      <c r="BL59">
        <f t="shared" si="85"/>
        <v>0.19239998219368051</v>
      </c>
      <c r="BM59">
        <v>0.64606417405157002</v>
      </c>
      <c r="BN59">
        <v>0.5</v>
      </c>
      <c r="BO59" t="s">
        <v>254</v>
      </c>
      <c r="BP59">
        <v>1684841878.2</v>
      </c>
      <c r="BQ59">
        <v>399.99806451612898</v>
      </c>
      <c r="BR59">
        <v>401.23438709677401</v>
      </c>
      <c r="BS59">
        <v>15.600283870967701</v>
      </c>
      <c r="BT59">
        <v>15.280493548387099</v>
      </c>
      <c r="BU59">
        <v>500.00764516128999</v>
      </c>
      <c r="BV59">
        <v>95.301619354838706</v>
      </c>
      <c r="BW59">
        <v>0.19992361290322599</v>
      </c>
      <c r="BX59">
        <v>27.7338129032258</v>
      </c>
      <c r="BY59">
        <v>28.0630064516129</v>
      </c>
      <c r="BZ59">
        <v>999.9</v>
      </c>
      <c r="CA59">
        <v>10007.419354838699</v>
      </c>
      <c r="CB59">
        <v>0</v>
      </c>
      <c r="CC59">
        <v>73.504164516129094</v>
      </c>
      <c r="CD59">
        <v>1000.00732258064</v>
      </c>
      <c r="CE59">
        <v>0.95999900000000005</v>
      </c>
      <c r="CF59">
        <v>4.0000599999999997E-2</v>
      </c>
      <c r="CG59">
        <v>0</v>
      </c>
      <c r="CH59">
        <v>2.3473709677419401</v>
      </c>
      <c r="CI59">
        <v>0</v>
      </c>
      <c r="CJ59">
        <v>385.05203225806503</v>
      </c>
      <c r="CK59">
        <v>9334.3909677419397</v>
      </c>
      <c r="CL59">
        <v>38.802</v>
      </c>
      <c r="CM59">
        <v>41.727645161290297</v>
      </c>
      <c r="CN59">
        <v>39.945129032258102</v>
      </c>
      <c r="CO59">
        <v>40.352645161290297</v>
      </c>
      <c r="CP59">
        <v>38.811999999999998</v>
      </c>
      <c r="CQ59">
        <v>960.00741935483802</v>
      </c>
      <c r="CR59">
        <v>40</v>
      </c>
      <c r="CS59">
        <v>0</v>
      </c>
      <c r="CT59">
        <v>59.400000095367403</v>
      </c>
      <c r="CU59">
        <v>2.35861153846154</v>
      </c>
      <c r="CV59">
        <v>-0.66619143871816799</v>
      </c>
      <c r="CW59">
        <v>14.6668718124584</v>
      </c>
      <c r="CX59">
        <v>385.13584615384599</v>
      </c>
      <c r="CY59">
        <v>15</v>
      </c>
      <c r="CZ59">
        <v>1684839094.3</v>
      </c>
      <c r="DA59" t="s">
        <v>255</v>
      </c>
      <c r="DB59">
        <v>3</v>
      </c>
      <c r="DC59">
        <v>-3.7789999999999999</v>
      </c>
      <c r="DD59">
        <v>0.38100000000000001</v>
      </c>
      <c r="DE59">
        <v>400</v>
      </c>
      <c r="DF59">
        <v>16</v>
      </c>
      <c r="DG59">
        <v>1.48</v>
      </c>
      <c r="DH59">
        <v>0.45</v>
      </c>
      <c r="DI59">
        <v>-1.2247186538461501</v>
      </c>
      <c r="DJ59">
        <v>-0.21173023136678501</v>
      </c>
      <c r="DK59">
        <v>8.8695212081965194E-2</v>
      </c>
      <c r="DL59">
        <v>1</v>
      </c>
      <c r="DM59">
        <v>2.35552045454545</v>
      </c>
      <c r="DN59">
        <v>-0.103153308409455</v>
      </c>
      <c r="DO59">
        <v>0.198098318770739</v>
      </c>
      <c r="DP59">
        <v>1</v>
      </c>
      <c r="DQ59">
        <v>0.31801865384615402</v>
      </c>
      <c r="DR59">
        <v>2.1532054981645701E-2</v>
      </c>
      <c r="DS59">
        <v>3.3345396977037399E-3</v>
      </c>
      <c r="DT59">
        <v>1</v>
      </c>
      <c r="DU59">
        <v>3</v>
      </c>
      <c r="DV59">
        <v>3</v>
      </c>
      <c r="DW59" t="s">
        <v>263</v>
      </c>
      <c r="DX59">
        <v>100</v>
      </c>
      <c r="DY59">
        <v>100</v>
      </c>
      <c r="DZ59">
        <v>-3.7789999999999999</v>
      </c>
      <c r="EA59">
        <v>0.38100000000000001</v>
      </c>
      <c r="EB59">
        <v>2</v>
      </c>
      <c r="EC59">
        <v>515.38099999999997</v>
      </c>
      <c r="ED59">
        <v>415.86700000000002</v>
      </c>
      <c r="EE59">
        <v>25.626899999999999</v>
      </c>
      <c r="EF59">
        <v>30.191400000000002</v>
      </c>
      <c r="EG59">
        <v>30</v>
      </c>
      <c r="EH59">
        <v>30.352799999999998</v>
      </c>
      <c r="EI59">
        <v>30.384799999999998</v>
      </c>
      <c r="EJ59">
        <v>20.142299999999999</v>
      </c>
      <c r="EK59">
        <v>28.609300000000001</v>
      </c>
      <c r="EL59">
        <v>0</v>
      </c>
      <c r="EM59">
        <v>25.601500000000001</v>
      </c>
      <c r="EN59">
        <v>401.32100000000003</v>
      </c>
      <c r="EO59">
        <v>15.3073</v>
      </c>
      <c r="EP59">
        <v>100.471</v>
      </c>
      <c r="EQ59">
        <v>90.323800000000006</v>
      </c>
    </row>
    <row r="60" spans="1:147" x14ac:dyDescent="0.3">
      <c r="A60">
        <v>44</v>
      </c>
      <c r="B60">
        <v>1684841946.2</v>
      </c>
      <c r="C60">
        <v>2700.7999999523199</v>
      </c>
      <c r="D60" t="s">
        <v>384</v>
      </c>
      <c r="E60" t="s">
        <v>385</v>
      </c>
      <c r="F60">
        <v>1684841938.2</v>
      </c>
      <c r="G60">
        <f t="shared" si="43"/>
        <v>2.6120896270892661E-3</v>
      </c>
      <c r="H60">
        <f t="shared" si="44"/>
        <v>9.28252275219001</v>
      </c>
      <c r="I60">
        <f t="shared" si="45"/>
        <v>399.98332258064499</v>
      </c>
      <c r="J60">
        <f t="shared" si="46"/>
        <v>247.3383350543661</v>
      </c>
      <c r="K60">
        <f t="shared" si="47"/>
        <v>23.621274007076526</v>
      </c>
      <c r="L60">
        <f t="shared" si="48"/>
        <v>38.199156062328775</v>
      </c>
      <c r="M60">
        <f t="shared" si="49"/>
        <v>0.10777836203611867</v>
      </c>
      <c r="N60">
        <f t="shared" si="50"/>
        <v>3.3581744185818807</v>
      </c>
      <c r="O60">
        <f t="shared" si="51"/>
        <v>0.10589292698727686</v>
      </c>
      <c r="P60">
        <f t="shared" si="52"/>
        <v>6.6349730901551746E-2</v>
      </c>
      <c r="Q60">
        <f t="shared" si="53"/>
        <v>161.8454782300677</v>
      </c>
      <c r="R60">
        <f t="shared" si="54"/>
        <v>27.912253277085494</v>
      </c>
      <c r="S60">
        <f t="shared" si="55"/>
        <v>27.979458064516098</v>
      </c>
      <c r="T60">
        <f t="shared" si="56"/>
        <v>3.7902976400862318</v>
      </c>
      <c r="U60">
        <f t="shared" si="57"/>
        <v>40.289454613413682</v>
      </c>
      <c r="V60">
        <f t="shared" si="58"/>
        <v>1.4997727959919431</v>
      </c>
      <c r="W60">
        <f t="shared" si="59"/>
        <v>3.7224946586708558</v>
      </c>
      <c r="X60">
        <f t="shared" si="60"/>
        <v>2.2905248440942887</v>
      </c>
      <c r="Y60">
        <f t="shared" si="61"/>
        <v>-115.19315255463664</v>
      </c>
      <c r="Z60">
        <f t="shared" si="62"/>
        <v>-55.98464822077495</v>
      </c>
      <c r="AA60">
        <f t="shared" si="63"/>
        <v>-3.6275894127788861</v>
      </c>
      <c r="AB60">
        <f t="shared" si="64"/>
        <v>-12.959911958122781</v>
      </c>
      <c r="AC60">
        <v>-3.9550208849703998E-2</v>
      </c>
      <c r="AD60">
        <v>4.4398574222383802E-2</v>
      </c>
      <c r="AE60">
        <v>3.34599830473854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50318.743598863264</v>
      </c>
      <c r="AK60" t="s">
        <v>251</v>
      </c>
      <c r="AL60">
        <v>2.2946653846153802</v>
      </c>
      <c r="AM60">
        <v>1.7592000000000001</v>
      </c>
      <c r="AN60">
        <f t="shared" si="68"/>
        <v>-0.53546538461538007</v>
      </c>
      <c r="AO60">
        <f t="shared" si="69"/>
        <v>-0.30438005037254434</v>
      </c>
      <c r="AP60">
        <v>-0.82601972285566105</v>
      </c>
      <c r="AQ60" t="s">
        <v>386</v>
      </c>
      <c r="AR60">
        <v>2.31805384615385</v>
      </c>
      <c r="AS60">
        <v>1.73634</v>
      </c>
      <c r="AT60">
        <f t="shared" si="70"/>
        <v>-0.33502300595151291</v>
      </c>
      <c r="AU60">
        <v>0.5</v>
      </c>
      <c r="AV60">
        <f t="shared" si="71"/>
        <v>841.19253150968734</v>
      </c>
      <c r="AW60">
        <f t="shared" si="72"/>
        <v>9.28252275219001</v>
      </c>
      <c r="AX60">
        <f t="shared" si="73"/>
        <v>-140.9094252451691</v>
      </c>
      <c r="AY60">
        <f t="shared" si="74"/>
        <v>1</v>
      </c>
      <c r="AZ60">
        <f t="shared" si="75"/>
        <v>1.2016918953029553E-2</v>
      </c>
      <c r="BA60">
        <f t="shared" si="76"/>
        <v>1.3165624244099717E-2</v>
      </c>
      <c r="BB60" t="s">
        <v>253</v>
      </c>
      <c r="BC60">
        <v>0</v>
      </c>
      <c r="BD60">
        <f t="shared" si="77"/>
        <v>1.73634</v>
      </c>
      <c r="BE60">
        <f t="shared" si="78"/>
        <v>-0.33502300595151296</v>
      </c>
      <c r="BF60">
        <f t="shared" si="79"/>
        <v>1.2994542974079185E-2</v>
      </c>
      <c r="BG60">
        <f t="shared" si="80"/>
        <v>1.0418903782327249</v>
      </c>
      <c r="BH60">
        <f t="shared" si="81"/>
        <v>-4.2691835283470717E-2</v>
      </c>
      <c r="BI60">
        <f t="shared" si="82"/>
        <v>999.99109677419403</v>
      </c>
      <c r="BJ60">
        <f t="shared" si="83"/>
        <v>841.19253150968734</v>
      </c>
      <c r="BK60">
        <f t="shared" si="84"/>
        <v>0.84120002090342139</v>
      </c>
      <c r="BL60">
        <f t="shared" si="85"/>
        <v>0.19240004180684273</v>
      </c>
      <c r="BM60">
        <v>0.64606417405157002</v>
      </c>
      <c r="BN60">
        <v>0.5</v>
      </c>
      <c r="BO60" t="s">
        <v>254</v>
      </c>
      <c r="BP60">
        <v>1684841938.2</v>
      </c>
      <c r="BQ60">
        <v>399.98332258064499</v>
      </c>
      <c r="BR60">
        <v>401.31777419354802</v>
      </c>
      <c r="BS60">
        <v>15.704119354838699</v>
      </c>
      <c r="BT60">
        <v>15.3718967741935</v>
      </c>
      <c r="BU60">
        <v>499.98877419354801</v>
      </c>
      <c r="BV60">
        <v>95.301932258064497</v>
      </c>
      <c r="BW60">
        <v>0.199939709677419</v>
      </c>
      <c r="BX60">
        <v>27.670229032258099</v>
      </c>
      <c r="BY60">
        <v>27.979458064516098</v>
      </c>
      <c r="BZ60">
        <v>999.9</v>
      </c>
      <c r="CA60">
        <v>10007.9032258065</v>
      </c>
      <c r="CB60">
        <v>0</v>
      </c>
      <c r="CC60">
        <v>73.503129032258101</v>
      </c>
      <c r="CD60">
        <v>999.99109677419403</v>
      </c>
      <c r="CE60">
        <v>0.96000006451612896</v>
      </c>
      <c r="CF60">
        <v>3.9999612903225797E-2</v>
      </c>
      <c r="CG60">
        <v>0</v>
      </c>
      <c r="CH60">
        <v>2.3259096774193599</v>
      </c>
      <c r="CI60">
        <v>0</v>
      </c>
      <c r="CJ60">
        <v>396.70506451612903</v>
      </c>
      <c r="CK60">
        <v>9334.2429032258096</v>
      </c>
      <c r="CL60">
        <v>39.012</v>
      </c>
      <c r="CM60">
        <v>41.866870967741903</v>
      </c>
      <c r="CN60">
        <v>40.152999999999999</v>
      </c>
      <c r="CO60">
        <v>40.5</v>
      </c>
      <c r="CP60">
        <v>39.024000000000001</v>
      </c>
      <c r="CQ60">
        <v>959.99032258064506</v>
      </c>
      <c r="CR60">
        <v>40.000322580645197</v>
      </c>
      <c r="CS60">
        <v>0</v>
      </c>
      <c r="CT60">
        <v>59.200000047683702</v>
      </c>
      <c r="CU60">
        <v>2.31805384615385</v>
      </c>
      <c r="CV60">
        <v>0.29195215201700297</v>
      </c>
      <c r="CW60">
        <v>12.010188048624499</v>
      </c>
      <c r="CX60">
        <v>396.782307692308</v>
      </c>
      <c r="CY60">
        <v>15</v>
      </c>
      <c r="CZ60">
        <v>1684839094.3</v>
      </c>
      <c r="DA60" t="s">
        <v>255</v>
      </c>
      <c r="DB60">
        <v>3</v>
      </c>
      <c r="DC60">
        <v>-3.7789999999999999</v>
      </c>
      <c r="DD60">
        <v>0.38100000000000001</v>
      </c>
      <c r="DE60">
        <v>400</v>
      </c>
      <c r="DF60">
        <v>16</v>
      </c>
      <c r="DG60">
        <v>1.48</v>
      </c>
      <c r="DH60">
        <v>0.45</v>
      </c>
      <c r="DI60">
        <v>-1.3229894230769199</v>
      </c>
      <c r="DJ60">
        <v>-0.100595970289418</v>
      </c>
      <c r="DK60">
        <v>8.4913133359774504E-2</v>
      </c>
      <c r="DL60">
        <v>1</v>
      </c>
      <c r="DM60">
        <v>2.3051704545454501</v>
      </c>
      <c r="DN60">
        <v>0.29977574542053398</v>
      </c>
      <c r="DO60">
        <v>0.15337568193453699</v>
      </c>
      <c r="DP60">
        <v>1</v>
      </c>
      <c r="DQ60">
        <v>0.32558573076923097</v>
      </c>
      <c r="DR60">
        <v>7.3812396482541898E-2</v>
      </c>
      <c r="DS60">
        <v>9.7478846425487608E-3</v>
      </c>
      <c r="DT60">
        <v>1</v>
      </c>
      <c r="DU60">
        <v>3</v>
      </c>
      <c r="DV60">
        <v>3</v>
      </c>
      <c r="DW60" t="s">
        <v>263</v>
      </c>
      <c r="DX60">
        <v>100</v>
      </c>
      <c r="DY60">
        <v>100</v>
      </c>
      <c r="DZ60">
        <v>-3.7789999999999999</v>
      </c>
      <c r="EA60">
        <v>0.38100000000000001</v>
      </c>
      <c r="EB60">
        <v>2</v>
      </c>
      <c r="EC60">
        <v>515.73299999999995</v>
      </c>
      <c r="ED60">
        <v>415.35500000000002</v>
      </c>
      <c r="EE60">
        <v>25.478300000000001</v>
      </c>
      <c r="EF60">
        <v>30.181000000000001</v>
      </c>
      <c r="EG60">
        <v>30.0001</v>
      </c>
      <c r="EH60">
        <v>30.349699999999999</v>
      </c>
      <c r="EI60">
        <v>30.382200000000001</v>
      </c>
      <c r="EJ60">
        <v>20.1448</v>
      </c>
      <c r="EK60">
        <v>28.338799999999999</v>
      </c>
      <c r="EL60">
        <v>0</v>
      </c>
      <c r="EM60">
        <v>25.471699999999998</v>
      </c>
      <c r="EN60">
        <v>401.35700000000003</v>
      </c>
      <c r="EO60">
        <v>15.273400000000001</v>
      </c>
      <c r="EP60">
        <v>100.47499999999999</v>
      </c>
      <c r="EQ60">
        <v>90.3292</v>
      </c>
    </row>
    <row r="61" spans="1:147" x14ac:dyDescent="0.3">
      <c r="A61">
        <v>45</v>
      </c>
      <c r="B61">
        <v>1684842006.2</v>
      </c>
      <c r="C61">
        <v>2760.7999999523199</v>
      </c>
      <c r="D61" t="s">
        <v>387</v>
      </c>
      <c r="E61" t="s">
        <v>388</v>
      </c>
      <c r="F61">
        <v>1684841998.2</v>
      </c>
      <c r="G61">
        <f t="shared" si="43"/>
        <v>2.999334279426748E-3</v>
      </c>
      <c r="H61">
        <f t="shared" si="44"/>
        <v>9.6619894229290875</v>
      </c>
      <c r="I61">
        <f t="shared" si="45"/>
        <v>399.97554838709698</v>
      </c>
      <c r="J61">
        <f t="shared" si="46"/>
        <v>260.06910950030226</v>
      </c>
      <c r="K61">
        <f t="shared" si="47"/>
        <v>24.837121077049019</v>
      </c>
      <c r="L61">
        <f t="shared" si="48"/>
        <v>38.198466331649669</v>
      </c>
      <c r="M61">
        <f t="shared" si="49"/>
        <v>0.12395352559367273</v>
      </c>
      <c r="N61">
        <f t="shared" si="50"/>
        <v>3.3567543327693041</v>
      </c>
      <c r="O61">
        <f t="shared" si="51"/>
        <v>0.12146570711678656</v>
      </c>
      <c r="P61">
        <f t="shared" si="52"/>
        <v>7.6135428732662602E-2</v>
      </c>
      <c r="Q61">
        <f t="shared" si="53"/>
        <v>161.8498717413766</v>
      </c>
      <c r="R61">
        <f t="shared" si="54"/>
        <v>27.819745562103087</v>
      </c>
      <c r="S61">
        <f t="shared" si="55"/>
        <v>27.974187096774202</v>
      </c>
      <c r="T61">
        <f t="shared" si="56"/>
        <v>3.7891329382491841</v>
      </c>
      <c r="U61">
        <f t="shared" si="57"/>
        <v>40.202087481020278</v>
      </c>
      <c r="V61">
        <f t="shared" si="58"/>
        <v>1.4961710515731219</v>
      </c>
      <c r="W61">
        <f t="shared" si="59"/>
        <v>3.7216252819694402</v>
      </c>
      <c r="X61">
        <f t="shared" si="60"/>
        <v>2.2929618866760624</v>
      </c>
      <c r="Y61">
        <f t="shared" si="61"/>
        <v>-132.27064172271957</v>
      </c>
      <c r="Z61">
        <f t="shared" si="62"/>
        <v>-55.730383784303385</v>
      </c>
      <c r="AA61">
        <f t="shared" si="63"/>
        <v>-3.6124747994827735</v>
      </c>
      <c r="AB61">
        <f t="shared" si="64"/>
        <v>-29.763628565129139</v>
      </c>
      <c r="AC61">
        <v>-3.9529210681820699E-2</v>
      </c>
      <c r="AD61">
        <v>4.4375001939394199E-2</v>
      </c>
      <c r="AE61">
        <v>3.3445846835209698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50293.793612434514</v>
      </c>
      <c r="AK61" t="s">
        <v>251</v>
      </c>
      <c r="AL61">
        <v>2.2946653846153802</v>
      </c>
      <c r="AM61">
        <v>1.7592000000000001</v>
      </c>
      <c r="AN61">
        <f t="shared" si="68"/>
        <v>-0.53546538461538007</v>
      </c>
      <c r="AO61">
        <f t="shared" si="69"/>
        <v>-0.30438005037254434</v>
      </c>
      <c r="AP61">
        <v>-0.82601972285566105</v>
      </c>
      <c r="AQ61" t="s">
        <v>389</v>
      </c>
      <c r="AR61">
        <v>2.3109961538461499</v>
      </c>
      <c r="AS61">
        <v>1.7203999999999999</v>
      </c>
      <c r="AT61">
        <f t="shared" si="70"/>
        <v>-0.34329002199845959</v>
      </c>
      <c r="AU61">
        <v>0.5</v>
      </c>
      <c r="AV61">
        <f t="shared" si="71"/>
        <v>841.21532957416662</v>
      </c>
      <c r="AW61">
        <f t="shared" si="72"/>
        <v>9.6619894229290875</v>
      </c>
      <c r="AX61">
        <f t="shared" si="73"/>
        <v>-144.39041449747856</v>
      </c>
      <c r="AY61">
        <f t="shared" si="74"/>
        <v>1</v>
      </c>
      <c r="AZ61">
        <f t="shared" si="75"/>
        <v>1.2467686663644022E-2</v>
      </c>
      <c r="BA61">
        <f t="shared" si="76"/>
        <v>2.2552894675656923E-2</v>
      </c>
      <c r="BB61" t="s">
        <v>253</v>
      </c>
      <c r="BC61">
        <v>0</v>
      </c>
      <c r="BD61">
        <f t="shared" si="77"/>
        <v>1.7203999999999999</v>
      </c>
      <c r="BE61">
        <f t="shared" si="78"/>
        <v>-0.34329002199845965</v>
      </c>
      <c r="BF61">
        <f t="shared" si="79"/>
        <v>2.2055479763528972E-2</v>
      </c>
      <c r="BG61">
        <f t="shared" si="80"/>
        <v>1.0284376695309738</v>
      </c>
      <c r="BH61">
        <f t="shared" si="81"/>
        <v>-7.246033285208503E-2</v>
      </c>
      <c r="BI61">
        <f t="shared" si="82"/>
        <v>1000.0181935483899</v>
      </c>
      <c r="BJ61">
        <f t="shared" si="83"/>
        <v>841.21532957416662</v>
      </c>
      <c r="BK61">
        <f t="shared" si="84"/>
        <v>0.84120002516080328</v>
      </c>
      <c r="BL61">
        <f t="shared" si="85"/>
        <v>0.19240005032160667</v>
      </c>
      <c r="BM61">
        <v>0.64606417405157002</v>
      </c>
      <c r="BN61">
        <v>0.5</v>
      </c>
      <c r="BO61" t="s">
        <v>254</v>
      </c>
      <c r="BP61">
        <v>1684841998.2</v>
      </c>
      <c r="BQ61">
        <v>399.97554838709698</v>
      </c>
      <c r="BR61">
        <v>401.37900000000002</v>
      </c>
      <c r="BS61">
        <v>15.666383870967699</v>
      </c>
      <c r="BT61">
        <v>15.284906451612899</v>
      </c>
      <c r="BU61">
        <v>500.00461290322602</v>
      </c>
      <c r="BV61">
        <v>95.302019354838706</v>
      </c>
      <c r="BW61">
        <v>0.19998441935483899</v>
      </c>
      <c r="BX61">
        <v>27.6662322580645</v>
      </c>
      <c r="BY61">
        <v>27.974187096774202</v>
      </c>
      <c r="BZ61">
        <v>999.9</v>
      </c>
      <c r="CA61">
        <v>10002.580645161301</v>
      </c>
      <c r="CB61">
        <v>0</v>
      </c>
      <c r="CC61">
        <v>73.499677419354896</v>
      </c>
      <c r="CD61">
        <v>1000.0181935483899</v>
      </c>
      <c r="CE61">
        <v>0.96000183870967704</v>
      </c>
      <c r="CF61">
        <v>3.9997967741935501E-2</v>
      </c>
      <c r="CG61">
        <v>0</v>
      </c>
      <c r="CH61">
        <v>2.3103290322580601</v>
      </c>
      <c r="CI61">
        <v>0</v>
      </c>
      <c r="CJ61">
        <v>407.07477419354802</v>
      </c>
      <c r="CK61">
        <v>9334.5045161290309</v>
      </c>
      <c r="CL61">
        <v>39.203258064516099</v>
      </c>
      <c r="CM61">
        <v>42.003999999999998</v>
      </c>
      <c r="CN61">
        <v>40.348580645161299</v>
      </c>
      <c r="CO61">
        <v>40.606709677419403</v>
      </c>
      <c r="CP61">
        <v>39.186999999999998</v>
      </c>
      <c r="CQ61">
        <v>960.01774193548397</v>
      </c>
      <c r="CR61">
        <v>40.001612903225798</v>
      </c>
      <c r="CS61">
        <v>0</v>
      </c>
      <c r="CT61">
        <v>59.600000143051098</v>
      </c>
      <c r="CU61">
        <v>2.3109961538461499</v>
      </c>
      <c r="CV61">
        <v>0.54152136448518395</v>
      </c>
      <c r="CW61">
        <v>8.5821196583807495</v>
      </c>
      <c r="CX61">
        <v>407.207576923077</v>
      </c>
      <c r="CY61">
        <v>15</v>
      </c>
      <c r="CZ61">
        <v>1684839094.3</v>
      </c>
      <c r="DA61" t="s">
        <v>255</v>
      </c>
      <c r="DB61">
        <v>3</v>
      </c>
      <c r="DC61">
        <v>-3.7789999999999999</v>
      </c>
      <c r="DD61">
        <v>0.38100000000000001</v>
      </c>
      <c r="DE61">
        <v>400</v>
      </c>
      <c r="DF61">
        <v>16</v>
      </c>
      <c r="DG61">
        <v>1.48</v>
      </c>
      <c r="DH61">
        <v>0.45</v>
      </c>
      <c r="DI61">
        <v>-1.3892615384615401</v>
      </c>
      <c r="DJ61">
        <v>-0.18821681891915201</v>
      </c>
      <c r="DK61">
        <v>9.9728896367652906E-2</v>
      </c>
      <c r="DL61">
        <v>1</v>
      </c>
      <c r="DM61">
        <v>2.29652272727273</v>
      </c>
      <c r="DN61">
        <v>0.282555615533157</v>
      </c>
      <c r="DO61">
        <v>0.19437410843249101</v>
      </c>
      <c r="DP61">
        <v>1</v>
      </c>
      <c r="DQ61">
        <v>0.37986040384615399</v>
      </c>
      <c r="DR61">
        <v>1.63522257320938E-2</v>
      </c>
      <c r="DS61">
        <v>3.4779589630193702E-3</v>
      </c>
      <c r="DT61">
        <v>1</v>
      </c>
      <c r="DU61">
        <v>3</v>
      </c>
      <c r="DV61">
        <v>3</v>
      </c>
      <c r="DW61" t="s">
        <v>263</v>
      </c>
      <c r="DX61">
        <v>100</v>
      </c>
      <c r="DY61">
        <v>100</v>
      </c>
      <c r="DZ61">
        <v>-3.7789999999999999</v>
      </c>
      <c r="EA61">
        <v>0.38100000000000001</v>
      </c>
      <c r="EB61">
        <v>2</v>
      </c>
      <c r="EC61">
        <v>515.69100000000003</v>
      </c>
      <c r="ED61">
        <v>415.44200000000001</v>
      </c>
      <c r="EE61">
        <v>25.515699999999999</v>
      </c>
      <c r="EF61">
        <v>30.170500000000001</v>
      </c>
      <c r="EG61">
        <v>30.0001</v>
      </c>
      <c r="EH61">
        <v>30.3445</v>
      </c>
      <c r="EI61">
        <v>30.376999999999999</v>
      </c>
      <c r="EJ61">
        <v>20.148399999999999</v>
      </c>
      <c r="EK61">
        <v>28.9574</v>
      </c>
      <c r="EL61">
        <v>0</v>
      </c>
      <c r="EM61">
        <v>25.5319</v>
      </c>
      <c r="EN61">
        <v>401.423</v>
      </c>
      <c r="EO61">
        <v>15.254200000000001</v>
      </c>
      <c r="EP61">
        <v>100.477</v>
      </c>
      <c r="EQ61">
        <v>90.329700000000003</v>
      </c>
    </row>
    <row r="62" spans="1:147" x14ac:dyDescent="0.3">
      <c r="A62">
        <v>46</v>
      </c>
      <c r="B62">
        <v>1684842066.2</v>
      </c>
      <c r="C62">
        <v>2820.7999999523199</v>
      </c>
      <c r="D62" t="s">
        <v>390</v>
      </c>
      <c r="E62" t="s">
        <v>391</v>
      </c>
      <c r="F62">
        <v>1684842058.2</v>
      </c>
      <c r="G62">
        <f t="shared" si="43"/>
        <v>3.2139952489491437E-3</v>
      </c>
      <c r="H62">
        <f t="shared" si="44"/>
        <v>9.8909568023680521</v>
      </c>
      <c r="I62">
        <f t="shared" si="45"/>
        <v>399.97225806451598</v>
      </c>
      <c r="J62">
        <f t="shared" si="46"/>
        <v>265.81974466184261</v>
      </c>
      <c r="K62">
        <f t="shared" si="47"/>
        <v>25.385971551829943</v>
      </c>
      <c r="L62">
        <f t="shared" si="48"/>
        <v>38.197630419304623</v>
      </c>
      <c r="M62">
        <f t="shared" si="49"/>
        <v>0.13319105368794085</v>
      </c>
      <c r="N62">
        <f t="shared" si="50"/>
        <v>3.3569763398645165</v>
      </c>
      <c r="O62">
        <f t="shared" si="51"/>
        <v>0.13032342091609161</v>
      </c>
      <c r="P62">
        <f t="shared" si="52"/>
        <v>8.1704641166455011E-2</v>
      </c>
      <c r="Q62">
        <f t="shared" si="53"/>
        <v>161.85181510538771</v>
      </c>
      <c r="R62">
        <f t="shared" si="54"/>
        <v>27.773976555700212</v>
      </c>
      <c r="S62">
        <f t="shared" si="55"/>
        <v>27.9663516129032</v>
      </c>
      <c r="T62">
        <f t="shared" si="56"/>
        <v>3.7874021440039884</v>
      </c>
      <c r="U62">
        <f t="shared" si="57"/>
        <v>40.226125248589859</v>
      </c>
      <c r="V62">
        <f t="shared" si="58"/>
        <v>1.4973594720756584</v>
      </c>
      <c r="W62">
        <f t="shared" si="59"/>
        <v>3.7223557149048276</v>
      </c>
      <c r="X62">
        <f t="shared" si="60"/>
        <v>2.29004267192833</v>
      </c>
      <c r="Y62">
        <f t="shared" si="61"/>
        <v>-141.73719047865723</v>
      </c>
      <c r="Z62">
        <f t="shared" si="62"/>
        <v>-53.708246615376488</v>
      </c>
      <c r="AA62">
        <f t="shared" si="63"/>
        <v>-3.4810907108774347</v>
      </c>
      <c r="AB62">
        <f t="shared" si="64"/>
        <v>-37.074712699523424</v>
      </c>
      <c r="AC62">
        <v>-3.9532493162137403E-2</v>
      </c>
      <c r="AD62">
        <v>4.4378686811110797E-2</v>
      </c>
      <c r="AE62">
        <v>3.34480568005631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50297.208972654342</v>
      </c>
      <c r="AK62" t="s">
        <v>251</v>
      </c>
      <c r="AL62">
        <v>2.2946653846153802</v>
      </c>
      <c r="AM62">
        <v>1.7592000000000001</v>
      </c>
      <c r="AN62">
        <f t="shared" si="68"/>
        <v>-0.53546538461538007</v>
      </c>
      <c r="AO62">
        <f t="shared" si="69"/>
        <v>-0.30438005037254434</v>
      </c>
      <c r="AP62">
        <v>-0.82601972285566105</v>
      </c>
      <c r="AQ62" t="s">
        <v>392</v>
      </c>
      <c r="AR62">
        <v>2.3195692307692299</v>
      </c>
      <c r="AS62">
        <v>1.6415999999999999</v>
      </c>
      <c r="AT62">
        <f t="shared" si="70"/>
        <v>-0.41299295246663625</v>
      </c>
      <c r="AU62">
        <v>0.5</v>
      </c>
      <c r="AV62">
        <f t="shared" si="71"/>
        <v>841.22600903239413</v>
      </c>
      <c r="AW62">
        <f t="shared" si="72"/>
        <v>9.8909568023680521</v>
      </c>
      <c r="AX62">
        <f t="shared" si="73"/>
        <v>-173.71020658100684</v>
      </c>
      <c r="AY62">
        <f t="shared" si="74"/>
        <v>1</v>
      </c>
      <c r="AZ62">
        <f t="shared" si="75"/>
        <v>1.2739711338158377E-2</v>
      </c>
      <c r="BA62">
        <f t="shared" si="76"/>
        <v>7.1637426900584888E-2</v>
      </c>
      <c r="BB62" t="s">
        <v>253</v>
      </c>
      <c r="BC62">
        <v>0</v>
      </c>
      <c r="BD62">
        <f t="shared" si="77"/>
        <v>1.6415999999999999</v>
      </c>
      <c r="BE62">
        <f t="shared" si="78"/>
        <v>-0.4129929524666362</v>
      </c>
      <c r="BF62">
        <f t="shared" si="79"/>
        <v>6.6848567530695846E-2</v>
      </c>
      <c r="BG62">
        <f t="shared" si="80"/>
        <v>1.0381337715036247</v>
      </c>
      <c r="BH62">
        <f t="shared" si="81"/>
        <v>-0.21962203977848382</v>
      </c>
      <c r="BI62">
        <f t="shared" si="82"/>
        <v>1000.03096774194</v>
      </c>
      <c r="BJ62">
        <f t="shared" si="83"/>
        <v>841.22600903239413</v>
      </c>
      <c r="BK62">
        <f t="shared" si="84"/>
        <v>0.84119995896914479</v>
      </c>
      <c r="BL62">
        <f t="shared" si="85"/>
        <v>0.19239991793828987</v>
      </c>
      <c r="BM62">
        <v>0.64606417405157002</v>
      </c>
      <c r="BN62">
        <v>0.5</v>
      </c>
      <c r="BO62" t="s">
        <v>254</v>
      </c>
      <c r="BP62">
        <v>1684842058.2</v>
      </c>
      <c r="BQ62">
        <v>399.97225806451598</v>
      </c>
      <c r="BR62">
        <v>401.41638709677397</v>
      </c>
      <c r="BS62">
        <v>15.6790419354839</v>
      </c>
      <c r="BT62">
        <v>15.2702677419355</v>
      </c>
      <c r="BU62">
        <v>500.00477419354797</v>
      </c>
      <c r="BV62">
        <v>95.300712903225801</v>
      </c>
      <c r="BW62">
        <v>0.19998658064516101</v>
      </c>
      <c r="BX62">
        <v>27.6695903225806</v>
      </c>
      <c r="BY62">
        <v>27.9663516129032</v>
      </c>
      <c r="BZ62">
        <v>999.9</v>
      </c>
      <c r="CA62">
        <v>10003.5483870968</v>
      </c>
      <c r="CB62">
        <v>0</v>
      </c>
      <c r="CC62">
        <v>73.513829032258101</v>
      </c>
      <c r="CD62">
        <v>1000.03096774194</v>
      </c>
      <c r="CE62">
        <v>0.96000467741935502</v>
      </c>
      <c r="CF62">
        <v>3.9995335483870999E-2</v>
      </c>
      <c r="CG62">
        <v>0</v>
      </c>
      <c r="CH62">
        <v>2.31396774193548</v>
      </c>
      <c r="CI62">
        <v>0</v>
      </c>
      <c r="CJ62">
        <v>415.20574193548401</v>
      </c>
      <c r="CK62">
        <v>9334.6232258064501</v>
      </c>
      <c r="CL62">
        <v>39.375</v>
      </c>
      <c r="CM62">
        <v>42.143000000000001</v>
      </c>
      <c r="CN62">
        <v>40.514000000000003</v>
      </c>
      <c r="CO62">
        <v>40.703258064516099</v>
      </c>
      <c r="CP62">
        <v>39.366870967741903</v>
      </c>
      <c r="CQ62">
        <v>960.03419354838695</v>
      </c>
      <c r="CR62">
        <v>40</v>
      </c>
      <c r="CS62">
        <v>0</v>
      </c>
      <c r="CT62">
        <v>59.400000095367403</v>
      </c>
      <c r="CU62">
        <v>2.3195692307692299</v>
      </c>
      <c r="CV62">
        <v>-0.353059822919565</v>
      </c>
      <c r="CW62">
        <v>4.9012991347400696</v>
      </c>
      <c r="CX62">
        <v>415.26296153846198</v>
      </c>
      <c r="CY62">
        <v>15</v>
      </c>
      <c r="CZ62">
        <v>1684839094.3</v>
      </c>
      <c r="DA62" t="s">
        <v>255</v>
      </c>
      <c r="DB62">
        <v>3</v>
      </c>
      <c r="DC62">
        <v>-3.7789999999999999</v>
      </c>
      <c r="DD62">
        <v>0.38100000000000001</v>
      </c>
      <c r="DE62">
        <v>400</v>
      </c>
      <c r="DF62">
        <v>16</v>
      </c>
      <c r="DG62">
        <v>1.48</v>
      </c>
      <c r="DH62">
        <v>0.45</v>
      </c>
      <c r="DI62">
        <v>-1.4557901923076899</v>
      </c>
      <c r="DJ62">
        <v>8.1005224963716399E-2</v>
      </c>
      <c r="DK62">
        <v>0.10895437198645599</v>
      </c>
      <c r="DL62">
        <v>1</v>
      </c>
      <c r="DM62">
        <v>2.2948363636363598</v>
      </c>
      <c r="DN62">
        <v>-1.09192640130144E-2</v>
      </c>
      <c r="DO62">
        <v>0.19731446301285099</v>
      </c>
      <c r="DP62">
        <v>1</v>
      </c>
      <c r="DQ62">
        <v>0.40627011538461499</v>
      </c>
      <c r="DR62">
        <v>2.78579492871164E-2</v>
      </c>
      <c r="DS62">
        <v>4.4658151321319501E-3</v>
      </c>
      <c r="DT62">
        <v>1</v>
      </c>
      <c r="DU62">
        <v>3</v>
      </c>
      <c r="DV62">
        <v>3</v>
      </c>
      <c r="DW62" t="s">
        <v>263</v>
      </c>
      <c r="DX62">
        <v>100</v>
      </c>
      <c r="DY62">
        <v>100</v>
      </c>
      <c r="DZ62">
        <v>-3.7789999999999999</v>
      </c>
      <c r="EA62">
        <v>0.38100000000000001</v>
      </c>
      <c r="EB62">
        <v>2</v>
      </c>
      <c r="EC62">
        <v>515.88300000000004</v>
      </c>
      <c r="ED62">
        <v>415.52800000000002</v>
      </c>
      <c r="EE62">
        <v>25.618300000000001</v>
      </c>
      <c r="EF62">
        <v>30.157499999999999</v>
      </c>
      <c r="EG62">
        <v>30</v>
      </c>
      <c r="EH62">
        <v>30.3367</v>
      </c>
      <c r="EI62">
        <v>30.3718</v>
      </c>
      <c r="EJ62">
        <v>20.153500000000001</v>
      </c>
      <c r="EK62">
        <v>28.9574</v>
      </c>
      <c r="EL62">
        <v>0</v>
      </c>
      <c r="EM62">
        <v>25.633299999999998</v>
      </c>
      <c r="EN62">
        <v>401.505</v>
      </c>
      <c r="EO62">
        <v>15.2256</v>
      </c>
      <c r="EP62">
        <v>100.479</v>
      </c>
      <c r="EQ62">
        <v>90.332899999999995</v>
      </c>
    </row>
    <row r="63" spans="1:147" x14ac:dyDescent="0.3">
      <c r="A63">
        <v>47</v>
      </c>
      <c r="B63">
        <v>1684842126.2</v>
      </c>
      <c r="C63">
        <v>2880.7999999523199</v>
      </c>
      <c r="D63" t="s">
        <v>393</v>
      </c>
      <c r="E63" t="s">
        <v>394</v>
      </c>
      <c r="F63">
        <v>1684842118.2</v>
      </c>
      <c r="G63">
        <f t="shared" si="43"/>
        <v>3.4346082620652966E-3</v>
      </c>
      <c r="H63">
        <f t="shared" si="44"/>
        <v>9.9071205325189933</v>
      </c>
      <c r="I63">
        <f t="shared" si="45"/>
        <v>400.01151612903197</v>
      </c>
      <c r="J63">
        <f t="shared" si="46"/>
        <v>272.94174217813037</v>
      </c>
      <c r="K63">
        <f t="shared" si="47"/>
        <v>26.066420303720335</v>
      </c>
      <c r="L63">
        <f t="shared" si="48"/>
        <v>38.201809010740654</v>
      </c>
      <c r="M63">
        <f t="shared" si="49"/>
        <v>0.14209759547053311</v>
      </c>
      <c r="N63">
        <f t="shared" si="50"/>
        <v>3.3569204387877187</v>
      </c>
      <c r="O63">
        <f t="shared" si="51"/>
        <v>0.13883862241567485</v>
      </c>
      <c r="P63">
        <f t="shared" si="52"/>
        <v>8.7060719469575082E-2</v>
      </c>
      <c r="Q63">
        <f t="shared" si="53"/>
        <v>161.84804425917272</v>
      </c>
      <c r="R63">
        <f t="shared" si="54"/>
        <v>27.755073755036779</v>
      </c>
      <c r="S63">
        <f t="shared" si="55"/>
        <v>27.989196774193498</v>
      </c>
      <c r="T63">
        <f t="shared" si="56"/>
        <v>3.7924503802856471</v>
      </c>
      <c r="U63">
        <f t="shared" si="57"/>
        <v>40.097202835607945</v>
      </c>
      <c r="V63">
        <f t="shared" si="58"/>
        <v>1.4953196268879705</v>
      </c>
      <c r="W63">
        <f t="shared" si="59"/>
        <v>3.7292367575327874</v>
      </c>
      <c r="X63">
        <f t="shared" si="60"/>
        <v>2.2971307533976768</v>
      </c>
      <c r="Y63">
        <f t="shared" si="61"/>
        <v>-151.46622435707957</v>
      </c>
      <c r="Z63">
        <f t="shared" si="62"/>
        <v>-52.121748872407366</v>
      </c>
      <c r="AA63">
        <f t="shared" si="63"/>
        <v>-3.3792356991254655</v>
      </c>
      <c r="AB63">
        <f t="shared" si="64"/>
        <v>-45.119164669439684</v>
      </c>
      <c r="AC63">
        <v>-3.9531666629853003E-2</v>
      </c>
      <c r="AD63">
        <v>4.4377758956213403E-2</v>
      </c>
      <c r="AE63">
        <v>3.3447500334396398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50290.937205235467</v>
      </c>
      <c r="AK63" t="s">
        <v>251</v>
      </c>
      <c r="AL63">
        <v>2.2946653846153802</v>
      </c>
      <c r="AM63">
        <v>1.7592000000000001</v>
      </c>
      <c r="AN63">
        <f t="shared" si="68"/>
        <v>-0.53546538461538007</v>
      </c>
      <c r="AO63">
        <f t="shared" si="69"/>
        <v>-0.30438005037254434</v>
      </c>
      <c r="AP63">
        <v>-0.82601972285566105</v>
      </c>
      <c r="AQ63" t="s">
        <v>395</v>
      </c>
      <c r="AR63">
        <v>2.31746153846154</v>
      </c>
      <c r="AS63">
        <v>1.3248</v>
      </c>
      <c r="AT63">
        <f t="shared" si="70"/>
        <v>-0.74929162021553442</v>
      </c>
      <c r="AU63">
        <v>0.5</v>
      </c>
      <c r="AV63">
        <f t="shared" si="71"/>
        <v>841.20843758691217</v>
      </c>
      <c r="AW63">
        <f t="shared" si="72"/>
        <v>9.9071205325189933</v>
      </c>
      <c r="AX63">
        <f t="shared" si="73"/>
        <v>-315.15521656923784</v>
      </c>
      <c r="AY63">
        <f t="shared" si="74"/>
        <v>1</v>
      </c>
      <c r="AZ63">
        <f t="shared" si="75"/>
        <v>1.2759192342582423E-2</v>
      </c>
      <c r="BA63">
        <f t="shared" si="76"/>
        <v>0.32789855072463775</v>
      </c>
      <c r="BB63" t="s">
        <v>253</v>
      </c>
      <c r="BC63">
        <v>0</v>
      </c>
      <c r="BD63">
        <f t="shared" si="77"/>
        <v>1.3248</v>
      </c>
      <c r="BE63">
        <f t="shared" si="78"/>
        <v>-0.74929162021553442</v>
      </c>
      <c r="BF63">
        <f t="shared" si="79"/>
        <v>0.24693042291950892</v>
      </c>
      <c r="BG63">
        <f t="shared" si="80"/>
        <v>1.0235044514504454</v>
      </c>
      <c r="BH63">
        <f t="shared" si="81"/>
        <v>-0.81125692244705172</v>
      </c>
      <c r="BI63">
        <f t="shared" si="82"/>
        <v>1000.01035483871</v>
      </c>
      <c r="BJ63">
        <f t="shared" si="83"/>
        <v>841.20843758691217</v>
      </c>
      <c r="BK63">
        <f t="shared" si="84"/>
        <v>0.84119972709941515</v>
      </c>
      <c r="BL63">
        <f t="shared" si="85"/>
        <v>0.19239945419883031</v>
      </c>
      <c r="BM63">
        <v>0.64606417405157002</v>
      </c>
      <c r="BN63">
        <v>0.5</v>
      </c>
      <c r="BO63" t="s">
        <v>254</v>
      </c>
      <c r="BP63">
        <v>1684842118.2</v>
      </c>
      <c r="BQ63">
        <v>400.01151612903197</v>
      </c>
      <c r="BR63">
        <v>401.46916129032297</v>
      </c>
      <c r="BS63">
        <v>15.6575064516129</v>
      </c>
      <c r="BT63">
        <v>15.2206612903226</v>
      </c>
      <c r="BU63">
        <v>500.00180645161299</v>
      </c>
      <c r="BV63">
        <v>95.301793548387096</v>
      </c>
      <c r="BW63">
        <v>0.19997945161290301</v>
      </c>
      <c r="BX63">
        <v>27.701196774193601</v>
      </c>
      <c r="BY63">
        <v>27.989196774193498</v>
      </c>
      <c r="BZ63">
        <v>999.9</v>
      </c>
      <c r="CA63">
        <v>10003.225806451601</v>
      </c>
      <c r="CB63">
        <v>0</v>
      </c>
      <c r="CC63">
        <v>73.526600000000002</v>
      </c>
      <c r="CD63">
        <v>1000.01035483871</v>
      </c>
      <c r="CE63">
        <v>0.96000574193548405</v>
      </c>
      <c r="CF63">
        <v>3.9994348387096798E-2</v>
      </c>
      <c r="CG63">
        <v>0</v>
      </c>
      <c r="CH63">
        <v>2.3311322580645202</v>
      </c>
      <c r="CI63">
        <v>0</v>
      </c>
      <c r="CJ63">
        <v>420.05754838709697</v>
      </c>
      <c r="CK63">
        <v>9334.4341935483899</v>
      </c>
      <c r="CL63">
        <v>39.514000000000003</v>
      </c>
      <c r="CM63">
        <v>42.292000000000002</v>
      </c>
      <c r="CN63">
        <v>40.683</v>
      </c>
      <c r="CO63">
        <v>40.818096774193499</v>
      </c>
      <c r="CP63">
        <v>39.495935483871001</v>
      </c>
      <c r="CQ63">
        <v>960.01838709677395</v>
      </c>
      <c r="CR63">
        <v>39.991290322580603</v>
      </c>
      <c r="CS63">
        <v>0</v>
      </c>
      <c r="CT63">
        <v>59.400000095367403</v>
      </c>
      <c r="CU63">
        <v>2.31746153846154</v>
      </c>
      <c r="CV63">
        <v>-0.40616068859790899</v>
      </c>
      <c r="CW63">
        <v>4.8215042699731798</v>
      </c>
      <c r="CX63">
        <v>420.09157692307701</v>
      </c>
      <c r="CY63">
        <v>15</v>
      </c>
      <c r="CZ63">
        <v>1684839094.3</v>
      </c>
      <c r="DA63" t="s">
        <v>255</v>
      </c>
      <c r="DB63">
        <v>3</v>
      </c>
      <c r="DC63">
        <v>-3.7789999999999999</v>
      </c>
      <c r="DD63">
        <v>0.38100000000000001</v>
      </c>
      <c r="DE63">
        <v>400</v>
      </c>
      <c r="DF63">
        <v>16</v>
      </c>
      <c r="DG63">
        <v>1.48</v>
      </c>
      <c r="DH63">
        <v>0.45</v>
      </c>
      <c r="DI63">
        <v>-1.4671282692307701</v>
      </c>
      <c r="DJ63">
        <v>3.7435277042604499E-2</v>
      </c>
      <c r="DK63">
        <v>8.6083644357395697E-2</v>
      </c>
      <c r="DL63">
        <v>1</v>
      </c>
      <c r="DM63">
        <v>2.3183977272727301</v>
      </c>
      <c r="DN63">
        <v>-0.203747720283358</v>
      </c>
      <c r="DO63">
        <v>0.189896732090026</v>
      </c>
      <c r="DP63">
        <v>1</v>
      </c>
      <c r="DQ63">
        <v>0.43580711538461497</v>
      </c>
      <c r="DR63">
        <v>8.56949372492289E-3</v>
      </c>
      <c r="DS63">
        <v>2.7917482574258499E-3</v>
      </c>
      <c r="DT63">
        <v>1</v>
      </c>
      <c r="DU63">
        <v>3</v>
      </c>
      <c r="DV63">
        <v>3</v>
      </c>
      <c r="DW63" t="s">
        <v>263</v>
      </c>
      <c r="DX63">
        <v>100</v>
      </c>
      <c r="DY63">
        <v>100</v>
      </c>
      <c r="DZ63">
        <v>-3.7789999999999999</v>
      </c>
      <c r="EA63">
        <v>0.38100000000000001</v>
      </c>
      <c r="EB63">
        <v>2</v>
      </c>
      <c r="EC63">
        <v>515.56500000000005</v>
      </c>
      <c r="ED63">
        <v>415.84300000000002</v>
      </c>
      <c r="EE63">
        <v>25.6172</v>
      </c>
      <c r="EF63">
        <v>30.145499999999998</v>
      </c>
      <c r="EG63">
        <v>30.0001</v>
      </c>
      <c r="EH63">
        <v>30.328800000000001</v>
      </c>
      <c r="EI63">
        <v>30.364000000000001</v>
      </c>
      <c r="EJ63">
        <v>20.150700000000001</v>
      </c>
      <c r="EK63">
        <v>29.235499999999998</v>
      </c>
      <c r="EL63">
        <v>0</v>
      </c>
      <c r="EM63">
        <v>25.6191</v>
      </c>
      <c r="EN63">
        <v>401.45400000000001</v>
      </c>
      <c r="EO63">
        <v>15.206899999999999</v>
      </c>
      <c r="EP63">
        <v>100.482</v>
      </c>
      <c r="EQ63">
        <v>90.336799999999997</v>
      </c>
    </row>
    <row r="64" spans="1:147" x14ac:dyDescent="0.3">
      <c r="A64">
        <v>48</v>
      </c>
      <c r="B64">
        <v>1684842186.2</v>
      </c>
      <c r="C64">
        <v>2940.7999999523199</v>
      </c>
      <c r="D64" t="s">
        <v>396</v>
      </c>
      <c r="E64" t="s">
        <v>397</v>
      </c>
      <c r="F64">
        <v>1684842178.2</v>
      </c>
      <c r="G64">
        <f t="shared" si="43"/>
        <v>3.5522037068275694E-3</v>
      </c>
      <c r="H64">
        <f t="shared" si="44"/>
        <v>10.343031260368972</v>
      </c>
      <c r="I64">
        <f t="shared" si="45"/>
        <v>399.98638709677402</v>
      </c>
      <c r="J64">
        <f t="shared" si="46"/>
        <v>271.8995229287811</v>
      </c>
      <c r="K64">
        <f t="shared" si="47"/>
        <v>25.966194831479257</v>
      </c>
      <c r="L64">
        <f t="shared" si="48"/>
        <v>38.198391616945806</v>
      </c>
      <c r="M64">
        <f t="shared" si="49"/>
        <v>0.14710502446677701</v>
      </c>
      <c r="N64">
        <f t="shared" si="50"/>
        <v>3.3578858474789492</v>
      </c>
      <c r="O64">
        <f t="shared" si="51"/>
        <v>0.14361633218533648</v>
      </c>
      <c r="P64">
        <f t="shared" si="52"/>
        <v>9.0066761688516253E-2</v>
      </c>
      <c r="Q64">
        <f t="shared" si="53"/>
        <v>161.84743452236762</v>
      </c>
      <c r="R64">
        <f t="shared" si="54"/>
        <v>27.728173093015585</v>
      </c>
      <c r="S64">
        <f t="shared" si="55"/>
        <v>27.987735483870999</v>
      </c>
      <c r="T64">
        <f t="shared" si="56"/>
        <v>3.7921272942896787</v>
      </c>
      <c r="U64">
        <f t="shared" si="57"/>
        <v>40.100443515588374</v>
      </c>
      <c r="V64">
        <f t="shared" si="58"/>
        <v>1.4954424524582979</v>
      </c>
      <c r="W64">
        <f t="shared" si="59"/>
        <v>3.7292416775314958</v>
      </c>
      <c r="X64">
        <f t="shared" si="60"/>
        <v>2.2966848418313806</v>
      </c>
      <c r="Y64">
        <f t="shared" si="61"/>
        <v>-156.65218347109581</v>
      </c>
      <c r="Z64">
        <f t="shared" si="62"/>
        <v>-51.86811277259055</v>
      </c>
      <c r="AA64">
        <f t="shared" si="63"/>
        <v>-3.3618006391421127</v>
      </c>
      <c r="AB64">
        <f t="shared" si="64"/>
        <v>-50.034662360460842</v>
      </c>
      <c r="AC64">
        <v>-3.95459415863883E-2</v>
      </c>
      <c r="AD64">
        <v>4.4393783845479103E-2</v>
      </c>
      <c r="AE64">
        <v>3.3457110473754201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50308.295599639969</v>
      </c>
      <c r="AK64" t="s">
        <v>251</v>
      </c>
      <c r="AL64">
        <v>2.2946653846153802</v>
      </c>
      <c r="AM64">
        <v>1.7592000000000001</v>
      </c>
      <c r="AN64">
        <f t="shared" si="68"/>
        <v>-0.53546538461538007</v>
      </c>
      <c r="AO64">
        <f t="shared" si="69"/>
        <v>-0.30438005037254434</v>
      </c>
      <c r="AP64">
        <v>-0.82601972285566105</v>
      </c>
      <c r="AQ64" t="s">
        <v>398</v>
      </c>
      <c r="AR64">
        <v>2.2510423076923098</v>
      </c>
      <c r="AS64">
        <v>1.4528000000000001</v>
      </c>
      <c r="AT64">
        <f t="shared" si="70"/>
        <v>-0.54945092765164483</v>
      </c>
      <c r="AU64">
        <v>0.5</v>
      </c>
      <c r="AV64">
        <f t="shared" si="71"/>
        <v>841.20557988390078</v>
      </c>
      <c r="AW64">
        <f t="shared" si="72"/>
        <v>10.343031260368972</v>
      </c>
      <c r="AX64">
        <f t="shared" si="73"/>
        <v>-231.10059310647455</v>
      </c>
      <c r="AY64">
        <f t="shared" si="74"/>
        <v>1</v>
      </c>
      <c r="AZ64">
        <f t="shared" si="75"/>
        <v>1.3277433305620883E-2</v>
      </c>
      <c r="BA64">
        <f t="shared" si="76"/>
        <v>0.21090308370044053</v>
      </c>
      <c r="BB64" t="s">
        <v>253</v>
      </c>
      <c r="BC64">
        <v>0</v>
      </c>
      <c r="BD64">
        <f t="shared" si="77"/>
        <v>1.4528000000000001</v>
      </c>
      <c r="BE64">
        <f t="shared" si="78"/>
        <v>-0.54945092765164494</v>
      </c>
      <c r="BF64">
        <f t="shared" si="79"/>
        <v>0.17417007730786721</v>
      </c>
      <c r="BG64">
        <f t="shared" si="80"/>
        <v>0.94818283573566786</v>
      </c>
      <c r="BH64">
        <f t="shared" si="81"/>
        <v>-0.57221252540924628</v>
      </c>
      <c r="BI64">
        <f t="shared" si="82"/>
        <v>1000.0069999999999</v>
      </c>
      <c r="BJ64">
        <f t="shared" si="83"/>
        <v>841.20557988390078</v>
      </c>
      <c r="BK64">
        <f t="shared" si="84"/>
        <v>0.84119969148606044</v>
      </c>
      <c r="BL64">
        <f t="shared" si="85"/>
        <v>0.19239938297212084</v>
      </c>
      <c r="BM64">
        <v>0.64606417405157002</v>
      </c>
      <c r="BN64">
        <v>0.5</v>
      </c>
      <c r="BO64" t="s">
        <v>254</v>
      </c>
      <c r="BP64">
        <v>1684842178.2</v>
      </c>
      <c r="BQ64">
        <v>399.98638709677402</v>
      </c>
      <c r="BR64">
        <v>401.50638709677401</v>
      </c>
      <c r="BS64">
        <v>15.659209677419399</v>
      </c>
      <c r="BT64">
        <v>15.2074193548387</v>
      </c>
      <c r="BU64">
        <v>500.01390322580602</v>
      </c>
      <c r="BV64">
        <v>95.299329032258001</v>
      </c>
      <c r="BW64">
        <v>0.19990006451612899</v>
      </c>
      <c r="BX64">
        <v>27.701219354838699</v>
      </c>
      <c r="BY64">
        <v>27.987735483870999</v>
      </c>
      <c r="BZ64">
        <v>999.9</v>
      </c>
      <c r="CA64">
        <v>10007.0967741935</v>
      </c>
      <c r="CB64">
        <v>0</v>
      </c>
      <c r="CC64">
        <v>73.526600000000002</v>
      </c>
      <c r="CD64">
        <v>1000.0069999999999</v>
      </c>
      <c r="CE64">
        <v>0.96000858064516104</v>
      </c>
      <c r="CF64">
        <v>3.9991716129032302E-2</v>
      </c>
      <c r="CG64">
        <v>0</v>
      </c>
      <c r="CH64">
        <v>2.2334064516129</v>
      </c>
      <c r="CI64">
        <v>0</v>
      </c>
      <c r="CJ64">
        <v>422.58848387096799</v>
      </c>
      <c r="CK64">
        <v>9334.4212903225798</v>
      </c>
      <c r="CL64">
        <v>39.686999999999998</v>
      </c>
      <c r="CM64">
        <v>42.420999999999999</v>
      </c>
      <c r="CN64">
        <v>40.811999999999998</v>
      </c>
      <c r="CO64">
        <v>40.936999999999998</v>
      </c>
      <c r="CP64">
        <v>39.625</v>
      </c>
      <c r="CQ64">
        <v>960.01709677419296</v>
      </c>
      <c r="CR64">
        <v>39.99</v>
      </c>
      <c r="CS64">
        <v>0</v>
      </c>
      <c r="CT64">
        <v>59.400000095367403</v>
      </c>
      <c r="CU64">
        <v>2.2510423076923098</v>
      </c>
      <c r="CV64">
        <v>-0.38085128890693398</v>
      </c>
      <c r="CW64">
        <v>3.9005128192615799</v>
      </c>
      <c r="CX64">
        <v>422.57007692307701</v>
      </c>
      <c r="CY64">
        <v>15</v>
      </c>
      <c r="CZ64">
        <v>1684839094.3</v>
      </c>
      <c r="DA64" t="s">
        <v>255</v>
      </c>
      <c r="DB64">
        <v>3</v>
      </c>
      <c r="DC64">
        <v>-3.7789999999999999</v>
      </c>
      <c r="DD64">
        <v>0.38100000000000001</v>
      </c>
      <c r="DE64">
        <v>400</v>
      </c>
      <c r="DF64">
        <v>16</v>
      </c>
      <c r="DG64">
        <v>1.48</v>
      </c>
      <c r="DH64">
        <v>0.45</v>
      </c>
      <c r="DI64">
        <v>-1.5306325000000001</v>
      </c>
      <c r="DJ64">
        <v>2.1615521215740199E-2</v>
      </c>
      <c r="DK64">
        <v>0.100542029976657</v>
      </c>
      <c r="DL64">
        <v>1</v>
      </c>
      <c r="DM64">
        <v>2.2662363636363598</v>
      </c>
      <c r="DN64">
        <v>-0.17717716272241699</v>
      </c>
      <c r="DO64">
        <v>0.20780246749225001</v>
      </c>
      <c r="DP64">
        <v>1</v>
      </c>
      <c r="DQ64">
        <v>0.45016748076923102</v>
      </c>
      <c r="DR64">
        <v>1.9509404934686801E-2</v>
      </c>
      <c r="DS64">
        <v>3.4161138485936399E-3</v>
      </c>
      <c r="DT64">
        <v>1</v>
      </c>
      <c r="DU64">
        <v>3</v>
      </c>
      <c r="DV64">
        <v>3</v>
      </c>
      <c r="DW64" t="s">
        <v>263</v>
      </c>
      <c r="DX64">
        <v>100</v>
      </c>
      <c r="DY64">
        <v>100</v>
      </c>
      <c r="DZ64">
        <v>-3.7789999999999999</v>
      </c>
      <c r="EA64">
        <v>0.38100000000000001</v>
      </c>
      <c r="EB64">
        <v>2</v>
      </c>
      <c r="EC64">
        <v>515.24800000000005</v>
      </c>
      <c r="ED64">
        <v>415.93</v>
      </c>
      <c r="EE64">
        <v>25.556999999999999</v>
      </c>
      <c r="EF64">
        <v>30.134</v>
      </c>
      <c r="EG64">
        <v>30.0001</v>
      </c>
      <c r="EH64">
        <v>30.321000000000002</v>
      </c>
      <c r="EI64">
        <v>30.358799999999999</v>
      </c>
      <c r="EJ64">
        <v>20.1523</v>
      </c>
      <c r="EK64">
        <v>29.235499999999998</v>
      </c>
      <c r="EL64">
        <v>0</v>
      </c>
      <c r="EM64">
        <v>25.564800000000002</v>
      </c>
      <c r="EN64">
        <v>401.56</v>
      </c>
      <c r="EO64">
        <v>15.205500000000001</v>
      </c>
      <c r="EP64">
        <v>100.482</v>
      </c>
      <c r="EQ64">
        <v>90.339799999999997</v>
      </c>
    </row>
    <row r="65" spans="1:147" x14ac:dyDescent="0.3">
      <c r="A65">
        <v>49</v>
      </c>
      <c r="B65">
        <v>1684842246.2</v>
      </c>
      <c r="C65">
        <v>3000.7999999523199</v>
      </c>
      <c r="D65" t="s">
        <v>399</v>
      </c>
      <c r="E65" t="s">
        <v>400</v>
      </c>
      <c r="F65">
        <v>1684842238.2</v>
      </c>
      <c r="G65">
        <f t="shared" si="43"/>
        <v>3.6432001156415979E-3</v>
      </c>
      <c r="H65">
        <f t="shared" si="44"/>
        <v>10.287278205872971</v>
      </c>
      <c r="I65">
        <f t="shared" si="45"/>
        <v>400.00496774193601</v>
      </c>
      <c r="J65">
        <f t="shared" si="46"/>
        <v>275.18133234588146</v>
      </c>
      <c r="K65">
        <f t="shared" si="47"/>
        <v>26.279633426778499</v>
      </c>
      <c r="L65">
        <f t="shared" si="48"/>
        <v>38.200207228939831</v>
      </c>
      <c r="M65">
        <f t="shared" si="49"/>
        <v>0.15077654815439562</v>
      </c>
      <c r="N65">
        <f t="shared" si="50"/>
        <v>3.3577570789129294</v>
      </c>
      <c r="O65">
        <f t="shared" si="51"/>
        <v>0.14711373610027054</v>
      </c>
      <c r="P65">
        <f t="shared" si="52"/>
        <v>9.2267763013067855E-2</v>
      </c>
      <c r="Q65">
        <f t="shared" si="53"/>
        <v>161.84629145593516</v>
      </c>
      <c r="R65">
        <f t="shared" si="54"/>
        <v>27.714486326126078</v>
      </c>
      <c r="S65">
        <f t="shared" si="55"/>
        <v>28.002035483871001</v>
      </c>
      <c r="T65">
        <f t="shared" si="56"/>
        <v>3.795290005042566</v>
      </c>
      <c r="U65">
        <f t="shared" si="57"/>
        <v>40.093607900406056</v>
      </c>
      <c r="V65">
        <f t="shared" si="58"/>
        <v>1.4958112746814045</v>
      </c>
      <c r="W65">
        <f t="shared" si="59"/>
        <v>3.7307973839547008</v>
      </c>
      <c r="X65">
        <f t="shared" si="60"/>
        <v>2.2994787303611615</v>
      </c>
      <c r="Y65">
        <f t="shared" si="61"/>
        <v>-160.66512509979447</v>
      </c>
      <c r="Z65">
        <f t="shared" si="62"/>
        <v>-53.162484848642485</v>
      </c>
      <c r="AA65">
        <f t="shared" si="63"/>
        <v>-3.4461951165055438</v>
      </c>
      <c r="AB65">
        <f t="shared" si="64"/>
        <v>-55.427513609007342</v>
      </c>
      <c r="AC65">
        <v>-3.95440374613035E-2</v>
      </c>
      <c r="AD65">
        <v>4.4391646298260902E-2</v>
      </c>
      <c r="AE65">
        <v>3.34558286502233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50304.778848331967</v>
      </c>
      <c r="AK65" t="s">
        <v>251</v>
      </c>
      <c r="AL65">
        <v>2.2946653846153802</v>
      </c>
      <c r="AM65">
        <v>1.7592000000000001</v>
      </c>
      <c r="AN65">
        <f t="shared" si="68"/>
        <v>-0.53546538461538007</v>
      </c>
      <c r="AO65">
        <f t="shared" si="69"/>
        <v>-0.30438005037254434</v>
      </c>
      <c r="AP65">
        <v>-0.82601972285566105</v>
      </c>
      <c r="AQ65" t="s">
        <v>401</v>
      </c>
      <c r="AR65">
        <v>2.3182923076923099</v>
      </c>
      <c r="AS65">
        <v>1.7082299999999999</v>
      </c>
      <c r="AT65">
        <f t="shared" si="70"/>
        <v>-0.35713124561230636</v>
      </c>
      <c r="AU65">
        <v>0.5</v>
      </c>
      <c r="AV65">
        <f t="shared" si="71"/>
        <v>841.19956432262859</v>
      </c>
      <c r="AW65">
        <f t="shared" si="72"/>
        <v>10.287278205872971</v>
      </c>
      <c r="AX65">
        <f t="shared" si="73"/>
        <v>-150.20932410753488</v>
      </c>
      <c r="AY65">
        <f t="shared" si="74"/>
        <v>1</v>
      </c>
      <c r="AZ65">
        <f t="shared" si="75"/>
        <v>1.3211250219414408E-2</v>
      </c>
      <c r="BA65">
        <f t="shared" si="76"/>
        <v>2.9837902390193467E-2</v>
      </c>
      <c r="BB65" t="s">
        <v>253</v>
      </c>
      <c r="BC65">
        <v>0</v>
      </c>
      <c r="BD65">
        <f t="shared" si="77"/>
        <v>1.7082299999999999</v>
      </c>
      <c r="BE65">
        <f t="shared" si="78"/>
        <v>-0.3571312456123063</v>
      </c>
      <c r="BF65">
        <f t="shared" si="79"/>
        <v>2.8973396998635846E-2</v>
      </c>
      <c r="BG65">
        <f t="shared" si="80"/>
        <v>1.0402890475178705</v>
      </c>
      <c r="BH65">
        <f t="shared" si="81"/>
        <v>-9.5188225914195124E-2</v>
      </c>
      <c r="BI65">
        <f t="shared" si="82"/>
        <v>999.99983870967696</v>
      </c>
      <c r="BJ65">
        <f t="shared" si="83"/>
        <v>841.19956432262859</v>
      </c>
      <c r="BK65">
        <f t="shared" si="84"/>
        <v>0.84119969999999999</v>
      </c>
      <c r="BL65">
        <f t="shared" si="85"/>
        <v>0.1923994</v>
      </c>
      <c r="BM65">
        <v>0.64606417405157002</v>
      </c>
      <c r="BN65">
        <v>0.5</v>
      </c>
      <c r="BO65" t="s">
        <v>254</v>
      </c>
      <c r="BP65">
        <v>1684842238.2</v>
      </c>
      <c r="BQ65">
        <v>400.00496774193601</v>
      </c>
      <c r="BR65">
        <v>401.52248387096802</v>
      </c>
      <c r="BS65">
        <v>15.6630548387097</v>
      </c>
      <c r="BT65">
        <v>15.199690322580601</v>
      </c>
      <c r="BU65">
        <v>500.011161290323</v>
      </c>
      <c r="BV65">
        <v>95.299348387096799</v>
      </c>
      <c r="BW65">
        <v>0.19998364516129</v>
      </c>
      <c r="BX65">
        <v>27.708358064516101</v>
      </c>
      <c r="BY65">
        <v>28.002035483871001</v>
      </c>
      <c r="BZ65">
        <v>999.9</v>
      </c>
      <c r="CA65">
        <v>10006.6129032258</v>
      </c>
      <c r="CB65">
        <v>0</v>
      </c>
      <c r="CC65">
        <v>73.526600000000002</v>
      </c>
      <c r="CD65">
        <v>999.99983870967696</v>
      </c>
      <c r="CE65">
        <v>0.96001000000000003</v>
      </c>
      <c r="CF65">
        <v>3.9990400000000002E-2</v>
      </c>
      <c r="CG65">
        <v>0</v>
      </c>
      <c r="CH65">
        <v>2.30674838709677</v>
      </c>
      <c r="CI65">
        <v>0</v>
      </c>
      <c r="CJ65">
        <v>424.547129032258</v>
      </c>
      <c r="CK65">
        <v>9334.3548387096798</v>
      </c>
      <c r="CL65">
        <v>39.811999999999998</v>
      </c>
      <c r="CM65">
        <v>42.54</v>
      </c>
      <c r="CN65">
        <v>40.961387096774203</v>
      </c>
      <c r="CO65">
        <v>41.055999999999997</v>
      </c>
      <c r="CP65">
        <v>39.747967741935497</v>
      </c>
      <c r="CQ65">
        <v>960.01</v>
      </c>
      <c r="CR65">
        <v>39.99</v>
      </c>
      <c r="CS65">
        <v>0</v>
      </c>
      <c r="CT65">
        <v>59.200000047683702</v>
      </c>
      <c r="CU65">
        <v>2.3182923076923099</v>
      </c>
      <c r="CV65">
        <v>0.85932991507120204</v>
      </c>
      <c r="CW65">
        <v>1.10389744171111</v>
      </c>
      <c r="CX65">
        <v>424.51788461538501</v>
      </c>
      <c r="CY65">
        <v>15</v>
      </c>
      <c r="CZ65">
        <v>1684839094.3</v>
      </c>
      <c r="DA65" t="s">
        <v>255</v>
      </c>
      <c r="DB65">
        <v>3</v>
      </c>
      <c r="DC65">
        <v>-3.7789999999999999</v>
      </c>
      <c r="DD65">
        <v>0.38100000000000001</v>
      </c>
      <c r="DE65">
        <v>400</v>
      </c>
      <c r="DF65">
        <v>16</v>
      </c>
      <c r="DG65">
        <v>1.48</v>
      </c>
      <c r="DH65">
        <v>0.45</v>
      </c>
      <c r="DI65">
        <v>-1.5268836538461501</v>
      </c>
      <c r="DJ65">
        <v>7.0570665073023606E-2</v>
      </c>
      <c r="DK65">
        <v>8.5492605708799005E-2</v>
      </c>
      <c r="DL65">
        <v>1</v>
      </c>
      <c r="DM65">
        <v>2.3196227272727299</v>
      </c>
      <c r="DN65">
        <v>2.97217275037218E-2</v>
      </c>
      <c r="DO65">
        <v>0.174187117078728</v>
      </c>
      <c r="DP65">
        <v>1</v>
      </c>
      <c r="DQ65">
        <v>0.462057461538462</v>
      </c>
      <c r="DR65">
        <v>1.1905059335780999E-2</v>
      </c>
      <c r="DS65">
        <v>2.6650012805707599E-3</v>
      </c>
      <c r="DT65">
        <v>1</v>
      </c>
      <c r="DU65">
        <v>3</v>
      </c>
      <c r="DV65">
        <v>3</v>
      </c>
      <c r="DW65" t="s">
        <v>263</v>
      </c>
      <c r="DX65">
        <v>100</v>
      </c>
      <c r="DY65">
        <v>100</v>
      </c>
      <c r="DZ65">
        <v>-3.7789999999999999</v>
      </c>
      <c r="EA65">
        <v>0.38100000000000001</v>
      </c>
      <c r="EB65">
        <v>2</v>
      </c>
      <c r="EC65">
        <v>515.82100000000003</v>
      </c>
      <c r="ED65">
        <v>415.38099999999997</v>
      </c>
      <c r="EE65">
        <v>25.509399999999999</v>
      </c>
      <c r="EF65">
        <v>30.1236</v>
      </c>
      <c r="EG65">
        <v>29.9999</v>
      </c>
      <c r="EH65">
        <v>30.313199999999998</v>
      </c>
      <c r="EI65">
        <v>30.350999999999999</v>
      </c>
      <c r="EJ65">
        <v>20.1494</v>
      </c>
      <c r="EK65">
        <v>29.235499999999998</v>
      </c>
      <c r="EL65">
        <v>0</v>
      </c>
      <c r="EM65">
        <v>25.511800000000001</v>
      </c>
      <c r="EN65">
        <v>401.49400000000003</v>
      </c>
      <c r="EO65">
        <v>15.202199999999999</v>
      </c>
      <c r="EP65">
        <v>100.48399999999999</v>
      </c>
      <c r="EQ65">
        <v>90.343299999999999</v>
      </c>
    </row>
    <row r="66" spans="1:147" x14ac:dyDescent="0.3">
      <c r="A66">
        <v>50</v>
      </c>
      <c r="B66">
        <v>1684842306.2</v>
      </c>
      <c r="C66">
        <v>3060.7999999523199</v>
      </c>
      <c r="D66" t="s">
        <v>402</v>
      </c>
      <c r="E66" t="s">
        <v>403</v>
      </c>
      <c r="F66">
        <v>1684842298.2</v>
      </c>
      <c r="G66">
        <f t="shared" si="43"/>
        <v>3.6980662542836929E-3</v>
      </c>
      <c r="H66">
        <f t="shared" si="44"/>
        <v>10.498580090550858</v>
      </c>
      <c r="I66">
        <f t="shared" si="45"/>
        <v>400.00932258064501</v>
      </c>
      <c r="J66">
        <f t="shared" si="46"/>
        <v>274.74071322549906</v>
      </c>
      <c r="K66">
        <f t="shared" si="47"/>
        <v>26.237914762451165</v>
      </c>
      <c r="L66">
        <f t="shared" si="48"/>
        <v>38.2011474995425</v>
      </c>
      <c r="M66">
        <f t="shared" si="49"/>
        <v>0.15328087253010589</v>
      </c>
      <c r="N66">
        <f t="shared" si="50"/>
        <v>3.3584408271124446</v>
      </c>
      <c r="O66">
        <f t="shared" si="51"/>
        <v>0.14949776945448248</v>
      </c>
      <c r="P66">
        <f t="shared" si="52"/>
        <v>9.3768225892850526E-2</v>
      </c>
      <c r="Q66">
        <f t="shared" si="53"/>
        <v>161.84417702751526</v>
      </c>
      <c r="R66">
        <f t="shared" si="54"/>
        <v>27.700832632878591</v>
      </c>
      <c r="S66">
        <f t="shared" si="55"/>
        <v>27.991377419354802</v>
      </c>
      <c r="T66">
        <f t="shared" si="56"/>
        <v>3.7929325576893222</v>
      </c>
      <c r="U66">
        <f t="shared" si="57"/>
        <v>40.100857841982098</v>
      </c>
      <c r="V66">
        <f t="shared" si="58"/>
        <v>1.4959864573640669</v>
      </c>
      <c r="W66">
        <f t="shared" si="59"/>
        <v>3.730559738295423</v>
      </c>
      <c r="X66">
        <f t="shared" si="60"/>
        <v>2.2969461003252554</v>
      </c>
      <c r="Y66">
        <f t="shared" si="61"/>
        <v>-163.08472181391085</v>
      </c>
      <c r="Z66">
        <f t="shared" si="62"/>
        <v>-51.440972593705439</v>
      </c>
      <c r="AA66">
        <f t="shared" si="63"/>
        <v>-3.3337258976744688</v>
      </c>
      <c r="AB66">
        <f t="shared" si="64"/>
        <v>-56.015243277775497</v>
      </c>
      <c r="AC66">
        <v>-3.9554148515141697E-2</v>
      </c>
      <c r="AD66">
        <v>4.4402996841971298E-2</v>
      </c>
      <c r="AE66">
        <v>3.34626350038512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50317.324301979606</v>
      </c>
      <c r="AK66" t="s">
        <v>251</v>
      </c>
      <c r="AL66">
        <v>2.2946653846153802</v>
      </c>
      <c r="AM66">
        <v>1.7592000000000001</v>
      </c>
      <c r="AN66">
        <f t="shared" si="68"/>
        <v>-0.53546538461538007</v>
      </c>
      <c r="AO66">
        <f t="shared" si="69"/>
        <v>-0.30438005037254434</v>
      </c>
      <c r="AP66">
        <v>-0.82601972285566105</v>
      </c>
      <c r="AQ66" t="s">
        <v>404</v>
      </c>
      <c r="AR66">
        <v>2.2712884615384601</v>
      </c>
      <c r="AS66">
        <v>1.5628</v>
      </c>
      <c r="AT66">
        <f t="shared" si="70"/>
        <v>-0.45334557303459189</v>
      </c>
      <c r="AU66">
        <v>0.5</v>
      </c>
      <c r="AV66">
        <f t="shared" si="71"/>
        <v>841.18845271018517</v>
      </c>
      <c r="AW66">
        <f t="shared" si="72"/>
        <v>10.498580090550858</v>
      </c>
      <c r="AX66">
        <f t="shared" si="73"/>
        <v>-190.67453056199031</v>
      </c>
      <c r="AY66">
        <f t="shared" si="74"/>
        <v>1</v>
      </c>
      <c r="AZ66">
        <f t="shared" si="75"/>
        <v>1.3462619198968231E-2</v>
      </c>
      <c r="BA66">
        <f t="shared" si="76"/>
        <v>0.12567187100076793</v>
      </c>
      <c r="BB66" t="s">
        <v>253</v>
      </c>
      <c r="BC66">
        <v>0</v>
      </c>
      <c r="BD66">
        <f t="shared" si="77"/>
        <v>1.5628</v>
      </c>
      <c r="BE66">
        <f t="shared" si="78"/>
        <v>-0.45334557303459183</v>
      </c>
      <c r="BF66">
        <f t="shared" si="79"/>
        <v>0.11164165529786273</v>
      </c>
      <c r="BG66">
        <f t="shared" si="80"/>
        <v>0.96805843865780672</v>
      </c>
      <c r="BH66">
        <f t="shared" si="81"/>
        <v>-0.36678374670488267</v>
      </c>
      <c r="BI66">
        <f t="shared" si="82"/>
        <v>999.98661290322605</v>
      </c>
      <c r="BJ66">
        <f t="shared" si="83"/>
        <v>841.18845271018517</v>
      </c>
      <c r="BK66">
        <f t="shared" si="84"/>
        <v>0.84119971393216175</v>
      </c>
      <c r="BL66">
        <f t="shared" si="85"/>
        <v>0.1923994278643236</v>
      </c>
      <c r="BM66">
        <v>0.64606417405157002</v>
      </c>
      <c r="BN66">
        <v>0.5</v>
      </c>
      <c r="BO66" t="s">
        <v>254</v>
      </c>
      <c r="BP66">
        <v>1684842298.2</v>
      </c>
      <c r="BQ66">
        <v>400.00932258064501</v>
      </c>
      <c r="BR66">
        <v>401.55700000000002</v>
      </c>
      <c r="BS66">
        <v>15.6646741935484</v>
      </c>
      <c r="BT66">
        <v>15.1943258064516</v>
      </c>
      <c r="BU66">
        <v>500.00432258064501</v>
      </c>
      <c r="BV66">
        <v>95.300674193548403</v>
      </c>
      <c r="BW66">
        <v>0.199968774193548</v>
      </c>
      <c r="BX66">
        <v>27.7072677419355</v>
      </c>
      <c r="BY66">
        <v>27.991377419354802</v>
      </c>
      <c r="BZ66">
        <v>999.9</v>
      </c>
      <c r="CA66">
        <v>10009.032258064501</v>
      </c>
      <c r="CB66">
        <v>0</v>
      </c>
      <c r="CC66">
        <v>73.547309677419406</v>
      </c>
      <c r="CD66">
        <v>999.98661290322605</v>
      </c>
      <c r="CE66">
        <v>0.96001064516128998</v>
      </c>
      <c r="CF66">
        <v>3.9989741935483901E-2</v>
      </c>
      <c r="CG66">
        <v>0</v>
      </c>
      <c r="CH66">
        <v>2.2405064516128999</v>
      </c>
      <c r="CI66">
        <v>0</v>
      </c>
      <c r="CJ66">
        <v>425.73941935483901</v>
      </c>
      <c r="CK66">
        <v>9334.2309677419307</v>
      </c>
      <c r="CL66">
        <v>39.936999999999998</v>
      </c>
      <c r="CM66">
        <v>42.628999999999998</v>
      </c>
      <c r="CN66">
        <v>41.086387096774203</v>
      </c>
      <c r="CO66">
        <v>41.137</v>
      </c>
      <c r="CP66">
        <v>39.852645161290297</v>
      </c>
      <c r="CQ66">
        <v>959.99838709677397</v>
      </c>
      <c r="CR66">
        <v>39.99</v>
      </c>
      <c r="CS66">
        <v>0</v>
      </c>
      <c r="CT66">
        <v>59.600000143051098</v>
      </c>
      <c r="CU66">
        <v>2.2712884615384601</v>
      </c>
      <c r="CV66">
        <v>4.7360677100405799E-2</v>
      </c>
      <c r="CW66">
        <v>1.02615385876678</v>
      </c>
      <c r="CX66">
        <v>425.72219230769201</v>
      </c>
      <c r="CY66">
        <v>15</v>
      </c>
      <c r="CZ66">
        <v>1684839094.3</v>
      </c>
      <c r="DA66" t="s">
        <v>255</v>
      </c>
      <c r="DB66">
        <v>3</v>
      </c>
      <c r="DC66">
        <v>-3.7789999999999999</v>
      </c>
      <c r="DD66">
        <v>0.38100000000000001</v>
      </c>
      <c r="DE66">
        <v>400</v>
      </c>
      <c r="DF66">
        <v>16</v>
      </c>
      <c r="DG66">
        <v>1.48</v>
      </c>
      <c r="DH66">
        <v>0.45</v>
      </c>
      <c r="DI66">
        <v>-1.5489959615384601</v>
      </c>
      <c r="DJ66">
        <v>4.57933748826128E-2</v>
      </c>
      <c r="DK66">
        <v>8.9048446586451196E-2</v>
      </c>
      <c r="DL66">
        <v>1</v>
      </c>
      <c r="DM66">
        <v>2.3175613636363601</v>
      </c>
      <c r="DN66">
        <v>-0.40624543865352403</v>
      </c>
      <c r="DO66">
        <v>0.18830099600942199</v>
      </c>
      <c r="DP66">
        <v>1</v>
      </c>
      <c r="DQ66">
        <v>0.47017726923076902</v>
      </c>
      <c r="DR66">
        <v>3.56801502604014E-3</v>
      </c>
      <c r="DS66">
        <v>2.4469439111753002E-3</v>
      </c>
      <c r="DT66">
        <v>1</v>
      </c>
      <c r="DU66">
        <v>3</v>
      </c>
      <c r="DV66">
        <v>3</v>
      </c>
      <c r="DW66" t="s">
        <v>263</v>
      </c>
      <c r="DX66">
        <v>100</v>
      </c>
      <c r="DY66">
        <v>100</v>
      </c>
      <c r="DZ66">
        <v>-3.7789999999999999</v>
      </c>
      <c r="EA66">
        <v>0.38100000000000001</v>
      </c>
      <c r="EB66">
        <v>2</v>
      </c>
      <c r="EC66">
        <v>515.63099999999997</v>
      </c>
      <c r="ED66">
        <v>415.572</v>
      </c>
      <c r="EE66">
        <v>25.471800000000002</v>
      </c>
      <c r="EF66">
        <v>30.118400000000001</v>
      </c>
      <c r="EG66">
        <v>30</v>
      </c>
      <c r="EH66">
        <v>30.305399999999999</v>
      </c>
      <c r="EI66">
        <v>30.3432</v>
      </c>
      <c r="EJ66">
        <v>20.1494</v>
      </c>
      <c r="EK66">
        <v>29.235499999999998</v>
      </c>
      <c r="EL66">
        <v>0</v>
      </c>
      <c r="EM66">
        <v>25.483899999999998</v>
      </c>
      <c r="EN66">
        <v>401.56099999999998</v>
      </c>
      <c r="EO66">
        <v>15.2326</v>
      </c>
      <c r="EP66">
        <v>100.486</v>
      </c>
      <c r="EQ66">
        <v>90.344899999999996</v>
      </c>
    </row>
    <row r="67" spans="1:147" x14ac:dyDescent="0.3">
      <c r="A67">
        <v>51</v>
      </c>
      <c r="B67">
        <v>1684842366.2</v>
      </c>
      <c r="C67">
        <v>3120.7999999523199</v>
      </c>
      <c r="D67" t="s">
        <v>405</v>
      </c>
      <c r="E67" t="s">
        <v>406</v>
      </c>
      <c r="F67">
        <v>1684842358.2</v>
      </c>
      <c r="G67">
        <f t="shared" si="43"/>
        <v>3.7398131876094794E-3</v>
      </c>
      <c r="H67">
        <f t="shared" si="44"/>
        <v>10.526380929657275</v>
      </c>
      <c r="I67">
        <f t="shared" si="45"/>
        <v>400.005032258065</v>
      </c>
      <c r="J67">
        <f t="shared" si="46"/>
        <v>275.90468507977647</v>
      </c>
      <c r="K67">
        <f t="shared" si="47"/>
        <v>26.348241848886435</v>
      </c>
      <c r="L67">
        <f t="shared" si="48"/>
        <v>38.199530129978378</v>
      </c>
      <c r="M67">
        <f t="shared" si="49"/>
        <v>0.15535089318624687</v>
      </c>
      <c r="N67">
        <f t="shared" si="50"/>
        <v>3.3560703655945403</v>
      </c>
      <c r="O67">
        <f t="shared" si="51"/>
        <v>0.15146364522573422</v>
      </c>
      <c r="P67">
        <f t="shared" si="52"/>
        <v>9.5005930563478141E-2</v>
      </c>
      <c r="Q67">
        <f t="shared" si="53"/>
        <v>161.84877209380599</v>
      </c>
      <c r="R67">
        <f t="shared" si="54"/>
        <v>27.691089355557381</v>
      </c>
      <c r="S67">
        <f t="shared" si="55"/>
        <v>27.9732290322581</v>
      </c>
      <c r="T67">
        <f t="shared" si="56"/>
        <v>3.7889212726171317</v>
      </c>
      <c r="U67">
        <f t="shared" si="57"/>
        <v>40.107662682260695</v>
      </c>
      <c r="V67">
        <f t="shared" si="58"/>
        <v>1.4962222689483935</v>
      </c>
      <c r="W67">
        <f t="shared" si="59"/>
        <v>3.7305147417881348</v>
      </c>
      <c r="X67">
        <f t="shared" si="60"/>
        <v>2.292699003668738</v>
      </c>
      <c r="Y67">
        <f t="shared" si="61"/>
        <v>-164.92576157357803</v>
      </c>
      <c r="Z67">
        <f t="shared" si="62"/>
        <v>-48.158385798248425</v>
      </c>
      <c r="AA67">
        <f t="shared" si="63"/>
        <v>-3.1229104078392615</v>
      </c>
      <c r="AB67">
        <f t="shared" si="64"/>
        <v>-54.358285685859734</v>
      </c>
      <c r="AC67">
        <v>-3.9519098457603999E-2</v>
      </c>
      <c r="AD67">
        <v>4.4363650081831497E-2</v>
      </c>
      <c r="AE67">
        <v>3.3439038295432502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50274.531826591963</v>
      </c>
      <c r="AK67" t="s">
        <v>251</v>
      </c>
      <c r="AL67">
        <v>2.2946653846153802</v>
      </c>
      <c r="AM67">
        <v>1.7592000000000001</v>
      </c>
      <c r="AN67">
        <f t="shared" si="68"/>
        <v>-0.53546538461538007</v>
      </c>
      <c r="AO67">
        <f t="shared" si="69"/>
        <v>-0.30438005037254434</v>
      </c>
      <c r="AP67">
        <v>-0.82601972285566105</v>
      </c>
      <c r="AQ67" t="s">
        <v>407</v>
      </c>
      <c r="AR67">
        <v>2.3791346153846198</v>
      </c>
      <c r="AS67">
        <v>1.3928</v>
      </c>
      <c r="AT67">
        <f t="shared" si="70"/>
        <v>-0.70816672557769933</v>
      </c>
      <c r="AU67">
        <v>0.5</v>
      </c>
      <c r="AV67">
        <f t="shared" si="71"/>
        <v>841.21245406470712</v>
      </c>
      <c r="AW67">
        <f t="shared" si="72"/>
        <v>10.526380929657275</v>
      </c>
      <c r="AX67">
        <f t="shared" si="73"/>
        <v>-297.85933455509223</v>
      </c>
      <c r="AY67">
        <f t="shared" si="74"/>
        <v>1</v>
      </c>
      <c r="AZ67">
        <f t="shared" si="75"/>
        <v>1.3495283620277566E-2</v>
      </c>
      <c r="BA67">
        <f t="shared" si="76"/>
        <v>0.26306720275703621</v>
      </c>
      <c r="BB67" t="s">
        <v>253</v>
      </c>
      <c r="BC67">
        <v>0</v>
      </c>
      <c r="BD67">
        <f t="shared" si="77"/>
        <v>1.3928</v>
      </c>
      <c r="BE67">
        <f t="shared" si="78"/>
        <v>-0.70816672557769944</v>
      </c>
      <c r="BF67">
        <f t="shared" si="79"/>
        <v>0.20827648931332426</v>
      </c>
      <c r="BG67">
        <f t="shared" si="80"/>
        <v>1.0936605753033346</v>
      </c>
      <c r="BH67">
        <f t="shared" si="81"/>
        <v>-0.68426458652071764</v>
      </c>
      <c r="BI67">
        <f t="shared" si="82"/>
        <v>1000.01516129032</v>
      </c>
      <c r="BJ67">
        <f t="shared" si="83"/>
        <v>841.21245406470712</v>
      </c>
      <c r="BK67">
        <f t="shared" si="84"/>
        <v>0.84119970039183245</v>
      </c>
      <c r="BL67">
        <f t="shared" si="85"/>
        <v>0.19239940078366502</v>
      </c>
      <c r="BM67">
        <v>0.64606417405157002</v>
      </c>
      <c r="BN67">
        <v>0.5</v>
      </c>
      <c r="BO67" t="s">
        <v>254</v>
      </c>
      <c r="BP67">
        <v>1684842358.2</v>
      </c>
      <c r="BQ67">
        <v>400.005032258065</v>
      </c>
      <c r="BR67">
        <v>401.55845161290301</v>
      </c>
      <c r="BS67">
        <v>15.6676387096774</v>
      </c>
      <c r="BT67">
        <v>15.1919838709677</v>
      </c>
      <c r="BU67">
        <v>500.00622580645199</v>
      </c>
      <c r="BV67">
        <v>95.297616129032207</v>
      </c>
      <c r="BW67">
        <v>0.20000777419354801</v>
      </c>
      <c r="BX67">
        <v>27.707061290322599</v>
      </c>
      <c r="BY67">
        <v>27.9732290322581</v>
      </c>
      <c r="BZ67">
        <v>999.9</v>
      </c>
      <c r="CA67">
        <v>10000.483870967701</v>
      </c>
      <c r="CB67">
        <v>0</v>
      </c>
      <c r="CC67">
        <v>73.567674193548399</v>
      </c>
      <c r="CD67">
        <v>1000.01516129032</v>
      </c>
      <c r="CE67">
        <v>0.96001225806451596</v>
      </c>
      <c r="CF67">
        <v>3.9988096774193599E-2</v>
      </c>
      <c r="CG67">
        <v>0</v>
      </c>
      <c r="CH67">
        <v>2.34846774193548</v>
      </c>
      <c r="CI67">
        <v>0</v>
      </c>
      <c r="CJ67">
        <v>426.26609677419401</v>
      </c>
      <c r="CK67">
        <v>9334.4996774193605</v>
      </c>
      <c r="CL67">
        <v>40.024000000000001</v>
      </c>
      <c r="CM67">
        <v>42.75</v>
      </c>
      <c r="CN67">
        <v>41.186999999999998</v>
      </c>
      <c r="CO67">
        <v>41.237806451612897</v>
      </c>
      <c r="CP67">
        <v>39.936999999999998</v>
      </c>
      <c r="CQ67">
        <v>960.02516129032301</v>
      </c>
      <c r="CR67">
        <v>39.990645161290303</v>
      </c>
      <c r="CS67">
        <v>0</v>
      </c>
      <c r="CT67">
        <v>59.400000095367403</v>
      </c>
      <c r="CU67">
        <v>2.3791346153846198</v>
      </c>
      <c r="CV67">
        <v>0.25557948012887999</v>
      </c>
      <c r="CW67">
        <v>1.6594871693002</v>
      </c>
      <c r="CX67">
        <v>426.26492307692303</v>
      </c>
      <c r="CY67">
        <v>15</v>
      </c>
      <c r="CZ67">
        <v>1684839094.3</v>
      </c>
      <c r="DA67" t="s">
        <v>255</v>
      </c>
      <c r="DB67">
        <v>3</v>
      </c>
      <c r="DC67">
        <v>-3.7789999999999999</v>
      </c>
      <c r="DD67">
        <v>0.38100000000000001</v>
      </c>
      <c r="DE67">
        <v>400</v>
      </c>
      <c r="DF67">
        <v>16</v>
      </c>
      <c r="DG67">
        <v>1.48</v>
      </c>
      <c r="DH67">
        <v>0.45</v>
      </c>
      <c r="DI67">
        <v>-1.55236384615385</v>
      </c>
      <c r="DJ67">
        <v>3.3595901989234601E-2</v>
      </c>
      <c r="DK67">
        <v>9.4317518463185104E-2</v>
      </c>
      <c r="DL67">
        <v>1</v>
      </c>
      <c r="DM67">
        <v>2.3404250000000002</v>
      </c>
      <c r="DN67">
        <v>0.125194972590015</v>
      </c>
      <c r="DO67">
        <v>0.20227886593085501</v>
      </c>
      <c r="DP67">
        <v>1</v>
      </c>
      <c r="DQ67">
        <v>0.47551928846153801</v>
      </c>
      <c r="DR67">
        <v>1.0475386322896501E-3</v>
      </c>
      <c r="DS67">
        <v>2.67432371276106E-3</v>
      </c>
      <c r="DT67">
        <v>1</v>
      </c>
      <c r="DU67">
        <v>3</v>
      </c>
      <c r="DV67">
        <v>3</v>
      </c>
      <c r="DW67" t="s">
        <v>263</v>
      </c>
      <c r="DX67">
        <v>100</v>
      </c>
      <c r="DY67">
        <v>100</v>
      </c>
      <c r="DZ67">
        <v>-3.7789999999999999</v>
      </c>
      <c r="EA67">
        <v>0.38100000000000001</v>
      </c>
      <c r="EB67">
        <v>2</v>
      </c>
      <c r="EC67">
        <v>515.46199999999999</v>
      </c>
      <c r="ED67">
        <v>415.53500000000003</v>
      </c>
      <c r="EE67">
        <v>25.488399999999999</v>
      </c>
      <c r="EF67">
        <v>30.110600000000002</v>
      </c>
      <c r="EG67">
        <v>30</v>
      </c>
      <c r="EH67">
        <v>30.3002</v>
      </c>
      <c r="EI67">
        <v>30.338000000000001</v>
      </c>
      <c r="EJ67">
        <v>20.148800000000001</v>
      </c>
      <c r="EK67">
        <v>29.235499999999998</v>
      </c>
      <c r="EL67">
        <v>0</v>
      </c>
      <c r="EM67">
        <v>25.505199999999999</v>
      </c>
      <c r="EN67">
        <v>401.56400000000002</v>
      </c>
      <c r="EO67">
        <v>15.228999999999999</v>
      </c>
      <c r="EP67">
        <v>100.48699999999999</v>
      </c>
      <c r="EQ67">
        <v>90.348200000000006</v>
      </c>
    </row>
    <row r="68" spans="1:147" x14ac:dyDescent="0.3">
      <c r="A68">
        <v>52</v>
      </c>
      <c r="B68">
        <v>1684842426.2</v>
      </c>
      <c r="C68">
        <v>3180.7999999523199</v>
      </c>
      <c r="D68" t="s">
        <v>408</v>
      </c>
      <c r="E68" t="s">
        <v>409</v>
      </c>
      <c r="F68">
        <v>1684842418.2</v>
      </c>
      <c r="G68">
        <f t="shared" si="43"/>
        <v>3.7989381671870428E-3</v>
      </c>
      <c r="H68">
        <f t="shared" si="44"/>
        <v>10.682312646286263</v>
      </c>
      <c r="I68">
        <f t="shared" si="45"/>
        <v>400.00609677419402</v>
      </c>
      <c r="J68">
        <f t="shared" si="46"/>
        <v>275.79308410247683</v>
      </c>
      <c r="K68">
        <f t="shared" si="47"/>
        <v>26.338652527481695</v>
      </c>
      <c r="L68">
        <f t="shared" si="48"/>
        <v>38.201181244613728</v>
      </c>
      <c r="M68">
        <f t="shared" si="49"/>
        <v>0.15756878300911412</v>
      </c>
      <c r="N68">
        <f t="shared" si="50"/>
        <v>3.3585087350683072</v>
      </c>
      <c r="O68">
        <f t="shared" si="51"/>
        <v>0.1535741101962125</v>
      </c>
      <c r="P68">
        <f t="shared" si="52"/>
        <v>9.6334289296276979E-2</v>
      </c>
      <c r="Q68">
        <f t="shared" si="53"/>
        <v>161.8459654890321</v>
      </c>
      <c r="R68">
        <f t="shared" si="54"/>
        <v>27.69211877689812</v>
      </c>
      <c r="S68">
        <f t="shared" si="55"/>
        <v>27.996009677419401</v>
      </c>
      <c r="T68">
        <f t="shared" si="56"/>
        <v>3.7939570055201064</v>
      </c>
      <c r="U68">
        <f t="shared" si="57"/>
        <v>40.094193673036187</v>
      </c>
      <c r="V68">
        <f t="shared" si="58"/>
        <v>1.4969924425159595</v>
      </c>
      <c r="W68">
        <f t="shared" si="59"/>
        <v>3.7336888595984021</v>
      </c>
      <c r="X68">
        <f t="shared" si="60"/>
        <v>2.2969645630041469</v>
      </c>
      <c r="Y68">
        <f t="shared" si="61"/>
        <v>-167.53317317294858</v>
      </c>
      <c r="Z68">
        <f t="shared" si="62"/>
        <v>-49.682188219118515</v>
      </c>
      <c r="AA68">
        <f t="shared" si="63"/>
        <v>-3.219984279961031</v>
      </c>
      <c r="AB68">
        <f t="shared" si="64"/>
        <v>-58.589380182996038</v>
      </c>
      <c r="AC68">
        <v>-3.95551527624491E-2</v>
      </c>
      <c r="AD68">
        <v>4.4404124197550701E-2</v>
      </c>
      <c r="AE68">
        <v>3.3463310991686699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50316.167098891376</v>
      </c>
      <c r="AK68" t="s">
        <v>251</v>
      </c>
      <c r="AL68">
        <v>2.2946653846153802</v>
      </c>
      <c r="AM68">
        <v>1.7592000000000001</v>
      </c>
      <c r="AN68">
        <f t="shared" si="68"/>
        <v>-0.53546538461538007</v>
      </c>
      <c r="AO68">
        <f t="shared" si="69"/>
        <v>-0.30438005037254434</v>
      </c>
      <c r="AP68">
        <v>-0.82601972285566105</v>
      </c>
      <c r="AQ68" t="s">
        <v>410</v>
      </c>
      <c r="AR68">
        <v>2.3242423076923102</v>
      </c>
      <c r="AS68">
        <v>1.6916</v>
      </c>
      <c r="AT68">
        <f t="shared" si="70"/>
        <v>-0.37399048693089987</v>
      </c>
      <c r="AU68">
        <v>0.5</v>
      </c>
      <c r="AV68">
        <f t="shared" si="71"/>
        <v>841.19761285220659</v>
      </c>
      <c r="AW68">
        <f t="shared" si="72"/>
        <v>10.682312646286263</v>
      </c>
      <c r="AX68">
        <f t="shared" si="73"/>
        <v>-157.29995241785366</v>
      </c>
      <c r="AY68">
        <f t="shared" si="74"/>
        <v>1</v>
      </c>
      <c r="AZ68">
        <f t="shared" si="75"/>
        <v>1.368089042730542E-2</v>
      </c>
      <c r="BA68">
        <f t="shared" si="76"/>
        <v>3.9962165996689586E-2</v>
      </c>
      <c r="BB68" t="s">
        <v>253</v>
      </c>
      <c r="BC68">
        <v>0</v>
      </c>
      <c r="BD68">
        <f t="shared" si="77"/>
        <v>1.6916</v>
      </c>
      <c r="BE68">
        <f t="shared" si="78"/>
        <v>-0.37399048693089987</v>
      </c>
      <c r="BF68">
        <f t="shared" si="79"/>
        <v>3.8426557526148306E-2</v>
      </c>
      <c r="BG68">
        <f t="shared" si="80"/>
        <v>1.0490443056946361</v>
      </c>
      <c r="BH68">
        <f t="shared" si="81"/>
        <v>-0.12624532218559109</v>
      </c>
      <c r="BI68">
        <f t="shared" si="82"/>
        <v>999.99748387096804</v>
      </c>
      <c r="BJ68">
        <f t="shared" si="83"/>
        <v>841.19761285220659</v>
      </c>
      <c r="BK68">
        <f t="shared" si="84"/>
        <v>0.84119972941926746</v>
      </c>
      <c r="BL68">
        <f t="shared" si="85"/>
        <v>0.1923994588385351</v>
      </c>
      <c r="BM68">
        <v>0.64606417405157002</v>
      </c>
      <c r="BN68">
        <v>0.5</v>
      </c>
      <c r="BO68" t="s">
        <v>254</v>
      </c>
      <c r="BP68">
        <v>1684842418.2</v>
      </c>
      <c r="BQ68">
        <v>400.00609677419402</v>
      </c>
      <c r="BR68">
        <v>401.58270967741902</v>
      </c>
      <c r="BS68">
        <v>15.6750677419355</v>
      </c>
      <c r="BT68">
        <v>15.1919</v>
      </c>
      <c r="BU68">
        <v>500.00970967741898</v>
      </c>
      <c r="BV68">
        <v>95.301558064516101</v>
      </c>
      <c r="BW68">
        <v>0.199939419354839</v>
      </c>
      <c r="BX68">
        <v>27.721619354838701</v>
      </c>
      <c r="BY68">
        <v>27.996009677419401</v>
      </c>
      <c r="BZ68">
        <v>999.9</v>
      </c>
      <c r="CA68">
        <v>10009.1935483871</v>
      </c>
      <c r="CB68">
        <v>0</v>
      </c>
      <c r="CC68">
        <v>73.5697451612903</v>
      </c>
      <c r="CD68">
        <v>999.99748387096804</v>
      </c>
      <c r="CE68">
        <v>0.96001193548387098</v>
      </c>
      <c r="CF68">
        <v>3.9988425806451601E-2</v>
      </c>
      <c r="CG68">
        <v>0</v>
      </c>
      <c r="CH68">
        <v>2.3487064516128999</v>
      </c>
      <c r="CI68">
        <v>0</v>
      </c>
      <c r="CJ68">
        <v>426.95529032258099</v>
      </c>
      <c r="CK68">
        <v>9334.3403225806505</v>
      </c>
      <c r="CL68">
        <v>40.128999999999998</v>
      </c>
      <c r="CM68">
        <v>42.830290322580602</v>
      </c>
      <c r="CN68">
        <v>41.308</v>
      </c>
      <c r="CO68">
        <v>41.311999999999998</v>
      </c>
      <c r="CP68">
        <v>40.054000000000002</v>
      </c>
      <c r="CQ68">
        <v>960.00870967741901</v>
      </c>
      <c r="CR68">
        <v>39.990967741935499</v>
      </c>
      <c r="CS68">
        <v>0</v>
      </c>
      <c r="CT68">
        <v>59.400000095367403</v>
      </c>
      <c r="CU68">
        <v>2.3242423076923102</v>
      </c>
      <c r="CV68">
        <v>-0.284817096811321</v>
      </c>
      <c r="CW68">
        <v>2.29244445172499</v>
      </c>
      <c r="CX68">
        <v>426.95400000000001</v>
      </c>
      <c r="CY68">
        <v>15</v>
      </c>
      <c r="CZ68">
        <v>1684839094.3</v>
      </c>
      <c r="DA68" t="s">
        <v>255</v>
      </c>
      <c r="DB68">
        <v>3</v>
      </c>
      <c r="DC68">
        <v>-3.7789999999999999</v>
      </c>
      <c r="DD68">
        <v>0.38100000000000001</v>
      </c>
      <c r="DE68">
        <v>400</v>
      </c>
      <c r="DF68">
        <v>16</v>
      </c>
      <c r="DG68">
        <v>1.48</v>
      </c>
      <c r="DH68">
        <v>0.45</v>
      </c>
      <c r="DI68">
        <v>-1.55545596153846</v>
      </c>
      <c r="DJ68">
        <v>-8.0176402288046206E-2</v>
      </c>
      <c r="DK68">
        <v>9.7961206769658304E-2</v>
      </c>
      <c r="DL68">
        <v>1</v>
      </c>
      <c r="DM68">
        <v>2.3581750000000001</v>
      </c>
      <c r="DN68">
        <v>-0.41380414493925499</v>
      </c>
      <c r="DO68">
        <v>0.20866759573868601</v>
      </c>
      <c r="DP68">
        <v>1</v>
      </c>
      <c r="DQ68">
        <v>0.48243999999999998</v>
      </c>
      <c r="DR68">
        <v>8.6862255613400306E-3</v>
      </c>
      <c r="DS68">
        <v>2.5648374742331601E-3</v>
      </c>
      <c r="DT68">
        <v>1</v>
      </c>
      <c r="DU68">
        <v>3</v>
      </c>
      <c r="DV68">
        <v>3</v>
      </c>
      <c r="DW68" t="s">
        <v>263</v>
      </c>
      <c r="DX68">
        <v>100</v>
      </c>
      <c r="DY68">
        <v>100</v>
      </c>
      <c r="DZ68">
        <v>-3.7789999999999999</v>
      </c>
      <c r="EA68">
        <v>0.38100000000000001</v>
      </c>
      <c r="EB68">
        <v>2</v>
      </c>
      <c r="EC68">
        <v>515.16700000000003</v>
      </c>
      <c r="ED68">
        <v>415.745</v>
      </c>
      <c r="EE68">
        <v>25.4498</v>
      </c>
      <c r="EF68">
        <v>30.1053</v>
      </c>
      <c r="EG68">
        <v>30.0002</v>
      </c>
      <c r="EH68">
        <v>30.295000000000002</v>
      </c>
      <c r="EI68">
        <v>30.332899999999999</v>
      </c>
      <c r="EJ68">
        <v>20.151</v>
      </c>
      <c r="EK68">
        <v>29.235499999999998</v>
      </c>
      <c r="EL68">
        <v>0</v>
      </c>
      <c r="EM68">
        <v>25.4435</v>
      </c>
      <c r="EN68">
        <v>401.68299999999999</v>
      </c>
      <c r="EO68">
        <v>15.219200000000001</v>
      </c>
      <c r="EP68">
        <v>100.488</v>
      </c>
      <c r="EQ68">
        <v>90.348500000000001</v>
      </c>
    </row>
    <row r="69" spans="1:147" x14ac:dyDescent="0.3">
      <c r="A69">
        <v>53</v>
      </c>
      <c r="B69">
        <v>1684842486.2</v>
      </c>
      <c r="C69">
        <v>3240.7999999523199</v>
      </c>
      <c r="D69" t="s">
        <v>411</v>
      </c>
      <c r="E69" t="s">
        <v>412</v>
      </c>
      <c r="F69">
        <v>1684842478.2</v>
      </c>
      <c r="G69">
        <f t="shared" si="43"/>
        <v>3.8217020673964428E-3</v>
      </c>
      <c r="H69">
        <f t="shared" si="44"/>
        <v>10.75606675906792</v>
      </c>
      <c r="I69">
        <f t="shared" si="45"/>
        <v>399.99190322580603</v>
      </c>
      <c r="J69">
        <f t="shared" si="46"/>
        <v>275.74058690796068</v>
      </c>
      <c r="K69">
        <f t="shared" si="47"/>
        <v>26.333005128130988</v>
      </c>
      <c r="L69">
        <f t="shared" si="48"/>
        <v>38.19890628713221</v>
      </c>
      <c r="M69">
        <f t="shared" si="49"/>
        <v>0.158616600430489</v>
      </c>
      <c r="N69">
        <f t="shared" si="50"/>
        <v>3.355639453323497</v>
      </c>
      <c r="O69">
        <f t="shared" si="51"/>
        <v>0.15456599202130311</v>
      </c>
      <c r="P69">
        <f t="shared" si="52"/>
        <v>9.6959060421746457E-2</v>
      </c>
      <c r="Q69">
        <f t="shared" si="53"/>
        <v>161.84679361387563</v>
      </c>
      <c r="R69">
        <f t="shared" si="54"/>
        <v>27.685026525312292</v>
      </c>
      <c r="S69">
        <f t="shared" si="55"/>
        <v>27.992222580645201</v>
      </c>
      <c r="T69">
        <f t="shared" si="56"/>
        <v>3.7931194514786788</v>
      </c>
      <c r="U69">
        <f t="shared" si="57"/>
        <v>40.105972098474432</v>
      </c>
      <c r="V69">
        <f t="shared" si="58"/>
        <v>1.4972694015142314</v>
      </c>
      <c r="W69">
        <f t="shared" si="59"/>
        <v>3.7332829081860983</v>
      </c>
      <c r="X69">
        <f t="shared" si="60"/>
        <v>2.2958500499644474</v>
      </c>
      <c r="Y69">
        <f t="shared" si="61"/>
        <v>-168.53706117218312</v>
      </c>
      <c r="Z69">
        <f t="shared" si="62"/>
        <v>-49.291346961653595</v>
      </c>
      <c r="AA69">
        <f t="shared" si="63"/>
        <v>-3.1972947930712543</v>
      </c>
      <c r="AB69">
        <f t="shared" si="64"/>
        <v>-59.178909313032328</v>
      </c>
      <c r="AC69">
        <v>-3.9512727995264403E-2</v>
      </c>
      <c r="AD69">
        <v>4.4356498679772101E-2</v>
      </c>
      <c r="AE69">
        <v>3.3434748785127901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50264.669706373345</v>
      </c>
      <c r="AK69" t="s">
        <v>251</v>
      </c>
      <c r="AL69">
        <v>2.2946653846153802</v>
      </c>
      <c r="AM69">
        <v>1.7592000000000001</v>
      </c>
      <c r="AN69">
        <f t="shared" si="68"/>
        <v>-0.53546538461538007</v>
      </c>
      <c r="AO69">
        <f t="shared" si="69"/>
        <v>-0.30438005037254434</v>
      </c>
      <c r="AP69">
        <v>-0.82601972285566105</v>
      </c>
      <c r="AQ69" t="s">
        <v>413</v>
      </c>
      <c r="AR69">
        <v>2.3594807692307702</v>
      </c>
      <c r="AS69">
        <v>1.2736000000000001</v>
      </c>
      <c r="AT69">
        <f t="shared" si="70"/>
        <v>-0.85260738790104429</v>
      </c>
      <c r="AU69">
        <v>0.5</v>
      </c>
      <c r="AV69">
        <f t="shared" si="71"/>
        <v>841.2017071745795</v>
      </c>
      <c r="AW69">
        <f t="shared" si="72"/>
        <v>10.75606675906792</v>
      </c>
      <c r="AX69">
        <f t="shared" si="73"/>
        <v>-358.60739512600867</v>
      </c>
      <c r="AY69">
        <f t="shared" si="74"/>
        <v>1</v>
      </c>
      <c r="AZ69">
        <f t="shared" si="75"/>
        <v>1.3768500923310516E-2</v>
      </c>
      <c r="BA69">
        <f t="shared" si="76"/>
        <v>0.38128140703517588</v>
      </c>
      <c r="BB69" t="s">
        <v>253</v>
      </c>
      <c r="BC69">
        <v>0</v>
      </c>
      <c r="BD69">
        <f t="shared" si="77"/>
        <v>1.2736000000000001</v>
      </c>
      <c r="BE69">
        <f t="shared" si="78"/>
        <v>-0.8526073879010444</v>
      </c>
      <c r="BF69">
        <f t="shared" si="79"/>
        <v>0.27603456116416553</v>
      </c>
      <c r="BG69">
        <f t="shared" si="80"/>
        <v>1.0634781920844423</v>
      </c>
      <c r="BH69">
        <f t="shared" si="81"/>
        <v>-0.90687468126217363</v>
      </c>
      <c r="BI69">
        <f t="shared" si="82"/>
        <v>1000.00232258065</v>
      </c>
      <c r="BJ69">
        <f t="shared" si="83"/>
        <v>841.2017071745795</v>
      </c>
      <c r="BK69">
        <f t="shared" si="84"/>
        <v>0.84119975342030939</v>
      </c>
      <c r="BL69">
        <f t="shared" si="85"/>
        <v>0.19239950684061868</v>
      </c>
      <c r="BM69">
        <v>0.64606417405157002</v>
      </c>
      <c r="BN69">
        <v>0.5</v>
      </c>
      <c r="BO69" t="s">
        <v>254</v>
      </c>
      <c r="BP69">
        <v>1684842478.2</v>
      </c>
      <c r="BQ69">
        <v>399.99190322580603</v>
      </c>
      <c r="BR69">
        <v>401.57922580645197</v>
      </c>
      <c r="BS69">
        <v>15.6783451612903</v>
      </c>
      <c r="BT69">
        <v>15.192280645161301</v>
      </c>
      <c r="BU69">
        <v>500.00645161290299</v>
      </c>
      <c r="BV69">
        <v>95.299161290322601</v>
      </c>
      <c r="BW69">
        <v>0.20003751612903201</v>
      </c>
      <c r="BX69">
        <v>27.7197580645161</v>
      </c>
      <c r="BY69">
        <v>27.992222580645201</v>
      </c>
      <c r="BZ69">
        <v>999.9</v>
      </c>
      <c r="CA69">
        <v>9998.7096774193506</v>
      </c>
      <c r="CB69">
        <v>0</v>
      </c>
      <c r="CC69">
        <v>73.573196774193505</v>
      </c>
      <c r="CD69">
        <v>1000.00232258065</v>
      </c>
      <c r="CE69">
        <v>0.96001212903225797</v>
      </c>
      <c r="CF69">
        <v>3.9988212903225802E-2</v>
      </c>
      <c r="CG69">
        <v>0</v>
      </c>
      <c r="CH69">
        <v>2.36392580645161</v>
      </c>
      <c r="CI69">
        <v>0</v>
      </c>
      <c r="CJ69">
        <v>427.03032258064502</v>
      </c>
      <c r="CK69">
        <v>9334.3848387096805</v>
      </c>
      <c r="CL69">
        <v>40.25</v>
      </c>
      <c r="CM69">
        <v>42.933</v>
      </c>
      <c r="CN69">
        <v>41.389000000000003</v>
      </c>
      <c r="CO69">
        <v>41.389000000000003</v>
      </c>
      <c r="CP69">
        <v>40.125</v>
      </c>
      <c r="CQ69">
        <v>960.01193548387096</v>
      </c>
      <c r="CR69">
        <v>39.991935483871003</v>
      </c>
      <c r="CS69">
        <v>0</v>
      </c>
      <c r="CT69">
        <v>59.400000095367403</v>
      </c>
      <c r="CU69">
        <v>2.3594807692307702</v>
      </c>
      <c r="CV69">
        <v>0.44264274839322498</v>
      </c>
      <c r="CW69">
        <v>-1.0790085453223099</v>
      </c>
      <c r="CX69">
        <v>427.07134615384598</v>
      </c>
      <c r="CY69">
        <v>15</v>
      </c>
      <c r="CZ69">
        <v>1684839094.3</v>
      </c>
      <c r="DA69" t="s">
        <v>255</v>
      </c>
      <c r="DB69">
        <v>3</v>
      </c>
      <c r="DC69">
        <v>-3.7789999999999999</v>
      </c>
      <c r="DD69">
        <v>0.38100000000000001</v>
      </c>
      <c r="DE69">
        <v>400</v>
      </c>
      <c r="DF69">
        <v>16</v>
      </c>
      <c r="DG69">
        <v>1.48</v>
      </c>
      <c r="DH69">
        <v>0.45</v>
      </c>
      <c r="DI69">
        <v>-1.57974365384615</v>
      </c>
      <c r="DJ69">
        <v>4.4034874356793001E-3</v>
      </c>
      <c r="DK69">
        <v>9.4733913755822199E-2</v>
      </c>
      <c r="DL69">
        <v>1</v>
      </c>
      <c r="DM69">
        <v>2.3610659090909101</v>
      </c>
      <c r="DN69">
        <v>-2.9134643668957499E-2</v>
      </c>
      <c r="DO69">
        <v>0.18954434590639399</v>
      </c>
      <c r="DP69">
        <v>1</v>
      </c>
      <c r="DQ69">
        <v>0.48627011538461501</v>
      </c>
      <c r="DR69">
        <v>-1.90482333818498E-4</v>
      </c>
      <c r="DS69">
        <v>2.3468143846323199E-3</v>
      </c>
      <c r="DT69">
        <v>1</v>
      </c>
      <c r="DU69">
        <v>3</v>
      </c>
      <c r="DV69">
        <v>3</v>
      </c>
      <c r="DW69" t="s">
        <v>263</v>
      </c>
      <c r="DX69">
        <v>100</v>
      </c>
      <c r="DY69">
        <v>100</v>
      </c>
      <c r="DZ69">
        <v>-3.7789999999999999</v>
      </c>
      <c r="EA69">
        <v>0.38100000000000001</v>
      </c>
      <c r="EB69">
        <v>2</v>
      </c>
      <c r="EC69">
        <v>516.01499999999999</v>
      </c>
      <c r="ED69">
        <v>415.70800000000003</v>
      </c>
      <c r="EE69">
        <v>25.401399999999999</v>
      </c>
      <c r="EF69">
        <v>30.100200000000001</v>
      </c>
      <c r="EG69">
        <v>30</v>
      </c>
      <c r="EH69">
        <v>30.2898</v>
      </c>
      <c r="EI69">
        <v>30.3277</v>
      </c>
      <c r="EJ69">
        <v>20.150700000000001</v>
      </c>
      <c r="EK69">
        <v>29.235499999999998</v>
      </c>
      <c r="EL69">
        <v>0</v>
      </c>
      <c r="EM69">
        <v>25.404499999999999</v>
      </c>
      <c r="EN69">
        <v>401.60300000000001</v>
      </c>
      <c r="EO69">
        <v>15.240600000000001</v>
      </c>
      <c r="EP69">
        <v>100.489</v>
      </c>
      <c r="EQ69">
        <v>90.350999999999999</v>
      </c>
    </row>
    <row r="70" spans="1:147" x14ac:dyDescent="0.3">
      <c r="A70">
        <v>54</v>
      </c>
      <c r="B70">
        <v>1684842546.2</v>
      </c>
      <c r="C70">
        <v>3300.7999999523199</v>
      </c>
      <c r="D70" t="s">
        <v>414</v>
      </c>
      <c r="E70" t="s">
        <v>415</v>
      </c>
      <c r="F70">
        <v>1684842538.2032299</v>
      </c>
      <c r="G70">
        <f t="shared" si="43"/>
        <v>3.8493266389275408E-3</v>
      </c>
      <c r="H70">
        <f t="shared" si="44"/>
        <v>10.364674967213197</v>
      </c>
      <c r="I70">
        <f t="shared" si="45"/>
        <v>400.02351612903198</v>
      </c>
      <c r="J70">
        <f t="shared" si="46"/>
        <v>280.72746403060245</v>
      </c>
      <c r="K70">
        <f t="shared" si="47"/>
        <v>26.809865172304281</v>
      </c>
      <c r="L70">
        <f t="shared" si="48"/>
        <v>38.202804881254274</v>
      </c>
      <c r="M70">
        <f t="shared" si="49"/>
        <v>0.16013046173991671</v>
      </c>
      <c r="N70">
        <f t="shared" si="50"/>
        <v>3.3569976981645122</v>
      </c>
      <c r="O70">
        <f t="shared" si="51"/>
        <v>0.1560048720593917</v>
      </c>
      <c r="P70">
        <f t="shared" si="52"/>
        <v>9.7864859759002443E-2</v>
      </c>
      <c r="Q70">
        <f t="shared" si="53"/>
        <v>161.84335318269885</v>
      </c>
      <c r="R70">
        <f t="shared" si="54"/>
        <v>27.664425391238122</v>
      </c>
      <c r="S70">
        <f t="shared" si="55"/>
        <v>27.971838709677399</v>
      </c>
      <c r="T70">
        <f t="shared" si="56"/>
        <v>3.7886141263603768</v>
      </c>
      <c r="U70">
        <f t="shared" si="57"/>
        <v>40.142634758224538</v>
      </c>
      <c r="V70">
        <f t="shared" si="58"/>
        <v>1.4973889027172875</v>
      </c>
      <c r="W70">
        <f t="shared" si="59"/>
        <v>3.730170955982151</v>
      </c>
      <c r="X70">
        <f t="shared" si="60"/>
        <v>2.2912252236430892</v>
      </c>
      <c r="Y70">
        <f t="shared" si="61"/>
        <v>-169.75530477670455</v>
      </c>
      <c r="Z70">
        <f t="shared" si="62"/>
        <v>-48.20555391686667</v>
      </c>
      <c r="AA70">
        <f t="shared" si="63"/>
        <v>-3.1250593472528072</v>
      </c>
      <c r="AB70">
        <f t="shared" si="64"/>
        <v>-59.242564858125171</v>
      </c>
      <c r="AC70">
        <v>-3.9532808959402199E-2</v>
      </c>
      <c r="AD70">
        <v>4.4379041321205903E-2</v>
      </c>
      <c r="AE70">
        <v>3.3448269411334701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50291.607014395006</v>
      </c>
      <c r="AK70" t="s">
        <v>251</v>
      </c>
      <c r="AL70">
        <v>2.2946653846153802</v>
      </c>
      <c r="AM70">
        <v>1.7592000000000001</v>
      </c>
      <c r="AN70">
        <f t="shared" si="68"/>
        <v>-0.53546538461538007</v>
      </c>
      <c r="AO70">
        <f t="shared" si="69"/>
        <v>-0.30438005037254434</v>
      </c>
      <c r="AP70">
        <v>-0.82601972285566105</v>
      </c>
      <c r="AQ70" t="s">
        <v>416</v>
      </c>
      <c r="AR70">
        <v>2.2946423076923099</v>
      </c>
      <c r="AS70">
        <v>1.2076</v>
      </c>
      <c r="AT70">
        <f t="shared" si="70"/>
        <v>-0.90016752872831218</v>
      </c>
      <c r="AU70">
        <v>0.5</v>
      </c>
      <c r="AV70">
        <f t="shared" si="71"/>
        <v>841.18397105917688</v>
      </c>
      <c r="AW70">
        <f t="shared" si="72"/>
        <v>10.364674967213197</v>
      </c>
      <c r="AX70">
        <f t="shared" si="73"/>
        <v>-378.60324821710367</v>
      </c>
      <c r="AY70">
        <f t="shared" si="74"/>
        <v>1</v>
      </c>
      <c r="AZ70">
        <f t="shared" si="75"/>
        <v>1.3303504435513784E-2</v>
      </c>
      <c r="BA70">
        <f t="shared" si="76"/>
        <v>0.45677376614773113</v>
      </c>
      <c r="BB70" t="s">
        <v>253</v>
      </c>
      <c r="BC70">
        <v>0</v>
      </c>
      <c r="BD70">
        <f t="shared" si="77"/>
        <v>1.2076</v>
      </c>
      <c r="BE70">
        <f t="shared" si="78"/>
        <v>-0.90016752872831229</v>
      </c>
      <c r="BF70">
        <f t="shared" si="79"/>
        <v>0.31355161437016832</v>
      </c>
      <c r="BG70">
        <f t="shared" si="80"/>
        <v>0.9999787713569056</v>
      </c>
      <c r="BH70">
        <f t="shared" si="81"/>
        <v>-1.0301319484847922</v>
      </c>
      <c r="BI70">
        <f t="shared" si="82"/>
        <v>999.98125806451606</v>
      </c>
      <c r="BJ70">
        <f t="shared" si="83"/>
        <v>841.18397105917688</v>
      </c>
      <c r="BK70">
        <f t="shared" si="84"/>
        <v>0.84119973677037252</v>
      </c>
      <c r="BL70">
        <f t="shared" si="85"/>
        <v>0.19239947354074494</v>
      </c>
      <c r="BM70">
        <v>0.64606417405157002</v>
      </c>
      <c r="BN70">
        <v>0.5</v>
      </c>
      <c r="BO70" t="s">
        <v>254</v>
      </c>
      <c r="BP70">
        <v>1684842538.2032299</v>
      </c>
      <c r="BQ70">
        <v>400.02351612903198</v>
      </c>
      <c r="BR70">
        <v>401.561709677419</v>
      </c>
      <c r="BS70">
        <v>15.679235483871</v>
      </c>
      <c r="BT70">
        <v>15.189658064516101</v>
      </c>
      <c r="BU70">
        <v>500.00654838709698</v>
      </c>
      <c r="BV70">
        <v>95.301474193548401</v>
      </c>
      <c r="BW70">
        <v>0.19992345161290301</v>
      </c>
      <c r="BX70">
        <v>27.705483870967701</v>
      </c>
      <c r="BY70">
        <v>27.971838709677399</v>
      </c>
      <c r="BZ70">
        <v>999.9</v>
      </c>
      <c r="CA70">
        <v>10003.5483870968</v>
      </c>
      <c r="CB70">
        <v>0</v>
      </c>
      <c r="CC70">
        <v>73.580100000000002</v>
      </c>
      <c r="CD70">
        <v>999.98125806451606</v>
      </c>
      <c r="CE70">
        <v>0.96001290322580701</v>
      </c>
      <c r="CF70">
        <v>3.99874387096774E-2</v>
      </c>
      <c r="CG70">
        <v>0</v>
      </c>
      <c r="CH70">
        <v>2.29896129032258</v>
      </c>
      <c r="CI70">
        <v>0</v>
      </c>
      <c r="CJ70">
        <v>427.26480645161303</v>
      </c>
      <c r="CK70">
        <v>9334.1896774193592</v>
      </c>
      <c r="CL70">
        <v>40.311999999999998</v>
      </c>
      <c r="CM70">
        <v>43</v>
      </c>
      <c r="CN70">
        <v>41.491870967741903</v>
      </c>
      <c r="CO70">
        <v>41.471548387096803</v>
      </c>
      <c r="CP70">
        <v>40.186999999999998</v>
      </c>
      <c r="CQ70">
        <v>959.99483870967697</v>
      </c>
      <c r="CR70">
        <v>39.990645161290303</v>
      </c>
      <c r="CS70">
        <v>0</v>
      </c>
      <c r="CT70">
        <v>59.400000095367403</v>
      </c>
      <c r="CU70">
        <v>2.2946423076923099</v>
      </c>
      <c r="CV70">
        <v>0.22513845363509399</v>
      </c>
      <c r="CW70">
        <v>2.4846837526451999</v>
      </c>
      <c r="CX70">
        <v>427.32296153846198</v>
      </c>
      <c r="CY70">
        <v>15</v>
      </c>
      <c r="CZ70">
        <v>1684839094.3</v>
      </c>
      <c r="DA70" t="s">
        <v>255</v>
      </c>
      <c r="DB70">
        <v>3</v>
      </c>
      <c r="DC70">
        <v>-3.7789999999999999</v>
      </c>
      <c r="DD70">
        <v>0.38100000000000001</v>
      </c>
      <c r="DE70">
        <v>400</v>
      </c>
      <c r="DF70">
        <v>16</v>
      </c>
      <c r="DG70">
        <v>1.48</v>
      </c>
      <c r="DH70">
        <v>0.45</v>
      </c>
      <c r="DI70">
        <v>-1.5669311538461499</v>
      </c>
      <c r="DJ70">
        <v>0.300120149708058</v>
      </c>
      <c r="DK70">
        <v>0.104347322321139</v>
      </c>
      <c r="DL70">
        <v>1</v>
      </c>
      <c r="DM70">
        <v>2.3429931818181799</v>
      </c>
      <c r="DN70">
        <v>-0.241324294691865</v>
      </c>
      <c r="DO70">
        <v>0.22889842765031199</v>
      </c>
      <c r="DP70">
        <v>1</v>
      </c>
      <c r="DQ70">
        <v>0.48926661538461502</v>
      </c>
      <c r="DR70">
        <v>2.9856517231515401E-3</v>
      </c>
      <c r="DS70">
        <v>1.9043169798548E-3</v>
      </c>
      <c r="DT70">
        <v>1</v>
      </c>
      <c r="DU70">
        <v>3</v>
      </c>
      <c r="DV70">
        <v>3</v>
      </c>
      <c r="DW70" t="s">
        <v>263</v>
      </c>
      <c r="DX70">
        <v>100</v>
      </c>
      <c r="DY70">
        <v>100</v>
      </c>
      <c r="DZ70">
        <v>-3.7789999999999999</v>
      </c>
      <c r="EA70">
        <v>0.38100000000000001</v>
      </c>
      <c r="EB70">
        <v>2</v>
      </c>
      <c r="EC70">
        <v>515.18799999999999</v>
      </c>
      <c r="ED70">
        <v>416.024</v>
      </c>
      <c r="EE70">
        <v>25.460599999999999</v>
      </c>
      <c r="EF70">
        <v>30.094999999999999</v>
      </c>
      <c r="EG70">
        <v>29.9999</v>
      </c>
      <c r="EH70">
        <v>30.282</v>
      </c>
      <c r="EI70">
        <v>30.319900000000001</v>
      </c>
      <c r="EJ70">
        <v>20.151</v>
      </c>
      <c r="EK70">
        <v>29.235499999999998</v>
      </c>
      <c r="EL70">
        <v>0</v>
      </c>
      <c r="EM70">
        <v>25.4693</v>
      </c>
      <c r="EN70">
        <v>401.75200000000001</v>
      </c>
      <c r="EO70">
        <v>15.2277</v>
      </c>
      <c r="EP70">
        <v>100.492</v>
      </c>
      <c r="EQ70">
        <v>90.352599999999995</v>
      </c>
    </row>
    <row r="71" spans="1:147" x14ac:dyDescent="0.3">
      <c r="A71">
        <v>55</v>
      </c>
      <c r="B71">
        <v>1684842606.2</v>
      </c>
      <c r="C71">
        <v>3360.7999999523199</v>
      </c>
      <c r="D71" t="s">
        <v>417</v>
      </c>
      <c r="E71" t="s">
        <v>418</v>
      </c>
      <c r="F71">
        <v>1684842598.2</v>
      </c>
      <c r="G71">
        <f t="shared" si="43"/>
        <v>3.8506305134328529E-3</v>
      </c>
      <c r="H71">
        <f t="shared" si="44"/>
        <v>10.474452357444356</v>
      </c>
      <c r="I71">
        <f t="shared" si="45"/>
        <v>400.02190322580702</v>
      </c>
      <c r="J71">
        <f t="shared" si="46"/>
        <v>279.44728976344169</v>
      </c>
      <c r="K71">
        <f t="shared" si="47"/>
        <v>26.688205190453726</v>
      </c>
      <c r="L71">
        <f t="shared" si="48"/>
        <v>38.203507513003686</v>
      </c>
      <c r="M71">
        <f t="shared" si="49"/>
        <v>0.15989242798172881</v>
      </c>
      <c r="N71">
        <f t="shared" si="50"/>
        <v>3.3541684746157334</v>
      </c>
      <c r="O71">
        <f t="shared" si="51"/>
        <v>0.15577555138047244</v>
      </c>
      <c r="P71">
        <f t="shared" si="52"/>
        <v>9.7720775732389492E-2</v>
      </c>
      <c r="Q71">
        <f t="shared" si="53"/>
        <v>161.84825572202988</v>
      </c>
      <c r="R71">
        <f t="shared" si="54"/>
        <v>27.674068331766641</v>
      </c>
      <c r="S71">
        <f t="shared" si="55"/>
        <v>27.991029032258101</v>
      </c>
      <c r="T71">
        <f t="shared" si="56"/>
        <v>3.7928555198398475</v>
      </c>
      <c r="U71">
        <f t="shared" si="57"/>
        <v>40.121770034249273</v>
      </c>
      <c r="V71">
        <f t="shared" si="58"/>
        <v>1.4974807069100584</v>
      </c>
      <c r="W71">
        <f t="shared" si="59"/>
        <v>3.732339589284718</v>
      </c>
      <c r="X71">
        <f t="shared" si="60"/>
        <v>2.2953748129297891</v>
      </c>
      <c r="Y71">
        <f t="shared" si="61"/>
        <v>-169.81280564238881</v>
      </c>
      <c r="Z71">
        <f t="shared" si="62"/>
        <v>-49.83614560709227</v>
      </c>
      <c r="AA71">
        <f t="shared" si="63"/>
        <v>-3.233961984988436</v>
      </c>
      <c r="AB71">
        <f t="shared" si="64"/>
        <v>-61.034657512439644</v>
      </c>
      <c r="AC71">
        <v>-3.9490984045471501E-2</v>
      </c>
      <c r="AD71">
        <v>4.4332089191255003E-2</v>
      </c>
      <c r="AE71">
        <v>3.3420105939999698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50238.954437824745</v>
      </c>
      <c r="AK71" t="s">
        <v>251</v>
      </c>
      <c r="AL71">
        <v>2.2946653846153802</v>
      </c>
      <c r="AM71">
        <v>1.7592000000000001</v>
      </c>
      <c r="AN71">
        <f t="shared" si="68"/>
        <v>-0.53546538461538007</v>
      </c>
      <c r="AO71">
        <f t="shared" si="69"/>
        <v>-0.30438005037254434</v>
      </c>
      <c r="AP71">
        <v>-0.82601972285566105</v>
      </c>
      <c r="AQ71" t="s">
        <v>419</v>
      </c>
      <c r="AR71">
        <v>2.3097076923076898</v>
      </c>
      <c r="AS71">
        <v>1.9576</v>
      </c>
      <c r="AT71">
        <f t="shared" si="70"/>
        <v>-0.17986702712897928</v>
      </c>
      <c r="AU71">
        <v>0.5</v>
      </c>
      <c r="AV71">
        <f t="shared" si="71"/>
        <v>841.2062127096633</v>
      </c>
      <c r="AW71">
        <f t="shared" si="72"/>
        <v>10.474452357444356</v>
      </c>
      <c r="AX71">
        <f t="shared" si="73"/>
        <v>-75.652630341257463</v>
      </c>
      <c r="AY71">
        <f t="shared" si="74"/>
        <v>1</v>
      </c>
      <c r="AZ71">
        <f t="shared" si="75"/>
        <v>1.3433652663951851E-2</v>
      </c>
      <c r="BA71">
        <f t="shared" si="76"/>
        <v>-0.10134859011033914</v>
      </c>
      <c r="BB71" t="s">
        <v>253</v>
      </c>
      <c r="BC71">
        <v>0</v>
      </c>
      <c r="BD71">
        <f t="shared" si="77"/>
        <v>1.9576</v>
      </c>
      <c r="BE71">
        <f t="shared" si="78"/>
        <v>-0.17986702712897926</v>
      </c>
      <c r="BF71">
        <f t="shared" si="79"/>
        <v>-0.11277853569804451</v>
      </c>
      <c r="BG71">
        <f t="shared" si="80"/>
        <v>1.0446272693040675</v>
      </c>
      <c r="BH71">
        <f t="shared" si="81"/>
        <v>0.37051881540859793</v>
      </c>
      <c r="BI71">
        <f t="shared" si="82"/>
        <v>1000.00725806452</v>
      </c>
      <c r="BJ71">
        <f t="shared" si="83"/>
        <v>841.2062127096633</v>
      </c>
      <c r="BK71">
        <f t="shared" si="84"/>
        <v>0.84120010722501082</v>
      </c>
      <c r="BL71">
        <f t="shared" si="85"/>
        <v>0.19240021445002181</v>
      </c>
      <c r="BM71">
        <v>0.64606417405157002</v>
      </c>
      <c r="BN71">
        <v>0.5</v>
      </c>
      <c r="BO71" t="s">
        <v>254</v>
      </c>
      <c r="BP71">
        <v>1684842598.2</v>
      </c>
      <c r="BQ71">
        <v>400.02190322580702</v>
      </c>
      <c r="BR71">
        <v>401.57435483871001</v>
      </c>
      <c r="BS71">
        <v>15.6798451612903</v>
      </c>
      <c r="BT71">
        <v>15.190099999999999</v>
      </c>
      <c r="BU71">
        <v>500.00429032258103</v>
      </c>
      <c r="BV71">
        <v>95.303600000000003</v>
      </c>
      <c r="BW71">
        <v>0.19993919354838699</v>
      </c>
      <c r="BX71">
        <v>27.715432258064499</v>
      </c>
      <c r="BY71">
        <v>27.991029032258101</v>
      </c>
      <c r="BZ71">
        <v>999.9</v>
      </c>
      <c r="CA71">
        <v>9992.7419354838694</v>
      </c>
      <c r="CB71">
        <v>0</v>
      </c>
      <c r="CC71">
        <v>73.573196774193505</v>
      </c>
      <c r="CD71">
        <v>1000.00725806452</v>
      </c>
      <c r="CE71">
        <v>0.95999703225806499</v>
      </c>
      <c r="CF71">
        <v>4.00032322580645E-2</v>
      </c>
      <c r="CG71">
        <v>0</v>
      </c>
      <c r="CH71">
        <v>2.3030387096774199</v>
      </c>
      <c r="CI71">
        <v>0</v>
      </c>
      <c r="CJ71">
        <v>427.36735483871001</v>
      </c>
      <c r="CK71">
        <v>9334.3809677419304</v>
      </c>
      <c r="CL71">
        <v>40.375</v>
      </c>
      <c r="CM71">
        <v>43.061999999999998</v>
      </c>
      <c r="CN71">
        <v>41.561999999999998</v>
      </c>
      <c r="CO71">
        <v>41.52</v>
      </c>
      <c r="CP71">
        <v>40.25</v>
      </c>
      <c r="CQ71">
        <v>960.003548387097</v>
      </c>
      <c r="CR71">
        <v>40.003870967741904</v>
      </c>
      <c r="CS71">
        <v>0</v>
      </c>
      <c r="CT71">
        <v>59.200000047683702</v>
      </c>
      <c r="CU71">
        <v>2.3097076923076898</v>
      </c>
      <c r="CV71">
        <v>-0.129709403353853</v>
      </c>
      <c r="CW71">
        <v>1.2116239353095899</v>
      </c>
      <c r="CX71">
        <v>427.35838461538498</v>
      </c>
      <c r="CY71">
        <v>15</v>
      </c>
      <c r="CZ71">
        <v>1684839094.3</v>
      </c>
      <c r="DA71" t="s">
        <v>255</v>
      </c>
      <c r="DB71">
        <v>3</v>
      </c>
      <c r="DC71">
        <v>-3.7789999999999999</v>
      </c>
      <c r="DD71">
        <v>0.38100000000000001</v>
      </c>
      <c r="DE71">
        <v>400</v>
      </c>
      <c r="DF71">
        <v>16</v>
      </c>
      <c r="DG71">
        <v>1.48</v>
      </c>
      <c r="DH71">
        <v>0.45</v>
      </c>
      <c r="DI71">
        <v>-1.5765980769230801</v>
      </c>
      <c r="DJ71">
        <v>0.204954734056191</v>
      </c>
      <c r="DK71">
        <v>9.5970248715992496E-2</v>
      </c>
      <c r="DL71">
        <v>1</v>
      </c>
      <c r="DM71">
        <v>2.3141113636363602</v>
      </c>
      <c r="DN71">
        <v>-5.5462655435196198E-2</v>
      </c>
      <c r="DO71">
        <v>0.17136315135873001</v>
      </c>
      <c r="DP71">
        <v>1</v>
      </c>
      <c r="DQ71">
        <v>0.49043667307692301</v>
      </c>
      <c r="DR71">
        <v>-4.2915034576950497E-3</v>
      </c>
      <c r="DS71">
        <v>2.7266765676661701E-3</v>
      </c>
      <c r="DT71">
        <v>1</v>
      </c>
      <c r="DU71">
        <v>3</v>
      </c>
      <c r="DV71">
        <v>3</v>
      </c>
      <c r="DW71" t="s">
        <v>263</v>
      </c>
      <c r="DX71">
        <v>100</v>
      </c>
      <c r="DY71">
        <v>100</v>
      </c>
      <c r="DZ71">
        <v>-3.7789999999999999</v>
      </c>
      <c r="EA71">
        <v>0.38100000000000001</v>
      </c>
      <c r="EB71">
        <v>2</v>
      </c>
      <c r="EC71">
        <v>515.38</v>
      </c>
      <c r="ED71">
        <v>415.84500000000003</v>
      </c>
      <c r="EE71">
        <v>25.4679</v>
      </c>
      <c r="EF71">
        <v>30.084599999999998</v>
      </c>
      <c r="EG71">
        <v>30.0001</v>
      </c>
      <c r="EH71">
        <v>30.2742</v>
      </c>
      <c r="EI71">
        <v>30.312100000000001</v>
      </c>
      <c r="EJ71">
        <v>20.148</v>
      </c>
      <c r="EK71">
        <v>29.235499999999998</v>
      </c>
      <c r="EL71">
        <v>0</v>
      </c>
      <c r="EM71">
        <v>25.478200000000001</v>
      </c>
      <c r="EN71">
        <v>401.55200000000002</v>
      </c>
      <c r="EO71">
        <v>15.2119</v>
      </c>
      <c r="EP71">
        <v>100.49</v>
      </c>
      <c r="EQ71">
        <v>90.354799999999997</v>
      </c>
    </row>
    <row r="72" spans="1:147" x14ac:dyDescent="0.3">
      <c r="A72">
        <v>56</v>
      </c>
      <c r="B72">
        <v>1684842666.2</v>
      </c>
      <c r="C72">
        <v>3420.7999999523199</v>
      </c>
      <c r="D72" t="s">
        <v>420</v>
      </c>
      <c r="E72" t="s">
        <v>421</v>
      </c>
      <c r="F72">
        <v>1684842658.2451601</v>
      </c>
      <c r="G72">
        <f t="shared" si="43"/>
        <v>3.8577380716554401E-3</v>
      </c>
      <c r="H72">
        <f t="shared" si="44"/>
        <v>10.709470777622595</v>
      </c>
      <c r="I72">
        <f t="shared" si="45"/>
        <v>399.99958064516102</v>
      </c>
      <c r="J72">
        <f t="shared" si="46"/>
        <v>277.48076496313934</v>
      </c>
      <c r="K72">
        <f t="shared" si="47"/>
        <v>26.500827973155314</v>
      </c>
      <c r="L72">
        <f t="shared" si="48"/>
        <v>38.201999613990644</v>
      </c>
      <c r="M72">
        <f t="shared" si="49"/>
        <v>0.16048862381852388</v>
      </c>
      <c r="N72">
        <f t="shared" si="50"/>
        <v>3.3536048503748574</v>
      </c>
      <c r="O72">
        <f t="shared" si="51"/>
        <v>0.15634073975810495</v>
      </c>
      <c r="P72">
        <f t="shared" si="52"/>
        <v>9.8076704151585731E-2</v>
      </c>
      <c r="Q72">
        <f t="shared" si="53"/>
        <v>161.84583742784636</v>
      </c>
      <c r="R72">
        <f t="shared" si="54"/>
        <v>27.671708193595677</v>
      </c>
      <c r="S72">
        <f t="shared" si="55"/>
        <v>27.972593548387099</v>
      </c>
      <c r="T72">
        <f t="shared" si="56"/>
        <v>3.7887808805653083</v>
      </c>
      <c r="U72">
        <f t="shared" si="57"/>
        <v>40.121083473214831</v>
      </c>
      <c r="V72">
        <f t="shared" si="58"/>
        <v>1.4973927174104735</v>
      </c>
      <c r="W72">
        <f t="shared" si="59"/>
        <v>3.7321841480431242</v>
      </c>
      <c r="X72">
        <f t="shared" si="60"/>
        <v>2.291388163154835</v>
      </c>
      <c r="Y72">
        <f t="shared" si="61"/>
        <v>-170.12624896000492</v>
      </c>
      <c r="Z72">
        <f t="shared" si="62"/>
        <v>-46.623536781730778</v>
      </c>
      <c r="AA72">
        <f t="shared" si="63"/>
        <v>-3.0257092231815435</v>
      </c>
      <c r="AB72">
        <f t="shared" si="64"/>
        <v>-57.929657537070867</v>
      </c>
      <c r="AC72">
        <v>-3.9482653600679499E-2</v>
      </c>
      <c r="AD72">
        <v>4.4322737537188898E-2</v>
      </c>
      <c r="AE72">
        <v>3.34144953440912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50228.937505945985</v>
      </c>
      <c r="AK72" t="s">
        <v>251</v>
      </c>
      <c r="AL72">
        <v>2.2946653846153802</v>
      </c>
      <c r="AM72">
        <v>1.7592000000000001</v>
      </c>
      <c r="AN72">
        <f t="shared" si="68"/>
        <v>-0.53546538461538007</v>
      </c>
      <c r="AO72">
        <f t="shared" si="69"/>
        <v>-0.30438005037254434</v>
      </c>
      <c r="AP72">
        <v>-0.82601972285566105</v>
      </c>
      <c r="AQ72" t="s">
        <v>422</v>
      </c>
      <c r="AR72">
        <v>2.2937884615384601</v>
      </c>
      <c r="AS72">
        <v>1.7951999999999999</v>
      </c>
      <c r="AT72">
        <f t="shared" si="70"/>
        <v>-0.27773421431509582</v>
      </c>
      <c r="AU72">
        <v>0.5</v>
      </c>
      <c r="AV72">
        <f t="shared" si="71"/>
        <v>841.19535298049686</v>
      </c>
      <c r="AW72">
        <f t="shared" si="72"/>
        <v>10.709470777622595</v>
      </c>
      <c r="AX72">
        <f t="shared" si="73"/>
        <v>-116.814365222774</v>
      </c>
      <c r="AY72">
        <f t="shared" si="74"/>
        <v>1</v>
      </c>
      <c r="AZ72">
        <f t="shared" si="75"/>
        <v>1.3713212346699337E-2</v>
      </c>
      <c r="BA72">
        <f t="shared" si="76"/>
        <v>-2.0053475935828773E-2</v>
      </c>
      <c r="BB72" t="s">
        <v>253</v>
      </c>
      <c r="BC72">
        <v>0</v>
      </c>
      <c r="BD72">
        <f t="shared" si="77"/>
        <v>1.7951999999999999</v>
      </c>
      <c r="BE72">
        <f t="shared" si="78"/>
        <v>-0.27773421431509593</v>
      </c>
      <c r="BF72">
        <f t="shared" si="79"/>
        <v>-2.0463847203274106E-2</v>
      </c>
      <c r="BG72">
        <f t="shared" si="80"/>
        <v>0.99824427657264903</v>
      </c>
      <c r="BH72">
        <f t="shared" si="81"/>
        <v>6.7231236666882369E-2</v>
      </c>
      <c r="BI72">
        <f t="shared" si="82"/>
        <v>999.99458064516102</v>
      </c>
      <c r="BJ72">
        <f t="shared" si="83"/>
        <v>841.19535298049686</v>
      </c>
      <c r="BK72">
        <f t="shared" si="84"/>
        <v>0.84119991174130915</v>
      </c>
      <c r="BL72">
        <f t="shared" si="85"/>
        <v>0.19239982348261828</v>
      </c>
      <c r="BM72">
        <v>0.64606417405157002</v>
      </c>
      <c r="BN72">
        <v>0.5</v>
      </c>
      <c r="BO72" t="s">
        <v>254</v>
      </c>
      <c r="BP72">
        <v>1684842658.2451601</v>
      </c>
      <c r="BQ72">
        <v>399.99958064516102</v>
      </c>
      <c r="BR72">
        <v>401.58270967741902</v>
      </c>
      <c r="BS72">
        <v>15.678667741935501</v>
      </c>
      <c r="BT72">
        <v>15.188032258064499</v>
      </c>
      <c r="BU72">
        <v>500.01880645161299</v>
      </c>
      <c r="BV72">
        <v>95.3050322580645</v>
      </c>
      <c r="BW72">
        <v>0.200066903225806</v>
      </c>
      <c r="BX72">
        <v>27.714719354838699</v>
      </c>
      <c r="BY72">
        <v>27.972593548387099</v>
      </c>
      <c r="BZ72">
        <v>999.9</v>
      </c>
      <c r="CA72">
        <v>9990.4838709677406</v>
      </c>
      <c r="CB72">
        <v>0</v>
      </c>
      <c r="CC72">
        <v>73.536954838709704</v>
      </c>
      <c r="CD72">
        <v>999.99458064516102</v>
      </c>
      <c r="CE72">
        <v>0.96000190322580703</v>
      </c>
      <c r="CF72">
        <v>3.9998341935483898E-2</v>
      </c>
      <c r="CG72">
        <v>0</v>
      </c>
      <c r="CH72">
        <v>2.3136612903225799</v>
      </c>
      <c r="CI72">
        <v>0</v>
      </c>
      <c r="CJ72">
        <v>427.60193548387099</v>
      </c>
      <c r="CK72">
        <v>9334.2790322580695</v>
      </c>
      <c r="CL72">
        <v>40.436999999999998</v>
      </c>
      <c r="CM72">
        <v>43.125</v>
      </c>
      <c r="CN72">
        <v>41.625</v>
      </c>
      <c r="CO72">
        <v>41.566064516129003</v>
      </c>
      <c r="CP72">
        <v>40.311999999999998</v>
      </c>
      <c r="CQ72">
        <v>959.99612903225795</v>
      </c>
      <c r="CR72">
        <v>39.996774193548397</v>
      </c>
      <c r="CS72">
        <v>0</v>
      </c>
      <c r="CT72">
        <v>59.600000143051098</v>
      </c>
      <c r="CU72">
        <v>2.2937884615384601</v>
      </c>
      <c r="CV72">
        <v>-0.63574358098239303</v>
      </c>
      <c r="CW72">
        <v>1.75470084182014</v>
      </c>
      <c r="CX72">
        <v>427.64003846153798</v>
      </c>
      <c r="CY72">
        <v>15</v>
      </c>
      <c r="CZ72">
        <v>1684839094.3</v>
      </c>
      <c r="DA72" t="s">
        <v>255</v>
      </c>
      <c r="DB72">
        <v>3</v>
      </c>
      <c r="DC72">
        <v>-3.7789999999999999</v>
      </c>
      <c r="DD72">
        <v>0.38100000000000001</v>
      </c>
      <c r="DE72">
        <v>400</v>
      </c>
      <c r="DF72">
        <v>16</v>
      </c>
      <c r="DG72">
        <v>1.48</v>
      </c>
      <c r="DH72">
        <v>0.45</v>
      </c>
      <c r="DI72">
        <v>-1.56763269230769</v>
      </c>
      <c r="DJ72">
        <v>-0.17498299946849899</v>
      </c>
      <c r="DK72">
        <v>8.7905742420184299E-2</v>
      </c>
      <c r="DL72">
        <v>1</v>
      </c>
      <c r="DM72">
        <v>2.3434681818181802</v>
      </c>
      <c r="DN72">
        <v>-0.49492684709417301</v>
      </c>
      <c r="DO72">
        <v>0.17092974071334299</v>
      </c>
      <c r="DP72">
        <v>1</v>
      </c>
      <c r="DQ72">
        <v>0.49061648076923098</v>
      </c>
      <c r="DR72">
        <v>4.3021252720183798E-4</v>
      </c>
      <c r="DS72">
        <v>2.4081250166434502E-3</v>
      </c>
      <c r="DT72">
        <v>1</v>
      </c>
      <c r="DU72">
        <v>3</v>
      </c>
      <c r="DV72">
        <v>3</v>
      </c>
      <c r="DW72" t="s">
        <v>263</v>
      </c>
      <c r="DX72">
        <v>100</v>
      </c>
      <c r="DY72">
        <v>100</v>
      </c>
      <c r="DZ72">
        <v>-3.7789999999999999</v>
      </c>
      <c r="EA72">
        <v>0.38100000000000001</v>
      </c>
      <c r="EB72">
        <v>2</v>
      </c>
      <c r="EC72">
        <v>515.44500000000005</v>
      </c>
      <c r="ED72">
        <v>415.78899999999999</v>
      </c>
      <c r="EE72">
        <v>25.535299999999999</v>
      </c>
      <c r="EF72">
        <v>30.076699999999999</v>
      </c>
      <c r="EG72">
        <v>30</v>
      </c>
      <c r="EH72">
        <v>30.266400000000001</v>
      </c>
      <c r="EI72">
        <v>30.304300000000001</v>
      </c>
      <c r="EJ72">
        <v>20.146699999999999</v>
      </c>
      <c r="EK72">
        <v>29.235499999999998</v>
      </c>
      <c r="EL72">
        <v>0</v>
      </c>
      <c r="EM72">
        <v>25.540400000000002</v>
      </c>
      <c r="EN72">
        <v>401.51299999999998</v>
      </c>
      <c r="EO72">
        <v>15.222799999999999</v>
      </c>
      <c r="EP72">
        <v>100.495</v>
      </c>
      <c r="EQ72">
        <v>90.358599999999996</v>
      </c>
    </row>
    <row r="73" spans="1:147" x14ac:dyDescent="0.3">
      <c r="A73">
        <v>57</v>
      </c>
      <c r="B73">
        <v>1684842726.3</v>
      </c>
      <c r="C73">
        <v>3480.8999998569502</v>
      </c>
      <c r="D73" t="s">
        <v>423</v>
      </c>
      <c r="E73" t="s">
        <v>424</v>
      </c>
      <c r="F73">
        <v>1684842718.3161299</v>
      </c>
      <c r="G73">
        <f t="shared" si="43"/>
        <v>3.8495549806333907E-3</v>
      </c>
      <c r="H73">
        <f t="shared" si="44"/>
        <v>10.400704675411719</v>
      </c>
      <c r="I73">
        <f t="shared" si="45"/>
        <v>399.98812903225797</v>
      </c>
      <c r="J73">
        <f t="shared" si="46"/>
        <v>280.03392049295888</v>
      </c>
      <c r="K73">
        <f t="shared" si="47"/>
        <v>26.744225731712305</v>
      </c>
      <c r="L73">
        <f t="shared" si="48"/>
        <v>38.200275145285289</v>
      </c>
      <c r="M73">
        <f t="shared" si="49"/>
        <v>0.15971661037876353</v>
      </c>
      <c r="N73">
        <f t="shared" si="50"/>
        <v>3.3565388277950654</v>
      </c>
      <c r="O73">
        <f t="shared" si="51"/>
        <v>0.15561147805077555</v>
      </c>
      <c r="P73">
        <f t="shared" si="52"/>
        <v>9.76172153678177E-2</v>
      </c>
      <c r="Q73">
        <f t="shared" si="53"/>
        <v>161.84868102386233</v>
      </c>
      <c r="R73">
        <f t="shared" si="54"/>
        <v>27.690141311068377</v>
      </c>
      <c r="S73">
        <f t="shared" si="55"/>
        <v>27.997516129032299</v>
      </c>
      <c r="T73">
        <f t="shared" si="56"/>
        <v>3.7942902171011768</v>
      </c>
      <c r="U73">
        <f t="shared" si="57"/>
        <v>40.075940156424515</v>
      </c>
      <c r="V73">
        <f t="shared" si="58"/>
        <v>1.4971511067333685</v>
      </c>
      <c r="W73">
        <f t="shared" si="59"/>
        <v>3.7357853637112051</v>
      </c>
      <c r="X73">
        <f t="shared" si="60"/>
        <v>2.2971391103678083</v>
      </c>
      <c r="Y73">
        <f t="shared" si="61"/>
        <v>-169.76537464593252</v>
      </c>
      <c r="Z73">
        <f t="shared" si="62"/>
        <v>-48.186706239614445</v>
      </c>
      <c r="AA73">
        <f t="shared" si="63"/>
        <v>-3.1250656693863612</v>
      </c>
      <c r="AB73">
        <f t="shared" si="64"/>
        <v>-59.228465531071016</v>
      </c>
      <c r="AC73">
        <v>-3.9526024422937102E-2</v>
      </c>
      <c r="AD73">
        <v>4.4371425084665697E-2</v>
      </c>
      <c r="AE73">
        <v>3.3443701594834199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50279.069674117993</v>
      </c>
      <c r="AK73" t="s">
        <v>251</v>
      </c>
      <c r="AL73">
        <v>2.2946653846153802</v>
      </c>
      <c r="AM73">
        <v>1.7592000000000001</v>
      </c>
      <c r="AN73">
        <f t="shared" si="68"/>
        <v>-0.53546538461538007</v>
      </c>
      <c r="AO73">
        <f t="shared" si="69"/>
        <v>-0.30438005037254434</v>
      </c>
      <c r="AP73">
        <v>-0.82601972285566105</v>
      </c>
      <c r="AQ73" t="s">
        <v>425</v>
      </c>
      <c r="AR73">
        <v>2.2872730769230798</v>
      </c>
      <c r="AS73">
        <v>1.6916</v>
      </c>
      <c r="AT73">
        <f t="shared" si="70"/>
        <v>-0.35213589319170002</v>
      </c>
      <c r="AU73">
        <v>0.5</v>
      </c>
      <c r="AV73">
        <f t="shared" si="71"/>
        <v>841.21033567740244</v>
      </c>
      <c r="AW73">
        <f t="shared" si="72"/>
        <v>10.400704675411719</v>
      </c>
      <c r="AX73">
        <f t="shared" si="73"/>
        <v>-148.11017645792595</v>
      </c>
      <c r="AY73">
        <f t="shared" si="74"/>
        <v>1</v>
      </c>
      <c r="AZ73">
        <f t="shared" si="75"/>
        <v>1.3345918282407719E-2</v>
      </c>
      <c r="BA73">
        <f t="shared" si="76"/>
        <v>3.9962165996689586E-2</v>
      </c>
      <c r="BB73" t="s">
        <v>253</v>
      </c>
      <c r="BC73">
        <v>0</v>
      </c>
      <c r="BD73">
        <f t="shared" si="77"/>
        <v>1.6916</v>
      </c>
      <c r="BE73">
        <f t="shared" si="78"/>
        <v>-0.35213589319170008</v>
      </c>
      <c r="BF73">
        <f t="shared" si="79"/>
        <v>3.8426557526148306E-2</v>
      </c>
      <c r="BG73">
        <f t="shared" si="80"/>
        <v>0.98774211241287713</v>
      </c>
      <c r="BH73">
        <f t="shared" si="81"/>
        <v>-0.12624532218559109</v>
      </c>
      <c r="BI73">
        <f t="shared" si="82"/>
        <v>1000.0124193548399</v>
      </c>
      <c r="BJ73">
        <f t="shared" si="83"/>
        <v>841.21033567740244</v>
      </c>
      <c r="BK73">
        <f t="shared" si="84"/>
        <v>0.84119988851749561</v>
      </c>
      <c r="BL73">
        <f t="shared" si="85"/>
        <v>0.1923997770349912</v>
      </c>
      <c r="BM73">
        <v>0.64606417405157002</v>
      </c>
      <c r="BN73">
        <v>0.5</v>
      </c>
      <c r="BO73" t="s">
        <v>254</v>
      </c>
      <c r="BP73">
        <v>1684842718.3161299</v>
      </c>
      <c r="BQ73">
        <v>399.98812903225797</v>
      </c>
      <c r="BR73">
        <v>401.530967741935</v>
      </c>
      <c r="BS73">
        <v>15.676396774193501</v>
      </c>
      <c r="BT73">
        <v>15.186790322580601</v>
      </c>
      <c r="BU73">
        <v>500.00799999999998</v>
      </c>
      <c r="BV73">
        <v>95.303558064516096</v>
      </c>
      <c r="BW73">
        <v>0.19996409677419399</v>
      </c>
      <c r="BX73">
        <v>27.731229032258099</v>
      </c>
      <c r="BY73">
        <v>27.997516129032299</v>
      </c>
      <c r="BZ73">
        <v>999.9</v>
      </c>
      <c r="CA73">
        <v>10001.6129032258</v>
      </c>
      <c r="CB73">
        <v>0</v>
      </c>
      <c r="CC73">
        <v>73.546274193548399</v>
      </c>
      <c r="CD73">
        <v>1000.0124193548399</v>
      </c>
      <c r="CE73">
        <v>0.96000322580645203</v>
      </c>
      <c r="CF73">
        <v>3.9997038709677399E-2</v>
      </c>
      <c r="CG73">
        <v>0</v>
      </c>
      <c r="CH73">
        <v>2.3059774193548401</v>
      </c>
      <c r="CI73">
        <v>0</v>
      </c>
      <c r="CJ73">
        <v>427.46600000000001</v>
      </c>
      <c r="CK73">
        <v>9334.4532258064501</v>
      </c>
      <c r="CL73">
        <v>40.5</v>
      </c>
      <c r="CM73">
        <v>43.186999999999998</v>
      </c>
      <c r="CN73">
        <v>41.686999999999998</v>
      </c>
      <c r="CO73">
        <v>41.625</v>
      </c>
      <c r="CP73">
        <v>40.375</v>
      </c>
      <c r="CQ73">
        <v>960.01548387096796</v>
      </c>
      <c r="CR73">
        <v>39.996774193548397</v>
      </c>
      <c r="CS73">
        <v>0</v>
      </c>
      <c r="CT73">
        <v>59.400000095367403</v>
      </c>
      <c r="CU73">
        <v>2.2872730769230798</v>
      </c>
      <c r="CV73">
        <v>-0.66208889960289496</v>
      </c>
      <c r="CW73">
        <v>1.0395555631793401</v>
      </c>
      <c r="CX73">
        <v>427.46080769230798</v>
      </c>
      <c r="CY73">
        <v>15</v>
      </c>
      <c r="CZ73">
        <v>1684839094.3</v>
      </c>
      <c r="DA73" t="s">
        <v>255</v>
      </c>
      <c r="DB73">
        <v>3</v>
      </c>
      <c r="DC73">
        <v>-3.7789999999999999</v>
      </c>
      <c r="DD73">
        <v>0.38100000000000001</v>
      </c>
      <c r="DE73">
        <v>400</v>
      </c>
      <c r="DF73">
        <v>16</v>
      </c>
      <c r="DG73">
        <v>1.48</v>
      </c>
      <c r="DH73">
        <v>0.45</v>
      </c>
      <c r="DI73">
        <v>-1.5290471153846199</v>
      </c>
      <c r="DJ73">
        <v>-7.0266247920893393E-2</v>
      </c>
      <c r="DK73">
        <v>9.1323328667907697E-2</v>
      </c>
      <c r="DL73">
        <v>1</v>
      </c>
      <c r="DM73">
        <v>2.3198181818181798</v>
      </c>
      <c r="DN73">
        <v>-0.16398193569667899</v>
      </c>
      <c r="DO73">
        <v>0.18546134646620499</v>
      </c>
      <c r="DP73">
        <v>1</v>
      </c>
      <c r="DQ73">
        <v>0.48982453846153801</v>
      </c>
      <c r="DR73">
        <v>-2.7538166157362E-3</v>
      </c>
      <c r="DS73">
        <v>2.7581821247220301E-3</v>
      </c>
      <c r="DT73">
        <v>1</v>
      </c>
      <c r="DU73">
        <v>3</v>
      </c>
      <c r="DV73">
        <v>3</v>
      </c>
      <c r="DW73" t="s">
        <v>263</v>
      </c>
      <c r="DX73">
        <v>100</v>
      </c>
      <c r="DY73">
        <v>100</v>
      </c>
      <c r="DZ73">
        <v>-3.7789999999999999</v>
      </c>
      <c r="EA73">
        <v>0.38100000000000001</v>
      </c>
      <c r="EB73">
        <v>2</v>
      </c>
      <c r="EC73">
        <v>515.48800000000006</v>
      </c>
      <c r="ED73">
        <v>416.08600000000001</v>
      </c>
      <c r="EE73">
        <v>25.506499999999999</v>
      </c>
      <c r="EF73">
        <v>30.064299999999999</v>
      </c>
      <c r="EG73">
        <v>30.0001</v>
      </c>
      <c r="EH73">
        <v>30.256</v>
      </c>
      <c r="EI73">
        <v>30.294</v>
      </c>
      <c r="EJ73">
        <v>20.152899999999999</v>
      </c>
      <c r="EK73">
        <v>29.235499999999998</v>
      </c>
      <c r="EL73">
        <v>0</v>
      </c>
      <c r="EM73">
        <v>25.509599999999999</v>
      </c>
      <c r="EN73">
        <v>401.57600000000002</v>
      </c>
      <c r="EO73">
        <v>15.222799999999999</v>
      </c>
      <c r="EP73">
        <v>100.497</v>
      </c>
      <c r="EQ73">
        <v>90.360299999999995</v>
      </c>
    </row>
    <row r="74" spans="1:147" x14ac:dyDescent="0.3">
      <c r="A74">
        <v>58</v>
      </c>
      <c r="B74">
        <v>1684842846.3</v>
      </c>
      <c r="C74">
        <v>3600.8999998569502</v>
      </c>
      <c r="D74" t="s">
        <v>426</v>
      </c>
      <c r="E74" t="s">
        <v>427</v>
      </c>
      <c r="F74">
        <v>1684842838.32903</v>
      </c>
      <c r="G74">
        <f t="shared" si="43"/>
        <v>4.2144634990348394E-3</v>
      </c>
      <c r="H74">
        <f t="shared" si="44"/>
        <v>-2.3147494117938257</v>
      </c>
      <c r="I74">
        <f t="shared" si="45"/>
        <v>400.081419354839</v>
      </c>
      <c r="J74">
        <f t="shared" si="46"/>
        <v>405.6744118431854</v>
      </c>
      <c r="K74">
        <f t="shared" si="47"/>
        <v>38.74447901345394</v>
      </c>
      <c r="L74">
        <f t="shared" si="48"/>
        <v>38.210312761501854</v>
      </c>
      <c r="M74">
        <f t="shared" si="49"/>
        <v>0.18097549647770117</v>
      </c>
      <c r="N74">
        <f t="shared" si="50"/>
        <v>3.3570496704663255</v>
      </c>
      <c r="O74">
        <f t="shared" si="51"/>
        <v>0.17572493789910801</v>
      </c>
      <c r="P74">
        <f t="shared" si="52"/>
        <v>0.11028713934799556</v>
      </c>
      <c r="Q74">
        <f t="shared" si="53"/>
        <v>0</v>
      </c>
      <c r="R74">
        <f t="shared" si="54"/>
        <v>27.009156249400835</v>
      </c>
      <c r="S74">
        <f t="shared" si="55"/>
        <v>27.679532258064501</v>
      </c>
      <c r="T74">
        <f t="shared" si="56"/>
        <v>3.7245189789433262</v>
      </c>
      <c r="U74">
        <f t="shared" si="57"/>
        <v>39.498035765287547</v>
      </c>
      <c r="V74">
        <f t="shared" si="58"/>
        <v>1.4965714355272448</v>
      </c>
      <c r="W74">
        <f t="shared" si="59"/>
        <v>3.7889768605721188</v>
      </c>
      <c r="X74">
        <f t="shared" si="60"/>
        <v>2.2279475434160814</v>
      </c>
      <c r="Y74">
        <f t="shared" si="61"/>
        <v>-185.85784030743642</v>
      </c>
      <c r="Z74">
        <f t="shared" si="62"/>
        <v>53.20032580444898</v>
      </c>
      <c r="AA74">
        <f t="shared" si="63"/>
        <v>3.4483880941248293</v>
      </c>
      <c r="AB74">
        <f t="shared" si="64"/>
        <v>-129.20912640886263</v>
      </c>
      <c r="AC74">
        <v>-3.9533577409311897E-2</v>
      </c>
      <c r="AD74">
        <v>4.4379903973549503E-2</v>
      </c>
      <c r="AE74">
        <v>3.3448786768566698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50247.868770897687</v>
      </c>
      <c r="AK74" t="s">
        <v>428</v>
      </c>
      <c r="AL74">
        <v>2.30695769230769</v>
      </c>
      <c r="AM74">
        <v>1.3351999999999999</v>
      </c>
      <c r="AN74">
        <f t="shared" si="68"/>
        <v>-0.97175769230769005</v>
      </c>
      <c r="AO74">
        <f t="shared" si="69"/>
        <v>-0.72779935014057073</v>
      </c>
      <c r="AP74">
        <v>-0.74773833343275697</v>
      </c>
      <c r="AQ74" t="s">
        <v>253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-2.3147494117938257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253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-1.3740050740727578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0.64606417405157002</v>
      </c>
      <c r="BN74">
        <v>0.5</v>
      </c>
      <c r="BO74" t="s">
        <v>254</v>
      </c>
      <c r="BP74">
        <v>1684842838.32903</v>
      </c>
      <c r="BQ74">
        <v>400.081419354839</v>
      </c>
      <c r="BR74">
        <v>400.00019354838702</v>
      </c>
      <c r="BS74">
        <v>15.669864516129</v>
      </c>
      <c r="BT74">
        <v>15.133835483871</v>
      </c>
      <c r="BU74">
        <v>500.00048387096803</v>
      </c>
      <c r="BV74">
        <v>95.306399999999996</v>
      </c>
      <c r="BW74">
        <v>0.199941741935484</v>
      </c>
      <c r="BX74">
        <v>27.973480645161299</v>
      </c>
      <c r="BY74">
        <v>27.679532258064501</v>
      </c>
      <c r="BZ74">
        <v>999.9</v>
      </c>
      <c r="CA74">
        <v>10003.225806451601</v>
      </c>
      <c r="CB74">
        <v>0</v>
      </c>
      <c r="CC74">
        <v>70.189787096774197</v>
      </c>
      <c r="CD74">
        <v>0</v>
      </c>
      <c r="CE74">
        <v>0</v>
      </c>
      <c r="CF74">
        <v>0</v>
      </c>
      <c r="CG74">
        <v>0</v>
      </c>
      <c r="CH74">
        <v>2.3324967741935501</v>
      </c>
      <c r="CI74">
        <v>0</v>
      </c>
      <c r="CJ74">
        <v>-3.9124129032258099</v>
      </c>
      <c r="CK74">
        <v>-0.27625161290322597</v>
      </c>
      <c r="CL74">
        <v>39.743612903225802</v>
      </c>
      <c r="CM74">
        <v>43.258000000000003</v>
      </c>
      <c r="CN74">
        <v>41.658999999999999</v>
      </c>
      <c r="CO74">
        <v>41.674999999999997</v>
      </c>
      <c r="CP74">
        <v>40.092483870967698</v>
      </c>
      <c r="CQ74">
        <v>0</v>
      </c>
      <c r="CR74">
        <v>0</v>
      </c>
      <c r="CS74">
        <v>0</v>
      </c>
      <c r="CT74">
        <v>119.59999990463299</v>
      </c>
      <c r="CU74">
        <v>2.30695769230769</v>
      </c>
      <c r="CV74">
        <v>-5.9627350143587603E-2</v>
      </c>
      <c r="CW74">
        <v>1.01614017579158</v>
      </c>
      <c r="CX74">
        <v>-3.8918115384615399</v>
      </c>
      <c r="CY74">
        <v>15</v>
      </c>
      <c r="CZ74">
        <v>1684839094.3</v>
      </c>
      <c r="DA74" t="s">
        <v>255</v>
      </c>
      <c r="DB74">
        <v>3</v>
      </c>
      <c r="DC74">
        <v>-3.7789999999999999</v>
      </c>
      <c r="DD74">
        <v>0.38100000000000001</v>
      </c>
      <c r="DE74">
        <v>400</v>
      </c>
      <c r="DF74">
        <v>16</v>
      </c>
      <c r="DG74">
        <v>1.48</v>
      </c>
      <c r="DH74">
        <v>0.45</v>
      </c>
      <c r="DI74">
        <v>4.05526028461538E-2</v>
      </c>
      <c r="DJ74">
        <v>0.229809996570215</v>
      </c>
      <c r="DK74">
        <v>0.11662493531027</v>
      </c>
      <c r="DL74">
        <v>1</v>
      </c>
      <c r="DM74">
        <v>2.2971386363636399</v>
      </c>
      <c r="DN74">
        <v>7.3878929974309199E-2</v>
      </c>
      <c r="DO74">
        <v>0.17435738404457601</v>
      </c>
      <c r="DP74">
        <v>1</v>
      </c>
      <c r="DQ74">
        <v>0.53583028846153802</v>
      </c>
      <c r="DR74">
        <v>2.42459189970365E-2</v>
      </c>
      <c r="DS74">
        <v>1.4705019429977701E-2</v>
      </c>
      <c r="DT74">
        <v>1</v>
      </c>
      <c r="DU74">
        <v>3</v>
      </c>
      <c r="DV74">
        <v>3</v>
      </c>
      <c r="DW74" t="s">
        <v>263</v>
      </c>
      <c r="DX74">
        <v>100</v>
      </c>
      <c r="DY74">
        <v>100</v>
      </c>
      <c r="DZ74">
        <v>-3.7789999999999999</v>
      </c>
      <c r="EA74">
        <v>0.38100000000000001</v>
      </c>
      <c r="EB74">
        <v>2</v>
      </c>
      <c r="EC74">
        <v>516.48599999999999</v>
      </c>
      <c r="ED74">
        <v>415.46300000000002</v>
      </c>
      <c r="EE74">
        <v>29.820599999999999</v>
      </c>
      <c r="EF74">
        <v>30.037800000000001</v>
      </c>
      <c r="EG74">
        <v>29.999700000000001</v>
      </c>
      <c r="EH74">
        <v>30.2378</v>
      </c>
      <c r="EI74">
        <v>30.2758</v>
      </c>
      <c r="EJ74">
        <v>20.0899</v>
      </c>
      <c r="EK74">
        <v>28.123799999999999</v>
      </c>
      <c r="EL74">
        <v>0</v>
      </c>
      <c r="EM74">
        <v>29.863800000000001</v>
      </c>
      <c r="EN74">
        <v>399.94900000000001</v>
      </c>
      <c r="EO74">
        <v>15.369199999999999</v>
      </c>
      <c r="EP74">
        <v>100.501</v>
      </c>
      <c r="EQ74">
        <v>90.366100000000003</v>
      </c>
    </row>
    <row r="75" spans="1:147" x14ac:dyDescent="0.3">
      <c r="A75">
        <v>59</v>
      </c>
      <c r="B75">
        <v>1684842906.4000001</v>
      </c>
      <c r="C75">
        <v>3661</v>
      </c>
      <c r="D75" t="s">
        <v>429</v>
      </c>
      <c r="E75" t="s">
        <v>430</v>
      </c>
      <c r="F75">
        <v>1684842898.33548</v>
      </c>
      <c r="G75">
        <f t="shared" si="43"/>
        <v>2.9694402487280562E-3</v>
      </c>
      <c r="H75">
        <f t="shared" si="44"/>
        <v>-1.6342625420917387</v>
      </c>
      <c r="I75">
        <f t="shared" si="45"/>
        <v>400.03629032258101</v>
      </c>
      <c r="J75">
        <f t="shared" si="46"/>
        <v>405.88183577168684</v>
      </c>
      <c r="K75">
        <f t="shared" si="47"/>
        <v>38.763108957304581</v>
      </c>
      <c r="L75">
        <f t="shared" si="48"/>
        <v>38.204839295574693</v>
      </c>
      <c r="M75">
        <f t="shared" si="49"/>
        <v>0.12187159830473766</v>
      </c>
      <c r="N75">
        <f t="shared" si="50"/>
        <v>3.3545513440065902</v>
      </c>
      <c r="O75">
        <f t="shared" si="51"/>
        <v>0.11946422860344831</v>
      </c>
      <c r="P75">
        <f t="shared" si="52"/>
        <v>7.4877474737073318E-2</v>
      </c>
      <c r="Q75">
        <f t="shared" si="53"/>
        <v>0</v>
      </c>
      <c r="R75">
        <f t="shared" si="54"/>
        <v>27.888721174298936</v>
      </c>
      <c r="S75">
        <f t="shared" si="55"/>
        <v>28.275838709677402</v>
      </c>
      <c r="T75">
        <f t="shared" si="56"/>
        <v>3.8562921543386279</v>
      </c>
      <c r="U75">
        <f t="shared" si="57"/>
        <v>39.506626885455951</v>
      </c>
      <c r="V75">
        <f t="shared" si="58"/>
        <v>1.5496143758311738</v>
      </c>
      <c r="W75">
        <f t="shared" si="59"/>
        <v>3.9224163083425685</v>
      </c>
      <c r="X75">
        <f t="shared" si="60"/>
        <v>2.3066777785074541</v>
      </c>
      <c r="Y75">
        <f t="shared" si="61"/>
        <v>-130.95231496890727</v>
      </c>
      <c r="Z75">
        <f t="shared" si="62"/>
        <v>52.90929332796042</v>
      </c>
      <c r="AA75">
        <f t="shared" si="63"/>
        <v>3.4525039013228067</v>
      </c>
      <c r="AB75">
        <f t="shared" si="64"/>
        <v>-74.590517739624033</v>
      </c>
      <c r="AC75">
        <v>-3.9496643232810401E-2</v>
      </c>
      <c r="AD75">
        <v>4.4338442124814997E-2</v>
      </c>
      <c r="AE75">
        <v>3.3423917211267198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50103.739890588811</v>
      </c>
      <c r="AK75" t="s">
        <v>431</v>
      </c>
      <c r="AL75">
        <v>2.3130769230769199</v>
      </c>
      <c r="AM75">
        <v>1.4012</v>
      </c>
      <c r="AN75">
        <f t="shared" si="68"/>
        <v>-0.91187692307691992</v>
      </c>
      <c r="AO75">
        <f t="shared" si="69"/>
        <v>-0.65078284547310872</v>
      </c>
      <c r="AP75">
        <v>-0.52791923971981802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-1.6342625420917387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-1.5366108786610932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0.64606417405157002</v>
      </c>
      <c r="BN75">
        <v>0.5</v>
      </c>
      <c r="BO75" t="s">
        <v>254</v>
      </c>
      <c r="BP75">
        <v>1684842898.33548</v>
      </c>
      <c r="BQ75">
        <v>400.03629032258101</v>
      </c>
      <c r="BR75">
        <v>399.97861290322601</v>
      </c>
      <c r="BS75">
        <v>16.225745161290298</v>
      </c>
      <c r="BT75">
        <v>15.8482838709677</v>
      </c>
      <c r="BU75">
        <v>500.003774193548</v>
      </c>
      <c r="BV75">
        <v>95.303412903225805</v>
      </c>
      <c r="BW75">
        <v>0.200020709677419</v>
      </c>
      <c r="BX75">
        <v>28.568396774193602</v>
      </c>
      <c r="BY75">
        <v>28.275838709677402</v>
      </c>
      <c r="BZ75">
        <v>999.9</v>
      </c>
      <c r="CA75">
        <v>9994.1935483871002</v>
      </c>
      <c r="CB75">
        <v>0</v>
      </c>
      <c r="CC75">
        <v>51.949183870967701</v>
      </c>
      <c r="CD75">
        <v>0</v>
      </c>
      <c r="CE75">
        <v>0</v>
      </c>
      <c r="CF75">
        <v>0</v>
      </c>
      <c r="CG75">
        <v>0</v>
      </c>
      <c r="CH75">
        <v>2.3098838709677398</v>
      </c>
      <c r="CI75">
        <v>0</v>
      </c>
      <c r="CJ75">
        <v>-5.4063290322580704</v>
      </c>
      <c r="CK75">
        <v>-0.39664838709677402</v>
      </c>
      <c r="CL75">
        <v>39.2517741935484</v>
      </c>
      <c r="CM75">
        <v>43.191064516129003</v>
      </c>
      <c r="CN75">
        <v>41.376903225806402</v>
      </c>
      <c r="CO75">
        <v>41.561999999999998</v>
      </c>
      <c r="CP75">
        <v>39.705322580645202</v>
      </c>
      <c r="CQ75">
        <v>0</v>
      </c>
      <c r="CR75">
        <v>0</v>
      </c>
      <c r="CS75">
        <v>0</v>
      </c>
      <c r="CT75">
        <v>59.399999856948902</v>
      </c>
      <c r="CU75">
        <v>2.3130769230769199</v>
      </c>
      <c r="CV75">
        <v>-0.41993846066881602</v>
      </c>
      <c r="CW75">
        <v>-1.0787145380547201</v>
      </c>
      <c r="CX75">
        <v>-5.3813461538461498</v>
      </c>
      <c r="CY75">
        <v>15</v>
      </c>
      <c r="CZ75">
        <v>1684839094.3</v>
      </c>
      <c r="DA75" t="s">
        <v>255</v>
      </c>
      <c r="DB75">
        <v>3</v>
      </c>
      <c r="DC75">
        <v>-3.7789999999999999</v>
      </c>
      <c r="DD75">
        <v>0.38100000000000001</v>
      </c>
      <c r="DE75">
        <v>400</v>
      </c>
      <c r="DF75">
        <v>16</v>
      </c>
      <c r="DG75">
        <v>1.48</v>
      </c>
      <c r="DH75">
        <v>0.45</v>
      </c>
      <c r="DI75">
        <v>3.72308563461538E-2</v>
      </c>
      <c r="DJ75">
        <v>0.20176167066917999</v>
      </c>
      <c r="DK75">
        <v>8.9605918222286599E-2</v>
      </c>
      <c r="DL75">
        <v>1</v>
      </c>
      <c r="DM75">
        <v>2.3125613636363598</v>
      </c>
      <c r="DN75">
        <v>-1.5453968233715599E-2</v>
      </c>
      <c r="DO75">
        <v>0.17528870628961199</v>
      </c>
      <c r="DP75">
        <v>1</v>
      </c>
      <c r="DQ75">
        <v>0.38497178846153901</v>
      </c>
      <c r="DR75">
        <v>-8.7214839945081696E-2</v>
      </c>
      <c r="DS75">
        <v>1.5313639830526801E-2</v>
      </c>
      <c r="DT75">
        <v>1</v>
      </c>
      <c r="DU75">
        <v>3</v>
      </c>
      <c r="DV75">
        <v>3</v>
      </c>
      <c r="DW75" t="s">
        <v>263</v>
      </c>
      <c r="DX75">
        <v>100</v>
      </c>
      <c r="DY75">
        <v>100</v>
      </c>
      <c r="DZ75">
        <v>-3.7789999999999999</v>
      </c>
      <c r="EA75">
        <v>0.38100000000000001</v>
      </c>
      <c r="EB75">
        <v>2</v>
      </c>
      <c r="EC75">
        <v>515.49099999999999</v>
      </c>
      <c r="ED75">
        <v>416.37700000000001</v>
      </c>
      <c r="EE75">
        <v>29.823599999999999</v>
      </c>
      <c r="EF75">
        <v>30.014399999999998</v>
      </c>
      <c r="EG75">
        <v>30</v>
      </c>
      <c r="EH75">
        <v>30.224799999999998</v>
      </c>
      <c r="EI75">
        <v>30.265499999999999</v>
      </c>
      <c r="EJ75">
        <v>20.0945</v>
      </c>
      <c r="EK75">
        <v>24.633900000000001</v>
      </c>
      <c r="EL75">
        <v>0</v>
      </c>
      <c r="EM75">
        <v>29.82</v>
      </c>
      <c r="EN75">
        <v>399.976</v>
      </c>
      <c r="EO75">
        <v>15.9688</v>
      </c>
      <c r="EP75">
        <v>100.502</v>
      </c>
      <c r="EQ75">
        <v>90.365499999999997</v>
      </c>
    </row>
    <row r="76" spans="1:147" x14ac:dyDescent="0.3">
      <c r="A76">
        <v>60</v>
      </c>
      <c r="B76">
        <v>1684842966.3</v>
      </c>
      <c r="C76">
        <v>3720.8999998569502</v>
      </c>
      <c r="D76" t="s">
        <v>432</v>
      </c>
      <c r="E76" t="s">
        <v>433</v>
      </c>
      <c r="F76">
        <v>1684842958.3774199</v>
      </c>
      <c r="G76">
        <f t="shared" si="43"/>
        <v>2.817808658147126E-3</v>
      </c>
      <c r="H76">
        <f t="shared" si="44"/>
        <v>-1.7420939955238732</v>
      </c>
      <c r="I76">
        <f t="shared" si="45"/>
        <v>400.02625806451601</v>
      </c>
      <c r="J76">
        <f t="shared" si="46"/>
        <v>408.26722508104717</v>
      </c>
      <c r="K76">
        <f t="shared" si="47"/>
        <v>38.991878489149748</v>
      </c>
      <c r="L76">
        <f t="shared" si="48"/>
        <v>38.204818532333761</v>
      </c>
      <c r="M76">
        <f t="shared" si="49"/>
        <v>0.11910475830525959</v>
      </c>
      <c r="N76">
        <f t="shared" si="50"/>
        <v>3.3545740628278118</v>
      </c>
      <c r="O76">
        <f t="shared" si="51"/>
        <v>0.11680435979681979</v>
      </c>
      <c r="P76">
        <f t="shared" si="52"/>
        <v>7.3205705926011624E-2</v>
      </c>
      <c r="Q76">
        <f t="shared" si="53"/>
        <v>0</v>
      </c>
      <c r="R76">
        <f t="shared" si="54"/>
        <v>27.742364278267285</v>
      </c>
      <c r="S76">
        <f t="shared" si="55"/>
        <v>28.069483870967701</v>
      </c>
      <c r="T76">
        <f t="shared" si="56"/>
        <v>3.8102385154996714</v>
      </c>
      <c r="U76">
        <f t="shared" si="57"/>
        <v>40.479072643886305</v>
      </c>
      <c r="V76">
        <f t="shared" si="58"/>
        <v>1.5711513629486606</v>
      </c>
      <c r="W76">
        <f t="shared" si="59"/>
        <v>3.8813916928651704</v>
      </c>
      <c r="X76">
        <f t="shared" si="60"/>
        <v>2.2390871525510105</v>
      </c>
      <c r="Y76">
        <f t="shared" si="61"/>
        <v>-124.26536182428825</v>
      </c>
      <c r="Z76">
        <f t="shared" si="62"/>
        <v>57.495703191090463</v>
      </c>
      <c r="AA76">
        <f t="shared" si="63"/>
        <v>3.7445295340422224</v>
      </c>
      <c r="AB76">
        <f t="shared" si="64"/>
        <v>-63.025129099155556</v>
      </c>
      <c r="AC76">
        <v>-3.9496979047652599E-2</v>
      </c>
      <c r="AD76">
        <v>4.4338819106394298E-2</v>
      </c>
      <c r="AE76">
        <v>3.3424143365623999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50134.288665237589</v>
      </c>
      <c r="AK76" t="s">
        <v>434</v>
      </c>
      <c r="AL76">
        <v>2.2338923076923098</v>
      </c>
      <c r="AM76">
        <v>1.5864</v>
      </c>
      <c r="AN76">
        <f t="shared" si="68"/>
        <v>-0.64749230769230981</v>
      </c>
      <c r="AO76">
        <f t="shared" si="69"/>
        <v>-0.40815198417316551</v>
      </c>
      <c r="AP76">
        <v>-0.56275225916987603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-1.7420939955238732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-2.4500677168721854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0.64606417405157002</v>
      </c>
      <c r="BN76">
        <v>0.5</v>
      </c>
      <c r="BO76" t="s">
        <v>254</v>
      </c>
      <c r="BP76">
        <v>1684842958.3774199</v>
      </c>
      <c r="BQ76">
        <v>400.02625806451601</v>
      </c>
      <c r="BR76">
        <v>399.94680645161299</v>
      </c>
      <c r="BS76">
        <v>16.4508516129032</v>
      </c>
      <c r="BT76">
        <v>16.092748387096801</v>
      </c>
      <c r="BU76">
        <v>500.00574193548402</v>
      </c>
      <c r="BV76">
        <v>95.305761290322593</v>
      </c>
      <c r="BW76">
        <v>0.20001554838709701</v>
      </c>
      <c r="BX76">
        <v>28.3874</v>
      </c>
      <c r="BY76">
        <v>28.069483870967701</v>
      </c>
      <c r="BZ76">
        <v>999.9</v>
      </c>
      <c r="CA76">
        <v>9994.0322580645206</v>
      </c>
      <c r="CB76">
        <v>0</v>
      </c>
      <c r="CC76">
        <v>73.585967741935505</v>
      </c>
      <c r="CD76">
        <v>0</v>
      </c>
      <c r="CE76">
        <v>0</v>
      </c>
      <c r="CF76">
        <v>0</v>
      </c>
      <c r="CG76">
        <v>0</v>
      </c>
      <c r="CH76">
        <v>2.2395612903225799</v>
      </c>
      <c r="CI76">
        <v>0</v>
      </c>
      <c r="CJ76">
        <v>-6.9300225806451596</v>
      </c>
      <c r="CK76">
        <v>-0.59542903225806498</v>
      </c>
      <c r="CL76">
        <v>38.8445161290323</v>
      </c>
      <c r="CM76">
        <v>43.058</v>
      </c>
      <c r="CN76">
        <v>41.076258064516097</v>
      </c>
      <c r="CO76">
        <v>41.436999999999998</v>
      </c>
      <c r="CP76">
        <v>39.399000000000001</v>
      </c>
      <c r="CQ76">
        <v>0</v>
      </c>
      <c r="CR76">
        <v>0</v>
      </c>
      <c r="CS76">
        <v>0</v>
      </c>
      <c r="CT76">
        <v>59.399999856948902</v>
      </c>
      <c r="CU76">
        <v>2.2338923076923098</v>
      </c>
      <c r="CV76">
        <v>-0.49359316201728698</v>
      </c>
      <c r="CW76">
        <v>-1.48093334571895</v>
      </c>
      <c r="CX76">
        <v>-6.9218884615384599</v>
      </c>
      <c r="CY76">
        <v>15</v>
      </c>
      <c r="CZ76">
        <v>1684839094.3</v>
      </c>
      <c r="DA76" t="s">
        <v>255</v>
      </c>
      <c r="DB76">
        <v>3</v>
      </c>
      <c r="DC76">
        <v>-3.7789999999999999</v>
      </c>
      <c r="DD76">
        <v>0.38100000000000001</v>
      </c>
      <c r="DE76">
        <v>400</v>
      </c>
      <c r="DF76">
        <v>16</v>
      </c>
      <c r="DG76">
        <v>1.48</v>
      </c>
      <c r="DH76">
        <v>0.45</v>
      </c>
      <c r="DI76">
        <v>3.09060780769231E-2</v>
      </c>
      <c r="DJ76">
        <v>0.41528873394733101</v>
      </c>
      <c r="DK76">
        <v>0.10591818125116299</v>
      </c>
      <c r="DL76">
        <v>1</v>
      </c>
      <c r="DM76">
        <v>2.21873409090909</v>
      </c>
      <c r="DN76">
        <v>-3.2774477344654301E-2</v>
      </c>
      <c r="DO76">
        <v>0.16597502542576301</v>
      </c>
      <c r="DP76">
        <v>1</v>
      </c>
      <c r="DQ76">
        <v>0.34853192307692299</v>
      </c>
      <c r="DR76">
        <v>0.14109401871163299</v>
      </c>
      <c r="DS76">
        <v>2.0745660481213301E-2</v>
      </c>
      <c r="DT76">
        <v>0</v>
      </c>
      <c r="DU76">
        <v>2</v>
      </c>
      <c r="DV76">
        <v>3</v>
      </c>
      <c r="DW76" t="s">
        <v>256</v>
      </c>
      <c r="DX76">
        <v>100</v>
      </c>
      <c r="DY76">
        <v>100</v>
      </c>
      <c r="DZ76">
        <v>-3.7789999999999999</v>
      </c>
      <c r="EA76">
        <v>0.38100000000000001</v>
      </c>
      <c r="EB76">
        <v>2</v>
      </c>
      <c r="EC76">
        <v>515.40800000000002</v>
      </c>
      <c r="ED76">
        <v>417.04500000000002</v>
      </c>
      <c r="EE76">
        <v>26.137599999999999</v>
      </c>
      <c r="EF76">
        <v>30.014399999999998</v>
      </c>
      <c r="EG76">
        <v>29.9999</v>
      </c>
      <c r="EH76">
        <v>30.214500000000001</v>
      </c>
      <c r="EI76">
        <v>30.255099999999999</v>
      </c>
      <c r="EJ76">
        <v>20.096699999999998</v>
      </c>
      <c r="EK76">
        <v>25.2515</v>
      </c>
      <c r="EL76">
        <v>0</v>
      </c>
      <c r="EM76">
        <v>26.182500000000001</v>
      </c>
      <c r="EN76">
        <v>399.90100000000001</v>
      </c>
      <c r="EO76">
        <v>15.8598</v>
      </c>
      <c r="EP76">
        <v>100.505</v>
      </c>
      <c r="EQ76">
        <v>90.362300000000005</v>
      </c>
    </row>
    <row r="77" spans="1:147" x14ac:dyDescent="0.3">
      <c r="A77">
        <v>61</v>
      </c>
      <c r="B77">
        <v>1684843026.4000001</v>
      </c>
      <c r="C77">
        <v>3781</v>
      </c>
      <c r="D77" t="s">
        <v>435</v>
      </c>
      <c r="E77" t="s">
        <v>436</v>
      </c>
      <c r="F77">
        <v>1684843018.4000001</v>
      </c>
      <c r="G77">
        <f t="shared" si="43"/>
        <v>3.10931471793971E-3</v>
      </c>
      <c r="H77">
        <f t="shared" si="44"/>
        <v>-2.3916657740633807</v>
      </c>
      <c r="I77">
        <f t="shared" si="45"/>
        <v>400.01061290322599</v>
      </c>
      <c r="J77">
        <f t="shared" si="46"/>
        <v>413.82308814503779</v>
      </c>
      <c r="K77">
        <f t="shared" si="47"/>
        <v>39.521639280418015</v>
      </c>
      <c r="L77">
        <f t="shared" si="48"/>
        <v>38.202496681285737</v>
      </c>
      <c r="M77">
        <f t="shared" si="49"/>
        <v>0.13293663564491973</v>
      </c>
      <c r="N77">
        <f t="shared" si="50"/>
        <v>3.3579241060851746</v>
      </c>
      <c r="O77">
        <f t="shared" si="51"/>
        <v>0.13008060882708727</v>
      </c>
      <c r="P77">
        <f t="shared" si="52"/>
        <v>8.1551872639104878E-2</v>
      </c>
      <c r="Q77">
        <f t="shared" si="53"/>
        <v>0</v>
      </c>
      <c r="R77">
        <f t="shared" si="54"/>
        <v>27.417514995512217</v>
      </c>
      <c r="S77">
        <f t="shared" si="55"/>
        <v>27.846035483870999</v>
      </c>
      <c r="T77">
        <f t="shared" si="56"/>
        <v>3.760911775369884</v>
      </c>
      <c r="U77">
        <f t="shared" si="57"/>
        <v>40.316345438733443</v>
      </c>
      <c r="V77">
        <f t="shared" si="58"/>
        <v>1.5414594188172499</v>
      </c>
      <c r="W77">
        <f t="shared" si="59"/>
        <v>3.8234105845722599</v>
      </c>
      <c r="X77">
        <f t="shared" si="60"/>
        <v>2.2194523565526341</v>
      </c>
      <c r="Y77">
        <f t="shared" si="61"/>
        <v>-137.12077906114121</v>
      </c>
      <c r="Z77">
        <f t="shared" si="62"/>
        <v>51.176108799431582</v>
      </c>
      <c r="AA77">
        <f t="shared" si="63"/>
        <v>3.3216399171794468</v>
      </c>
      <c r="AB77">
        <f t="shared" si="64"/>
        <v>-82.623030344530179</v>
      </c>
      <c r="AC77">
        <v>-3.9546507329346503E-2</v>
      </c>
      <c r="AD77">
        <v>4.4394418941511402E-2</v>
      </c>
      <c r="AE77">
        <v>3.3457491318093502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50237.659063387087</v>
      </c>
      <c r="AK77" t="s">
        <v>437</v>
      </c>
      <c r="AL77">
        <v>2.1994538461538502</v>
      </c>
      <c r="AM77">
        <v>1.6140000000000001</v>
      </c>
      <c r="AN77">
        <f t="shared" si="68"/>
        <v>-0.5854538461538501</v>
      </c>
      <c r="AO77">
        <f t="shared" si="69"/>
        <v>-0.36273472500238541</v>
      </c>
      <c r="AP77">
        <v>-0.77258478646440198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-2.3916657740633807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-2.7568355910601716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0.64606417405157002</v>
      </c>
      <c r="BN77">
        <v>0.5</v>
      </c>
      <c r="BO77" t="s">
        <v>254</v>
      </c>
      <c r="BP77">
        <v>1684843018.4000001</v>
      </c>
      <c r="BQ77">
        <v>400.01061290322599</v>
      </c>
      <c r="BR77">
        <v>399.86229032258098</v>
      </c>
      <c r="BS77">
        <v>16.140309677419399</v>
      </c>
      <c r="BT77">
        <v>15.745035483871</v>
      </c>
      <c r="BU77">
        <v>500.00580645161301</v>
      </c>
      <c r="BV77">
        <v>95.303764516128993</v>
      </c>
      <c r="BW77">
        <v>0.19994325806451599</v>
      </c>
      <c r="BX77">
        <v>28.128725806451602</v>
      </c>
      <c r="BY77">
        <v>27.846035483870999</v>
      </c>
      <c r="BZ77">
        <v>999.9</v>
      </c>
      <c r="CA77">
        <v>10006.774193548399</v>
      </c>
      <c r="CB77">
        <v>0</v>
      </c>
      <c r="CC77">
        <v>73.593906451612895</v>
      </c>
      <c r="CD77">
        <v>0</v>
      </c>
      <c r="CE77">
        <v>0</v>
      </c>
      <c r="CF77">
        <v>0</v>
      </c>
      <c r="CG77">
        <v>0</v>
      </c>
      <c r="CH77">
        <v>2.1947193548387101</v>
      </c>
      <c r="CI77">
        <v>0</v>
      </c>
      <c r="CJ77">
        <v>-8.5829387096774195</v>
      </c>
      <c r="CK77">
        <v>-0.80241290322580605</v>
      </c>
      <c r="CL77">
        <v>38.520000000000003</v>
      </c>
      <c r="CM77">
        <v>42.875</v>
      </c>
      <c r="CN77">
        <v>40.786000000000001</v>
      </c>
      <c r="CO77">
        <v>41.316064516129003</v>
      </c>
      <c r="CP77">
        <v>39.118774193548397</v>
      </c>
      <c r="CQ77">
        <v>0</v>
      </c>
      <c r="CR77">
        <v>0</v>
      </c>
      <c r="CS77">
        <v>0</v>
      </c>
      <c r="CT77">
        <v>59.399999856948902</v>
      </c>
      <c r="CU77">
        <v>2.1994538461538502</v>
      </c>
      <c r="CV77">
        <v>0.16812307017771499</v>
      </c>
      <c r="CW77">
        <v>-0.62721367249527404</v>
      </c>
      <c r="CX77">
        <v>-8.5786153846153805</v>
      </c>
      <c r="CY77">
        <v>15</v>
      </c>
      <c r="CZ77">
        <v>1684839094.3</v>
      </c>
      <c r="DA77" t="s">
        <v>255</v>
      </c>
      <c r="DB77">
        <v>3</v>
      </c>
      <c r="DC77">
        <v>-3.7789999999999999</v>
      </c>
      <c r="DD77">
        <v>0.38100000000000001</v>
      </c>
      <c r="DE77">
        <v>400</v>
      </c>
      <c r="DF77">
        <v>16</v>
      </c>
      <c r="DG77">
        <v>1.48</v>
      </c>
      <c r="DH77">
        <v>0.45</v>
      </c>
      <c r="DI77">
        <v>0.152589082692308</v>
      </c>
      <c r="DJ77">
        <v>-0.107963296678971</v>
      </c>
      <c r="DK77">
        <v>0.13376158320734599</v>
      </c>
      <c r="DL77">
        <v>1</v>
      </c>
      <c r="DM77">
        <v>2.2790795454545401</v>
      </c>
      <c r="DN77">
        <v>-0.59909148281850799</v>
      </c>
      <c r="DO77">
        <v>0.20527216365723</v>
      </c>
      <c r="DP77">
        <v>1</v>
      </c>
      <c r="DQ77">
        <v>0.39776392307692299</v>
      </c>
      <c r="DR77">
        <v>-2.5083370613859599E-2</v>
      </c>
      <c r="DS77">
        <v>1.20502812588404E-2</v>
      </c>
      <c r="DT77">
        <v>1</v>
      </c>
      <c r="DU77">
        <v>3</v>
      </c>
      <c r="DV77">
        <v>3</v>
      </c>
      <c r="DW77" t="s">
        <v>263</v>
      </c>
      <c r="DX77">
        <v>100</v>
      </c>
      <c r="DY77">
        <v>100</v>
      </c>
      <c r="DZ77">
        <v>-3.7789999999999999</v>
      </c>
      <c r="EA77">
        <v>0.38100000000000001</v>
      </c>
      <c r="EB77">
        <v>2</v>
      </c>
      <c r="EC77">
        <v>515.28099999999995</v>
      </c>
      <c r="ED77">
        <v>416.16199999999998</v>
      </c>
      <c r="EE77">
        <v>26.705300000000001</v>
      </c>
      <c r="EF77">
        <v>30.0352</v>
      </c>
      <c r="EG77">
        <v>30.0002</v>
      </c>
      <c r="EH77">
        <v>30.214500000000001</v>
      </c>
      <c r="EI77">
        <v>30.252500000000001</v>
      </c>
      <c r="EJ77">
        <v>20.0944</v>
      </c>
      <c r="EK77">
        <v>26.778500000000001</v>
      </c>
      <c r="EL77">
        <v>0</v>
      </c>
      <c r="EM77">
        <v>26.763999999999999</v>
      </c>
      <c r="EN77">
        <v>399.93299999999999</v>
      </c>
      <c r="EO77">
        <v>15.6584</v>
      </c>
      <c r="EP77">
        <v>100.503</v>
      </c>
      <c r="EQ77">
        <v>90.360900000000001</v>
      </c>
    </row>
    <row r="78" spans="1:147" x14ac:dyDescent="0.3">
      <c r="A78">
        <v>62</v>
      </c>
      <c r="B78">
        <v>1684843086.4000001</v>
      </c>
      <c r="C78">
        <v>3841</v>
      </c>
      <c r="D78" t="s">
        <v>438</v>
      </c>
      <c r="E78" t="s">
        <v>439</v>
      </c>
      <c r="F78">
        <v>1684843078.4000001</v>
      </c>
      <c r="G78">
        <f t="shared" si="43"/>
        <v>2.832883835426759E-3</v>
      </c>
      <c r="H78">
        <f t="shared" si="44"/>
        <v>-2.1498370753751566</v>
      </c>
      <c r="I78">
        <f t="shared" si="45"/>
        <v>400.02996774193502</v>
      </c>
      <c r="J78">
        <f t="shared" si="46"/>
        <v>413.5497835545479</v>
      </c>
      <c r="K78">
        <f t="shared" si="47"/>
        <v>39.495892811216066</v>
      </c>
      <c r="L78">
        <f t="shared" si="48"/>
        <v>38.204688662654569</v>
      </c>
      <c r="M78">
        <f t="shared" si="49"/>
        <v>0.12004860023707331</v>
      </c>
      <c r="N78">
        <f t="shared" si="50"/>
        <v>3.3563520362062462</v>
      </c>
      <c r="O78">
        <f t="shared" si="51"/>
        <v>0.11771319567031734</v>
      </c>
      <c r="P78">
        <f t="shared" si="52"/>
        <v>7.3776790014066118E-2</v>
      </c>
      <c r="Q78">
        <f t="shared" si="53"/>
        <v>0</v>
      </c>
      <c r="R78">
        <f t="shared" si="54"/>
        <v>27.484441805887798</v>
      </c>
      <c r="S78">
        <f t="shared" si="55"/>
        <v>27.877199999999998</v>
      </c>
      <c r="T78">
        <f t="shared" si="56"/>
        <v>3.7677578003176992</v>
      </c>
      <c r="U78">
        <f t="shared" si="57"/>
        <v>40.08925044670864</v>
      </c>
      <c r="V78">
        <f t="shared" si="58"/>
        <v>1.5331320335701937</v>
      </c>
      <c r="W78">
        <f t="shared" si="59"/>
        <v>3.8242970783607282</v>
      </c>
      <c r="X78">
        <f t="shared" si="60"/>
        <v>2.2346257667475058</v>
      </c>
      <c r="Y78">
        <f t="shared" si="61"/>
        <v>-124.93017714232008</v>
      </c>
      <c r="Z78">
        <f t="shared" si="62"/>
        <v>46.233292228555179</v>
      </c>
      <c r="AA78">
        <f t="shared" si="63"/>
        <v>3.0027524279485944</v>
      </c>
      <c r="AB78">
        <f t="shared" si="64"/>
        <v>-75.694132485816311</v>
      </c>
      <c r="AC78">
        <v>-3.9523262761164399E-2</v>
      </c>
      <c r="AD78">
        <v>4.4368324877391001E-2</v>
      </c>
      <c r="AE78">
        <v>3.3441842181128201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50208.693707650622</v>
      </c>
      <c r="AK78" t="s">
        <v>440</v>
      </c>
      <c r="AL78">
        <v>2.2927499999999998</v>
      </c>
      <c r="AM78">
        <v>1.6359999999999999</v>
      </c>
      <c r="AN78">
        <f t="shared" si="68"/>
        <v>-0.65674999999999994</v>
      </c>
      <c r="AO78">
        <f t="shared" si="69"/>
        <v>-0.40143643031784843</v>
      </c>
      <c r="AP78">
        <v>-0.69446635722555194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-2.1498370753751566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-2.4910544347164065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0.64606417405157002</v>
      </c>
      <c r="BN78">
        <v>0.5</v>
      </c>
      <c r="BO78" t="s">
        <v>254</v>
      </c>
      <c r="BP78">
        <v>1684843078.4000001</v>
      </c>
      <c r="BQ78">
        <v>400.02996774193502</v>
      </c>
      <c r="BR78">
        <v>399.89861290322602</v>
      </c>
      <c r="BS78">
        <v>16.052970967741899</v>
      </c>
      <c r="BT78">
        <v>15.692809677419399</v>
      </c>
      <c r="BU78">
        <v>500.01048387096802</v>
      </c>
      <c r="BV78">
        <v>95.304583870967704</v>
      </c>
      <c r="BW78">
        <v>0.19998264516129</v>
      </c>
      <c r="BX78">
        <v>28.132706451612901</v>
      </c>
      <c r="BY78">
        <v>27.877199999999998</v>
      </c>
      <c r="BZ78">
        <v>999.9</v>
      </c>
      <c r="CA78">
        <v>10000.8064516129</v>
      </c>
      <c r="CB78">
        <v>0</v>
      </c>
      <c r="CC78">
        <v>73.589419354838697</v>
      </c>
      <c r="CD78">
        <v>0</v>
      </c>
      <c r="CE78">
        <v>0</v>
      </c>
      <c r="CF78">
        <v>0</v>
      </c>
      <c r="CG78">
        <v>0</v>
      </c>
      <c r="CH78">
        <v>2.26462903225806</v>
      </c>
      <c r="CI78">
        <v>0</v>
      </c>
      <c r="CJ78">
        <v>-10.2423967741935</v>
      </c>
      <c r="CK78">
        <v>-0.96673548387096797</v>
      </c>
      <c r="CL78">
        <v>38.247903225806397</v>
      </c>
      <c r="CM78">
        <v>42.715451612903202</v>
      </c>
      <c r="CN78">
        <v>40.515999999999998</v>
      </c>
      <c r="CO78">
        <v>41.186999999999998</v>
      </c>
      <c r="CP78">
        <v>38.8708387096774</v>
      </c>
      <c r="CQ78">
        <v>0</v>
      </c>
      <c r="CR78">
        <v>0</v>
      </c>
      <c r="CS78">
        <v>0</v>
      </c>
      <c r="CT78">
        <v>59.200000047683702</v>
      </c>
      <c r="CU78">
        <v>2.2927499999999998</v>
      </c>
      <c r="CV78">
        <v>-0.33021196016508603</v>
      </c>
      <c r="CW78">
        <v>-4.0471179481612003</v>
      </c>
      <c r="CX78">
        <v>-10.284976923076901</v>
      </c>
      <c r="CY78">
        <v>15</v>
      </c>
      <c r="CZ78">
        <v>1684839094.3</v>
      </c>
      <c r="DA78" t="s">
        <v>255</v>
      </c>
      <c r="DB78">
        <v>3</v>
      </c>
      <c r="DC78">
        <v>-3.7789999999999999</v>
      </c>
      <c r="DD78">
        <v>0.38100000000000001</v>
      </c>
      <c r="DE78">
        <v>400</v>
      </c>
      <c r="DF78">
        <v>16</v>
      </c>
      <c r="DG78">
        <v>1.48</v>
      </c>
      <c r="DH78">
        <v>0.45</v>
      </c>
      <c r="DI78">
        <v>0.12694724471153801</v>
      </c>
      <c r="DJ78">
        <v>5.83496022112528E-2</v>
      </c>
      <c r="DK78">
        <v>0.111149065797777</v>
      </c>
      <c r="DL78">
        <v>1</v>
      </c>
      <c r="DM78">
        <v>2.3177977272727301</v>
      </c>
      <c r="DN78">
        <v>-0.380871399919603</v>
      </c>
      <c r="DO78">
        <v>0.173714204276916</v>
      </c>
      <c r="DP78">
        <v>1</v>
      </c>
      <c r="DQ78">
        <v>0.361607288461538</v>
      </c>
      <c r="DR78">
        <v>-1.6086234098869799E-2</v>
      </c>
      <c r="DS78">
        <v>3.0644197677445902E-3</v>
      </c>
      <c r="DT78">
        <v>1</v>
      </c>
      <c r="DU78">
        <v>3</v>
      </c>
      <c r="DV78">
        <v>3</v>
      </c>
      <c r="DW78" t="s">
        <v>263</v>
      </c>
      <c r="DX78">
        <v>100</v>
      </c>
      <c r="DY78">
        <v>100</v>
      </c>
      <c r="DZ78">
        <v>-3.7789999999999999</v>
      </c>
      <c r="EA78">
        <v>0.38100000000000001</v>
      </c>
      <c r="EB78">
        <v>2</v>
      </c>
      <c r="EC78">
        <v>515.70399999999995</v>
      </c>
      <c r="ED78">
        <v>415.91500000000002</v>
      </c>
      <c r="EE78">
        <v>27.627400000000002</v>
      </c>
      <c r="EF78">
        <v>30.048100000000002</v>
      </c>
      <c r="EG78">
        <v>30.000399999999999</v>
      </c>
      <c r="EH78">
        <v>30.2196</v>
      </c>
      <c r="EI78">
        <v>30.252500000000001</v>
      </c>
      <c r="EJ78">
        <v>20.088799999999999</v>
      </c>
      <c r="EK78">
        <v>26.778500000000001</v>
      </c>
      <c r="EL78">
        <v>0</v>
      </c>
      <c r="EM78">
        <v>27.676300000000001</v>
      </c>
      <c r="EN78">
        <v>399.77600000000001</v>
      </c>
      <c r="EO78">
        <v>15.6556</v>
      </c>
      <c r="EP78">
        <v>100.503</v>
      </c>
      <c r="EQ78">
        <v>90.360299999999995</v>
      </c>
    </row>
    <row r="79" spans="1:147" x14ac:dyDescent="0.3">
      <c r="A79">
        <v>63</v>
      </c>
      <c r="B79">
        <v>1684843146.4000001</v>
      </c>
      <c r="C79">
        <v>3901</v>
      </c>
      <c r="D79" t="s">
        <v>441</v>
      </c>
      <c r="E79" t="s">
        <v>442</v>
      </c>
      <c r="F79">
        <v>1684843138.4000001</v>
      </c>
      <c r="G79">
        <f t="shared" si="43"/>
        <v>2.3576584399489582E-3</v>
      </c>
      <c r="H79">
        <f t="shared" si="44"/>
        <v>-1.7824046326418572</v>
      </c>
      <c r="I79">
        <f t="shared" si="45"/>
        <v>400.00016129032298</v>
      </c>
      <c r="J79">
        <f t="shared" si="46"/>
        <v>413.53923707865295</v>
      </c>
      <c r="K79">
        <f t="shared" si="47"/>
        <v>39.494477157920919</v>
      </c>
      <c r="L79">
        <f t="shared" si="48"/>
        <v>38.201446965093396</v>
      </c>
      <c r="M79">
        <f t="shared" si="49"/>
        <v>9.8664161579242793E-2</v>
      </c>
      <c r="N79">
        <f t="shared" si="50"/>
        <v>3.3543831015372252</v>
      </c>
      <c r="O79">
        <f t="shared" si="51"/>
        <v>9.7079842861411664E-2</v>
      </c>
      <c r="P79">
        <f t="shared" si="52"/>
        <v>6.0815127348187337E-2</v>
      </c>
      <c r="Q79">
        <f t="shared" si="53"/>
        <v>0</v>
      </c>
      <c r="R79">
        <f t="shared" si="54"/>
        <v>27.698721272194568</v>
      </c>
      <c r="S79">
        <f t="shared" si="55"/>
        <v>27.993470967741899</v>
      </c>
      <c r="T79">
        <f t="shared" si="56"/>
        <v>3.7933955268509463</v>
      </c>
      <c r="U79">
        <f t="shared" si="57"/>
        <v>39.989511028625977</v>
      </c>
      <c r="V79">
        <f t="shared" si="58"/>
        <v>1.5387656782551509</v>
      </c>
      <c r="W79">
        <f t="shared" si="59"/>
        <v>3.8479232145490481</v>
      </c>
      <c r="X79">
        <f t="shared" si="60"/>
        <v>2.2546298485957954</v>
      </c>
      <c r="Y79">
        <f t="shared" si="61"/>
        <v>-103.97273720174906</v>
      </c>
      <c r="Z79">
        <f t="shared" si="62"/>
        <v>44.311418170822755</v>
      </c>
      <c r="AA79">
        <f t="shared" si="63"/>
        <v>2.8828078965441284</v>
      </c>
      <c r="AB79">
        <f t="shared" si="64"/>
        <v>-56.778511134382178</v>
      </c>
      <c r="AC79">
        <v>-3.94941564107954E-2</v>
      </c>
      <c r="AD79">
        <v>4.4335650449245499E-2</v>
      </c>
      <c r="AE79">
        <v>3.34222424426211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50155.583972001128</v>
      </c>
      <c r="AK79" t="s">
        <v>443</v>
      </c>
      <c r="AL79">
        <v>2.3349307692307701</v>
      </c>
      <c r="AM79">
        <v>1.4763999999999999</v>
      </c>
      <c r="AN79">
        <f t="shared" si="68"/>
        <v>-0.85853076923077021</v>
      </c>
      <c r="AO79">
        <f t="shared" si="69"/>
        <v>-0.58150282391680452</v>
      </c>
      <c r="AP79">
        <v>-0.57577388840516297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-1.7824046326418572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-1.7196821044897792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0.64606417405157002</v>
      </c>
      <c r="BN79">
        <v>0.5</v>
      </c>
      <c r="BO79" t="s">
        <v>254</v>
      </c>
      <c r="BP79">
        <v>1684843138.4000001</v>
      </c>
      <c r="BQ79">
        <v>400.00016129032298</v>
      </c>
      <c r="BR79">
        <v>399.89170967741899</v>
      </c>
      <c r="BS79">
        <v>16.112125806451601</v>
      </c>
      <c r="BT79">
        <v>15.8124</v>
      </c>
      <c r="BU79">
        <v>500.00922580645198</v>
      </c>
      <c r="BV79">
        <v>95.303564516129001</v>
      </c>
      <c r="BW79">
        <v>0.20001438709677399</v>
      </c>
      <c r="BX79">
        <v>28.238499999999998</v>
      </c>
      <c r="BY79">
        <v>27.993470967741899</v>
      </c>
      <c r="BZ79">
        <v>999.9</v>
      </c>
      <c r="CA79">
        <v>9993.5483870967691</v>
      </c>
      <c r="CB79">
        <v>0</v>
      </c>
      <c r="CC79">
        <v>73.593906451612895</v>
      </c>
      <c r="CD79">
        <v>0</v>
      </c>
      <c r="CE79">
        <v>0</v>
      </c>
      <c r="CF79">
        <v>0</v>
      </c>
      <c r="CG79">
        <v>0</v>
      </c>
      <c r="CH79">
        <v>2.3511580645161301</v>
      </c>
      <c r="CI79">
        <v>0</v>
      </c>
      <c r="CJ79">
        <v>-11.5371290322581</v>
      </c>
      <c r="CK79">
        <v>-1.05882903225806</v>
      </c>
      <c r="CL79">
        <v>38.006</v>
      </c>
      <c r="CM79">
        <v>42.545999999999999</v>
      </c>
      <c r="CN79">
        <v>40.28</v>
      </c>
      <c r="CO79">
        <v>41.042000000000002</v>
      </c>
      <c r="CP79">
        <v>38.651000000000003</v>
      </c>
      <c r="CQ79">
        <v>0</v>
      </c>
      <c r="CR79">
        <v>0</v>
      </c>
      <c r="CS79">
        <v>0</v>
      </c>
      <c r="CT79">
        <v>59.599999904632597</v>
      </c>
      <c r="CU79">
        <v>2.3349307692307701</v>
      </c>
      <c r="CV79">
        <v>-0.13684784208845899</v>
      </c>
      <c r="CW79">
        <v>-1.51857437759785</v>
      </c>
      <c r="CX79">
        <v>-11.5296653846154</v>
      </c>
      <c r="CY79">
        <v>15</v>
      </c>
      <c r="CZ79">
        <v>1684839094.3</v>
      </c>
      <c r="DA79" t="s">
        <v>255</v>
      </c>
      <c r="DB79">
        <v>3</v>
      </c>
      <c r="DC79">
        <v>-3.7789999999999999</v>
      </c>
      <c r="DD79">
        <v>0.38100000000000001</v>
      </c>
      <c r="DE79">
        <v>400</v>
      </c>
      <c r="DF79">
        <v>16</v>
      </c>
      <c r="DG79">
        <v>1.48</v>
      </c>
      <c r="DH79">
        <v>0.45</v>
      </c>
      <c r="DI79">
        <v>0.119929922115385</v>
      </c>
      <c r="DJ79">
        <v>-0.109825910953583</v>
      </c>
      <c r="DK79">
        <v>8.5596117882234396E-2</v>
      </c>
      <c r="DL79">
        <v>1</v>
      </c>
      <c r="DM79">
        <v>2.3149568181818201</v>
      </c>
      <c r="DN79">
        <v>0.19751766328798701</v>
      </c>
      <c r="DO79">
        <v>0.19219596107492101</v>
      </c>
      <c r="DP79">
        <v>1</v>
      </c>
      <c r="DQ79">
        <v>0.29330748076923102</v>
      </c>
      <c r="DR79">
        <v>5.2287927943308603E-2</v>
      </c>
      <c r="DS79">
        <v>1.1115140894104E-2</v>
      </c>
      <c r="DT79">
        <v>1</v>
      </c>
      <c r="DU79">
        <v>3</v>
      </c>
      <c r="DV79">
        <v>3</v>
      </c>
      <c r="DW79" t="s">
        <v>263</v>
      </c>
      <c r="DX79">
        <v>100</v>
      </c>
      <c r="DY79">
        <v>100</v>
      </c>
      <c r="DZ79">
        <v>-3.7789999999999999</v>
      </c>
      <c r="EA79">
        <v>0.38100000000000001</v>
      </c>
      <c r="EB79">
        <v>2</v>
      </c>
      <c r="EC79">
        <v>514.96199999999999</v>
      </c>
      <c r="ED79">
        <v>416.56900000000002</v>
      </c>
      <c r="EE79">
        <v>27.754200000000001</v>
      </c>
      <c r="EF79">
        <v>30.0533</v>
      </c>
      <c r="EG79">
        <v>30.0002</v>
      </c>
      <c r="EH79">
        <v>30.222200000000001</v>
      </c>
      <c r="EI79">
        <v>30.2577</v>
      </c>
      <c r="EJ79">
        <v>20.0946</v>
      </c>
      <c r="EK79">
        <v>25.624199999999998</v>
      </c>
      <c r="EL79">
        <v>0</v>
      </c>
      <c r="EM79">
        <v>27.738299999999999</v>
      </c>
      <c r="EN79">
        <v>399.875</v>
      </c>
      <c r="EO79">
        <v>15.8592</v>
      </c>
      <c r="EP79">
        <v>100.503</v>
      </c>
      <c r="EQ79">
        <v>90.356300000000005</v>
      </c>
    </row>
    <row r="80" spans="1:147" x14ac:dyDescent="0.3">
      <c r="A80">
        <v>64</v>
      </c>
      <c r="B80">
        <v>1684843206.4000001</v>
      </c>
      <c r="C80">
        <v>3961</v>
      </c>
      <c r="D80" t="s">
        <v>444</v>
      </c>
      <c r="E80" t="s">
        <v>445</v>
      </c>
      <c r="F80">
        <v>1684843198.4000001</v>
      </c>
      <c r="G80">
        <f t="shared" si="43"/>
        <v>2.0628123225793489E-3</v>
      </c>
      <c r="H80">
        <f t="shared" si="44"/>
        <v>-1.9159236571061671</v>
      </c>
      <c r="I80">
        <f t="shared" si="45"/>
        <v>400.02009677419301</v>
      </c>
      <c r="J80">
        <f t="shared" si="46"/>
        <v>420.14166514471441</v>
      </c>
      <c r="K80">
        <f t="shared" si="47"/>
        <v>40.123679621777733</v>
      </c>
      <c r="L80">
        <f t="shared" si="48"/>
        <v>38.202062629784294</v>
      </c>
      <c r="M80">
        <f t="shared" si="49"/>
        <v>8.6121200137598275E-2</v>
      </c>
      <c r="N80">
        <f t="shared" si="50"/>
        <v>3.3545522988518774</v>
      </c>
      <c r="O80">
        <f t="shared" si="51"/>
        <v>8.4911495717291507E-2</v>
      </c>
      <c r="P80">
        <f t="shared" si="52"/>
        <v>5.3176956333900544E-2</v>
      </c>
      <c r="Q80">
        <f t="shared" si="53"/>
        <v>0</v>
      </c>
      <c r="R80">
        <f t="shared" si="54"/>
        <v>27.784491713214532</v>
      </c>
      <c r="S80">
        <f t="shared" si="55"/>
        <v>28.017287096774201</v>
      </c>
      <c r="T80">
        <f t="shared" si="56"/>
        <v>3.7986657185633423</v>
      </c>
      <c r="U80">
        <f t="shared" si="57"/>
        <v>40.070035309982522</v>
      </c>
      <c r="V80">
        <f t="shared" si="58"/>
        <v>1.5435014385487582</v>
      </c>
      <c r="W80">
        <f t="shared" si="59"/>
        <v>3.8520091799475669</v>
      </c>
      <c r="X80">
        <f t="shared" si="60"/>
        <v>2.2551642800145841</v>
      </c>
      <c r="Y80">
        <f t="shared" si="61"/>
        <v>-90.970023425749289</v>
      </c>
      <c r="Z80">
        <f t="shared" si="62"/>
        <v>43.304973500173226</v>
      </c>
      <c r="AA80">
        <f t="shared" si="63"/>
        <v>2.8177788237802388</v>
      </c>
      <c r="AB80">
        <f t="shared" si="64"/>
        <v>-44.847271101795819</v>
      </c>
      <c r="AC80">
        <v>-3.9496657346693997E-2</v>
      </c>
      <c r="AD80">
        <v>4.4338457968885699E-2</v>
      </c>
      <c r="AE80">
        <v>3.3423926716268402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50155.525511471846</v>
      </c>
      <c r="AK80" t="s">
        <v>446</v>
      </c>
      <c r="AL80">
        <v>2.29437692307692</v>
      </c>
      <c r="AM80">
        <v>1.466</v>
      </c>
      <c r="AN80">
        <f t="shared" si="68"/>
        <v>-0.82837692307692001</v>
      </c>
      <c r="AO80">
        <f t="shared" si="69"/>
        <v>-0.56505929268548438</v>
      </c>
      <c r="AP80">
        <v>-0.618904817539354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-1.9159236571061671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-1.7697257844348142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0.64606417405157002</v>
      </c>
      <c r="BN80">
        <v>0.5</v>
      </c>
      <c r="BO80" t="s">
        <v>254</v>
      </c>
      <c r="BP80">
        <v>1684843198.4000001</v>
      </c>
      <c r="BQ80">
        <v>400.02009677419301</v>
      </c>
      <c r="BR80">
        <v>399.879161290323</v>
      </c>
      <c r="BS80">
        <v>16.162258064516099</v>
      </c>
      <c r="BT80">
        <v>15.900032258064501</v>
      </c>
      <c r="BU80">
        <v>500.01545161290301</v>
      </c>
      <c r="BV80">
        <v>95.300370967741898</v>
      </c>
      <c r="BW80">
        <v>0.19998748387096801</v>
      </c>
      <c r="BX80">
        <v>28.2567387096774</v>
      </c>
      <c r="BY80">
        <v>28.017287096774201</v>
      </c>
      <c r="BZ80">
        <v>999.9</v>
      </c>
      <c r="CA80">
        <v>9994.5161290322594</v>
      </c>
      <c r="CB80">
        <v>0</v>
      </c>
      <c r="CC80">
        <v>73.600809677419406</v>
      </c>
      <c r="CD80">
        <v>0</v>
      </c>
      <c r="CE80">
        <v>0</v>
      </c>
      <c r="CF80">
        <v>0</v>
      </c>
      <c r="CG80">
        <v>0</v>
      </c>
      <c r="CH80">
        <v>2.2745709677419401</v>
      </c>
      <c r="CI80">
        <v>0</v>
      </c>
      <c r="CJ80">
        <v>-12.6093096774194</v>
      </c>
      <c r="CK80">
        <v>-1.2085999999999999</v>
      </c>
      <c r="CL80">
        <v>37.783999999999999</v>
      </c>
      <c r="CM80">
        <v>42.375</v>
      </c>
      <c r="CN80">
        <v>40.062064516128999</v>
      </c>
      <c r="CO80">
        <v>40.887</v>
      </c>
      <c r="CP80">
        <v>38.455290322580602</v>
      </c>
      <c r="CQ80">
        <v>0</v>
      </c>
      <c r="CR80">
        <v>0</v>
      </c>
      <c r="CS80">
        <v>0</v>
      </c>
      <c r="CT80">
        <v>59.399999856948902</v>
      </c>
      <c r="CU80">
        <v>2.29437692307692</v>
      </c>
      <c r="CV80">
        <v>-0.12911452100666501</v>
      </c>
      <c r="CW80">
        <v>0.84929230110888698</v>
      </c>
      <c r="CX80">
        <v>-12.6257153846154</v>
      </c>
      <c r="CY80">
        <v>15</v>
      </c>
      <c r="CZ80">
        <v>1684839094.3</v>
      </c>
      <c r="DA80" t="s">
        <v>255</v>
      </c>
      <c r="DB80">
        <v>3</v>
      </c>
      <c r="DC80">
        <v>-3.7789999999999999</v>
      </c>
      <c r="DD80">
        <v>0.38100000000000001</v>
      </c>
      <c r="DE80">
        <v>400</v>
      </c>
      <c r="DF80">
        <v>16</v>
      </c>
      <c r="DG80">
        <v>1.48</v>
      </c>
      <c r="DH80">
        <v>0.45</v>
      </c>
      <c r="DI80">
        <v>0.13943602423076901</v>
      </c>
      <c r="DJ80">
        <v>-2.5921913258795601E-2</v>
      </c>
      <c r="DK80">
        <v>8.2236354891400701E-2</v>
      </c>
      <c r="DL80">
        <v>1</v>
      </c>
      <c r="DM80">
        <v>2.30165681818182</v>
      </c>
      <c r="DN80">
        <v>-1.96023377783811E-2</v>
      </c>
      <c r="DO80">
        <v>0.19520238029208101</v>
      </c>
      <c r="DP80">
        <v>1</v>
      </c>
      <c r="DQ80">
        <v>0.26570228846153798</v>
      </c>
      <c r="DR80">
        <v>-3.4222953982755301E-2</v>
      </c>
      <c r="DS80">
        <v>4.91046064475758E-3</v>
      </c>
      <c r="DT80">
        <v>1</v>
      </c>
      <c r="DU80">
        <v>3</v>
      </c>
      <c r="DV80">
        <v>3</v>
      </c>
      <c r="DW80" t="s">
        <v>263</v>
      </c>
      <c r="DX80">
        <v>100</v>
      </c>
      <c r="DY80">
        <v>100</v>
      </c>
      <c r="DZ80">
        <v>-3.7789999999999999</v>
      </c>
      <c r="EA80">
        <v>0.38100000000000001</v>
      </c>
      <c r="EB80">
        <v>2</v>
      </c>
      <c r="EC80">
        <v>515.00400000000002</v>
      </c>
      <c r="ED80">
        <v>416.464</v>
      </c>
      <c r="EE80">
        <v>27.379799999999999</v>
      </c>
      <c r="EF80">
        <v>30.058499999999999</v>
      </c>
      <c r="EG80">
        <v>30</v>
      </c>
      <c r="EH80">
        <v>30.227399999999999</v>
      </c>
      <c r="EI80">
        <v>30.260300000000001</v>
      </c>
      <c r="EJ80">
        <v>20.089700000000001</v>
      </c>
      <c r="EK80">
        <v>25.321400000000001</v>
      </c>
      <c r="EL80">
        <v>0</v>
      </c>
      <c r="EM80">
        <v>27.379200000000001</v>
      </c>
      <c r="EN80">
        <v>399.84100000000001</v>
      </c>
      <c r="EO80">
        <v>15.9034</v>
      </c>
      <c r="EP80">
        <v>100.501</v>
      </c>
      <c r="EQ80">
        <v>90.356300000000005</v>
      </c>
    </row>
    <row r="81" spans="1:147" x14ac:dyDescent="0.3">
      <c r="A81">
        <v>65</v>
      </c>
      <c r="B81">
        <v>1684843266.4000001</v>
      </c>
      <c r="C81">
        <v>4021</v>
      </c>
      <c r="D81" t="s">
        <v>447</v>
      </c>
      <c r="E81" t="s">
        <v>448</v>
      </c>
      <c r="F81">
        <v>1684843258.4000001</v>
      </c>
      <c r="G81">
        <f t="shared" ref="G81:G92" si="86">BU81*AH81*(BS81-BT81)/(100*BM81*(1000-AH81*BS81))</f>
        <v>1.7836656921731324E-3</v>
      </c>
      <c r="H81">
        <f t="shared" ref="H81:H92" si="87">BU81*AH81*(BR81-BQ81*(1000-AH81*BT81)/(1000-AH81*BS81))/(100*BM81)</f>
        <v>-1.8988522551814457</v>
      </c>
      <c r="I81">
        <f t="shared" ref="I81:I112" si="88">BQ81 - IF(AH81&gt;1, H81*BM81*100/(AJ81*CA81), 0)</f>
        <v>400.00583870967699</v>
      </c>
      <c r="J81">
        <f t="shared" ref="J81:J112" si="89">((P81-G81/2)*I81-H81)/(P81+G81/2)</f>
        <v>425.23535417778345</v>
      </c>
      <c r="K81">
        <f t="shared" ref="K81:K112" si="90">J81*(BV81+BW81)/1000</f>
        <v>40.610356498102213</v>
      </c>
      <c r="L81">
        <f t="shared" ref="L81:L92" si="91">(BQ81 - IF(AH81&gt;1, H81*BM81*100/(AJ81*CA81), 0))*(BV81+BW81)/1000</f>
        <v>38.200915214897364</v>
      </c>
      <c r="M81">
        <f t="shared" ref="M81:M112" si="92">2/((1/O81-1/N81)+SIGN(O81)*SQRT((1/O81-1/N81)*(1/O81-1/N81) + 4*BN81/((BN81+1)*(BN81+1))*(2*1/O81*1/N81-1/N81*1/N81)))</f>
        <v>7.4525492091829057E-2</v>
      </c>
      <c r="N81">
        <f t="shared" ref="N81:N92" si="93">AE81+AD81*BM81+AC81*BM81*BM81</f>
        <v>3.3553417466175772</v>
      </c>
      <c r="O81">
        <f t="shared" ref="O81:O92" si="94">G81*(1000-(1000*0.61365*EXP(17.502*S81/(240.97+S81))/(BV81+BW81)+BS81)/2)/(1000*0.61365*EXP(17.502*S81/(240.97+S81))/(BV81+BW81)-BS81)</f>
        <v>7.3617975190036711E-2</v>
      </c>
      <c r="P81">
        <f t="shared" ref="P81:P92" si="95">1/((BN81+1)/(M81/1.6)+1/(N81/1.37)) + BN81/((BN81+1)/(M81/1.6) + BN81/(N81/1.37))</f>
        <v>4.6091850431720885E-2</v>
      </c>
      <c r="Q81">
        <f t="shared" ref="Q81:Q92" si="96">(BJ81*BL81)</f>
        <v>0</v>
      </c>
      <c r="R81">
        <f t="shared" ref="R81:R112" si="97">(BX81+(Q81+2*0.95*0.0000000567*(((BX81+$B$7)+273)^4-(BX81+273)^4)-44100*G81)/(1.84*29.3*N81+8*0.95*0.0000000567*(BX81+273)^3))</f>
        <v>27.80574829560965</v>
      </c>
      <c r="S81">
        <f t="shared" ref="S81:S112" si="98">($C$7*BY81+$D$7*BZ81+$E$7*R81)</f>
        <v>27.982754838709699</v>
      </c>
      <c r="T81">
        <f t="shared" ref="T81:T112" si="99">0.61365*EXP(17.502*S81/(240.97+S81))</f>
        <v>3.7910262720916208</v>
      </c>
      <c r="U81">
        <f t="shared" ref="U81:U112" si="100">(V81/W81*100)</f>
        <v>40.124732005664676</v>
      </c>
      <c r="V81">
        <f t="shared" ref="V81:V92" si="101">BS81*(BV81+BW81)/1000</f>
        <v>1.5417698219981784</v>
      </c>
      <c r="W81">
        <f t="shared" ref="W81:W92" si="102">0.61365*EXP(17.502*BX81/(240.97+BX81))</f>
        <v>3.8424426654875012</v>
      </c>
      <c r="X81">
        <f t="shared" ref="X81:X92" si="103">(T81-BS81*(BV81+BW81)/1000)</f>
        <v>2.2492564500934424</v>
      </c>
      <c r="Y81">
        <f t="shared" ref="Y81:Y92" si="104">(-G81*44100)</f>
        <v>-78.659657024835141</v>
      </c>
      <c r="Z81">
        <f t="shared" ref="Z81:Z92" si="105">2*29.3*N81*0.92*(BX81-S81)</f>
        <v>41.832424145930396</v>
      </c>
      <c r="AA81">
        <f t="shared" ref="AA81:AA92" si="106">2*0.95*0.0000000567*(((BX81+$B$7)+273)^4-(S81+273)^4)</f>
        <v>2.7202749996015925</v>
      </c>
      <c r="AB81">
        <f t="shared" ref="AB81:AB112" si="107">Q81+AA81+Y81+Z81</f>
        <v>-34.10695787930316</v>
      </c>
      <c r="AC81">
        <v>-3.95083269935722E-2</v>
      </c>
      <c r="AD81">
        <v>4.4351558169823703E-2</v>
      </c>
      <c r="AE81">
        <v>3.3431785267200098</v>
      </c>
      <c r="AF81">
        <v>0</v>
      </c>
      <c r="AG81">
        <v>0</v>
      </c>
      <c r="AH81">
        <f t="shared" ref="AH81:AH92" si="108">IF(AF81*$H$13&gt;=AJ81,1,(AJ81/(AJ81-AF81*$H$13)))</f>
        <v>1</v>
      </c>
      <c r="AI81">
        <f t="shared" ref="AI81:AI112" si="109">(AH81-1)*100</f>
        <v>0</v>
      </c>
      <c r="AJ81">
        <f t="shared" ref="AJ81:AJ92" si="110">MAX(0,($B$13+$C$13*CA81)/(1+$D$13*CA81)*BV81/(BX81+273)*$E$13)</f>
        <v>50176.867144455522</v>
      </c>
      <c r="AK81" t="s">
        <v>449</v>
      </c>
      <c r="AL81">
        <v>2.25058076923077</v>
      </c>
      <c r="AM81">
        <v>1.6348</v>
      </c>
      <c r="AN81">
        <f t="shared" ref="AN81:AN112" si="111">AM81-AL81</f>
        <v>-0.61578076923076996</v>
      </c>
      <c r="AO81">
        <f t="shared" ref="AO81:AO112" si="112">AN81/AM81</f>
        <v>-0.37667039957840098</v>
      </c>
      <c r="AP81">
        <v>-0.61339020694630197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2" si="114">BJ81</f>
        <v>0</v>
      </c>
      <c r="AW81">
        <f t="shared" ref="AW81:AW92" si="115">H81</f>
        <v>-1.8988522551814457</v>
      </c>
      <c r="AX81" t="e">
        <f t="shared" ref="AX81:AX92" si="116">AT81*AU81*AV81</f>
        <v>#DIV/0!</v>
      </c>
      <c r="AY81" t="e">
        <f t="shared" ref="AY81:AY92" si="117">BD81/AS81</f>
        <v>#DIV/0!</v>
      </c>
      <c r="AZ81" t="e">
        <f t="shared" ref="AZ81:AZ92" si="118">(AW81-AP81)/AV81</f>
        <v>#DIV/0!</v>
      </c>
      <c r="BA81" t="e">
        <f t="shared" ref="BA81:BA92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2" si="121">(AS81-AR81)/(AS81-BC81)</f>
        <v>#DIV/0!</v>
      </c>
      <c r="BF81">
        <f t="shared" ref="BF81:BF92" si="122">(AM81-AS81)/(AM81-BC81)</f>
        <v>1</v>
      </c>
      <c r="BG81">
        <f t="shared" ref="BG81:BG92" si="123">(AS81-AR81)/(AS81-AL81)</f>
        <v>0</v>
      </c>
      <c r="BH81">
        <f t="shared" ref="BH81:BH92" si="124">(AM81-AS81)/(AM81-AL81)</f>
        <v>-2.6548409461409186</v>
      </c>
      <c r="BI81">
        <f t="shared" ref="BI81:BI92" si="125">$B$11*CB81+$C$11*CC81+$F$11*CD81</f>
        <v>0</v>
      </c>
      <c r="BJ81">
        <f t="shared" ref="BJ81:BJ112" si="126">BI81*BK81</f>
        <v>0</v>
      </c>
      <c r="BK81">
        <f t="shared" ref="BK81:BK92" si="127">($B$11*$D$9+$C$11*$D$9+$F$11*((CQ81+CI81)/MAX(CQ81+CI81+CR81, 0.1)*$I$9+CR81/MAX(CQ81+CI81+CR81, 0.1)*$J$9))/($B$11+$C$11+$F$11)</f>
        <v>0</v>
      </c>
      <c r="BL81">
        <f t="shared" ref="BL81:BL92" si="128">($B$11*$K$9+$C$11*$K$9+$F$11*((CQ81+CI81)/MAX(CQ81+CI81+CR81, 0.1)*$P$9+CR81/MAX(CQ81+CI81+CR81, 0.1)*$Q$9))/($B$11+$C$11+$F$11)</f>
        <v>0</v>
      </c>
      <c r="BM81">
        <v>0.64606417405157002</v>
      </c>
      <c r="BN81">
        <v>0.5</v>
      </c>
      <c r="BO81" t="s">
        <v>254</v>
      </c>
      <c r="BP81">
        <v>1684843258.4000001</v>
      </c>
      <c r="BQ81">
        <v>400.00583870967699</v>
      </c>
      <c r="BR81">
        <v>399.85267741935502</v>
      </c>
      <c r="BS81">
        <v>16.144035483871001</v>
      </c>
      <c r="BT81">
        <v>15.9172903225806</v>
      </c>
      <c r="BU81">
        <v>500.01451612903202</v>
      </c>
      <c r="BV81">
        <v>95.300845161290297</v>
      </c>
      <c r="BW81">
        <v>0.20004887096774199</v>
      </c>
      <c r="BX81">
        <v>28.214009677419298</v>
      </c>
      <c r="BY81">
        <v>27.982754838709699</v>
      </c>
      <c r="BZ81">
        <v>999.9</v>
      </c>
      <c r="CA81">
        <v>9997.4193548387102</v>
      </c>
      <c r="CB81">
        <v>0</v>
      </c>
      <c r="CC81">
        <v>73.600809677419406</v>
      </c>
      <c r="CD81">
        <v>0</v>
      </c>
      <c r="CE81">
        <v>0</v>
      </c>
      <c r="CF81">
        <v>0</v>
      </c>
      <c r="CG81">
        <v>0</v>
      </c>
      <c r="CH81">
        <v>2.2677774193548399</v>
      </c>
      <c r="CI81">
        <v>0</v>
      </c>
      <c r="CJ81">
        <v>-13.611451612903201</v>
      </c>
      <c r="CK81">
        <v>-1.3837161290322599</v>
      </c>
      <c r="CL81">
        <v>37.596548387096803</v>
      </c>
      <c r="CM81">
        <v>42.241870967741903</v>
      </c>
      <c r="CN81">
        <v>39.866870967741903</v>
      </c>
      <c r="CO81">
        <v>40.756</v>
      </c>
      <c r="CP81">
        <v>38.292000000000002</v>
      </c>
      <c r="CQ81">
        <v>0</v>
      </c>
      <c r="CR81">
        <v>0</v>
      </c>
      <c r="CS81">
        <v>0</v>
      </c>
      <c r="CT81">
        <v>59.399999856948902</v>
      </c>
      <c r="CU81">
        <v>2.25058076923077</v>
      </c>
      <c r="CV81">
        <v>0.70046837386184402</v>
      </c>
      <c r="CW81">
        <v>0.37887178129289301</v>
      </c>
      <c r="CX81">
        <v>-13.6092153846154</v>
      </c>
      <c r="CY81">
        <v>15</v>
      </c>
      <c r="CZ81">
        <v>1684839094.3</v>
      </c>
      <c r="DA81" t="s">
        <v>255</v>
      </c>
      <c r="DB81">
        <v>3</v>
      </c>
      <c r="DC81">
        <v>-3.7789999999999999</v>
      </c>
      <c r="DD81">
        <v>0.38100000000000001</v>
      </c>
      <c r="DE81">
        <v>400</v>
      </c>
      <c r="DF81">
        <v>16</v>
      </c>
      <c r="DG81">
        <v>1.48</v>
      </c>
      <c r="DH81">
        <v>0.45</v>
      </c>
      <c r="DI81">
        <v>0.15604525288461499</v>
      </c>
      <c r="DJ81">
        <v>-7.5767842994925699E-2</v>
      </c>
      <c r="DK81">
        <v>9.2273486755467704E-2</v>
      </c>
      <c r="DL81">
        <v>1</v>
      </c>
      <c r="DM81">
        <v>2.2532818181818199</v>
      </c>
      <c r="DN81">
        <v>0.23123170528533701</v>
      </c>
      <c r="DO81">
        <v>0.18518521965457299</v>
      </c>
      <c r="DP81">
        <v>1</v>
      </c>
      <c r="DQ81">
        <v>0.229683115384615</v>
      </c>
      <c r="DR81">
        <v>-2.8682346111155499E-2</v>
      </c>
      <c r="DS81">
        <v>4.3732763490486101E-3</v>
      </c>
      <c r="DT81">
        <v>1</v>
      </c>
      <c r="DU81">
        <v>3</v>
      </c>
      <c r="DV81">
        <v>3</v>
      </c>
      <c r="DW81" t="s">
        <v>263</v>
      </c>
      <c r="DX81">
        <v>100</v>
      </c>
      <c r="DY81">
        <v>100</v>
      </c>
      <c r="DZ81">
        <v>-3.7789999999999999</v>
      </c>
      <c r="EA81">
        <v>0.38100000000000001</v>
      </c>
      <c r="EB81">
        <v>2</v>
      </c>
      <c r="EC81">
        <v>515.173</v>
      </c>
      <c r="ED81">
        <v>416.25400000000002</v>
      </c>
      <c r="EE81">
        <v>27.321000000000002</v>
      </c>
      <c r="EF81">
        <v>30.068899999999999</v>
      </c>
      <c r="EG81">
        <v>30.000299999999999</v>
      </c>
      <c r="EH81">
        <v>30.232600000000001</v>
      </c>
      <c r="EI81">
        <v>30.265499999999999</v>
      </c>
      <c r="EJ81">
        <v>20.095099999999999</v>
      </c>
      <c r="EK81">
        <v>25.321400000000001</v>
      </c>
      <c r="EL81">
        <v>0</v>
      </c>
      <c r="EM81">
        <v>27.323</v>
      </c>
      <c r="EN81">
        <v>399.786</v>
      </c>
      <c r="EO81">
        <v>15.8811</v>
      </c>
      <c r="EP81">
        <v>100.501</v>
      </c>
      <c r="EQ81">
        <v>90.353399999999993</v>
      </c>
    </row>
    <row r="82" spans="1:147" x14ac:dyDescent="0.3">
      <c r="A82">
        <v>66</v>
      </c>
      <c r="B82">
        <v>1684843326.4000001</v>
      </c>
      <c r="C82">
        <v>4081</v>
      </c>
      <c r="D82" t="s">
        <v>450</v>
      </c>
      <c r="E82" t="s">
        <v>451</v>
      </c>
      <c r="F82">
        <v>1684843318.4000001</v>
      </c>
      <c r="G82">
        <f t="shared" si="86"/>
        <v>1.5774304622769558E-3</v>
      </c>
      <c r="H82">
        <f t="shared" si="87"/>
        <v>-1.6360541830672872</v>
      </c>
      <c r="I82">
        <f t="shared" si="88"/>
        <v>399.98409677419301</v>
      </c>
      <c r="J82">
        <f t="shared" si="89"/>
        <v>424.13104225675045</v>
      </c>
      <c r="K82">
        <f t="shared" si="90"/>
        <v>40.504666771200547</v>
      </c>
      <c r="L82">
        <f t="shared" si="91"/>
        <v>38.198624810420746</v>
      </c>
      <c r="M82">
        <f t="shared" si="92"/>
        <v>6.5947661096718624E-2</v>
      </c>
      <c r="N82">
        <f t="shared" si="93"/>
        <v>3.3563632914630097</v>
      </c>
      <c r="O82">
        <f t="shared" si="94"/>
        <v>6.5236168735457123E-2</v>
      </c>
      <c r="P82">
        <f t="shared" si="95"/>
        <v>4.0835890461344712E-2</v>
      </c>
      <c r="Q82">
        <f t="shared" si="96"/>
        <v>0</v>
      </c>
      <c r="R82">
        <f t="shared" si="97"/>
        <v>27.822707838515331</v>
      </c>
      <c r="S82">
        <f t="shared" si="98"/>
        <v>27.959941935483901</v>
      </c>
      <c r="T82">
        <f t="shared" si="99"/>
        <v>3.7859868116823976</v>
      </c>
      <c r="U82">
        <f t="shared" si="100"/>
        <v>40.179897266330848</v>
      </c>
      <c r="V82">
        <f t="shared" si="101"/>
        <v>1.5411650762977043</v>
      </c>
      <c r="W82">
        <f t="shared" si="102"/>
        <v>3.8356620627528062</v>
      </c>
      <c r="X82">
        <f t="shared" si="103"/>
        <v>2.2448217353846935</v>
      </c>
      <c r="Y82">
        <f t="shared" si="104"/>
        <v>-69.564683386413748</v>
      </c>
      <c r="Z82">
        <f t="shared" si="105"/>
        <v>40.482794895460771</v>
      </c>
      <c r="AA82">
        <f t="shared" si="106"/>
        <v>2.6310133485391702</v>
      </c>
      <c r="AB82">
        <f t="shared" si="107"/>
        <v>-26.450875142413807</v>
      </c>
      <c r="AC82">
        <v>-3.9523429165240202E-2</v>
      </c>
      <c r="AD82">
        <v>4.4368511680544002E-2</v>
      </c>
      <c r="AE82">
        <v>3.3441954221396402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50200.310251901261</v>
      </c>
      <c r="AK82" t="s">
        <v>452</v>
      </c>
      <c r="AL82">
        <v>2.33746153846154</v>
      </c>
      <c r="AM82">
        <v>1.2984</v>
      </c>
      <c r="AN82">
        <f t="shared" si="111"/>
        <v>-1.03906153846154</v>
      </c>
      <c r="AO82">
        <f t="shared" si="112"/>
        <v>-0.80026304564197481</v>
      </c>
      <c r="AP82">
        <v>-0.52849799724548097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-1.6360541830672872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-1.2495891262825904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0.64606417405157002</v>
      </c>
      <c r="BN82">
        <v>0.5</v>
      </c>
      <c r="BO82" t="s">
        <v>254</v>
      </c>
      <c r="BP82">
        <v>1684843318.4000001</v>
      </c>
      <c r="BQ82">
        <v>399.98409677419301</v>
      </c>
      <c r="BR82">
        <v>399.85422580645201</v>
      </c>
      <c r="BS82">
        <v>16.137793548387101</v>
      </c>
      <c r="BT82">
        <v>15.937261290322599</v>
      </c>
      <c r="BU82">
        <v>500.00680645161299</v>
      </c>
      <c r="BV82">
        <v>95.300374193548393</v>
      </c>
      <c r="BW82">
        <v>0.19998474193548399</v>
      </c>
      <c r="BX82">
        <v>28.183667741935501</v>
      </c>
      <c r="BY82">
        <v>27.959941935483901</v>
      </c>
      <c r="BZ82">
        <v>999.9</v>
      </c>
      <c r="CA82">
        <v>10001.2903225806</v>
      </c>
      <c r="CB82">
        <v>0</v>
      </c>
      <c r="CC82">
        <v>73.610129032258101</v>
      </c>
      <c r="CD82">
        <v>0</v>
      </c>
      <c r="CE82">
        <v>0</v>
      </c>
      <c r="CF82">
        <v>0</v>
      </c>
      <c r="CG82">
        <v>0</v>
      </c>
      <c r="CH82">
        <v>2.3190580645161298</v>
      </c>
      <c r="CI82">
        <v>0</v>
      </c>
      <c r="CJ82">
        <v>-14.235422580645199</v>
      </c>
      <c r="CK82">
        <v>-1.49271290322581</v>
      </c>
      <c r="CL82">
        <v>37.424999999999997</v>
      </c>
      <c r="CM82">
        <v>42.066064516129003</v>
      </c>
      <c r="CN82">
        <v>39.683</v>
      </c>
      <c r="CO82">
        <v>40.627000000000002</v>
      </c>
      <c r="CP82">
        <v>38.125</v>
      </c>
      <c r="CQ82">
        <v>0</v>
      </c>
      <c r="CR82">
        <v>0</v>
      </c>
      <c r="CS82">
        <v>0</v>
      </c>
      <c r="CT82">
        <v>59.200000047683702</v>
      </c>
      <c r="CU82">
        <v>2.33746153846154</v>
      </c>
      <c r="CV82">
        <v>0.54267350801950998</v>
      </c>
      <c r="CW82">
        <v>-2.38639659371806</v>
      </c>
      <c r="CX82">
        <v>-14.2789269230769</v>
      </c>
      <c r="CY82">
        <v>15</v>
      </c>
      <c r="CZ82">
        <v>1684839094.3</v>
      </c>
      <c r="DA82" t="s">
        <v>255</v>
      </c>
      <c r="DB82">
        <v>3</v>
      </c>
      <c r="DC82">
        <v>-3.7789999999999999</v>
      </c>
      <c r="DD82">
        <v>0.38100000000000001</v>
      </c>
      <c r="DE82">
        <v>400</v>
      </c>
      <c r="DF82">
        <v>16</v>
      </c>
      <c r="DG82">
        <v>1.48</v>
      </c>
      <c r="DH82">
        <v>0.45</v>
      </c>
      <c r="DI82">
        <v>0.15952416980769199</v>
      </c>
      <c r="DJ82">
        <v>-0.21572647873294801</v>
      </c>
      <c r="DK82">
        <v>0.101682914760232</v>
      </c>
      <c r="DL82">
        <v>1</v>
      </c>
      <c r="DM82">
        <v>2.3255454545454599</v>
      </c>
      <c r="DN82">
        <v>0.32117373980465103</v>
      </c>
      <c r="DO82">
        <v>0.21919370787102399</v>
      </c>
      <c r="DP82">
        <v>1</v>
      </c>
      <c r="DQ82">
        <v>0.20190192307692301</v>
      </c>
      <c r="DR82">
        <v>-1.2773755656107401E-2</v>
      </c>
      <c r="DS82">
        <v>2.62574899091928E-3</v>
      </c>
      <c r="DT82">
        <v>1</v>
      </c>
      <c r="DU82">
        <v>3</v>
      </c>
      <c r="DV82">
        <v>3</v>
      </c>
      <c r="DW82" t="s">
        <v>263</v>
      </c>
      <c r="DX82">
        <v>100</v>
      </c>
      <c r="DY82">
        <v>100</v>
      </c>
      <c r="DZ82">
        <v>-3.7789999999999999</v>
      </c>
      <c r="EA82">
        <v>0.38100000000000001</v>
      </c>
      <c r="EB82">
        <v>2</v>
      </c>
      <c r="EC82">
        <v>515.12900000000002</v>
      </c>
      <c r="ED82">
        <v>416.57499999999999</v>
      </c>
      <c r="EE82">
        <v>27.398700000000002</v>
      </c>
      <c r="EF82">
        <v>30.081900000000001</v>
      </c>
      <c r="EG82">
        <v>30.000299999999999</v>
      </c>
      <c r="EH82">
        <v>30.242999999999999</v>
      </c>
      <c r="EI82">
        <v>30.2758</v>
      </c>
      <c r="EJ82">
        <v>20.094999999999999</v>
      </c>
      <c r="EK82">
        <v>25.321400000000001</v>
      </c>
      <c r="EL82">
        <v>0</v>
      </c>
      <c r="EM82">
        <v>27.4161</v>
      </c>
      <c r="EN82">
        <v>399.82900000000001</v>
      </c>
      <c r="EO82">
        <v>15.906499999999999</v>
      </c>
      <c r="EP82">
        <v>100.5</v>
      </c>
      <c r="EQ82">
        <v>90.348399999999998</v>
      </c>
    </row>
    <row r="83" spans="1:147" x14ac:dyDescent="0.3">
      <c r="A83">
        <v>67</v>
      </c>
      <c r="B83">
        <v>1684843386.4000001</v>
      </c>
      <c r="C83">
        <v>4141</v>
      </c>
      <c r="D83" t="s">
        <v>453</v>
      </c>
      <c r="E83" t="s">
        <v>454</v>
      </c>
      <c r="F83">
        <v>1684843378.4000001</v>
      </c>
      <c r="G83">
        <f t="shared" si="86"/>
        <v>1.4489559951337526E-3</v>
      </c>
      <c r="H83">
        <f t="shared" si="87"/>
        <v>-1.4004162600090677</v>
      </c>
      <c r="I83">
        <f t="shared" si="88"/>
        <v>399.97148387096797</v>
      </c>
      <c r="J83">
        <f t="shared" si="89"/>
        <v>421.45532874178264</v>
      </c>
      <c r="K83">
        <f t="shared" si="90"/>
        <v>40.247904438980662</v>
      </c>
      <c r="L83">
        <f t="shared" si="91"/>
        <v>38.196252279488789</v>
      </c>
      <c r="M83">
        <f t="shared" si="92"/>
        <v>6.0489149373414833E-2</v>
      </c>
      <c r="N83">
        <f t="shared" si="93"/>
        <v>3.3552460353000146</v>
      </c>
      <c r="O83">
        <f t="shared" si="94"/>
        <v>5.9889788992679438E-2</v>
      </c>
      <c r="P83">
        <f t="shared" si="95"/>
        <v>3.7484473217065412E-2</v>
      </c>
      <c r="Q83">
        <f t="shared" si="96"/>
        <v>0</v>
      </c>
      <c r="R83">
        <f t="shared" si="97"/>
        <v>27.857174717427934</v>
      </c>
      <c r="S83">
        <f t="shared" si="98"/>
        <v>27.965409677419402</v>
      </c>
      <c r="T83">
        <f t="shared" si="99"/>
        <v>3.7871941246172218</v>
      </c>
      <c r="U83">
        <f t="shared" si="100"/>
        <v>40.169080416929127</v>
      </c>
      <c r="V83">
        <f t="shared" si="101"/>
        <v>1.5412140643683481</v>
      </c>
      <c r="W83">
        <f t="shared" si="102"/>
        <v>3.8368168959098412</v>
      </c>
      <c r="X83">
        <f t="shared" si="103"/>
        <v>2.2459800602488738</v>
      </c>
      <c r="Y83">
        <f t="shared" si="104"/>
        <v>-63.898959385398491</v>
      </c>
      <c r="Z83">
        <f t="shared" si="105"/>
        <v>40.415636206376753</v>
      </c>
      <c r="AA83">
        <f t="shared" si="106"/>
        <v>2.6276625580616759</v>
      </c>
      <c r="AB83">
        <f t="shared" si="107"/>
        <v>-20.855660620960059</v>
      </c>
      <c r="AC83">
        <v>-3.9506912125777303E-2</v>
      </c>
      <c r="AD83">
        <v>4.4349969856774703E-2</v>
      </c>
      <c r="AE83">
        <v>3.3430832509903201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50179.263449411235</v>
      </c>
      <c r="AK83" t="s">
        <v>455</v>
      </c>
      <c r="AL83">
        <v>2.2281769230769202</v>
      </c>
      <c r="AM83">
        <v>2.3196500000000002</v>
      </c>
      <c r="AN83">
        <f t="shared" si="111"/>
        <v>9.1473076923080043E-2</v>
      </c>
      <c r="AO83">
        <f t="shared" si="112"/>
        <v>3.9433999492630371E-2</v>
      </c>
      <c r="AP83">
        <v>-0.45237938717557402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-1.4004162600090677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25.35882773409492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0.64606417405157002</v>
      </c>
      <c r="BN83">
        <v>0.5</v>
      </c>
      <c r="BO83" t="s">
        <v>254</v>
      </c>
      <c r="BP83">
        <v>1684843378.4000001</v>
      </c>
      <c r="BQ83">
        <v>399.97148387096797</v>
      </c>
      <c r="BR83">
        <v>399.86541935483899</v>
      </c>
      <c r="BS83">
        <v>16.1388</v>
      </c>
      <c r="BT83">
        <v>15.954603225806499</v>
      </c>
      <c r="BU83">
        <v>500.014580645161</v>
      </c>
      <c r="BV83">
        <v>95.297432258064504</v>
      </c>
      <c r="BW83">
        <v>0.200006483870968</v>
      </c>
      <c r="BX83">
        <v>28.188838709677398</v>
      </c>
      <c r="BY83">
        <v>27.965409677419402</v>
      </c>
      <c r="BZ83">
        <v>999.9</v>
      </c>
      <c r="CA83">
        <v>9997.4193548387102</v>
      </c>
      <c r="CB83">
        <v>0</v>
      </c>
      <c r="CC83">
        <v>73.626696774193604</v>
      </c>
      <c r="CD83">
        <v>0</v>
      </c>
      <c r="CE83">
        <v>0</v>
      </c>
      <c r="CF83">
        <v>0</v>
      </c>
      <c r="CG83">
        <v>0</v>
      </c>
      <c r="CH83">
        <v>2.2555741935483899</v>
      </c>
      <c r="CI83">
        <v>0</v>
      </c>
      <c r="CJ83">
        <v>-14.8864580645161</v>
      </c>
      <c r="CK83">
        <v>-1.5841451612903199</v>
      </c>
      <c r="CL83">
        <v>37.276000000000003</v>
      </c>
      <c r="CM83">
        <v>41.933</v>
      </c>
      <c r="CN83">
        <v>39.533999999999999</v>
      </c>
      <c r="CO83">
        <v>40.521999999999998</v>
      </c>
      <c r="CP83">
        <v>37.991870967741903</v>
      </c>
      <c r="CQ83">
        <v>0</v>
      </c>
      <c r="CR83">
        <v>0</v>
      </c>
      <c r="CS83">
        <v>0</v>
      </c>
      <c r="CT83">
        <v>59.599999904632597</v>
      </c>
      <c r="CU83">
        <v>2.2281769230769202</v>
      </c>
      <c r="CV83">
        <v>-0.244560689200674</v>
      </c>
      <c r="CW83">
        <v>0.27087179528841399</v>
      </c>
      <c r="CX83">
        <v>-14.886200000000001</v>
      </c>
      <c r="CY83">
        <v>15</v>
      </c>
      <c r="CZ83">
        <v>1684839094.3</v>
      </c>
      <c r="DA83" t="s">
        <v>255</v>
      </c>
      <c r="DB83">
        <v>3</v>
      </c>
      <c r="DC83">
        <v>-3.7789999999999999</v>
      </c>
      <c r="DD83">
        <v>0.38100000000000001</v>
      </c>
      <c r="DE83">
        <v>400</v>
      </c>
      <c r="DF83">
        <v>16</v>
      </c>
      <c r="DG83">
        <v>1.48</v>
      </c>
      <c r="DH83">
        <v>0.45</v>
      </c>
      <c r="DI83">
        <v>0.13506190000000001</v>
      </c>
      <c r="DJ83">
        <v>-0.31944514033990701</v>
      </c>
      <c r="DK83">
        <v>9.3413074878832894E-2</v>
      </c>
      <c r="DL83">
        <v>1</v>
      </c>
      <c r="DM83">
        <v>2.27115</v>
      </c>
      <c r="DN83">
        <v>-0.36464783382317301</v>
      </c>
      <c r="DO83">
        <v>0.16485148343557299</v>
      </c>
      <c r="DP83">
        <v>1</v>
      </c>
      <c r="DQ83">
        <v>0.18538538461538501</v>
      </c>
      <c r="DR83">
        <v>-1.1889568855116901E-2</v>
      </c>
      <c r="DS83">
        <v>2.6857409531553102E-3</v>
      </c>
      <c r="DT83">
        <v>1</v>
      </c>
      <c r="DU83">
        <v>3</v>
      </c>
      <c r="DV83">
        <v>3</v>
      </c>
      <c r="DW83" t="s">
        <v>263</v>
      </c>
      <c r="DX83">
        <v>100</v>
      </c>
      <c r="DY83">
        <v>100</v>
      </c>
      <c r="DZ83">
        <v>-3.7789999999999999</v>
      </c>
      <c r="EA83">
        <v>0.38100000000000001</v>
      </c>
      <c r="EB83">
        <v>2</v>
      </c>
      <c r="EC83">
        <v>514.95899999999995</v>
      </c>
      <c r="ED83">
        <v>416.50700000000001</v>
      </c>
      <c r="EE83">
        <v>27.5185</v>
      </c>
      <c r="EF83">
        <v>30.094999999999999</v>
      </c>
      <c r="EG83">
        <v>30.0002</v>
      </c>
      <c r="EH83">
        <v>30.253399999999999</v>
      </c>
      <c r="EI83">
        <v>30.2836</v>
      </c>
      <c r="EJ83">
        <v>20.0959</v>
      </c>
      <c r="EK83">
        <v>25.321400000000001</v>
      </c>
      <c r="EL83">
        <v>0</v>
      </c>
      <c r="EM83">
        <v>27.534099999999999</v>
      </c>
      <c r="EN83">
        <v>399.96499999999997</v>
      </c>
      <c r="EO83">
        <v>15.9039</v>
      </c>
      <c r="EP83">
        <v>100.497</v>
      </c>
      <c r="EQ83">
        <v>90.344700000000003</v>
      </c>
    </row>
    <row r="84" spans="1:147" x14ac:dyDescent="0.3">
      <c r="A84">
        <v>68</v>
      </c>
      <c r="B84">
        <v>1684843446.4000001</v>
      </c>
      <c r="C84">
        <v>4201</v>
      </c>
      <c r="D84" t="s">
        <v>456</v>
      </c>
      <c r="E84" t="s">
        <v>457</v>
      </c>
      <c r="F84">
        <v>1684843438.4000001</v>
      </c>
      <c r="G84">
        <f t="shared" si="86"/>
        <v>1.4932679844751229E-3</v>
      </c>
      <c r="H84">
        <f t="shared" si="87"/>
        <v>-1.7701918987920933</v>
      </c>
      <c r="I84">
        <f t="shared" si="88"/>
        <v>400.02603225806502</v>
      </c>
      <c r="J84">
        <f t="shared" si="89"/>
        <v>429.92498357785047</v>
      </c>
      <c r="K84">
        <f t="shared" si="90"/>
        <v>41.057282299254268</v>
      </c>
      <c r="L84">
        <f t="shared" si="91"/>
        <v>38.201970950348198</v>
      </c>
      <c r="M84">
        <f t="shared" si="92"/>
        <v>6.2110313708668166E-2</v>
      </c>
      <c r="N84">
        <f t="shared" si="93"/>
        <v>3.3554546869367443</v>
      </c>
      <c r="O84">
        <f t="shared" si="94"/>
        <v>6.1478615847260575E-2</v>
      </c>
      <c r="P84">
        <f t="shared" si="95"/>
        <v>3.8480354918520317E-2</v>
      </c>
      <c r="Q84">
        <f t="shared" si="96"/>
        <v>0</v>
      </c>
      <c r="R84">
        <f t="shared" si="97"/>
        <v>27.858621869491369</v>
      </c>
      <c r="S84">
        <f t="shared" si="98"/>
        <v>27.9955580645161</v>
      </c>
      <c r="T84">
        <f t="shared" si="99"/>
        <v>3.7938571183713909</v>
      </c>
      <c r="U84">
        <f t="shared" si="100"/>
        <v>40.085238547688029</v>
      </c>
      <c r="V84">
        <f t="shared" si="101"/>
        <v>1.5390332180427253</v>
      </c>
      <c r="W84">
        <f t="shared" si="102"/>
        <v>3.8394014200808368</v>
      </c>
      <c r="X84">
        <f t="shared" si="103"/>
        <v>2.2548239003286659</v>
      </c>
      <c r="Y84">
        <f t="shared" si="104"/>
        <v>-65.853118115352913</v>
      </c>
      <c r="Z84">
        <f t="shared" si="105"/>
        <v>37.056924317858531</v>
      </c>
      <c r="AA84">
        <f t="shared" si="106"/>
        <v>2.4096434509230757</v>
      </c>
      <c r="AB84">
        <f t="shared" si="107"/>
        <v>-26.386550346571305</v>
      </c>
      <c r="AC84">
        <v>-3.9509996572932402E-2</v>
      </c>
      <c r="AD84">
        <v>4.4353432418918697E-2</v>
      </c>
      <c r="AE84">
        <v>3.3432909530346002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50181.121638021214</v>
      </c>
      <c r="AK84" t="s">
        <v>458</v>
      </c>
      <c r="AL84">
        <v>2.3333230769230799</v>
      </c>
      <c r="AM84">
        <v>1.3444</v>
      </c>
      <c r="AN84">
        <f t="shared" si="111"/>
        <v>-0.9889230769230799</v>
      </c>
      <c r="AO84">
        <f t="shared" si="112"/>
        <v>-0.73558693612249326</v>
      </c>
      <c r="AP84">
        <v>-0.57182878350266297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-1.7701918987920933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-1.3594586185438664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0.64606417405157002</v>
      </c>
      <c r="BN84">
        <v>0.5</v>
      </c>
      <c r="BO84" t="s">
        <v>254</v>
      </c>
      <c r="BP84">
        <v>1684843438.4000001</v>
      </c>
      <c r="BQ84">
        <v>400.02603225806502</v>
      </c>
      <c r="BR84">
        <v>399.87448387096799</v>
      </c>
      <c r="BS84">
        <v>16.115748387096801</v>
      </c>
      <c r="BT84">
        <v>15.925906451612899</v>
      </c>
      <c r="BU84">
        <v>499.99454838709698</v>
      </c>
      <c r="BV84">
        <v>95.298722580645205</v>
      </c>
      <c r="BW84">
        <v>0.199989677419355</v>
      </c>
      <c r="BX84">
        <v>28.200406451612899</v>
      </c>
      <c r="BY84">
        <v>27.9955580645161</v>
      </c>
      <c r="BZ84">
        <v>999.9</v>
      </c>
      <c r="CA84">
        <v>9998.0645161290304</v>
      </c>
      <c r="CB84">
        <v>0</v>
      </c>
      <c r="CC84">
        <v>73.633600000000001</v>
      </c>
      <c r="CD84">
        <v>0</v>
      </c>
      <c r="CE84">
        <v>0</v>
      </c>
      <c r="CF84">
        <v>0</v>
      </c>
      <c r="CG84">
        <v>0</v>
      </c>
      <c r="CH84">
        <v>2.32522580645161</v>
      </c>
      <c r="CI84">
        <v>0</v>
      </c>
      <c r="CJ84">
        <v>-15.553787096774199</v>
      </c>
      <c r="CK84">
        <v>-1.6878870967741899</v>
      </c>
      <c r="CL84">
        <v>37.133000000000003</v>
      </c>
      <c r="CM84">
        <v>41.811999999999998</v>
      </c>
      <c r="CN84">
        <v>39.375</v>
      </c>
      <c r="CO84">
        <v>40.430999999999997</v>
      </c>
      <c r="CP84">
        <v>37.872967741935497</v>
      </c>
      <c r="CQ84">
        <v>0</v>
      </c>
      <c r="CR84">
        <v>0</v>
      </c>
      <c r="CS84">
        <v>0</v>
      </c>
      <c r="CT84">
        <v>59.399999856948902</v>
      </c>
      <c r="CU84">
        <v>2.3333230769230799</v>
      </c>
      <c r="CV84">
        <v>6.1873501975034502E-2</v>
      </c>
      <c r="CW84">
        <v>-3.05357946309993</v>
      </c>
      <c r="CX84">
        <v>-15.580207692307701</v>
      </c>
      <c r="CY84">
        <v>15</v>
      </c>
      <c r="CZ84">
        <v>1684839094.3</v>
      </c>
      <c r="DA84" t="s">
        <v>255</v>
      </c>
      <c r="DB84">
        <v>3</v>
      </c>
      <c r="DC84">
        <v>-3.7789999999999999</v>
      </c>
      <c r="DD84">
        <v>0.38100000000000001</v>
      </c>
      <c r="DE84">
        <v>400</v>
      </c>
      <c r="DF84">
        <v>16</v>
      </c>
      <c r="DG84">
        <v>1.48</v>
      </c>
      <c r="DH84">
        <v>0.45</v>
      </c>
      <c r="DI84">
        <v>0.14172123076923099</v>
      </c>
      <c r="DJ84">
        <v>0.103341908990235</v>
      </c>
      <c r="DK84">
        <v>0.10889624297433199</v>
      </c>
      <c r="DL84">
        <v>1</v>
      </c>
      <c r="DM84">
        <v>2.3093909090909102</v>
      </c>
      <c r="DN84">
        <v>0.14851865671640199</v>
      </c>
      <c r="DO84">
        <v>0.16098509645613701</v>
      </c>
      <c r="DP84">
        <v>1</v>
      </c>
      <c r="DQ84">
        <v>0.18323323076923101</v>
      </c>
      <c r="DR84">
        <v>3.7759337488264398E-2</v>
      </c>
      <c r="DS84">
        <v>1.0062118293984099E-2</v>
      </c>
      <c r="DT84">
        <v>1</v>
      </c>
      <c r="DU84">
        <v>3</v>
      </c>
      <c r="DV84">
        <v>3</v>
      </c>
      <c r="DW84" t="s">
        <v>263</v>
      </c>
      <c r="DX84">
        <v>100</v>
      </c>
      <c r="DY84">
        <v>100</v>
      </c>
      <c r="DZ84">
        <v>-3.7789999999999999</v>
      </c>
      <c r="EA84">
        <v>0.38100000000000001</v>
      </c>
      <c r="EB84">
        <v>2</v>
      </c>
      <c r="EC84">
        <v>515.16899999999998</v>
      </c>
      <c r="ED84">
        <v>416.21</v>
      </c>
      <c r="EE84">
        <v>27.472899999999999</v>
      </c>
      <c r="EF84">
        <v>30.108000000000001</v>
      </c>
      <c r="EG84">
        <v>30.000299999999999</v>
      </c>
      <c r="EH84">
        <v>30.2638</v>
      </c>
      <c r="EI84">
        <v>30.294</v>
      </c>
      <c r="EJ84">
        <v>20.089099999999998</v>
      </c>
      <c r="EK84">
        <v>26.1675</v>
      </c>
      <c r="EL84">
        <v>0</v>
      </c>
      <c r="EM84">
        <v>27.468800000000002</v>
      </c>
      <c r="EN84">
        <v>399.827</v>
      </c>
      <c r="EO84">
        <v>15.8874</v>
      </c>
      <c r="EP84">
        <v>100.496</v>
      </c>
      <c r="EQ84">
        <v>90.343100000000007</v>
      </c>
    </row>
    <row r="85" spans="1:147" x14ac:dyDescent="0.3">
      <c r="A85">
        <v>69</v>
      </c>
      <c r="B85">
        <v>1684843506.4000001</v>
      </c>
      <c r="C85">
        <v>4261</v>
      </c>
      <c r="D85" t="s">
        <v>459</v>
      </c>
      <c r="E85" t="s">
        <v>460</v>
      </c>
      <c r="F85">
        <v>1684843498.4000001</v>
      </c>
      <c r="G85">
        <f t="shared" si="86"/>
        <v>1.2232075766113752E-3</v>
      </c>
      <c r="H85">
        <f t="shared" si="87"/>
        <v>-1.6601615762470316</v>
      </c>
      <c r="I85">
        <f t="shared" si="88"/>
        <v>400.01122580645199</v>
      </c>
      <c r="J85">
        <f t="shared" si="89"/>
        <v>436.44261448262802</v>
      </c>
      <c r="K85">
        <f t="shared" si="90"/>
        <v>41.680300586043863</v>
      </c>
      <c r="L85">
        <f t="shared" si="91"/>
        <v>38.201100387891699</v>
      </c>
      <c r="M85">
        <f t="shared" si="92"/>
        <v>5.0806572157308529E-2</v>
      </c>
      <c r="N85">
        <f t="shared" si="93"/>
        <v>3.3575625544917913</v>
      </c>
      <c r="O85">
        <f t="shared" si="94"/>
        <v>5.0383300036955209E-2</v>
      </c>
      <c r="P85">
        <f t="shared" si="95"/>
        <v>3.1527297764921441E-2</v>
      </c>
      <c r="Q85">
        <f t="shared" si="96"/>
        <v>0</v>
      </c>
      <c r="R85">
        <f t="shared" si="97"/>
        <v>27.912630205433171</v>
      </c>
      <c r="S85">
        <f t="shared" si="98"/>
        <v>27.9827032258064</v>
      </c>
      <c r="T85">
        <f t="shared" si="99"/>
        <v>3.7910148639953754</v>
      </c>
      <c r="U85">
        <f t="shared" si="100"/>
        <v>40.05448250181702</v>
      </c>
      <c r="V85">
        <f t="shared" si="101"/>
        <v>1.5371392574204268</v>
      </c>
      <c r="W85">
        <f t="shared" si="102"/>
        <v>3.8376210636367509</v>
      </c>
      <c r="X85">
        <f t="shared" si="103"/>
        <v>2.2538756065749483</v>
      </c>
      <c r="Y85">
        <f t="shared" si="104"/>
        <v>-53.943454128561648</v>
      </c>
      <c r="Z85">
        <f t="shared" si="105"/>
        <v>37.96483077703293</v>
      </c>
      <c r="AA85">
        <f t="shared" si="106"/>
        <v>2.4668747527279744</v>
      </c>
      <c r="AB85">
        <f t="shared" si="107"/>
        <v>-13.511748598800743</v>
      </c>
      <c r="AC85">
        <v>-3.9541161048353202E-2</v>
      </c>
      <c r="AD85">
        <v>4.4388417272736597E-2</v>
      </c>
      <c r="AE85">
        <v>3.3453892261472502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50220.44108854029</v>
      </c>
      <c r="AK85" t="s">
        <v>461</v>
      </c>
      <c r="AL85">
        <v>2.34528076923077</v>
      </c>
      <c r="AM85">
        <v>1.4563999999999999</v>
      </c>
      <c r="AN85">
        <f t="shared" si="111"/>
        <v>-0.88888076923077008</v>
      </c>
      <c r="AO85">
        <f t="shared" si="112"/>
        <v>-0.61032736146029265</v>
      </c>
      <c r="AP85">
        <v>-0.53628545877395895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-1.6601615762470316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-1.6384649667472908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0.64606417405157002</v>
      </c>
      <c r="BN85">
        <v>0.5</v>
      </c>
      <c r="BO85" t="s">
        <v>254</v>
      </c>
      <c r="BP85">
        <v>1684843498.4000001</v>
      </c>
      <c r="BQ85">
        <v>400.01122580645199</v>
      </c>
      <c r="BR85">
        <v>399.85993548387103</v>
      </c>
      <c r="BS85">
        <v>16.095687096774199</v>
      </c>
      <c r="BT85">
        <v>15.9401774193548</v>
      </c>
      <c r="BU85">
        <v>500.001451612903</v>
      </c>
      <c r="BV85">
        <v>95.300096774193605</v>
      </c>
      <c r="BW85">
        <v>0.19997403225806501</v>
      </c>
      <c r="BX85">
        <v>28.192438709677401</v>
      </c>
      <c r="BY85">
        <v>27.9827032258064</v>
      </c>
      <c r="BZ85">
        <v>999.9</v>
      </c>
      <c r="CA85">
        <v>10005.8064516129</v>
      </c>
      <c r="CB85">
        <v>0</v>
      </c>
      <c r="CC85">
        <v>73.633600000000001</v>
      </c>
      <c r="CD85">
        <v>0</v>
      </c>
      <c r="CE85">
        <v>0</v>
      </c>
      <c r="CF85">
        <v>0</v>
      </c>
      <c r="CG85">
        <v>0</v>
      </c>
      <c r="CH85">
        <v>2.32126129032258</v>
      </c>
      <c r="CI85">
        <v>0</v>
      </c>
      <c r="CJ85">
        <v>-16.260216129032301</v>
      </c>
      <c r="CK85">
        <v>-1.77755483870968</v>
      </c>
      <c r="CL85">
        <v>37</v>
      </c>
      <c r="CM85">
        <v>41.686999999999998</v>
      </c>
      <c r="CN85">
        <v>39.25</v>
      </c>
      <c r="CO85">
        <v>40.311999999999998</v>
      </c>
      <c r="CP85">
        <v>37.75</v>
      </c>
      <c r="CQ85">
        <v>0</v>
      </c>
      <c r="CR85">
        <v>0</v>
      </c>
      <c r="CS85">
        <v>0</v>
      </c>
      <c r="CT85">
        <v>59.399999856948902</v>
      </c>
      <c r="CU85">
        <v>2.34528076923077</v>
      </c>
      <c r="CV85">
        <v>0.376181180544299</v>
      </c>
      <c r="CW85">
        <v>-0.86539486423686696</v>
      </c>
      <c r="CX85">
        <v>-16.276269230769199</v>
      </c>
      <c r="CY85">
        <v>15</v>
      </c>
      <c r="CZ85">
        <v>1684839094.3</v>
      </c>
      <c r="DA85" t="s">
        <v>255</v>
      </c>
      <c r="DB85">
        <v>3</v>
      </c>
      <c r="DC85">
        <v>-3.7789999999999999</v>
      </c>
      <c r="DD85">
        <v>0.38100000000000001</v>
      </c>
      <c r="DE85">
        <v>400</v>
      </c>
      <c r="DF85">
        <v>16</v>
      </c>
      <c r="DG85">
        <v>1.48</v>
      </c>
      <c r="DH85">
        <v>0.45</v>
      </c>
      <c r="DI85">
        <v>0.13240342480769199</v>
      </c>
      <c r="DJ85">
        <v>0.12177686268251001</v>
      </c>
      <c r="DK85">
        <v>0.10411671133865801</v>
      </c>
      <c r="DL85">
        <v>1</v>
      </c>
      <c r="DM85">
        <v>2.3102704545454502</v>
      </c>
      <c r="DN85">
        <v>0.15229057360599699</v>
      </c>
      <c r="DO85">
        <v>0.189895513829371</v>
      </c>
      <c r="DP85">
        <v>1</v>
      </c>
      <c r="DQ85">
        <v>0.156682038461538</v>
      </c>
      <c r="DR85">
        <v>-1.03293434645273E-2</v>
      </c>
      <c r="DS85">
        <v>3.0622836310476298E-3</v>
      </c>
      <c r="DT85">
        <v>1</v>
      </c>
      <c r="DU85">
        <v>3</v>
      </c>
      <c r="DV85">
        <v>3</v>
      </c>
      <c r="DW85" t="s">
        <v>263</v>
      </c>
      <c r="DX85">
        <v>100</v>
      </c>
      <c r="DY85">
        <v>100</v>
      </c>
      <c r="DZ85">
        <v>-3.7789999999999999</v>
      </c>
      <c r="EA85">
        <v>0.38100000000000001</v>
      </c>
      <c r="EB85">
        <v>2</v>
      </c>
      <c r="EC85">
        <v>515.13400000000001</v>
      </c>
      <c r="ED85">
        <v>416.30200000000002</v>
      </c>
      <c r="EE85">
        <v>27.432200000000002</v>
      </c>
      <c r="EF85">
        <v>30.120999999999999</v>
      </c>
      <c r="EG85">
        <v>30.0002</v>
      </c>
      <c r="EH85">
        <v>30.275700000000001</v>
      </c>
      <c r="EI85">
        <v>30.306899999999999</v>
      </c>
      <c r="EJ85">
        <v>20.090900000000001</v>
      </c>
      <c r="EK85">
        <v>26.1675</v>
      </c>
      <c r="EL85">
        <v>0</v>
      </c>
      <c r="EM85">
        <v>27.444900000000001</v>
      </c>
      <c r="EN85">
        <v>399.69299999999998</v>
      </c>
      <c r="EO85">
        <v>15.961499999999999</v>
      </c>
      <c r="EP85">
        <v>100.494</v>
      </c>
      <c r="EQ85">
        <v>90.339600000000004</v>
      </c>
    </row>
    <row r="86" spans="1:147" x14ac:dyDescent="0.3">
      <c r="A86">
        <v>70</v>
      </c>
      <c r="B86">
        <v>1684843566.4000001</v>
      </c>
      <c r="C86">
        <v>4321</v>
      </c>
      <c r="D86" t="s">
        <v>462</v>
      </c>
      <c r="E86" t="s">
        <v>463</v>
      </c>
      <c r="F86">
        <v>1684843558.4000001</v>
      </c>
      <c r="G86">
        <f t="shared" si="86"/>
        <v>1.1281914298917426E-3</v>
      </c>
      <c r="H86">
        <f t="shared" si="87"/>
        <v>-1.6915570338516901</v>
      </c>
      <c r="I86">
        <f t="shared" si="88"/>
        <v>400.005258064516</v>
      </c>
      <c r="J86">
        <f t="shared" si="89"/>
        <v>441.81385877515129</v>
      </c>
      <c r="K86">
        <f t="shared" si="90"/>
        <v>42.192988453802037</v>
      </c>
      <c r="L86">
        <f t="shared" si="91"/>
        <v>38.200289329460603</v>
      </c>
      <c r="M86">
        <f t="shared" si="92"/>
        <v>4.687145809038816E-2</v>
      </c>
      <c r="N86">
        <f t="shared" si="93"/>
        <v>3.3563399456076697</v>
      </c>
      <c r="O86">
        <f t="shared" si="94"/>
        <v>4.6510832816771645E-2</v>
      </c>
      <c r="P86">
        <f t="shared" si="95"/>
        <v>2.91014398138758E-2</v>
      </c>
      <c r="Q86">
        <f t="shared" si="96"/>
        <v>0</v>
      </c>
      <c r="R86">
        <f t="shared" si="97"/>
        <v>27.916574085994451</v>
      </c>
      <c r="S86">
        <f t="shared" si="98"/>
        <v>27.974299999999999</v>
      </c>
      <c r="T86">
        <f t="shared" si="99"/>
        <v>3.7891578826900307</v>
      </c>
      <c r="U86">
        <f t="shared" si="100"/>
        <v>40.099253068300229</v>
      </c>
      <c r="V86">
        <f t="shared" si="101"/>
        <v>1.5372724954563326</v>
      </c>
      <c r="W86">
        <f t="shared" si="102"/>
        <v>3.8336686542213845</v>
      </c>
      <c r="X86">
        <f t="shared" si="103"/>
        <v>2.2518853872336981</v>
      </c>
      <c r="Y86">
        <f t="shared" si="104"/>
        <v>-49.753242058225851</v>
      </c>
      <c r="Z86">
        <f t="shared" si="105"/>
        <v>36.268783029142618</v>
      </c>
      <c r="AA86">
        <f t="shared" si="106"/>
        <v>2.3572210067196617</v>
      </c>
      <c r="AB86">
        <f t="shared" si="107"/>
        <v>-11.127238022363571</v>
      </c>
      <c r="AC86">
        <v>-3.9523084007176197E-2</v>
      </c>
      <c r="AD86">
        <v>4.43681242103795E-2</v>
      </c>
      <c r="AE86">
        <v>3.34417218254629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50201.360145711762</v>
      </c>
      <c r="AK86" t="s">
        <v>464</v>
      </c>
      <c r="AL86">
        <v>2.3623115384615399</v>
      </c>
      <c r="AM86">
        <v>1.5152000000000001</v>
      </c>
      <c r="AN86">
        <f t="shared" si="111"/>
        <v>-0.84711153846153975</v>
      </c>
      <c r="AO86">
        <f t="shared" si="112"/>
        <v>-0.55907572496141744</v>
      </c>
      <c r="AP86">
        <v>-0.54642719896882597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-1.6915570338516901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-1.7886664638658947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0.64606417405157002</v>
      </c>
      <c r="BN86">
        <v>0.5</v>
      </c>
      <c r="BO86" t="s">
        <v>254</v>
      </c>
      <c r="BP86">
        <v>1684843558.4000001</v>
      </c>
      <c r="BQ86">
        <v>400.005258064516</v>
      </c>
      <c r="BR86">
        <v>399.84500000000003</v>
      </c>
      <c r="BS86">
        <v>16.097183870967701</v>
      </c>
      <c r="BT86">
        <v>15.953754838709701</v>
      </c>
      <c r="BU86">
        <v>500.00412903225799</v>
      </c>
      <c r="BV86">
        <v>95.299541935483902</v>
      </c>
      <c r="BW86">
        <v>0.19992603225806399</v>
      </c>
      <c r="BX86">
        <v>28.174738709677399</v>
      </c>
      <c r="BY86">
        <v>27.974299999999999</v>
      </c>
      <c r="BZ86">
        <v>999.9</v>
      </c>
      <c r="CA86">
        <v>10001.2903225806</v>
      </c>
      <c r="CB86">
        <v>0</v>
      </c>
      <c r="CC86">
        <v>73.626696774193604</v>
      </c>
      <c r="CD86">
        <v>0</v>
      </c>
      <c r="CE86">
        <v>0</v>
      </c>
      <c r="CF86">
        <v>0</v>
      </c>
      <c r="CG86">
        <v>0</v>
      </c>
      <c r="CH86">
        <v>2.3416935483871</v>
      </c>
      <c r="CI86">
        <v>0</v>
      </c>
      <c r="CJ86">
        <v>-16.816019354838701</v>
      </c>
      <c r="CK86">
        <v>-1.8848</v>
      </c>
      <c r="CL86">
        <v>36.895000000000003</v>
      </c>
      <c r="CM86">
        <v>41.5741935483871</v>
      </c>
      <c r="CN86">
        <v>39.125</v>
      </c>
      <c r="CO86">
        <v>40.227645161290297</v>
      </c>
      <c r="CP86">
        <v>37.649000000000001</v>
      </c>
      <c r="CQ86">
        <v>0</v>
      </c>
      <c r="CR86">
        <v>0</v>
      </c>
      <c r="CS86">
        <v>0</v>
      </c>
      <c r="CT86">
        <v>59.399999856948902</v>
      </c>
      <c r="CU86">
        <v>2.3623115384615399</v>
      </c>
      <c r="CV86">
        <v>0.70751111443513803</v>
      </c>
      <c r="CW86">
        <v>-2.6515282123347599</v>
      </c>
      <c r="CX86">
        <v>-16.818392307692299</v>
      </c>
      <c r="CY86">
        <v>15</v>
      </c>
      <c r="CZ86">
        <v>1684839094.3</v>
      </c>
      <c r="DA86" t="s">
        <v>255</v>
      </c>
      <c r="DB86">
        <v>3</v>
      </c>
      <c r="DC86">
        <v>-3.7789999999999999</v>
      </c>
      <c r="DD86">
        <v>0.38100000000000001</v>
      </c>
      <c r="DE86">
        <v>400</v>
      </c>
      <c r="DF86">
        <v>16</v>
      </c>
      <c r="DG86">
        <v>1.48</v>
      </c>
      <c r="DH86">
        <v>0.45</v>
      </c>
      <c r="DI86">
        <v>0.15106439634615401</v>
      </c>
      <c r="DJ86">
        <v>0.152831681021104</v>
      </c>
      <c r="DK86">
        <v>0.105130257444692</v>
      </c>
      <c r="DL86">
        <v>1</v>
      </c>
      <c r="DM86">
        <v>2.3223477272727302</v>
      </c>
      <c r="DN86">
        <v>0.34684471185975202</v>
      </c>
      <c r="DO86">
        <v>0.222512692680498</v>
      </c>
      <c r="DP86">
        <v>1</v>
      </c>
      <c r="DQ86">
        <v>0.14389617307692301</v>
      </c>
      <c r="DR86">
        <v>-9.0213864936404594E-3</v>
      </c>
      <c r="DS86">
        <v>2.9231365709374698E-3</v>
      </c>
      <c r="DT86">
        <v>1</v>
      </c>
      <c r="DU86">
        <v>3</v>
      </c>
      <c r="DV86">
        <v>3</v>
      </c>
      <c r="DW86" t="s">
        <v>263</v>
      </c>
      <c r="DX86">
        <v>100</v>
      </c>
      <c r="DY86">
        <v>100</v>
      </c>
      <c r="DZ86">
        <v>-3.7789999999999999</v>
      </c>
      <c r="EA86">
        <v>0.38100000000000001</v>
      </c>
      <c r="EB86">
        <v>2</v>
      </c>
      <c r="EC86">
        <v>515.23099999999999</v>
      </c>
      <c r="ED86">
        <v>416.25200000000001</v>
      </c>
      <c r="EE86">
        <v>27.462800000000001</v>
      </c>
      <c r="EF86">
        <v>30.1356</v>
      </c>
      <c r="EG86">
        <v>30.000399999999999</v>
      </c>
      <c r="EH86">
        <v>30.287199999999999</v>
      </c>
      <c r="EI86">
        <v>30.317299999999999</v>
      </c>
      <c r="EJ86">
        <v>20.092099999999999</v>
      </c>
      <c r="EK86">
        <v>26.1675</v>
      </c>
      <c r="EL86">
        <v>0</v>
      </c>
      <c r="EM86">
        <v>27.478400000000001</v>
      </c>
      <c r="EN86">
        <v>399.72399999999999</v>
      </c>
      <c r="EO86">
        <v>15.961499999999999</v>
      </c>
      <c r="EP86">
        <v>100.492</v>
      </c>
      <c r="EQ86">
        <v>90.336100000000002</v>
      </c>
    </row>
    <row r="87" spans="1:147" x14ac:dyDescent="0.3">
      <c r="A87">
        <v>71</v>
      </c>
      <c r="B87">
        <v>1684843626.4000001</v>
      </c>
      <c r="C87">
        <v>4381</v>
      </c>
      <c r="D87" t="s">
        <v>465</v>
      </c>
      <c r="E87" t="s">
        <v>466</v>
      </c>
      <c r="F87">
        <v>1684843618.40645</v>
      </c>
      <c r="G87">
        <f t="shared" si="86"/>
        <v>1.0466641068621611E-3</v>
      </c>
      <c r="H87">
        <f t="shared" si="87"/>
        <v>-1.9388280661196782</v>
      </c>
      <c r="I87">
        <f t="shared" si="88"/>
        <v>400.026677419355</v>
      </c>
      <c r="J87">
        <f t="shared" si="89"/>
        <v>455.30610873519413</v>
      </c>
      <c r="K87">
        <f t="shared" si="90"/>
        <v>43.480927521773175</v>
      </c>
      <c r="L87">
        <f t="shared" si="91"/>
        <v>38.201839672137552</v>
      </c>
      <c r="M87">
        <f t="shared" si="92"/>
        <v>4.3426681775048333E-2</v>
      </c>
      <c r="N87">
        <f t="shared" si="93"/>
        <v>3.3571660225790043</v>
      </c>
      <c r="O87">
        <f t="shared" si="94"/>
        <v>4.311700291296381E-2</v>
      </c>
      <c r="P87">
        <f t="shared" si="95"/>
        <v>2.6975765981644934E-2</v>
      </c>
      <c r="Q87">
        <f t="shared" si="96"/>
        <v>0</v>
      </c>
      <c r="R87">
        <f t="shared" si="97"/>
        <v>27.935098236414522</v>
      </c>
      <c r="S87">
        <f t="shared" si="98"/>
        <v>27.9812935483871</v>
      </c>
      <c r="T87">
        <f t="shared" si="99"/>
        <v>3.7907032919472741</v>
      </c>
      <c r="U87">
        <f t="shared" si="100"/>
        <v>40.0965745496664</v>
      </c>
      <c r="V87">
        <f t="shared" si="101"/>
        <v>1.5371530657059478</v>
      </c>
      <c r="W87">
        <f t="shared" si="102"/>
        <v>3.8336268944917564</v>
      </c>
      <c r="X87">
        <f t="shared" si="103"/>
        <v>2.2535502262413263</v>
      </c>
      <c r="Y87">
        <f t="shared" si="104"/>
        <v>-46.15788711262131</v>
      </c>
      <c r="Z87">
        <f t="shared" si="105"/>
        <v>34.978073672388234</v>
      </c>
      <c r="AA87">
        <f t="shared" si="106"/>
        <v>2.2728514610835209</v>
      </c>
      <c r="AB87">
        <f t="shared" si="107"/>
        <v>-8.9069619791495569</v>
      </c>
      <c r="AC87">
        <v>-3.9535297781116703E-2</v>
      </c>
      <c r="AD87">
        <v>4.4381835241613203E-2</v>
      </c>
      <c r="AE87">
        <v>3.3449944993275702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50216.24197867974</v>
      </c>
      <c r="AK87" t="s">
        <v>467</v>
      </c>
      <c r="AL87">
        <v>2.2753423076923101</v>
      </c>
      <c r="AM87">
        <v>1.9253899999999999</v>
      </c>
      <c r="AN87">
        <f t="shared" si="111"/>
        <v>-0.34995230769231012</v>
      </c>
      <c r="AO87">
        <f t="shared" si="112"/>
        <v>-0.18175658318175025</v>
      </c>
      <c r="AP87">
        <v>-0.62630367658166997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-1.9388280661196782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-5.5018639902579745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0.64606417405157002</v>
      </c>
      <c r="BN87">
        <v>0.5</v>
      </c>
      <c r="BO87" t="s">
        <v>254</v>
      </c>
      <c r="BP87">
        <v>1684843618.40645</v>
      </c>
      <c r="BQ87">
        <v>400.026677419355</v>
      </c>
      <c r="BR87">
        <v>399.83025806451599</v>
      </c>
      <c r="BS87">
        <v>16.096141935483899</v>
      </c>
      <c r="BT87">
        <v>15.9630774193548</v>
      </c>
      <c r="BU87">
        <v>500.00390322580603</v>
      </c>
      <c r="BV87">
        <v>95.298254838709695</v>
      </c>
      <c r="BW87">
        <v>0.19997522580645199</v>
      </c>
      <c r="BX87">
        <v>28.174551612903201</v>
      </c>
      <c r="BY87">
        <v>27.9812935483871</v>
      </c>
      <c r="BZ87">
        <v>999.9</v>
      </c>
      <c r="CA87">
        <v>10004.516129032299</v>
      </c>
      <c r="CB87">
        <v>0</v>
      </c>
      <c r="CC87">
        <v>73.637051612903207</v>
      </c>
      <c r="CD87">
        <v>0</v>
      </c>
      <c r="CE87">
        <v>0</v>
      </c>
      <c r="CF87">
        <v>0</v>
      </c>
      <c r="CG87">
        <v>0</v>
      </c>
      <c r="CH87">
        <v>2.2764193548387102</v>
      </c>
      <c r="CI87">
        <v>0</v>
      </c>
      <c r="CJ87">
        <v>-17.032493548387102</v>
      </c>
      <c r="CK87">
        <v>-1.9343709677419401</v>
      </c>
      <c r="CL87">
        <v>36.792000000000002</v>
      </c>
      <c r="CM87">
        <v>41.495935483871001</v>
      </c>
      <c r="CN87">
        <v>39.03</v>
      </c>
      <c r="CO87">
        <v>40.133000000000003</v>
      </c>
      <c r="CP87">
        <v>37.561999999999998</v>
      </c>
      <c r="CQ87">
        <v>0</v>
      </c>
      <c r="CR87">
        <v>0</v>
      </c>
      <c r="CS87">
        <v>0</v>
      </c>
      <c r="CT87">
        <v>59.399999856948902</v>
      </c>
      <c r="CU87">
        <v>2.2753423076923101</v>
      </c>
      <c r="CV87">
        <v>-0.38331281237961701</v>
      </c>
      <c r="CW87">
        <v>-2.16052649895293</v>
      </c>
      <c r="CX87">
        <v>-17.032207692307701</v>
      </c>
      <c r="CY87">
        <v>15</v>
      </c>
      <c r="CZ87">
        <v>1684839094.3</v>
      </c>
      <c r="DA87" t="s">
        <v>255</v>
      </c>
      <c r="DB87">
        <v>3</v>
      </c>
      <c r="DC87">
        <v>-3.7789999999999999</v>
      </c>
      <c r="DD87">
        <v>0.38100000000000001</v>
      </c>
      <c r="DE87">
        <v>400</v>
      </c>
      <c r="DF87">
        <v>16</v>
      </c>
      <c r="DG87">
        <v>1.48</v>
      </c>
      <c r="DH87">
        <v>0.45</v>
      </c>
      <c r="DI87">
        <v>0.160518952307692</v>
      </c>
      <c r="DJ87">
        <v>0.18023409962216799</v>
      </c>
      <c r="DK87">
        <v>0.107398745791974</v>
      </c>
      <c r="DL87">
        <v>1</v>
      </c>
      <c r="DM87">
        <v>2.2597272727272699</v>
      </c>
      <c r="DN87">
        <v>-2.8546276240054801E-2</v>
      </c>
      <c r="DO87">
        <v>0.16209890830718199</v>
      </c>
      <c r="DP87">
        <v>1</v>
      </c>
      <c r="DQ87">
        <v>0.1343155</v>
      </c>
      <c r="DR87">
        <v>-1.3619056093933201E-2</v>
      </c>
      <c r="DS87">
        <v>3.1693951406683699E-3</v>
      </c>
      <c r="DT87">
        <v>1</v>
      </c>
      <c r="DU87">
        <v>3</v>
      </c>
      <c r="DV87">
        <v>3</v>
      </c>
      <c r="DW87" t="s">
        <v>263</v>
      </c>
      <c r="DX87">
        <v>100</v>
      </c>
      <c r="DY87">
        <v>100</v>
      </c>
      <c r="DZ87">
        <v>-3.7789999999999999</v>
      </c>
      <c r="EA87">
        <v>0.38100000000000001</v>
      </c>
      <c r="EB87">
        <v>2</v>
      </c>
      <c r="EC87">
        <v>515.20799999999997</v>
      </c>
      <c r="ED87">
        <v>416.09699999999998</v>
      </c>
      <c r="EE87">
        <v>27.488399999999999</v>
      </c>
      <c r="EF87">
        <v>30.147099999999998</v>
      </c>
      <c r="EG87">
        <v>30.0001</v>
      </c>
      <c r="EH87">
        <v>30.3002</v>
      </c>
      <c r="EI87">
        <v>30.330200000000001</v>
      </c>
      <c r="EJ87">
        <v>20.090299999999999</v>
      </c>
      <c r="EK87">
        <v>26.1675</v>
      </c>
      <c r="EL87">
        <v>0</v>
      </c>
      <c r="EM87">
        <v>27.497900000000001</v>
      </c>
      <c r="EN87">
        <v>399.69099999999997</v>
      </c>
      <c r="EO87">
        <v>15.961499999999999</v>
      </c>
      <c r="EP87">
        <v>100.489</v>
      </c>
      <c r="EQ87">
        <v>90.333799999999997</v>
      </c>
    </row>
    <row r="88" spans="1:147" x14ac:dyDescent="0.3">
      <c r="A88">
        <v>72</v>
      </c>
      <c r="B88">
        <v>1684843686.4000001</v>
      </c>
      <c r="C88">
        <v>4441</v>
      </c>
      <c r="D88" t="s">
        <v>468</v>
      </c>
      <c r="E88" t="s">
        <v>469</v>
      </c>
      <c r="F88">
        <v>1684843678.40645</v>
      </c>
      <c r="G88">
        <f t="shared" si="86"/>
        <v>9.7882838805071239E-4</v>
      </c>
      <c r="H88">
        <f t="shared" si="87"/>
        <v>-1.6492608188405595</v>
      </c>
      <c r="I88">
        <f t="shared" si="88"/>
        <v>399.99396774193502</v>
      </c>
      <c r="J88">
        <f t="shared" si="89"/>
        <v>448.90434668708878</v>
      </c>
      <c r="K88">
        <f t="shared" si="90"/>
        <v>42.869993748875977</v>
      </c>
      <c r="L88">
        <f t="shared" si="91"/>
        <v>38.199093021119218</v>
      </c>
      <c r="M88">
        <f t="shared" si="92"/>
        <v>4.0593332040481121E-2</v>
      </c>
      <c r="N88">
        <f t="shared" si="93"/>
        <v>3.3544744462416625</v>
      </c>
      <c r="O88">
        <f t="shared" si="94"/>
        <v>4.0322392983113159E-2</v>
      </c>
      <c r="P88">
        <f t="shared" si="95"/>
        <v>2.5225687493820696E-2</v>
      </c>
      <c r="Q88">
        <f t="shared" si="96"/>
        <v>0</v>
      </c>
      <c r="R88">
        <f t="shared" si="97"/>
        <v>27.945793360662755</v>
      </c>
      <c r="S88">
        <f t="shared" si="98"/>
        <v>27.9811709677419</v>
      </c>
      <c r="T88">
        <f t="shared" si="99"/>
        <v>3.790676199781541</v>
      </c>
      <c r="U88">
        <f t="shared" si="100"/>
        <v>40.105909549235925</v>
      </c>
      <c r="V88">
        <f t="shared" si="101"/>
        <v>1.5370943043320742</v>
      </c>
      <c r="W88">
        <f t="shared" si="102"/>
        <v>3.8325880689604208</v>
      </c>
      <c r="X88">
        <f t="shared" si="103"/>
        <v>2.2535818954494671</v>
      </c>
      <c r="Y88">
        <f t="shared" si="104"/>
        <v>-43.166331913036416</v>
      </c>
      <c r="Z88">
        <f t="shared" si="105"/>
        <v>34.130387655997382</v>
      </c>
      <c r="AA88">
        <f t="shared" si="106"/>
        <v>2.2194960632618983</v>
      </c>
      <c r="AB88">
        <f t="shared" si="107"/>
        <v>-6.8164481937771342</v>
      </c>
      <c r="AC88">
        <v>-3.9495506586911797E-2</v>
      </c>
      <c r="AD88">
        <v>4.4337166140218098E-2</v>
      </c>
      <c r="AE88">
        <v>3.3423151732949599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50168.559038881467</v>
      </c>
      <c r="AK88" t="s">
        <v>470</v>
      </c>
      <c r="AL88">
        <v>2.2964384615384601</v>
      </c>
      <c r="AM88">
        <v>1.2724</v>
      </c>
      <c r="AN88">
        <f t="shared" si="111"/>
        <v>-1.0240384615384601</v>
      </c>
      <c r="AO88">
        <f t="shared" si="112"/>
        <v>-0.80480859913428182</v>
      </c>
      <c r="AP88">
        <v>-0.53276416436006302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-1.6492608188405595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-1.2425314553990627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0.64606417405157002</v>
      </c>
      <c r="BN88">
        <v>0.5</v>
      </c>
      <c r="BO88" t="s">
        <v>254</v>
      </c>
      <c r="BP88">
        <v>1684843678.40645</v>
      </c>
      <c r="BQ88">
        <v>399.99396774193502</v>
      </c>
      <c r="BR88">
        <v>399.83145161290298</v>
      </c>
      <c r="BS88">
        <v>16.095367741935501</v>
      </c>
      <c r="BT88">
        <v>15.9709258064516</v>
      </c>
      <c r="BU88">
        <v>499.99822580645201</v>
      </c>
      <c r="BV88">
        <v>95.299132258064503</v>
      </c>
      <c r="BW88">
        <v>0.20004048387096801</v>
      </c>
      <c r="BX88">
        <v>28.1698967741935</v>
      </c>
      <c r="BY88">
        <v>27.9811709677419</v>
      </c>
      <c r="BZ88">
        <v>999.9</v>
      </c>
      <c r="CA88">
        <v>9994.3548387096798</v>
      </c>
      <c r="CB88">
        <v>0</v>
      </c>
      <c r="CC88">
        <v>73.687100000000001</v>
      </c>
      <c r="CD88">
        <v>0</v>
      </c>
      <c r="CE88">
        <v>0</v>
      </c>
      <c r="CF88">
        <v>0</v>
      </c>
      <c r="CG88">
        <v>0</v>
      </c>
      <c r="CH88">
        <v>2.27571935483871</v>
      </c>
      <c r="CI88">
        <v>0</v>
      </c>
      <c r="CJ88">
        <v>-17.798487096774199</v>
      </c>
      <c r="CK88">
        <v>-2.0020193548387102</v>
      </c>
      <c r="CL88">
        <v>36.689032258064501</v>
      </c>
      <c r="CM88">
        <v>41.389000000000003</v>
      </c>
      <c r="CN88">
        <v>38.936999999999998</v>
      </c>
      <c r="CO88">
        <v>40.061999999999998</v>
      </c>
      <c r="CP88">
        <v>37.471548387096803</v>
      </c>
      <c r="CQ88">
        <v>0</v>
      </c>
      <c r="CR88">
        <v>0</v>
      </c>
      <c r="CS88">
        <v>0</v>
      </c>
      <c r="CT88">
        <v>59.200000047683702</v>
      </c>
      <c r="CU88">
        <v>2.2964384615384601</v>
      </c>
      <c r="CV88">
        <v>-8.2817093716076304E-2</v>
      </c>
      <c r="CW88">
        <v>0.72976068739368405</v>
      </c>
      <c r="CX88">
        <v>-17.823526923076901</v>
      </c>
      <c r="CY88">
        <v>15</v>
      </c>
      <c r="CZ88">
        <v>1684839094.3</v>
      </c>
      <c r="DA88" t="s">
        <v>255</v>
      </c>
      <c r="DB88">
        <v>3</v>
      </c>
      <c r="DC88">
        <v>-3.7789999999999999</v>
      </c>
      <c r="DD88">
        <v>0.38100000000000001</v>
      </c>
      <c r="DE88">
        <v>400</v>
      </c>
      <c r="DF88">
        <v>16</v>
      </c>
      <c r="DG88">
        <v>1.48</v>
      </c>
      <c r="DH88">
        <v>0.45</v>
      </c>
      <c r="DI88">
        <v>0.150434655192308</v>
      </c>
      <c r="DJ88">
        <v>0.171687767547057</v>
      </c>
      <c r="DK88">
        <v>0.101236181435563</v>
      </c>
      <c r="DL88">
        <v>1</v>
      </c>
      <c r="DM88">
        <v>2.3001590909090899</v>
      </c>
      <c r="DN88">
        <v>1.7309971814698899E-2</v>
      </c>
      <c r="DO88">
        <v>0.180840017592373</v>
      </c>
      <c r="DP88">
        <v>1</v>
      </c>
      <c r="DQ88">
        <v>0.124521211538462</v>
      </c>
      <c r="DR88">
        <v>-8.57684611539593E-4</v>
      </c>
      <c r="DS88">
        <v>3.0362987041192301E-3</v>
      </c>
      <c r="DT88">
        <v>1</v>
      </c>
      <c r="DU88">
        <v>3</v>
      </c>
      <c r="DV88">
        <v>3</v>
      </c>
      <c r="DW88" t="s">
        <v>263</v>
      </c>
      <c r="DX88">
        <v>100</v>
      </c>
      <c r="DY88">
        <v>100</v>
      </c>
      <c r="DZ88">
        <v>-3.7789999999999999</v>
      </c>
      <c r="EA88">
        <v>0.38100000000000001</v>
      </c>
      <c r="EB88">
        <v>2</v>
      </c>
      <c r="EC88">
        <v>515.16399999999999</v>
      </c>
      <c r="ED88">
        <v>416.048</v>
      </c>
      <c r="EE88">
        <v>27.508199999999999</v>
      </c>
      <c r="EF88">
        <v>30.157499999999999</v>
      </c>
      <c r="EG88">
        <v>30</v>
      </c>
      <c r="EH88">
        <v>30.310600000000001</v>
      </c>
      <c r="EI88">
        <v>30.340599999999998</v>
      </c>
      <c r="EJ88">
        <v>20.0943</v>
      </c>
      <c r="EK88">
        <v>26.1675</v>
      </c>
      <c r="EL88">
        <v>0</v>
      </c>
      <c r="EM88">
        <v>27.520099999999999</v>
      </c>
      <c r="EN88">
        <v>399.85899999999998</v>
      </c>
      <c r="EO88">
        <v>15.9808</v>
      </c>
      <c r="EP88">
        <v>100.488</v>
      </c>
      <c r="EQ88">
        <v>90.333699999999993</v>
      </c>
    </row>
    <row r="89" spans="1:147" x14ac:dyDescent="0.3">
      <c r="A89">
        <v>73</v>
      </c>
      <c r="B89">
        <v>1684843746.4000001</v>
      </c>
      <c r="C89">
        <v>4501</v>
      </c>
      <c r="D89" t="s">
        <v>471</v>
      </c>
      <c r="E89" t="s">
        <v>472</v>
      </c>
      <c r="F89">
        <v>1684843738.4000001</v>
      </c>
      <c r="G89">
        <f t="shared" si="86"/>
        <v>9.0475723623099241E-4</v>
      </c>
      <c r="H89">
        <f t="shared" si="87"/>
        <v>-1.5078284998313687</v>
      </c>
      <c r="I89">
        <f t="shared" si="88"/>
        <v>400.00193548387102</v>
      </c>
      <c r="J89">
        <f t="shared" si="89"/>
        <v>448.188825543007</v>
      </c>
      <c r="K89">
        <f t="shared" si="90"/>
        <v>42.802024670754371</v>
      </c>
      <c r="L89">
        <f t="shared" si="91"/>
        <v>38.200177548351824</v>
      </c>
      <c r="M89">
        <f t="shared" si="92"/>
        <v>3.7524049664827475E-2</v>
      </c>
      <c r="N89">
        <f t="shared" si="93"/>
        <v>3.3543682346371293</v>
      </c>
      <c r="O89">
        <f t="shared" si="94"/>
        <v>3.7292399889155746E-2</v>
      </c>
      <c r="P89">
        <f t="shared" si="95"/>
        <v>2.3328443360427453E-2</v>
      </c>
      <c r="Q89">
        <f t="shared" si="96"/>
        <v>0</v>
      </c>
      <c r="R89">
        <f t="shared" si="97"/>
        <v>27.953028487970286</v>
      </c>
      <c r="S89">
        <f t="shared" si="98"/>
        <v>27.972870967741901</v>
      </c>
      <c r="T89">
        <f t="shared" si="99"/>
        <v>3.7888421679079025</v>
      </c>
      <c r="U89">
        <f t="shared" si="100"/>
        <v>40.113100863907363</v>
      </c>
      <c r="V89">
        <f t="shared" si="101"/>
        <v>1.5365004390228285</v>
      </c>
      <c r="W89">
        <f t="shared" si="102"/>
        <v>3.8304205008626702</v>
      </c>
      <c r="X89">
        <f t="shared" si="103"/>
        <v>2.252341728885074</v>
      </c>
      <c r="Y89">
        <f t="shared" si="104"/>
        <v>-39.899794117786762</v>
      </c>
      <c r="Z89">
        <f t="shared" si="105"/>
        <v>33.873213231077266</v>
      </c>
      <c r="AA89">
        <f t="shared" si="106"/>
        <v>2.2026440593542862</v>
      </c>
      <c r="AB89">
        <f t="shared" si="107"/>
        <v>-3.8239368273552117</v>
      </c>
      <c r="AC89">
        <v>-3.9493936662924597E-2</v>
      </c>
      <c r="AD89">
        <v>4.4335403763009602E-2</v>
      </c>
      <c r="AE89">
        <v>3.34220944501463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50168.28228971675</v>
      </c>
      <c r="AK89" t="s">
        <v>473</v>
      </c>
      <c r="AL89">
        <v>2.4273038461538499</v>
      </c>
      <c r="AM89">
        <v>1.9843999999999999</v>
      </c>
      <c r="AN89">
        <f t="shared" si="111"/>
        <v>-0.44290384615384992</v>
      </c>
      <c r="AO89">
        <f t="shared" si="112"/>
        <v>-0.22319282712852748</v>
      </c>
      <c r="AP89">
        <v>-0.48707698717720099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-1.5078284998313687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-4.4804307238070047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0.64606417405157002</v>
      </c>
      <c r="BN89">
        <v>0.5</v>
      </c>
      <c r="BO89" t="s">
        <v>254</v>
      </c>
      <c r="BP89">
        <v>1684843738.4000001</v>
      </c>
      <c r="BQ89">
        <v>400.00193548387102</v>
      </c>
      <c r="BR89">
        <v>399.85387096774201</v>
      </c>
      <c r="BS89">
        <v>16.0890129032258</v>
      </c>
      <c r="BT89">
        <v>15.973990322580599</v>
      </c>
      <c r="BU89">
        <v>500.012</v>
      </c>
      <c r="BV89">
        <v>95.299958064516105</v>
      </c>
      <c r="BW89">
        <v>0.200023709677419</v>
      </c>
      <c r="BX89">
        <v>28.160180645161301</v>
      </c>
      <c r="BY89">
        <v>27.972870967741901</v>
      </c>
      <c r="BZ89">
        <v>999.9</v>
      </c>
      <c r="CA89">
        <v>9993.8709677419392</v>
      </c>
      <c r="CB89">
        <v>0</v>
      </c>
      <c r="CC89">
        <v>73.687100000000001</v>
      </c>
      <c r="CD89">
        <v>0</v>
      </c>
      <c r="CE89">
        <v>0</v>
      </c>
      <c r="CF89">
        <v>0</v>
      </c>
      <c r="CG89">
        <v>0</v>
      </c>
      <c r="CH89">
        <v>2.4136387096774201</v>
      </c>
      <c r="CI89">
        <v>0</v>
      </c>
      <c r="CJ89">
        <v>-18.309893548387102</v>
      </c>
      <c r="CK89">
        <v>-2.08061612903226</v>
      </c>
      <c r="CL89">
        <v>36.608741935483899</v>
      </c>
      <c r="CM89">
        <v>41.311999999999998</v>
      </c>
      <c r="CN89">
        <v>38.818096774193499</v>
      </c>
      <c r="CO89">
        <v>40</v>
      </c>
      <c r="CP89">
        <v>37.375</v>
      </c>
      <c r="CQ89">
        <v>0</v>
      </c>
      <c r="CR89">
        <v>0</v>
      </c>
      <c r="CS89">
        <v>0</v>
      </c>
      <c r="CT89">
        <v>59.599999904632597</v>
      </c>
      <c r="CU89">
        <v>2.4273038461538499</v>
      </c>
      <c r="CV89">
        <v>0.96738803958795205</v>
      </c>
      <c r="CW89">
        <v>1.9206427327544999</v>
      </c>
      <c r="CX89">
        <v>-18.347315384615399</v>
      </c>
      <c r="CY89">
        <v>15</v>
      </c>
      <c r="CZ89">
        <v>1684839094.3</v>
      </c>
      <c r="DA89" t="s">
        <v>255</v>
      </c>
      <c r="DB89">
        <v>3</v>
      </c>
      <c r="DC89">
        <v>-3.7789999999999999</v>
      </c>
      <c r="DD89">
        <v>0.38100000000000001</v>
      </c>
      <c r="DE89">
        <v>400</v>
      </c>
      <c r="DF89">
        <v>16</v>
      </c>
      <c r="DG89">
        <v>1.48</v>
      </c>
      <c r="DH89">
        <v>0.45</v>
      </c>
      <c r="DI89">
        <v>0.16273673653846199</v>
      </c>
      <c r="DJ89">
        <v>-0.15511320840095499</v>
      </c>
      <c r="DK89">
        <v>7.23664856339193E-2</v>
      </c>
      <c r="DL89">
        <v>1</v>
      </c>
      <c r="DM89">
        <v>2.40132954545455</v>
      </c>
      <c r="DN89">
        <v>0.49155760810888599</v>
      </c>
      <c r="DO89">
        <v>0.22754806343390499</v>
      </c>
      <c r="DP89">
        <v>1</v>
      </c>
      <c r="DQ89">
        <v>0.115776326923077</v>
      </c>
      <c r="DR89">
        <v>-8.9803858960120393E-3</v>
      </c>
      <c r="DS89">
        <v>2.8414635565358398E-3</v>
      </c>
      <c r="DT89">
        <v>1</v>
      </c>
      <c r="DU89">
        <v>3</v>
      </c>
      <c r="DV89">
        <v>3</v>
      </c>
      <c r="DW89" t="s">
        <v>263</v>
      </c>
      <c r="DX89">
        <v>100</v>
      </c>
      <c r="DY89">
        <v>100</v>
      </c>
      <c r="DZ89">
        <v>-3.7789999999999999</v>
      </c>
      <c r="EA89">
        <v>0.38100000000000001</v>
      </c>
      <c r="EB89">
        <v>2</v>
      </c>
      <c r="EC89">
        <v>515.1</v>
      </c>
      <c r="ED89">
        <v>416.47399999999999</v>
      </c>
      <c r="EE89">
        <v>27.572500000000002</v>
      </c>
      <c r="EF89">
        <v>30.165400000000002</v>
      </c>
      <c r="EG89">
        <v>30</v>
      </c>
      <c r="EH89">
        <v>30.3184</v>
      </c>
      <c r="EI89">
        <v>30.348400000000002</v>
      </c>
      <c r="EJ89">
        <v>20.090900000000001</v>
      </c>
      <c r="EK89">
        <v>26.1675</v>
      </c>
      <c r="EL89">
        <v>0</v>
      </c>
      <c r="EM89">
        <v>27.587800000000001</v>
      </c>
      <c r="EN89">
        <v>399.81400000000002</v>
      </c>
      <c r="EO89">
        <v>15.981</v>
      </c>
      <c r="EP89">
        <v>100.48699999999999</v>
      </c>
      <c r="EQ89">
        <v>90.331999999999994</v>
      </c>
    </row>
    <row r="90" spans="1:147" x14ac:dyDescent="0.3">
      <c r="A90">
        <v>74</v>
      </c>
      <c r="B90">
        <v>1684843806.5</v>
      </c>
      <c r="C90">
        <v>4561.0999999046298</v>
      </c>
      <c r="D90" t="s">
        <v>474</v>
      </c>
      <c r="E90" t="s">
        <v>475</v>
      </c>
      <c r="F90">
        <v>1684843798.43871</v>
      </c>
      <c r="G90">
        <f t="shared" si="86"/>
        <v>8.5711573496010112E-4</v>
      </c>
      <c r="H90">
        <f t="shared" si="87"/>
        <v>-1.4914890061488955</v>
      </c>
      <c r="I90">
        <f t="shared" si="88"/>
        <v>399.98329032258101</v>
      </c>
      <c r="J90">
        <f t="shared" si="89"/>
        <v>450.97905959235089</v>
      </c>
      <c r="K90">
        <f t="shared" si="90"/>
        <v>43.06758412167008</v>
      </c>
      <c r="L90">
        <f t="shared" si="91"/>
        <v>38.197591743619668</v>
      </c>
      <c r="M90">
        <f t="shared" si="92"/>
        <v>3.5531607658125748E-2</v>
      </c>
      <c r="N90">
        <f t="shared" si="93"/>
        <v>3.3554764519951039</v>
      </c>
      <c r="O90">
        <f t="shared" si="94"/>
        <v>3.5323899613257118E-2</v>
      </c>
      <c r="P90">
        <f t="shared" si="95"/>
        <v>2.209599761507091E-2</v>
      </c>
      <c r="Q90">
        <f t="shared" si="96"/>
        <v>0</v>
      </c>
      <c r="R90">
        <f t="shared" si="97"/>
        <v>27.966742773649777</v>
      </c>
      <c r="S90">
        <f t="shared" si="98"/>
        <v>27.9714806451613</v>
      </c>
      <c r="T90">
        <f t="shared" si="99"/>
        <v>3.7885350272459304</v>
      </c>
      <c r="U90">
        <f t="shared" si="100"/>
        <v>40.09166772904539</v>
      </c>
      <c r="V90">
        <f t="shared" si="101"/>
        <v>1.5359249446120624</v>
      </c>
      <c r="W90">
        <f t="shared" si="102"/>
        <v>3.8310328095913158</v>
      </c>
      <c r="X90">
        <f t="shared" si="103"/>
        <v>2.252610082633868</v>
      </c>
      <c r="Y90">
        <f t="shared" si="104"/>
        <v>-37.798803911740457</v>
      </c>
      <c r="Z90">
        <f t="shared" si="105"/>
        <v>34.632515153843258</v>
      </c>
      <c r="AA90">
        <f t="shared" si="106"/>
        <v>2.2512899563227013</v>
      </c>
      <c r="AB90">
        <f t="shared" si="107"/>
        <v>-0.91499880157449809</v>
      </c>
      <c r="AC90">
        <v>-3.95103183250669E-2</v>
      </c>
      <c r="AD90">
        <v>4.4353793613876799E-2</v>
      </c>
      <c r="AE90">
        <v>3.3433126190368299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50187.742480090259</v>
      </c>
      <c r="AK90" t="s">
        <v>476</v>
      </c>
      <c r="AL90">
        <v>2.3090884615384599</v>
      </c>
      <c r="AM90">
        <v>1.7343999999999999</v>
      </c>
      <c r="AN90">
        <f t="shared" si="111"/>
        <v>-0.57468846153845998</v>
      </c>
      <c r="AO90">
        <f t="shared" si="112"/>
        <v>-0.33134712957706414</v>
      </c>
      <c r="AP90">
        <v>-0.48179880643158102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-1.4914890061488955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-3.017982987438018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0.64606417405157002</v>
      </c>
      <c r="BN90">
        <v>0.5</v>
      </c>
      <c r="BO90" t="s">
        <v>254</v>
      </c>
      <c r="BP90">
        <v>1684843798.43871</v>
      </c>
      <c r="BQ90">
        <v>399.98329032258101</v>
      </c>
      <c r="BR90">
        <v>399.83487096774201</v>
      </c>
      <c r="BS90">
        <v>16.083325806451601</v>
      </c>
      <c r="BT90">
        <v>15.9743580645161</v>
      </c>
      <c r="BU90">
        <v>500.00632258064502</v>
      </c>
      <c r="BV90">
        <v>95.297961290322604</v>
      </c>
      <c r="BW90">
        <v>0.20000741935483901</v>
      </c>
      <c r="BX90">
        <v>28.1629258064516</v>
      </c>
      <c r="BY90">
        <v>27.9714806451613</v>
      </c>
      <c r="BZ90">
        <v>999.9</v>
      </c>
      <c r="CA90">
        <v>9998.22580645161</v>
      </c>
      <c r="CB90">
        <v>0</v>
      </c>
      <c r="CC90">
        <v>73.687100000000001</v>
      </c>
      <c r="CD90">
        <v>0</v>
      </c>
      <c r="CE90">
        <v>0</v>
      </c>
      <c r="CF90">
        <v>0</v>
      </c>
      <c r="CG90">
        <v>0</v>
      </c>
      <c r="CH90">
        <v>2.3287258064516099</v>
      </c>
      <c r="CI90">
        <v>0</v>
      </c>
      <c r="CJ90">
        <v>-18.7021709677419</v>
      </c>
      <c r="CK90">
        <v>-2.1484290322580599</v>
      </c>
      <c r="CL90">
        <v>36.503999999999998</v>
      </c>
      <c r="CM90">
        <v>41.245935483871001</v>
      </c>
      <c r="CN90">
        <v>38.75</v>
      </c>
      <c r="CO90">
        <v>39.929000000000002</v>
      </c>
      <c r="CP90">
        <v>37.311999999999998</v>
      </c>
      <c r="CQ90">
        <v>0</v>
      </c>
      <c r="CR90">
        <v>0</v>
      </c>
      <c r="CS90">
        <v>0</v>
      </c>
      <c r="CT90">
        <v>59.399999856948902</v>
      </c>
      <c r="CU90">
        <v>2.3090884615384599</v>
      </c>
      <c r="CV90">
        <v>-0.78582223057739597</v>
      </c>
      <c r="CW90">
        <v>-0.39983931101359699</v>
      </c>
      <c r="CX90">
        <v>-18.6678423076923</v>
      </c>
      <c r="CY90">
        <v>15</v>
      </c>
      <c r="CZ90">
        <v>1684839094.3</v>
      </c>
      <c r="DA90" t="s">
        <v>255</v>
      </c>
      <c r="DB90">
        <v>3</v>
      </c>
      <c r="DC90">
        <v>-3.7789999999999999</v>
      </c>
      <c r="DD90">
        <v>0.38100000000000001</v>
      </c>
      <c r="DE90">
        <v>400</v>
      </c>
      <c r="DF90">
        <v>16</v>
      </c>
      <c r="DG90">
        <v>1.48</v>
      </c>
      <c r="DH90">
        <v>0.45</v>
      </c>
      <c r="DI90">
        <v>0.169205903846154</v>
      </c>
      <c r="DJ90">
        <v>-8.2776720721531402E-2</v>
      </c>
      <c r="DK90">
        <v>9.8478838913869396E-2</v>
      </c>
      <c r="DL90">
        <v>1</v>
      </c>
      <c r="DM90">
        <v>2.3297204545454502</v>
      </c>
      <c r="DN90">
        <v>-0.38251595905782299</v>
      </c>
      <c r="DO90">
        <v>0.21014578011417101</v>
      </c>
      <c r="DP90">
        <v>1</v>
      </c>
      <c r="DQ90">
        <v>0.10872036538461501</v>
      </c>
      <c r="DR90">
        <v>9.7076842488805703E-4</v>
      </c>
      <c r="DS90">
        <v>2.2706708431722402E-3</v>
      </c>
      <c r="DT90">
        <v>1</v>
      </c>
      <c r="DU90">
        <v>3</v>
      </c>
      <c r="DV90">
        <v>3</v>
      </c>
      <c r="DW90" t="s">
        <v>263</v>
      </c>
      <c r="DX90">
        <v>100</v>
      </c>
      <c r="DY90">
        <v>100</v>
      </c>
      <c r="DZ90">
        <v>-3.7789999999999999</v>
      </c>
      <c r="EA90">
        <v>0.38100000000000001</v>
      </c>
      <c r="EB90">
        <v>2</v>
      </c>
      <c r="EC90">
        <v>515.03599999999994</v>
      </c>
      <c r="ED90">
        <v>416.28199999999998</v>
      </c>
      <c r="EE90">
        <v>27.656500000000001</v>
      </c>
      <c r="EF90">
        <v>30.170500000000001</v>
      </c>
      <c r="EG90">
        <v>30</v>
      </c>
      <c r="EH90">
        <v>30.3262</v>
      </c>
      <c r="EI90">
        <v>30.356200000000001</v>
      </c>
      <c r="EJ90">
        <v>20.091100000000001</v>
      </c>
      <c r="EK90">
        <v>26.1675</v>
      </c>
      <c r="EL90">
        <v>0</v>
      </c>
      <c r="EM90">
        <v>27.665800000000001</v>
      </c>
      <c r="EN90">
        <v>399.84399999999999</v>
      </c>
      <c r="EO90">
        <v>15.989599999999999</v>
      </c>
      <c r="EP90">
        <v>100.48699999999999</v>
      </c>
      <c r="EQ90">
        <v>90.330200000000005</v>
      </c>
    </row>
    <row r="91" spans="1:147" x14ac:dyDescent="0.3">
      <c r="A91">
        <v>75</v>
      </c>
      <c r="B91">
        <v>1684843866.4000001</v>
      </c>
      <c r="C91">
        <v>4621</v>
      </c>
      <c r="D91" t="s">
        <v>477</v>
      </c>
      <c r="E91" t="s">
        <v>478</v>
      </c>
      <c r="F91">
        <v>1684843858.44839</v>
      </c>
      <c r="G91">
        <f t="shared" si="86"/>
        <v>8.0092467572690656E-4</v>
      </c>
      <c r="H91">
        <f t="shared" si="87"/>
        <v>-1.8195375091423769</v>
      </c>
      <c r="I91">
        <f t="shared" si="88"/>
        <v>400.01483870967701</v>
      </c>
      <c r="J91">
        <f t="shared" si="89"/>
        <v>471.3628904452446</v>
      </c>
      <c r="K91">
        <f t="shared" si="90"/>
        <v>45.015078186617693</v>
      </c>
      <c r="L91">
        <f t="shared" si="91"/>
        <v>38.201351029807263</v>
      </c>
      <c r="M91">
        <f t="shared" si="92"/>
        <v>3.3133154903809012E-2</v>
      </c>
      <c r="N91">
        <f t="shared" si="93"/>
        <v>3.3541480988332983</v>
      </c>
      <c r="O91">
        <f t="shared" si="94"/>
        <v>3.2952393734746531E-2</v>
      </c>
      <c r="P91">
        <f t="shared" si="95"/>
        <v>2.0611404387230838E-2</v>
      </c>
      <c r="Q91">
        <f t="shared" si="96"/>
        <v>0</v>
      </c>
      <c r="R91">
        <f t="shared" si="97"/>
        <v>27.992989152159975</v>
      </c>
      <c r="S91">
        <f t="shared" si="98"/>
        <v>27.985693548387101</v>
      </c>
      <c r="T91">
        <f t="shared" si="99"/>
        <v>3.7916758699746032</v>
      </c>
      <c r="U91">
        <f t="shared" si="100"/>
        <v>40.042430142479873</v>
      </c>
      <c r="V91">
        <f t="shared" si="101"/>
        <v>1.5352405577958945</v>
      </c>
      <c r="W91">
        <f t="shared" si="102"/>
        <v>3.8340344288125547</v>
      </c>
      <c r="X91">
        <f t="shared" si="103"/>
        <v>2.2564353121787084</v>
      </c>
      <c r="Y91">
        <f t="shared" si="104"/>
        <v>-35.320778199556578</v>
      </c>
      <c r="Z91">
        <f t="shared" si="105"/>
        <v>34.481141726353094</v>
      </c>
      <c r="AA91">
        <f t="shared" si="106"/>
        <v>2.2426466790730459</v>
      </c>
      <c r="AB91">
        <f t="shared" si="107"/>
        <v>1.4030102058695633</v>
      </c>
      <c r="AC91">
        <v>-3.9490682878660199E-2</v>
      </c>
      <c r="AD91">
        <v>4.4331751105125598E-2</v>
      </c>
      <c r="AE91">
        <v>3.3419903109361702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50161.616145721899</v>
      </c>
      <c r="AK91" t="s">
        <v>479</v>
      </c>
      <c r="AL91">
        <v>2.3400461538461501</v>
      </c>
      <c r="AM91">
        <v>1.6015999999999999</v>
      </c>
      <c r="AN91">
        <f t="shared" si="111"/>
        <v>-0.7384461538461502</v>
      </c>
      <c r="AO91">
        <f t="shared" si="112"/>
        <v>-0.46106777837546842</v>
      </c>
      <c r="AP91">
        <v>-0.58776899900081303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-1.8195375091423769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-2.168878518302475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0.64606417405157002</v>
      </c>
      <c r="BN91">
        <v>0.5</v>
      </c>
      <c r="BO91" t="s">
        <v>254</v>
      </c>
      <c r="BP91">
        <v>1684843858.44839</v>
      </c>
      <c r="BQ91">
        <v>400.01483870967701</v>
      </c>
      <c r="BR91">
        <v>399.821129032258</v>
      </c>
      <c r="BS91">
        <v>16.0758451612903</v>
      </c>
      <c r="BT91">
        <v>15.974019354838701</v>
      </c>
      <c r="BU91">
        <v>500.00125806451598</v>
      </c>
      <c r="BV91">
        <v>95.299796774193595</v>
      </c>
      <c r="BW91">
        <v>0.20003806451612899</v>
      </c>
      <c r="BX91">
        <v>28.1763774193548</v>
      </c>
      <c r="BY91">
        <v>27.985693548387101</v>
      </c>
      <c r="BZ91">
        <v>999.9</v>
      </c>
      <c r="CA91">
        <v>9993.0645161290304</v>
      </c>
      <c r="CB91">
        <v>0</v>
      </c>
      <c r="CC91">
        <v>73.690551612903207</v>
      </c>
      <c r="CD91">
        <v>0</v>
      </c>
      <c r="CE91">
        <v>0</v>
      </c>
      <c r="CF91">
        <v>0</v>
      </c>
      <c r="CG91">
        <v>0</v>
      </c>
      <c r="CH91">
        <v>2.3311419354838701</v>
      </c>
      <c r="CI91">
        <v>0</v>
      </c>
      <c r="CJ91">
        <v>-19.1441032258065</v>
      </c>
      <c r="CK91">
        <v>-2.1620193548387099</v>
      </c>
      <c r="CL91">
        <v>36.436999999999998</v>
      </c>
      <c r="CM91">
        <v>41.152999999999999</v>
      </c>
      <c r="CN91">
        <v>38.668999999999997</v>
      </c>
      <c r="CO91">
        <v>39.844516129032201</v>
      </c>
      <c r="CP91">
        <v>37.219516129032201</v>
      </c>
      <c r="CQ91">
        <v>0</v>
      </c>
      <c r="CR91">
        <v>0</v>
      </c>
      <c r="CS91">
        <v>0</v>
      </c>
      <c r="CT91">
        <v>59.399999856948902</v>
      </c>
      <c r="CU91">
        <v>2.3400461538461501</v>
      </c>
      <c r="CV91">
        <v>5.2512750578928499E-3</v>
      </c>
      <c r="CW91">
        <v>-1.5319076769220401</v>
      </c>
      <c r="CX91">
        <v>-19.1596807692308</v>
      </c>
      <c r="CY91">
        <v>15</v>
      </c>
      <c r="CZ91">
        <v>1684839094.3</v>
      </c>
      <c r="DA91" t="s">
        <v>255</v>
      </c>
      <c r="DB91">
        <v>3</v>
      </c>
      <c r="DC91">
        <v>-3.7789999999999999</v>
      </c>
      <c r="DD91">
        <v>0.38100000000000001</v>
      </c>
      <c r="DE91">
        <v>400</v>
      </c>
      <c r="DF91">
        <v>16</v>
      </c>
      <c r="DG91">
        <v>1.48</v>
      </c>
      <c r="DH91">
        <v>0.45</v>
      </c>
      <c r="DI91">
        <v>0.18304438648076901</v>
      </c>
      <c r="DJ91">
        <v>9.0070129706369198E-2</v>
      </c>
      <c r="DK91">
        <v>8.9276775934732905E-2</v>
      </c>
      <c r="DL91">
        <v>1</v>
      </c>
      <c r="DM91">
        <v>2.3238340909090902</v>
      </c>
      <c r="DN91">
        <v>0.17170012518602401</v>
      </c>
      <c r="DO91">
        <v>0.18512483618945799</v>
      </c>
      <c r="DP91">
        <v>1</v>
      </c>
      <c r="DQ91">
        <v>0.10187400961538499</v>
      </c>
      <c r="DR91">
        <v>-8.3400316979415805E-4</v>
      </c>
      <c r="DS91">
        <v>2.4635730843680999E-3</v>
      </c>
      <c r="DT91">
        <v>1</v>
      </c>
      <c r="DU91">
        <v>3</v>
      </c>
      <c r="DV91">
        <v>3</v>
      </c>
      <c r="DW91" t="s">
        <v>263</v>
      </c>
      <c r="DX91">
        <v>100</v>
      </c>
      <c r="DY91">
        <v>100</v>
      </c>
      <c r="DZ91">
        <v>-3.7789999999999999</v>
      </c>
      <c r="EA91">
        <v>0.38100000000000001</v>
      </c>
      <c r="EB91">
        <v>2</v>
      </c>
      <c r="EC91">
        <v>515.58600000000001</v>
      </c>
      <c r="ED91">
        <v>415.94799999999998</v>
      </c>
      <c r="EE91">
        <v>27.6737</v>
      </c>
      <c r="EF91">
        <v>30.175799999999999</v>
      </c>
      <c r="EG91">
        <v>30</v>
      </c>
      <c r="EH91">
        <v>30.331499999999998</v>
      </c>
      <c r="EI91">
        <v>30.361899999999999</v>
      </c>
      <c r="EJ91">
        <v>20.0898</v>
      </c>
      <c r="EK91">
        <v>26.1675</v>
      </c>
      <c r="EL91">
        <v>0</v>
      </c>
      <c r="EM91">
        <v>27.679500000000001</v>
      </c>
      <c r="EN91">
        <v>399.90699999999998</v>
      </c>
      <c r="EO91">
        <v>16.017700000000001</v>
      </c>
      <c r="EP91">
        <v>100.489</v>
      </c>
      <c r="EQ91">
        <v>90.330200000000005</v>
      </c>
    </row>
    <row r="92" spans="1:147" x14ac:dyDescent="0.3">
      <c r="A92">
        <v>76</v>
      </c>
      <c r="B92">
        <v>1684843926.4000001</v>
      </c>
      <c r="C92">
        <v>4681</v>
      </c>
      <c r="D92" t="s">
        <v>480</v>
      </c>
      <c r="E92" t="s">
        <v>481</v>
      </c>
      <c r="F92">
        <v>1684843918.43871</v>
      </c>
      <c r="G92">
        <f t="shared" si="86"/>
        <v>5.6948343029061626E-4</v>
      </c>
      <c r="H92">
        <f t="shared" si="87"/>
        <v>-1.3457276062195087</v>
      </c>
      <c r="I92">
        <f t="shared" si="88"/>
        <v>399.968677419355</v>
      </c>
      <c r="J92">
        <f t="shared" si="89"/>
        <v>474.85415815859147</v>
      </c>
      <c r="K92">
        <f t="shared" si="90"/>
        <v>45.347073433786576</v>
      </c>
      <c r="L92">
        <f t="shared" si="91"/>
        <v>38.19574636659803</v>
      </c>
      <c r="M92">
        <f t="shared" si="92"/>
        <v>2.3508570269309779E-2</v>
      </c>
      <c r="N92">
        <f t="shared" si="93"/>
        <v>3.3566082724358526</v>
      </c>
      <c r="O92">
        <f t="shared" si="94"/>
        <v>2.3417482833588459E-2</v>
      </c>
      <c r="P92">
        <f t="shared" si="95"/>
        <v>1.4644081078779535E-2</v>
      </c>
      <c r="Q92">
        <f t="shared" si="96"/>
        <v>0</v>
      </c>
      <c r="R92">
        <f t="shared" si="97"/>
        <v>28.048165859219466</v>
      </c>
      <c r="S92">
        <f t="shared" si="98"/>
        <v>27.993848387096801</v>
      </c>
      <c r="T92">
        <f t="shared" si="99"/>
        <v>3.7934789949494792</v>
      </c>
      <c r="U92">
        <f t="shared" si="100"/>
        <v>40.055247542010747</v>
      </c>
      <c r="V92">
        <f t="shared" si="101"/>
        <v>1.535919176675663</v>
      </c>
      <c r="W92">
        <f t="shared" si="102"/>
        <v>3.8345017717460372</v>
      </c>
      <c r="X92">
        <f t="shared" si="103"/>
        <v>2.2575598182738164</v>
      </c>
      <c r="Y92">
        <f t="shared" si="104"/>
        <v>-25.114219275816176</v>
      </c>
      <c r="Z92">
        <f t="shared" si="105"/>
        <v>33.409572699507748</v>
      </c>
      <c r="AA92">
        <f t="shared" si="106"/>
        <v>2.1714702623927558</v>
      </c>
      <c r="AB92">
        <f t="shared" si="107"/>
        <v>10.466823686084329</v>
      </c>
      <c r="AC92">
        <v>-3.9527051158611201E-2</v>
      </c>
      <c r="AD92">
        <v>4.4372577685406998E-2</v>
      </c>
      <c r="AE92">
        <v>3.3444392880285201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50205.511938181335</v>
      </c>
      <c r="AK92" t="s">
        <v>482</v>
      </c>
      <c r="AL92">
        <v>2.31573846153846</v>
      </c>
      <c r="AM92">
        <v>1.39236</v>
      </c>
      <c r="AN92">
        <f t="shared" si="111"/>
        <v>-0.92337846153845993</v>
      </c>
      <c r="AO92">
        <f t="shared" si="112"/>
        <v>-0.66317508513492196</v>
      </c>
      <c r="AP92">
        <v>-0.43471319720601198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-1.3457276062195087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-1.5078974201760784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0.64606417405157002</v>
      </c>
      <c r="BN92">
        <v>0.5</v>
      </c>
      <c r="BO92" t="s">
        <v>254</v>
      </c>
      <c r="BP92">
        <v>1684843918.43871</v>
      </c>
      <c r="BQ92">
        <v>399.968677419355</v>
      </c>
      <c r="BR92">
        <v>399.82422580645198</v>
      </c>
      <c r="BS92">
        <v>16.083454838709699</v>
      </c>
      <c r="BT92">
        <v>16.0110548387097</v>
      </c>
      <c r="BU92">
        <v>500.00741935483899</v>
      </c>
      <c r="BV92">
        <v>95.296812903225799</v>
      </c>
      <c r="BW92">
        <v>0.20003103225806501</v>
      </c>
      <c r="BX92">
        <v>28.178470967741902</v>
      </c>
      <c r="BY92">
        <v>27.993848387096801</v>
      </c>
      <c r="BZ92">
        <v>999.9</v>
      </c>
      <c r="CA92">
        <v>10002.580645161301</v>
      </c>
      <c r="CB92">
        <v>0</v>
      </c>
      <c r="CC92">
        <v>73.687100000000001</v>
      </c>
      <c r="CD92">
        <v>0</v>
      </c>
      <c r="CE92">
        <v>0</v>
      </c>
      <c r="CF92">
        <v>0</v>
      </c>
      <c r="CG92">
        <v>0</v>
      </c>
      <c r="CH92">
        <v>2.2994903225806498</v>
      </c>
      <c r="CI92">
        <v>0</v>
      </c>
      <c r="CJ92">
        <v>-19.458058064516099</v>
      </c>
      <c r="CK92">
        <v>-2.2047774193548402</v>
      </c>
      <c r="CL92">
        <v>36.372967741935497</v>
      </c>
      <c r="CM92">
        <v>41.061999999999998</v>
      </c>
      <c r="CN92">
        <v>38.5741935483871</v>
      </c>
      <c r="CO92">
        <v>39.765999999999998</v>
      </c>
      <c r="CP92">
        <v>37.164999999999999</v>
      </c>
      <c r="CQ92">
        <v>0</v>
      </c>
      <c r="CR92">
        <v>0</v>
      </c>
      <c r="CS92">
        <v>0</v>
      </c>
      <c r="CT92">
        <v>59.200000047683702</v>
      </c>
      <c r="CU92">
        <v>2.31573846153846</v>
      </c>
      <c r="CV92">
        <v>-0.29266324747489603</v>
      </c>
      <c r="CW92">
        <v>-2.1105709443817799</v>
      </c>
      <c r="CX92">
        <v>-19.5009615384615</v>
      </c>
      <c r="CY92">
        <v>15</v>
      </c>
      <c r="CZ92">
        <v>1684839094.3</v>
      </c>
      <c r="DA92" t="s">
        <v>255</v>
      </c>
      <c r="DB92">
        <v>3</v>
      </c>
      <c r="DC92">
        <v>-3.7789999999999999</v>
      </c>
      <c r="DD92">
        <v>0.38100000000000001</v>
      </c>
      <c r="DE92">
        <v>400</v>
      </c>
      <c r="DF92">
        <v>16</v>
      </c>
      <c r="DG92">
        <v>1.48</v>
      </c>
      <c r="DH92">
        <v>0.45</v>
      </c>
      <c r="DI92">
        <v>0.16957030519230801</v>
      </c>
      <c r="DJ92">
        <v>-0.30867703649543798</v>
      </c>
      <c r="DK92">
        <v>0.104465841338284</v>
      </c>
      <c r="DL92">
        <v>1</v>
      </c>
      <c r="DM92">
        <v>2.3116886363636402</v>
      </c>
      <c r="DN92">
        <v>-0.12436588589042399</v>
      </c>
      <c r="DO92">
        <v>0.194124823029726</v>
      </c>
      <c r="DP92">
        <v>1</v>
      </c>
      <c r="DQ92">
        <v>8.0422157692307705E-2</v>
      </c>
      <c r="DR92">
        <v>-8.8246313125207795E-2</v>
      </c>
      <c r="DS92">
        <v>1.3805565875488099E-2</v>
      </c>
      <c r="DT92">
        <v>1</v>
      </c>
      <c r="DU92">
        <v>3</v>
      </c>
      <c r="DV92">
        <v>3</v>
      </c>
      <c r="DW92" t="s">
        <v>263</v>
      </c>
      <c r="DX92">
        <v>100</v>
      </c>
      <c r="DY92">
        <v>100</v>
      </c>
      <c r="DZ92">
        <v>-3.7789999999999999</v>
      </c>
      <c r="EA92">
        <v>0.38100000000000001</v>
      </c>
      <c r="EB92">
        <v>2</v>
      </c>
      <c r="EC92">
        <v>515.37400000000002</v>
      </c>
      <c r="ED92">
        <v>416.35599999999999</v>
      </c>
      <c r="EE92">
        <v>27.6204</v>
      </c>
      <c r="EF92">
        <v>30.175799999999999</v>
      </c>
      <c r="EG92">
        <v>30.000299999999999</v>
      </c>
      <c r="EH92">
        <v>30.3367</v>
      </c>
      <c r="EI92">
        <v>30.366599999999998</v>
      </c>
      <c r="EJ92">
        <v>20.090399999999999</v>
      </c>
      <c r="EK92">
        <v>25.326499999999999</v>
      </c>
      <c r="EL92">
        <v>0</v>
      </c>
      <c r="EM92">
        <v>27.6203</v>
      </c>
      <c r="EN92">
        <v>399.79300000000001</v>
      </c>
      <c r="EO92">
        <v>16.055700000000002</v>
      </c>
      <c r="EP92">
        <v>100.488</v>
      </c>
      <c r="EQ92">
        <v>90.330399999999997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2023-05-23T14:32:46Z</dcterms:created>
  <dcterms:modified xsi:type="dcterms:W3CDTF">2023-05-25T15:14:54Z</dcterms:modified>
</cp:coreProperties>
</file>