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be365-my.sharepoint.com/personal/lea_berg_unibe_ch/Documents/Raissig Lab R/Brachy/PME53-cr/leaf_area_corrected/"/>
    </mc:Choice>
  </mc:AlternateContent>
  <xr:revisionPtr revIDLastSave="4" documentId="11_ACE071004D539C8A7B6CEA93FD4FF4130806AD96" xr6:coauthVersionLast="47" xr6:coauthVersionMax="47" xr10:uidLastSave="{F075CA54-9354-4797-BFF1-2195B5D63F78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2" i="1" l="1"/>
  <c r="BK92" i="1"/>
  <c r="BJ92" i="1"/>
  <c r="Q92" i="1" s="1"/>
  <c r="BI92" i="1"/>
  <c r="BH92" i="1"/>
  <c r="BG92" i="1"/>
  <c r="BF92" i="1"/>
  <c r="BE92" i="1"/>
  <c r="BD92" i="1"/>
  <c r="AY92" i="1" s="1"/>
  <c r="BA92" i="1"/>
  <c r="AV92" i="1"/>
  <c r="AT92" i="1"/>
  <c r="AX92" i="1" s="1"/>
  <c r="AN92" i="1"/>
  <c r="AO92" i="1" s="1"/>
  <c r="AJ92" i="1"/>
  <c r="AH92" i="1" s="1"/>
  <c r="W92" i="1"/>
  <c r="V92" i="1"/>
  <c r="U92" i="1" s="1"/>
  <c r="N92" i="1"/>
  <c r="BL91" i="1"/>
  <c r="BK91" i="1"/>
  <c r="BJ91" i="1"/>
  <c r="BI91" i="1"/>
  <c r="BH91" i="1"/>
  <c r="BG91" i="1"/>
  <c r="BF91" i="1"/>
  <c r="BE91" i="1"/>
  <c r="BD91" i="1"/>
  <c r="BA91" i="1"/>
  <c r="AY91" i="1"/>
  <c r="AT91" i="1"/>
  <c r="AN91" i="1"/>
  <c r="AO91" i="1" s="1"/>
  <c r="AJ91" i="1"/>
  <c r="AH91" i="1"/>
  <c r="W91" i="1"/>
  <c r="V91" i="1"/>
  <c r="U91" i="1" s="1"/>
  <c r="N91" i="1"/>
  <c r="BL90" i="1"/>
  <c r="BK90" i="1"/>
  <c r="BI90" i="1"/>
  <c r="BH90" i="1"/>
  <c r="BG90" i="1"/>
  <c r="BF90" i="1"/>
  <c r="BE90" i="1"/>
  <c r="BD90" i="1"/>
  <c r="AY90" i="1" s="1"/>
  <c r="BA90" i="1"/>
  <c r="AT90" i="1"/>
  <c r="AO90" i="1"/>
  <c r="AN90" i="1"/>
  <c r="AJ90" i="1"/>
  <c r="AH90" i="1"/>
  <c r="W90" i="1"/>
  <c r="V90" i="1"/>
  <c r="U90" i="1"/>
  <c r="N90" i="1"/>
  <c r="I90" i="1"/>
  <c r="H90" i="1"/>
  <c r="AW90" i="1" s="1"/>
  <c r="BL89" i="1"/>
  <c r="BK89" i="1"/>
  <c r="BI89" i="1"/>
  <c r="BH89" i="1"/>
  <c r="BG89" i="1"/>
  <c r="BF89" i="1"/>
  <c r="BE89" i="1"/>
  <c r="BD89" i="1"/>
  <c r="AY89" i="1" s="1"/>
  <c r="BA89" i="1"/>
  <c r="AT89" i="1"/>
  <c r="AN89" i="1"/>
  <c r="AO89" i="1" s="1"/>
  <c r="AJ89" i="1"/>
  <c r="AH89" i="1"/>
  <c r="W89" i="1"/>
  <c r="V89" i="1"/>
  <c r="U89" i="1"/>
  <c r="N89" i="1"/>
  <c r="L89" i="1"/>
  <c r="H89" i="1"/>
  <c r="AW89" i="1" s="1"/>
  <c r="BL88" i="1"/>
  <c r="BK88" i="1"/>
  <c r="BJ88" i="1" s="1"/>
  <c r="BI88" i="1"/>
  <c r="BH88" i="1"/>
  <c r="BG88" i="1"/>
  <c r="BF88" i="1"/>
  <c r="BE88" i="1"/>
  <c r="BD88" i="1"/>
  <c r="BA88" i="1"/>
  <c r="AY88" i="1"/>
  <c r="AT88" i="1"/>
  <c r="AN88" i="1"/>
  <c r="AO88" i="1" s="1"/>
  <c r="AJ88" i="1"/>
  <c r="AH88" i="1" s="1"/>
  <c r="AI88" i="1" s="1"/>
  <c r="W88" i="1"/>
  <c r="V88" i="1"/>
  <c r="N88" i="1"/>
  <c r="BL87" i="1"/>
  <c r="BK87" i="1"/>
  <c r="BI87" i="1"/>
  <c r="BJ87" i="1" s="1"/>
  <c r="Q87" i="1" s="1"/>
  <c r="BH87" i="1"/>
  <c r="BG87" i="1"/>
  <c r="BF87" i="1"/>
  <c r="BE87" i="1"/>
  <c r="BD87" i="1"/>
  <c r="BA87" i="1"/>
  <c r="AY87" i="1"/>
  <c r="AV87" i="1"/>
  <c r="AT87" i="1"/>
  <c r="AX87" i="1" s="1"/>
  <c r="AO87" i="1"/>
  <c r="AN87" i="1"/>
  <c r="AJ87" i="1"/>
  <c r="AH87" i="1" s="1"/>
  <c r="W87" i="1"/>
  <c r="V87" i="1"/>
  <c r="U87" i="1" s="1"/>
  <c r="N87" i="1"/>
  <c r="BL86" i="1"/>
  <c r="BK86" i="1"/>
  <c r="BI86" i="1"/>
  <c r="BJ86" i="1" s="1"/>
  <c r="AV86" i="1" s="1"/>
  <c r="BH86" i="1"/>
  <c r="BG86" i="1"/>
  <c r="BF86" i="1"/>
  <c r="BE86" i="1"/>
  <c r="BD86" i="1"/>
  <c r="BA86" i="1"/>
  <c r="AY86" i="1"/>
  <c r="AX86" i="1"/>
  <c r="AT86" i="1"/>
  <c r="AO86" i="1"/>
  <c r="AN86" i="1"/>
  <c r="AJ86" i="1"/>
  <c r="AH86" i="1"/>
  <c r="W86" i="1"/>
  <c r="V86" i="1"/>
  <c r="U86" i="1"/>
  <c r="Q86" i="1"/>
  <c r="N86" i="1"/>
  <c r="BL85" i="1"/>
  <c r="BK85" i="1"/>
  <c r="BJ85" i="1" s="1"/>
  <c r="BI85" i="1"/>
  <c r="BH85" i="1"/>
  <c r="BG85" i="1"/>
  <c r="BF85" i="1"/>
  <c r="BE85" i="1"/>
  <c r="BD85" i="1"/>
  <c r="AY85" i="1" s="1"/>
  <c r="BA85" i="1"/>
  <c r="AT85" i="1"/>
  <c r="AO85" i="1"/>
  <c r="AN85" i="1"/>
  <c r="AJ85" i="1"/>
  <c r="AH85" i="1" s="1"/>
  <c r="AI85" i="1" s="1"/>
  <c r="W85" i="1"/>
  <c r="U85" i="1" s="1"/>
  <c r="V85" i="1"/>
  <c r="N85" i="1"/>
  <c r="L85" i="1"/>
  <c r="I85" i="1"/>
  <c r="H85" i="1"/>
  <c r="AW85" i="1" s="1"/>
  <c r="G85" i="1"/>
  <c r="BL84" i="1"/>
  <c r="BK84" i="1"/>
  <c r="BJ84" i="1"/>
  <c r="Q84" i="1" s="1"/>
  <c r="BI84" i="1"/>
  <c r="BH84" i="1"/>
  <c r="BG84" i="1"/>
  <c r="BF84" i="1"/>
  <c r="BE84" i="1"/>
  <c r="BD84" i="1"/>
  <c r="AY84" i="1" s="1"/>
  <c r="BA84" i="1"/>
  <c r="AV84" i="1"/>
  <c r="AT84" i="1"/>
  <c r="AX84" i="1" s="1"/>
  <c r="AN84" i="1"/>
  <c r="AO84" i="1" s="1"/>
  <c r="AJ84" i="1"/>
  <c r="AH84" i="1" s="1"/>
  <c r="W84" i="1"/>
  <c r="U84" i="1" s="1"/>
  <c r="V84" i="1"/>
  <c r="N84" i="1"/>
  <c r="BL83" i="1"/>
  <c r="BK83" i="1"/>
  <c r="BI83" i="1"/>
  <c r="BJ83" i="1" s="1"/>
  <c r="BH83" i="1"/>
  <c r="BG83" i="1"/>
  <c r="BF83" i="1"/>
  <c r="BE83" i="1"/>
  <c r="BD83" i="1"/>
  <c r="BA83" i="1"/>
  <c r="AY83" i="1"/>
  <c r="AT83" i="1"/>
  <c r="AN83" i="1"/>
  <c r="AO83" i="1" s="1"/>
  <c r="AJ83" i="1"/>
  <c r="AH83" i="1" s="1"/>
  <c r="AI83" i="1"/>
  <c r="W83" i="1"/>
  <c r="V83" i="1"/>
  <c r="U83" i="1"/>
  <c r="N83" i="1"/>
  <c r="BL82" i="1"/>
  <c r="BK82" i="1"/>
  <c r="BI82" i="1"/>
  <c r="BJ82" i="1" s="1"/>
  <c r="BH82" i="1"/>
  <c r="BG82" i="1"/>
  <c r="BF82" i="1"/>
  <c r="BE82" i="1"/>
  <c r="BD82" i="1"/>
  <c r="AY82" i="1" s="1"/>
  <c r="BA82" i="1"/>
  <c r="AT82" i="1"/>
  <c r="AN82" i="1"/>
  <c r="AO82" i="1" s="1"/>
  <c r="AJ82" i="1"/>
  <c r="AH82" i="1"/>
  <c r="W82" i="1"/>
  <c r="V82" i="1"/>
  <c r="U82" i="1"/>
  <c r="N82" i="1"/>
  <c r="I82" i="1"/>
  <c r="H82" i="1"/>
  <c r="AW82" i="1" s="1"/>
  <c r="BL81" i="1"/>
  <c r="BK81" i="1"/>
  <c r="BI81" i="1"/>
  <c r="BH81" i="1"/>
  <c r="BG81" i="1"/>
  <c r="BF81" i="1"/>
  <c r="BE81" i="1"/>
  <c r="BD81" i="1"/>
  <c r="AY81" i="1" s="1"/>
  <c r="BA81" i="1"/>
  <c r="AT81" i="1"/>
  <c r="AN81" i="1"/>
  <c r="AO81" i="1" s="1"/>
  <c r="AJ81" i="1"/>
  <c r="AH81" i="1"/>
  <c r="W81" i="1"/>
  <c r="V81" i="1"/>
  <c r="U81" i="1"/>
  <c r="N81" i="1"/>
  <c r="BL80" i="1"/>
  <c r="BK80" i="1"/>
  <c r="BJ80" i="1"/>
  <c r="BI80" i="1"/>
  <c r="BH80" i="1"/>
  <c r="BG80" i="1"/>
  <c r="BF80" i="1"/>
  <c r="BE80" i="1"/>
  <c r="BD80" i="1"/>
  <c r="BA80" i="1"/>
  <c r="AY80" i="1"/>
  <c r="AT80" i="1"/>
  <c r="AN80" i="1"/>
  <c r="AO80" i="1" s="1"/>
  <c r="AJ80" i="1"/>
  <c r="AH80" i="1" s="1"/>
  <c r="AI80" i="1"/>
  <c r="W80" i="1"/>
  <c r="V80" i="1"/>
  <c r="N80" i="1"/>
  <c r="H80" i="1"/>
  <c r="AW80" i="1" s="1"/>
  <c r="BL79" i="1"/>
  <c r="BK79" i="1"/>
  <c r="BI79" i="1"/>
  <c r="BJ79" i="1" s="1"/>
  <c r="Q79" i="1" s="1"/>
  <c r="BH79" i="1"/>
  <c r="BG79" i="1"/>
  <c r="BF79" i="1"/>
  <c r="BE79" i="1"/>
  <c r="BD79" i="1"/>
  <c r="BA79" i="1"/>
  <c r="AY79" i="1"/>
  <c r="AV79" i="1"/>
  <c r="AT79" i="1"/>
  <c r="AO79" i="1"/>
  <c r="AN79" i="1"/>
  <c r="AJ79" i="1"/>
  <c r="AH79" i="1" s="1"/>
  <c r="W79" i="1"/>
  <c r="V79" i="1"/>
  <c r="U79" i="1" s="1"/>
  <c r="N79" i="1"/>
  <c r="I79" i="1"/>
  <c r="BL78" i="1"/>
  <c r="BK78" i="1"/>
  <c r="BI78" i="1"/>
  <c r="BJ78" i="1" s="1"/>
  <c r="AV78" i="1" s="1"/>
  <c r="BH78" i="1"/>
  <c r="BG78" i="1"/>
  <c r="BF78" i="1"/>
  <c r="BE78" i="1"/>
  <c r="BD78" i="1"/>
  <c r="AY78" i="1" s="1"/>
  <c r="BA78" i="1"/>
  <c r="AX78" i="1"/>
  <c r="AT78" i="1"/>
  <c r="AO78" i="1"/>
  <c r="AN78" i="1"/>
  <c r="AJ78" i="1"/>
  <c r="AI78" i="1"/>
  <c r="AH78" i="1"/>
  <c r="W78" i="1"/>
  <c r="V78" i="1"/>
  <c r="U78" i="1"/>
  <c r="Q78" i="1"/>
  <c r="N78" i="1"/>
  <c r="BL77" i="1"/>
  <c r="BK77" i="1"/>
  <c r="BJ77" i="1"/>
  <c r="BI77" i="1"/>
  <c r="BH77" i="1"/>
  <c r="BG77" i="1"/>
  <c r="BF77" i="1"/>
  <c r="BE77" i="1"/>
  <c r="BD77" i="1"/>
  <c r="AY77" i="1" s="1"/>
  <c r="BA77" i="1"/>
  <c r="AT77" i="1"/>
  <c r="AO77" i="1"/>
  <c r="AN77" i="1"/>
  <c r="AJ77" i="1"/>
  <c r="AH77" i="1" s="1"/>
  <c r="AI77" i="1" s="1"/>
  <c r="W77" i="1"/>
  <c r="V77" i="1"/>
  <c r="U77" i="1" s="1"/>
  <c r="N77" i="1"/>
  <c r="L77" i="1"/>
  <c r="I77" i="1"/>
  <c r="H77" i="1"/>
  <c r="AW77" i="1" s="1"/>
  <c r="G77" i="1"/>
  <c r="Y77" i="1" s="1"/>
  <c r="BL76" i="1"/>
  <c r="BK76" i="1"/>
  <c r="BJ76" i="1"/>
  <c r="Q76" i="1" s="1"/>
  <c r="BI76" i="1"/>
  <c r="BH76" i="1"/>
  <c r="BG76" i="1"/>
  <c r="BF76" i="1"/>
  <c r="BE76" i="1"/>
  <c r="BD76" i="1"/>
  <c r="AY76" i="1" s="1"/>
  <c r="BA76" i="1"/>
  <c r="AV76" i="1"/>
  <c r="AT76" i="1"/>
  <c r="AO76" i="1"/>
  <c r="AN76" i="1"/>
  <c r="AJ76" i="1"/>
  <c r="AH76" i="1" s="1"/>
  <c r="W76" i="1"/>
  <c r="V76" i="1"/>
  <c r="U76" i="1" s="1"/>
  <c r="N76" i="1"/>
  <c r="L76" i="1"/>
  <c r="G76" i="1"/>
  <c r="BL75" i="1"/>
  <c r="BK75" i="1"/>
  <c r="BI75" i="1"/>
  <c r="BJ75" i="1" s="1"/>
  <c r="BH75" i="1"/>
  <c r="BG75" i="1"/>
  <c r="BF75" i="1"/>
  <c r="BE75" i="1"/>
  <c r="BD75" i="1"/>
  <c r="BA75" i="1"/>
  <c r="AY75" i="1"/>
  <c r="AT75" i="1"/>
  <c r="AN75" i="1"/>
  <c r="AO75" i="1" s="1"/>
  <c r="AJ75" i="1"/>
  <c r="AH75" i="1" s="1"/>
  <c r="W75" i="1"/>
  <c r="V75" i="1"/>
  <c r="U75" i="1" s="1"/>
  <c r="N75" i="1"/>
  <c r="BL74" i="1"/>
  <c r="BK74" i="1"/>
  <c r="BJ74" i="1" s="1"/>
  <c r="BI74" i="1"/>
  <c r="BH74" i="1"/>
  <c r="BG74" i="1"/>
  <c r="BF74" i="1"/>
  <c r="BE74" i="1"/>
  <c r="BD74" i="1"/>
  <c r="AY74" i="1" s="1"/>
  <c r="BA74" i="1"/>
  <c r="AT74" i="1"/>
  <c r="AN74" i="1"/>
  <c r="AO74" i="1" s="1"/>
  <c r="AJ74" i="1"/>
  <c r="AH74" i="1"/>
  <c r="W74" i="1"/>
  <c r="V74" i="1"/>
  <c r="U74" i="1"/>
  <c r="N74" i="1"/>
  <c r="I74" i="1"/>
  <c r="H74" i="1"/>
  <c r="AW74" i="1" s="1"/>
  <c r="BL73" i="1"/>
  <c r="BK73" i="1"/>
  <c r="BI73" i="1"/>
  <c r="BJ73" i="1" s="1"/>
  <c r="Q73" i="1" s="1"/>
  <c r="BH73" i="1"/>
  <c r="BG73" i="1"/>
  <c r="BF73" i="1"/>
  <c r="BE73" i="1"/>
  <c r="BD73" i="1"/>
  <c r="AY73" i="1" s="1"/>
  <c r="BA73" i="1"/>
  <c r="AV73" i="1"/>
  <c r="AX73" i="1" s="1"/>
  <c r="AT73" i="1"/>
  <c r="AN73" i="1"/>
  <c r="AO73" i="1" s="1"/>
  <c r="AJ73" i="1"/>
  <c r="AH73" i="1"/>
  <c r="W73" i="1"/>
  <c r="V73" i="1"/>
  <c r="U73" i="1"/>
  <c r="N73" i="1"/>
  <c r="L73" i="1"/>
  <c r="BL72" i="1"/>
  <c r="BK72" i="1"/>
  <c r="BI72" i="1"/>
  <c r="BH72" i="1"/>
  <c r="BG72" i="1"/>
  <c r="BF72" i="1"/>
  <c r="BE72" i="1"/>
  <c r="BD72" i="1"/>
  <c r="BA72" i="1"/>
  <c r="AY72" i="1"/>
  <c r="AT72" i="1"/>
  <c r="AN72" i="1"/>
  <c r="AO72" i="1" s="1"/>
  <c r="AJ72" i="1"/>
  <c r="AH72" i="1" s="1"/>
  <c r="W72" i="1"/>
  <c r="V72" i="1"/>
  <c r="U72" i="1" s="1"/>
  <c r="N72" i="1"/>
  <c r="BL71" i="1"/>
  <c r="BK71" i="1"/>
  <c r="BI71" i="1"/>
  <c r="BJ71" i="1" s="1"/>
  <c r="Q71" i="1" s="1"/>
  <c r="BH71" i="1"/>
  <c r="BG71" i="1"/>
  <c r="BF71" i="1"/>
  <c r="BE71" i="1"/>
  <c r="BD71" i="1"/>
  <c r="BA71" i="1"/>
  <c r="AY71" i="1"/>
  <c r="AV71" i="1"/>
  <c r="AT71" i="1"/>
  <c r="AO71" i="1"/>
  <c r="AN71" i="1"/>
  <c r="AJ71" i="1"/>
  <c r="AH71" i="1" s="1"/>
  <c r="AI71" i="1"/>
  <c r="W71" i="1"/>
  <c r="V71" i="1"/>
  <c r="U71" i="1" s="1"/>
  <c r="N71" i="1"/>
  <c r="I71" i="1"/>
  <c r="BL70" i="1"/>
  <c r="Q70" i="1" s="1"/>
  <c r="BK70" i="1"/>
  <c r="BI70" i="1"/>
  <c r="BJ70" i="1" s="1"/>
  <c r="AV70" i="1" s="1"/>
  <c r="BH70" i="1"/>
  <c r="BG70" i="1"/>
  <c r="BF70" i="1"/>
  <c r="BE70" i="1"/>
  <c r="BD70" i="1"/>
  <c r="BA70" i="1"/>
  <c r="AY70" i="1"/>
  <c r="AX70" i="1"/>
  <c r="AT70" i="1"/>
  <c r="AO70" i="1"/>
  <c r="AN70" i="1"/>
  <c r="AJ70" i="1"/>
  <c r="AH70" i="1"/>
  <c r="W70" i="1"/>
  <c r="V70" i="1"/>
  <c r="U70" i="1"/>
  <c r="N70" i="1"/>
  <c r="BL69" i="1"/>
  <c r="BK69" i="1"/>
  <c r="BJ69" i="1" s="1"/>
  <c r="BI69" i="1"/>
  <c r="BH69" i="1"/>
  <c r="BG69" i="1"/>
  <c r="BF69" i="1"/>
  <c r="BE69" i="1"/>
  <c r="BD69" i="1"/>
  <c r="AY69" i="1" s="1"/>
  <c r="BA69" i="1"/>
  <c r="AT69" i="1"/>
  <c r="AN69" i="1"/>
  <c r="AO69" i="1" s="1"/>
  <c r="AJ69" i="1"/>
  <c r="AH69" i="1" s="1"/>
  <c r="W69" i="1"/>
  <c r="V69" i="1"/>
  <c r="N69" i="1"/>
  <c r="BL68" i="1"/>
  <c r="BK68" i="1"/>
  <c r="BJ68" i="1"/>
  <c r="BI68" i="1"/>
  <c r="BH68" i="1"/>
  <c r="BG68" i="1"/>
  <c r="BF68" i="1"/>
  <c r="BE68" i="1"/>
  <c r="BD68" i="1"/>
  <c r="AY68" i="1" s="1"/>
  <c r="BA68" i="1"/>
  <c r="AT68" i="1"/>
  <c r="AO68" i="1"/>
  <c r="AN68" i="1"/>
  <c r="AJ68" i="1"/>
  <c r="AH68" i="1"/>
  <c r="W68" i="1"/>
  <c r="V68" i="1"/>
  <c r="U68" i="1" s="1"/>
  <c r="N68" i="1"/>
  <c r="BL67" i="1"/>
  <c r="BK67" i="1"/>
  <c r="BI67" i="1"/>
  <c r="BJ67" i="1" s="1"/>
  <c r="BH67" i="1"/>
  <c r="BG67" i="1"/>
  <c r="BF67" i="1"/>
  <c r="BE67" i="1"/>
  <c r="BD67" i="1"/>
  <c r="BA67" i="1"/>
  <c r="AY67" i="1"/>
  <c r="AT67" i="1"/>
  <c r="AN67" i="1"/>
  <c r="AO67" i="1" s="1"/>
  <c r="AJ67" i="1"/>
  <c r="AH67" i="1"/>
  <c r="W67" i="1"/>
  <c r="V67" i="1"/>
  <c r="U67" i="1" s="1"/>
  <c r="N67" i="1"/>
  <c r="G67" i="1"/>
  <c r="Y67" i="1" s="1"/>
  <c r="BL66" i="1"/>
  <c r="BK66" i="1"/>
  <c r="BJ66" i="1"/>
  <c r="Q66" i="1" s="1"/>
  <c r="BI66" i="1"/>
  <c r="BH66" i="1"/>
  <c r="BG66" i="1"/>
  <c r="BF66" i="1"/>
  <c r="BE66" i="1"/>
  <c r="BD66" i="1"/>
  <c r="AY66" i="1" s="1"/>
  <c r="BA66" i="1"/>
  <c r="AT66" i="1"/>
  <c r="AN66" i="1"/>
  <c r="AO66" i="1" s="1"/>
  <c r="AJ66" i="1"/>
  <c r="AH66" i="1" s="1"/>
  <c r="W66" i="1"/>
  <c r="U66" i="1" s="1"/>
  <c r="V66" i="1"/>
  <c r="N66" i="1"/>
  <c r="L66" i="1"/>
  <c r="BL65" i="1"/>
  <c r="BK65" i="1"/>
  <c r="BI65" i="1"/>
  <c r="BJ65" i="1" s="1"/>
  <c r="BH65" i="1"/>
  <c r="BG65" i="1"/>
  <c r="BF65" i="1"/>
  <c r="BE65" i="1"/>
  <c r="BD65" i="1"/>
  <c r="BA65" i="1"/>
  <c r="AY65" i="1"/>
  <c r="AT65" i="1"/>
  <c r="AN65" i="1"/>
  <c r="AO65" i="1" s="1"/>
  <c r="AJ65" i="1"/>
  <c r="AH65" i="1"/>
  <c r="AI65" i="1" s="1"/>
  <c r="W65" i="1"/>
  <c r="U65" i="1" s="1"/>
  <c r="V65" i="1"/>
  <c r="N65" i="1"/>
  <c r="G65" i="1"/>
  <c r="BL64" i="1"/>
  <c r="BK64" i="1"/>
  <c r="BI64" i="1"/>
  <c r="BJ64" i="1" s="1"/>
  <c r="BH64" i="1"/>
  <c r="BG64" i="1"/>
  <c r="BF64" i="1"/>
  <c r="BE64" i="1"/>
  <c r="BD64" i="1"/>
  <c r="AY64" i="1" s="1"/>
  <c r="BA64" i="1"/>
  <c r="AT64" i="1"/>
  <c r="AN64" i="1"/>
  <c r="AO64" i="1" s="1"/>
  <c r="AJ64" i="1"/>
  <c r="AH64" i="1" s="1"/>
  <c r="AI64" i="1"/>
  <c r="W64" i="1"/>
  <c r="V64" i="1"/>
  <c r="U64" i="1" s="1"/>
  <c r="N64" i="1"/>
  <c r="I64" i="1"/>
  <c r="H64" i="1"/>
  <c r="AW64" i="1" s="1"/>
  <c r="BL63" i="1"/>
  <c r="Q63" i="1" s="1"/>
  <c r="BK63" i="1"/>
  <c r="BI63" i="1"/>
  <c r="BJ63" i="1" s="1"/>
  <c r="BH63" i="1"/>
  <c r="BG63" i="1"/>
  <c r="BF63" i="1"/>
  <c r="BE63" i="1"/>
  <c r="BD63" i="1"/>
  <c r="AY63" i="1" s="1"/>
  <c r="BA63" i="1"/>
  <c r="AV63" i="1"/>
  <c r="AT63" i="1"/>
  <c r="AX63" i="1" s="1"/>
  <c r="AO63" i="1"/>
  <c r="AN63" i="1"/>
  <c r="AJ63" i="1"/>
  <c r="AH63" i="1"/>
  <c r="W63" i="1"/>
  <c r="V63" i="1"/>
  <c r="U63" i="1"/>
  <c r="N63" i="1"/>
  <c r="L63" i="1"/>
  <c r="I63" i="1"/>
  <c r="H63" i="1"/>
  <c r="AW63" i="1" s="1"/>
  <c r="AZ63" i="1" s="1"/>
  <c r="BL62" i="1"/>
  <c r="BK62" i="1"/>
  <c r="BI62" i="1"/>
  <c r="BH62" i="1"/>
  <c r="BG62" i="1"/>
  <c r="BF62" i="1"/>
  <c r="BE62" i="1"/>
  <c r="BD62" i="1"/>
  <c r="BA62" i="1"/>
  <c r="AY62" i="1"/>
  <c r="AT62" i="1"/>
  <c r="AN62" i="1"/>
  <c r="AO62" i="1" s="1"/>
  <c r="AJ62" i="1"/>
  <c r="AH62" i="1"/>
  <c r="W62" i="1"/>
  <c r="V62" i="1"/>
  <c r="U62" i="1"/>
  <c r="N62" i="1"/>
  <c r="L62" i="1"/>
  <c r="BL61" i="1"/>
  <c r="BK61" i="1"/>
  <c r="BI61" i="1"/>
  <c r="BJ61" i="1" s="1"/>
  <c r="AV61" i="1" s="1"/>
  <c r="AZ61" i="1" s="1"/>
  <c r="BH61" i="1"/>
  <c r="BG61" i="1"/>
  <c r="BF61" i="1"/>
  <c r="BE61" i="1"/>
  <c r="BD61" i="1"/>
  <c r="BA61" i="1"/>
  <c r="AY61" i="1"/>
  <c r="AT61" i="1"/>
  <c r="AN61" i="1"/>
  <c r="AO61" i="1" s="1"/>
  <c r="AJ61" i="1"/>
  <c r="AH61" i="1" s="1"/>
  <c r="L61" i="1" s="1"/>
  <c r="AI61" i="1"/>
  <c r="Y61" i="1"/>
  <c r="W61" i="1"/>
  <c r="V61" i="1"/>
  <c r="U61" i="1" s="1"/>
  <c r="Q61" i="1"/>
  <c r="N61" i="1"/>
  <c r="I61" i="1"/>
  <c r="H61" i="1"/>
  <c r="AW61" i="1" s="1"/>
  <c r="G61" i="1"/>
  <c r="BL60" i="1"/>
  <c r="BK60" i="1"/>
  <c r="BI60" i="1"/>
  <c r="BJ60" i="1" s="1"/>
  <c r="AV60" i="1" s="1"/>
  <c r="AX60" i="1" s="1"/>
  <c r="BH60" i="1"/>
  <c r="BG60" i="1"/>
  <c r="BF60" i="1"/>
  <c r="BE60" i="1"/>
  <c r="BD60" i="1"/>
  <c r="BA60" i="1"/>
  <c r="AY60" i="1"/>
  <c r="AT60" i="1"/>
  <c r="AO60" i="1"/>
  <c r="AN60" i="1"/>
  <c r="AJ60" i="1"/>
  <c r="AH60" i="1"/>
  <c r="W60" i="1"/>
  <c r="V60" i="1"/>
  <c r="U60" i="1" s="1"/>
  <c r="N60" i="1"/>
  <c r="BL59" i="1"/>
  <c r="BK59" i="1"/>
  <c r="BI59" i="1"/>
  <c r="BJ59" i="1" s="1"/>
  <c r="BH59" i="1"/>
  <c r="BG59" i="1"/>
  <c r="BF59" i="1"/>
  <c r="BE59" i="1"/>
  <c r="BD59" i="1"/>
  <c r="BA59" i="1"/>
  <c r="AY59" i="1"/>
  <c r="AT59" i="1"/>
  <c r="AN59" i="1"/>
  <c r="AO59" i="1" s="1"/>
  <c r="AJ59" i="1"/>
  <c r="AH59" i="1"/>
  <c r="W59" i="1"/>
  <c r="V59" i="1"/>
  <c r="U59" i="1" s="1"/>
  <c r="N59" i="1"/>
  <c r="G59" i="1"/>
  <c r="Y59" i="1" s="1"/>
  <c r="BL58" i="1"/>
  <c r="BK58" i="1"/>
  <c r="BJ58" i="1"/>
  <c r="BI58" i="1"/>
  <c r="BH58" i="1"/>
  <c r="BG58" i="1"/>
  <c r="BF58" i="1"/>
  <c r="BE58" i="1"/>
  <c r="BD58" i="1"/>
  <c r="AY58" i="1" s="1"/>
  <c r="BA58" i="1"/>
  <c r="AT58" i="1"/>
  <c r="AO58" i="1"/>
  <c r="AN58" i="1"/>
  <c r="AJ58" i="1"/>
  <c r="AH58" i="1" s="1"/>
  <c r="W58" i="1"/>
  <c r="V58" i="1"/>
  <c r="U58" i="1"/>
  <c r="N58" i="1"/>
  <c r="BL57" i="1"/>
  <c r="BK57" i="1"/>
  <c r="BJ57" i="1"/>
  <c r="BI57" i="1"/>
  <c r="BH57" i="1"/>
  <c r="BG57" i="1"/>
  <c r="BF57" i="1"/>
  <c r="BE57" i="1"/>
  <c r="BD57" i="1"/>
  <c r="BA57" i="1"/>
  <c r="AY57" i="1"/>
  <c r="AT57" i="1"/>
  <c r="AN57" i="1"/>
  <c r="AO57" i="1" s="1"/>
  <c r="AJ57" i="1"/>
  <c r="AH57" i="1"/>
  <c r="W57" i="1"/>
  <c r="V57" i="1"/>
  <c r="N57" i="1"/>
  <c r="H57" i="1"/>
  <c r="AW57" i="1" s="1"/>
  <c r="G57" i="1"/>
  <c r="BL56" i="1"/>
  <c r="BK56" i="1"/>
  <c r="BJ56" i="1"/>
  <c r="AV56" i="1" s="1"/>
  <c r="AX56" i="1" s="1"/>
  <c r="BI56" i="1"/>
  <c r="BH56" i="1"/>
  <c r="BG56" i="1"/>
  <c r="BF56" i="1"/>
  <c r="BE56" i="1"/>
  <c r="BD56" i="1"/>
  <c r="AY56" i="1" s="1"/>
  <c r="BA56" i="1"/>
  <c r="AT56" i="1"/>
  <c r="AN56" i="1"/>
  <c r="AO56" i="1" s="1"/>
  <c r="AJ56" i="1"/>
  <c r="AH56" i="1" s="1"/>
  <c r="W56" i="1"/>
  <c r="V56" i="1"/>
  <c r="U56" i="1"/>
  <c r="N56" i="1"/>
  <c r="BL55" i="1"/>
  <c r="BK55" i="1"/>
  <c r="BI55" i="1"/>
  <c r="BH55" i="1"/>
  <c r="BG55" i="1"/>
  <c r="BF55" i="1"/>
  <c r="BE55" i="1"/>
  <c r="BD55" i="1"/>
  <c r="BA55" i="1"/>
  <c r="AY55" i="1"/>
  <c r="AT55" i="1"/>
  <c r="AN55" i="1"/>
  <c r="AO55" i="1" s="1"/>
  <c r="AJ55" i="1"/>
  <c r="AH55" i="1"/>
  <c r="W55" i="1"/>
  <c r="V55" i="1"/>
  <c r="U55" i="1" s="1"/>
  <c r="N55" i="1"/>
  <c r="H55" i="1"/>
  <c r="AW55" i="1" s="1"/>
  <c r="BL54" i="1"/>
  <c r="BK54" i="1"/>
  <c r="BJ54" i="1" s="1"/>
  <c r="AV54" i="1" s="1"/>
  <c r="AX54" i="1" s="1"/>
  <c r="BI54" i="1"/>
  <c r="BH54" i="1"/>
  <c r="BG54" i="1"/>
  <c r="BF54" i="1"/>
  <c r="BE54" i="1"/>
  <c r="BD54" i="1"/>
  <c r="AY54" i="1" s="1"/>
  <c r="BA54" i="1"/>
  <c r="AT54" i="1"/>
  <c r="AN54" i="1"/>
  <c r="AO54" i="1" s="1"/>
  <c r="AJ54" i="1"/>
  <c r="AH54" i="1" s="1"/>
  <c r="W54" i="1"/>
  <c r="V54" i="1"/>
  <c r="U54" i="1" s="1"/>
  <c r="Q54" i="1"/>
  <c r="N54" i="1"/>
  <c r="BL53" i="1"/>
  <c r="BK53" i="1"/>
  <c r="BI53" i="1"/>
  <c r="BJ53" i="1" s="1"/>
  <c r="BH53" i="1"/>
  <c r="BG53" i="1"/>
  <c r="BF53" i="1"/>
  <c r="BE53" i="1"/>
  <c r="BD53" i="1"/>
  <c r="AY53" i="1" s="1"/>
  <c r="BA53" i="1"/>
  <c r="AV53" i="1"/>
  <c r="AT53" i="1"/>
  <c r="AX53" i="1" s="1"/>
  <c r="AO53" i="1"/>
  <c r="AN53" i="1"/>
  <c r="AJ53" i="1"/>
  <c r="AI53" i="1"/>
  <c r="AH53" i="1"/>
  <c r="G53" i="1" s="1"/>
  <c r="Y53" i="1" s="1"/>
  <c r="W53" i="1"/>
  <c r="V53" i="1"/>
  <c r="U53" i="1" s="1"/>
  <c r="Q53" i="1"/>
  <c r="N53" i="1"/>
  <c r="L53" i="1"/>
  <c r="I53" i="1"/>
  <c r="H53" i="1"/>
  <c r="AW53" i="1" s="1"/>
  <c r="BL52" i="1"/>
  <c r="BK52" i="1"/>
  <c r="BJ52" i="1"/>
  <c r="BI52" i="1"/>
  <c r="BH52" i="1"/>
  <c r="BG52" i="1"/>
  <c r="BF52" i="1"/>
  <c r="BE52" i="1"/>
  <c r="BD52" i="1"/>
  <c r="BA52" i="1"/>
  <c r="AY52" i="1"/>
  <c r="AT52" i="1"/>
  <c r="AO52" i="1"/>
  <c r="AN52" i="1"/>
  <c r="AJ52" i="1"/>
  <c r="AH52" i="1" s="1"/>
  <c r="I52" i="1" s="1"/>
  <c r="AI52" i="1"/>
  <c r="W52" i="1"/>
  <c r="V52" i="1"/>
  <c r="U52" i="1"/>
  <c r="N52" i="1"/>
  <c r="L52" i="1"/>
  <c r="BL51" i="1"/>
  <c r="BK51" i="1"/>
  <c r="BI51" i="1"/>
  <c r="BJ51" i="1" s="1"/>
  <c r="BH51" i="1"/>
  <c r="BG51" i="1"/>
  <c r="BF51" i="1"/>
  <c r="BE51" i="1"/>
  <c r="BD51" i="1"/>
  <c r="BA51" i="1"/>
  <c r="AY51" i="1"/>
  <c r="AW51" i="1"/>
  <c r="AT51" i="1"/>
  <c r="AO51" i="1"/>
  <c r="AN51" i="1"/>
  <c r="AJ51" i="1"/>
  <c r="AH51" i="1" s="1"/>
  <c r="AI51" i="1"/>
  <c r="Y51" i="1"/>
  <c r="W51" i="1"/>
  <c r="V51" i="1"/>
  <c r="N51" i="1"/>
  <c r="L51" i="1"/>
  <c r="I51" i="1"/>
  <c r="H51" i="1"/>
  <c r="G51" i="1"/>
  <c r="BL50" i="1"/>
  <c r="BK50" i="1"/>
  <c r="BJ50" i="1"/>
  <c r="BI50" i="1"/>
  <c r="BH50" i="1"/>
  <c r="BG50" i="1"/>
  <c r="BF50" i="1"/>
  <c r="BE50" i="1"/>
  <c r="BD50" i="1"/>
  <c r="AY50" i="1" s="1"/>
  <c r="BA50" i="1"/>
  <c r="AT50" i="1"/>
  <c r="AO50" i="1"/>
  <c r="AN50" i="1"/>
  <c r="AJ50" i="1"/>
  <c r="AH50" i="1" s="1"/>
  <c r="W50" i="1"/>
  <c r="U50" i="1" s="1"/>
  <c r="V50" i="1"/>
  <c r="N50" i="1"/>
  <c r="L50" i="1"/>
  <c r="BL49" i="1"/>
  <c r="BK49" i="1"/>
  <c r="BI49" i="1"/>
  <c r="BJ49" i="1" s="1"/>
  <c r="BH49" i="1"/>
  <c r="BG49" i="1"/>
  <c r="BF49" i="1"/>
  <c r="BE49" i="1"/>
  <c r="BD49" i="1"/>
  <c r="BA49" i="1"/>
  <c r="AY49" i="1"/>
  <c r="AT49" i="1"/>
  <c r="AN49" i="1"/>
  <c r="AO49" i="1" s="1"/>
  <c r="AJ49" i="1"/>
  <c r="AI49" i="1"/>
  <c r="AH49" i="1"/>
  <c r="W49" i="1"/>
  <c r="V49" i="1"/>
  <c r="U49" i="1"/>
  <c r="N49" i="1"/>
  <c r="BL48" i="1"/>
  <c r="BK48" i="1"/>
  <c r="BJ48" i="1"/>
  <c r="BI48" i="1"/>
  <c r="BH48" i="1"/>
  <c r="BG48" i="1"/>
  <c r="BF48" i="1"/>
  <c r="BE48" i="1"/>
  <c r="BD48" i="1"/>
  <c r="AY48" i="1" s="1"/>
  <c r="BA48" i="1"/>
  <c r="AT48" i="1"/>
  <c r="AN48" i="1"/>
  <c r="AO48" i="1" s="1"/>
  <c r="AJ48" i="1"/>
  <c r="AH48" i="1" s="1"/>
  <c r="W48" i="1"/>
  <c r="U48" i="1" s="1"/>
  <c r="V48" i="1"/>
  <c r="N48" i="1"/>
  <c r="I48" i="1"/>
  <c r="BL47" i="1"/>
  <c r="BK47" i="1"/>
  <c r="BI47" i="1"/>
  <c r="BH47" i="1"/>
  <c r="BG47" i="1"/>
  <c r="BF47" i="1"/>
  <c r="BE47" i="1"/>
  <c r="BD47" i="1"/>
  <c r="BA47" i="1"/>
  <c r="AY47" i="1"/>
  <c r="AT47" i="1"/>
  <c r="AN47" i="1"/>
  <c r="AO47" i="1" s="1"/>
  <c r="AJ47" i="1"/>
  <c r="AI47" i="1"/>
  <c r="AH47" i="1"/>
  <c r="I47" i="1" s="1"/>
  <c r="W47" i="1"/>
  <c r="V47" i="1"/>
  <c r="U47" i="1"/>
  <c r="N47" i="1"/>
  <c r="L47" i="1"/>
  <c r="G47" i="1"/>
  <c r="Y47" i="1" s="1"/>
  <c r="BL46" i="1"/>
  <c r="BK46" i="1"/>
  <c r="BI46" i="1"/>
  <c r="BJ46" i="1" s="1"/>
  <c r="BH46" i="1"/>
  <c r="BG46" i="1"/>
  <c r="BF46" i="1"/>
  <c r="BE46" i="1"/>
  <c r="BD46" i="1"/>
  <c r="BA46" i="1"/>
  <c r="AY46" i="1"/>
  <c r="AV46" i="1"/>
  <c r="AT46" i="1"/>
  <c r="AX46" i="1" s="1"/>
  <c r="AO46" i="1"/>
  <c r="AN46" i="1"/>
  <c r="AJ46" i="1"/>
  <c r="AH46" i="1"/>
  <c r="W46" i="1"/>
  <c r="V46" i="1"/>
  <c r="Q46" i="1"/>
  <c r="N46" i="1"/>
  <c r="H46" i="1"/>
  <c r="AW46" i="1" s="1"/>
  <c r="G46" i="1"/>
  <c r="Y46" i="1" s="1"/>
  <c r="BL45" i="1"/>
  <c r="BK45" i="1"/>
  <c r="BI45" i="1"/>
  <c r="BH45" i="1"/>
  <c r="BG45" i="1"/>
  <c r="BF45" i="1"/>
  <c r="BE45" i="1"/>
  <c r="BD45" i="1"/>
  <c r="BA45" i="1"/>
  <c r="AY45" i="1"/>
  <c r="AT45" i="1"/>
  <c r="AO45" i="1"/>
  <c r="AN45" i="1"/>
  <c r="AJ45" i="1"/>
  <c r="AI45" i="1"/>
  <c r="AH45" i="1"/>
  <c r="G45" i="1" s="1"/>
  <c r="Y45" i="1" s="1"/>
  <c r="W45" i="1"/>
  <c r="V45" i="1"/>
  <c r="U45" i="1" s="1"/>
  <c r="N45" i="1"/>
  <c r="L45" i="1"/>
  <c r="I45" i="1"/>
  <c r="H45" i="1"/>
  <c r="AW45" i="1" s="1"/>
  <c r="BL44" i="1"/>
  <c r="BK44" i="1"/>
  <c r="BJ44" i="1"/>
  <c r="BI44" i="1"/>
  <c r="BH44" i="1"/>
  <c r="BG44" i="1"/>
  <c r="BF44" i="1"/>
  <c r="BE44" i="1"/>
  <c r="BD44" i="1"/>
  <c r="AY44" i="1" s="1"/>
  <c r="BA44" i="1"/>
  <c r="AT44" i="1"/>
  <c r="AN44" i="1"/>
  <c r="AO44" i="1" s="1"/>
  <c r="AJ44" i="1"/>
  <c r="AH44" i="1" s="1"/>
  <c r="W44" i="1"/>
  <c r="V44" i="1"/>
  <c r="N44" i="1"/>
  <c r="BL43" i="1"/>
  <c r="BK43" i="1"/>
  <c r="BJ43" i="1"/>
  <c r="BI43" i="1"/>
  <c r="BH43" i="1"/>
  <c r="BG43" i="1"/>
  <c r="BF43" i="1"/>
  <c r="BE43" i="1"/>
  <c r="BD43" i="1"/>
  <c r="AY43" i="1" s="1"/>
  <c r="BA43" i="1"/>
  <c r="AT43" i="1"/>
  <c r="AN43" i="1"/>
  <c r="AO43" i="1" s="1"/>
  <c r="AJ43" i="1"/>
  <c r="AH43" i="1" s="1"/>
  <c r="W43" i="1"/>
  <c r="V43" i="1"/>
  <c r="U43" i="1" s="1"/>
  <c r="N43" i="1"/>
  <c r="BL42" i="1"/>
  <c r="BK42" i="1"/>
  <c r="BI42" i="1"/>
  <c r="BJ42" i="1" s="1"/>
  <c r="BH42" i="1"/>
  <c r="BG42" i="1"/>
  <c r="BF42" i="1"/>
  <c r="BE42" i="1"/>
  <c r="BD42" i="1"/>
  <c r="BA42" i="1"/>
  <c r="AY42" i="1"/>
  <c r="AT42" i="1"/>
  <c r="AO42" i="1"/>
  <c r="AN42" i="1"/>
  <c r="AJ42" i="1"/>
  <c r="AH42" i="1"/>
  <c r="W42" i="1"/>
  <c r="V42" i="1"/>
  <c r="U42" i="1"/>
  <c r="N42" i="1"/>
  <c r="BL41" i="1"/>
  <c r="BK41" i="1"/>
  <c r="BI41" i="1"/>
  <c r="BJ41" i="1" s="1"/>
  <c r="BH41" i="1"/>
  <c r="BG41" i="1"/>
  <c r="BF41" i="1"/>
  <c r="BE41" i="1"/>
  <c r="BD41" i="1"/>
  <c r="AY41" i="1" s="1"/>
  <c r="BA41" i="1"/>
  <c r="AT41" i="1"/>
  <c r="AN41" i="1"/>
  <c r="AO41" i="1" s="1"/>
  <c r="AJ41" i="1"/>
  <c r="AH41" i="1" s="1"/>
  <c r="W41" i="1"/>
  <c r="V41" i="1"/>
  <c r="U41" i="1"/>
  <c r="N41" i="1"/>
  <c r="I41" i="1"/>
  <c r="BL40" i="1"/>
  <c r="BK40" i="1"/>
  <c r="BJ40" i="1" s="1"/>
  <c r="BI40" i="1"/>
  <c r="BH40" i="1"/>
  <c r="BG40" i="1"/>
  <c r="BF40" i="1"/>
  <c r="BE40" i="1"/>
  <c r="BD40" i="1"/>
  <c r="AY40" i="1" s="1"/>
  <c r="BA40" i="1"/>
  <c r="AV40" i="1"/>
  <c r="AT40" i="1"/>
  <c r="AX40" i="1" s="1"/>
  <c r="AO40" i="1"/>
  <c r="AN40" i="1"/>
  <c r="AJ40" i="1"/>
  <c r="AH40" i="1"/>
  <c r="AI40" i="1" s="1"/>
  <c r="W40" i="1"/>
  <c r="V40" i="1"/>
  <c r="U40" i="1"/>
  <c r="Q40" i="1"/>
  <c r="N40" i="1"/>
  <c r="I40" i="1"/>
  <c r="H40" i="1"/>
  <c r="AW40" i="1" s="1"/>
  <c r="AZ40" i="1" s="1"/>
  <c r="BL39" i="1"/>
  <c r="BK39" i="1"/>
  <c r="BI39" i="1"/>
  <c r="BJ39" i="1" s="1"/>
  <c r="BH39" i="1"/>
  <c r="BG39" i="1"/>
  <c r="BF39" i="1"/>
  <c r="BE39" i="1"/>
  <c r="BD39" i="1"/>
  <c r="BA39" i="1"/>
  <c r="AY39" i="1"/>
  <c r="AV39" i="1"/>
  <c r="AX39" i="1" s="1"/>
  <c r="AT39" i="1"/>
  <c r="AN39" i="1"/>
  <c r="AO39" i="1" s="1"/>
  <c r="AJ39" i="1"/>
  <c r="AH39" i="1"/>
  <c r="W39" i="1"/>
  <c r="V39" i="1"/>
  <c r="U39" i="1" s="1"/>
  <c r="Q39" i="1"/>
  <c r="N39" i="1"/>
  <c r="L39" i="1"/>
  <c r="I39" i="1"/>
  <c r="BL38" i="1"/>
  <c r="BK38" i="1"/>
  <c r="BJ38" i="1"/>
  <c r="BI38" i="1"/>
  <c r="BH38" i="1"/>
  <c r="BG38" i="1"/>
  <c r="BF38" i="1"/>
  <c r="BE38" i="1"/>
  <c r="BD38" i="1"/>
  <c r="BA38" i="1"/>
  <c r="AY38" i="1"/>
  <c r="AT38" i="1"/>
  <c r="AO38" i="1"/>
  <c r="AN38" i="1"/>
  <c r="AJ38" i="1"/>
  <c r="AH38" i="1" s="1"/>
  <c r="G38" i="1" s="1"/>
  <c r="W38" i="1"/>
  <c r="U38" i="1" s="1"/>
  <c r="V38" i="1"/>
  <c r="N38" i="1"/>
  <c r="BL37" i="1"/>
  <c r="BK37" i="1"/>
  <c r="BJ37" i="1"/>
  <c r="BI37" i="1"/>
  <c r="BH37" i="1"/>
  <c r="BG37" i="1"/>
  <c r="BF37" i="1"/>
  <c r="BE37" i="1"/>
  <c r="BD37" i="1"/>
  <c r="AY37" i="1" s="1"/>
  <c r="BA37" i="1"/>
  <c r="AT37" i="1"/>
  <c r="AO37" i="1"/>
  <c r="AN37" i="1"/>
  <c r="AJ37" i="1"/>
  <c r="AH37" i="1" s="1"/>
  <c r="W37" i="1"/>
  <c r="V37" i="1"/>
  <c r="N37" i="1"/>
  <c r="I37" i="1"/>
  <c r="BL36" i="1"/>
  <c r="BK36" i="1"/>
  <c r="BJ36" i="1"/>
  <c r="Q36" i="1" s="1"/>
  <c r="BI36" i="1"/>
  <c r="BH36" i="1"/>
  <c r="BG36" i="1"/>
  <c r="BF36" i="1"/>
  <c r="BE36" i="1"/>
  <c r="BD36" i="1"/>
  <c r="BA36" i="1"/>
  <c r="AY36" i="1"/>
  <c r="AV36" i="1"/>
  <c r="AT36" i="1"/>
  <c r="AX36" i="1" s="1"/>
  <c r="AO36" i="1"/>
  <c r="AN36" i="1"/>
  <c r="AJ36" i="1"/>
  <c r="AH36" i="1"/>
  <c r="W36" i="1"/>
  <c r="V36" i="1"/>
  <c r="U36" i="1"/>
  <c r="N36" i="1"/>
  <c r="BL35" i="1"/>
  <c r="BK35" i="1"/>
  <c r="BI35" i="1"/>
  <c r="BH35" i="1"/>
  <c r="BG35" i="1"/>
  <c r="BF35" i="1"/>
  <c r="BE35" i="1"/>
  <c r="BD35" i="1"/>
  <c r="BA35" i="1"/>
  <c r="AY35" i="1"/>
  <c r="AT35" i="1"/>
  <c r="AN35" i="1"/>
  <c r="AO35" i="1" s="1"/>
  <c r="AJ35" i="1"/>
  <c r="AH35" i="1"/>
  <c r="W35" i="1"/>
  <c r="V35" i="1"/>
  <c r="U35" i="1" s="1"/>
  <c r="N35" i="1"/>
  <c r="G35" i="1"/>
  <c r="BL34" i="1"/>
  <c r="Q34" i="1" s="1"/>
  <c r="BK34" i="1"/>
  <c r="BJ34" i="1" s="1"/>
  <c r="BI34" i="1"/>
  <c r="BH34" i="1"/>
  <c r="BG34" i="1"/>
  <c r="BF34" i="1"/>
  <c r="BE34" i="1"/>
  <c r="BD34" i="1"/>
  <c r="AY34" i="1" s="1"/>
  <c r="BA34" i="1"/>
  <c r="AV34" i="1"/>
  <c r="AT34" i="1"/>
  <c r="AN34" i="1"/>
  <c r="AO34" i="1" s="1"/>
  <c r="AJ34" i="1"/>
  <c r="AH34" i="1"/>
  <c r="G34" i="1" s="1"/>
  <c r="Y34" i="1" s="1"/>
  <c r="W34" i="1"/>
  <c r="V34" i="1"/>
  <c r="U34" i="1"/>
  <c r="N34" i="1"/>
  <c r="I34" i="1"/>
  <c r="H34" i="1"/>
  <c r="AW34" i="1" s="1"/>
  <c r="BL33" i="1"/>
  <c r="BK33" i="1"/>
  <c r="BI33" i="1"/>
  <c r="BJ33" i="1" s="1"/>
  <c r="Q33" i="1" s="1"/>
  <c r="BH33" i="1"/>
  <c r="BG33" i="1"/>
  <c r="BF33" i="1"/>
  <c r="BE33" i="1"/>
  <c r="BD33" i="1"/>
  <c r="BA33" i="1"/>
  <c r="AY33" i="1"/>
  <c r="AT33" i="1"/>
  <c r="AN33" i="1"/>
  <c r="AO33" i="1" s="1"/>
  <c r="AJ33" i="1"/>
  <c r="AH33" i="1"/>
  <c r="AI33" i="1" s="1"/>
  <c r="W33" i="1"/>
  <c r="V33" i="1"/>
  <c r="U33" i="1"/>
  <c r="N33" i="1"/>
  <c r="BL32" i="1"/>
  <c r="BK32" i="1"/>
  <c r="BI32" i="1"/>
  <c r="BJ32" i="1" s="1"/>
  <c r="BH32" i="1"/>
  <c r="BG32" i="1"/>
  <c r="BF32" i="1"/>
  <c r="BE32" i="1"/>
  <c r="BD32" i="1"/>
  <c r="BA32" i="1"/>
  <c r="AY32" i="1"/>
  <c r="AT32" i="1"/>
  <c r="AO32" i="1"/>
  <c r="AN32" i="1"/>
  <c r="AJ32" i="1"/>
  <c r="AH32" i="1" s="1"/>
  <c r="L32" i="1" s="1"/>
  <c r="AI32" i="1"/>
  <c r="Y32" i="1"/>
  <c r="W32" i="1"/>
  <c r="V32" i="1"/>
  <c r="N32" i="1"/>
  <c r="I32" i="1"/>
  <c r="H32" i="1"/>
  <c r="AW32" i="1" s="1"/>
  <c r="G32" i="1"/>
  <c r="BL31" i="1"/>
  <c r="Q31" i="1" s="1"/>
  <c r="BK31" i="1"/>
  <c r="BI31" i="1"/>
  <c r="BJ31" i="1" s="1"/>
  <c r="BH31" i="1"/>
  <c r="BG31" i="1"/>
  <c r="BF31" i="1"/>
  <c r="BE31" i="1"/>
  <c r="BD31" i="1"/>
  <c r="AY31" i="1" s="1"/>
  <c r="BA31" i="1"/>
  <c r="AV31" i="1"/>
  <c r="AT31" i="1"/>
  <c r="AO31" i="1"/>
  <c r="AN31" i="1"/>
  <c r="AJ31" i="1"/>
  <c r="AI31" i="1"/>
  <c r="AH31" i="1"/>
  <c r="H31" i="1" s="1"/>
  <c r="AW31" i="1" s="1"/>
  <c r="AZ31" i="1" s="1"/>
  <c r="W31" i="1"/>
  <c r="V31" i="1"/>
  <c r="U31" i="1" s="1"/>
  <c r="N31" i="1"/>
  <c r="L31" i="1"/>
  <c r="I31" i="1"/>
  <c r="BL30" i="1"/>
  <c r="BK30" i="1"/>
  <c r="BJ30" i="1"/>
  <c r="BI30" i="1"/>
  <c r="BH30" i="1"/>
  <c r="BG30" i="1"/>
  <c r="BF30" i="1"/>
  <c r="BE30" i="1"/>
  <c r="BD30" i="1"/>
  <c r="BA30" i="1"/>
  <c r="AY30" i="1"/>
  <c r="AT30" i="1"/>
  <c r="AO30" i="1"/>
  <c r="AN30" i="1"/>
  <c r="AJ30" i="1"/>
  <c r="AH30" i="1" s="1"/>
  <c r="W30" i="1"/>
  <c r="V30" i="1"/>
  <c r="U30" i="1"/>
  <c r="N30" i="1"/>
  <c r="G30" i="1"/>
  <c r="BL29" i="1"/>
  <c r="BK29" i="1"/>
  <c r="BJ29" i="1" s="1"/>
  <c r="BI29" i="1"/>
  <c r="BH29" i="1"/>
  <c r="BG29" i="1"/>
  <c r="BF29" i="1"/>
  <c r="BE29" i="1"/>
  <c r="BD29" i="1"/>
  <c r="AY29" i="1" s="1"/>
  <c r="BA29" i="1"/>
  <c r="AT29" i="1"/>
  <c r="AO29" i="1"/>
  <c r="AN29" i="1"/>
  <c r="AJ29" i="1"/>
  <c r="AH29" i="1" s="1"/>
  <c r="W29" i="1"/>
  <c r="V29" i="1"/>
  <c r="N29" i="1"/>
  <c r="I29" i="1"/>
  <c r="BL28" i="1"/>
  <c r="BK28" i="1"/>
  <c r="BJ28" i="1"/>
  <c r="Q28" i="1" s="1"/>
  <c r="BI28" i="1"/>
  <c r="BH28" i="1"/>
  <c r="BG28" i="1"/>
  <c r="BF28" i="1"/>
  <c r="BE28" i="1"/>
  <c r="BD28" i="1"/>
  <c r="BA28" i="1"/>
  <c r="AY28" i="1"/>
  <c r="AV28" i="1"/>
  <c r="AT28" i="1"/>
  <c r="AX28" i="1" s="1"/>
  <c r="AO28" i="1"/>
  <c r="AN28" i="1"/>
  <c r="AJ28" i="1"/>
  <c r="AH28" i="1"/>
  <c r="W28" i="1"/>
  <c r="V28" i="1"/>
  <c r="U28" i="1"/>
  <c r="N28" i="1"/>
  <c r="BL27" i="1"/>
  <c r="BK27" i="1"/>
  <c r="BI27" i="1"/>
  <c r="BJ27" i="1" s="1"/>
  <c r="BH27" i="1"/>
  <c r="BG27" i="1"/>
  <c r="BF27" i="1"/>
  <c r="BE27" i="1"/>
  <c r="BD27" i="1"/>
  <c r="BA27" i="1"/>
  <c r="AY27" i="1"/>
  <c r="AT27" i="1"/>
  <c r="AN27" i="1"/>
  <c r="AO27" i="1" s="1"/>
  <c r="AJ27" i="1"/>
  <c r="AH27" i="1"/>
  <c r="G27" i="1" s="1"/>
  <c r="W27" i="1"/>
  <c r="V27" i="1"/>
  <c r="U27" i="1" s="1"/>
  <c r="N27" i="1"/>
  <c r="BL26" i="1"/>
  <c r="Q26" i="1" s="1"/>
  <c r="BK26" i="1"/>
  <c r="BJ26" i="1" s="1"/>
  <c r="BI26" i="1"/>
  <c r="BH26" i="1"/>
  <c r="BG26" i="1"/>
  <c r="BF26" i="1"/>
  <c r="BE26" i="1"/>
  <c r="BD26" i="1"/>
  <c r="AY26" i="1" s="1"/>
  <c r="BA26" i="1"/>
  <c r="AV26" i="1"/>
  <c r="AT26" i="1"/>
  <c r="AN26" i="1"/>
  <c r="AO26" i="1" s="1"/>
  <c r="AJ26" i="1"/>
  <c r="AH26" i="1"/>
  <c r="G26" i="1" s="1"/>
  <c r="Y26" i="1" s="1"/>
  <c r="W26" i="1"/>
  <c r="V26" i="1"/>
  <c r="U26" i="1"/>
  <c r="N26" i="1"/>
  <c r="I26" i="1"/>
  <c r="H26" i="1"/>
  <c r="AW26" i="1" s="1"/>
  <c r="AZ26" i="1" s="1"/>
  <c r="BL25" i="1"/>
  <c r="BK25" i="1"/>
  <c r="BI25" i="1"/>
  <c r="BJ25" i="1" s="1"/>
  <c r="Q25" i="1" s="1"/>
  <c r="BH25" i="1"/>
  <c r="BG25" i="1"/>
  <c r="BF25" i="1"/>
  <c r="BE25" i="1"/>
  <c r="BD25" i="1"/>
  <c r="BA25" i="1"/>
  <c r="AY25" i="1"/>
  <c r="AT25" i="1"/>
  <c r="AN25" i="1"/>
  <c r="AO25" i="1" s="1"/>
  <c r="AJ25" i="1"/>
  <c r="AH25" i="1"/>
  <c r="W25" i="1"/>
  <c r="V25" i="1"/>
  <c r="U25" i="1"/>
  <c r="N25" i="1"/>
  <c r="BL24" i="1"/>
  <c r="BK24" i="1"/>
  <c r="BI24" i="1"/>
  <c r="BJ24" i="1" s="1"/>
  <c r="BH24" i="1"/>
  <c r="BG24" i="1"/>
  <c r="BF24" i="1"/>
  <c r="BE24" i="1"/>
  <c r="BD24" i="1"/>
  <c r="BA24" i="1"/>
  <c r="AY24" i="1"/>
  <c r="AT24" i="1"/>
  <c r="AO24" i="1"/>
  <c r="AN24" i="1"/>
  <c r="AJ24" i="1"/>
  <c r="AH24" i="1" s="1"/>
  <c r="L24" i="1" s="1"/>
  <c r="AI24" i="1"/>
  <c r="W24" i="1"/>
  <c r="V24" i="1"/>
  <c r="U24" i="1" s="1"/>
  <c r="N24" i="1"/>
  <c r="I24" i="1"/>
  <c r="H24" i="1"/>
  <c r="AW24" i="1" s="1"/>
  <c r="G24" i="1"/>
  <c r="BL23" i="1"/>
  <c r="Q23" i="1" s="1"/>
  <c r="BK23" i="1"/>
  <c r="BI23" i="1"/>
  <c r="BJ23" i="1" s="1"/>
  <c r="BH23" i="1"/>
  <c r="BG23" i="1"/>
  <c r="BF23" i="1"/>
  <c r="BE23" i="1"/>
  <c r="BD23" i="1"/>
  <c r="AY23" i="1" s="1"/>
  <c r="BA23" i="1"/>
  <c r="AV23" i="1"/>
  <c r="AT23" i="1"/>
  <c r="AO23" i="1"/>
  <c r="AN23" i="1"/>
  <c r="AJ23" i="1"/>
  <c r="AI23" i="1"/>
  <c r="AH23" i="1"/>
  <c r="H23" i="1" s="1"/>
  <c r="AW23" i="1" s="1"/>
  <c r="AZ23" i="1" s="1"/>
  <c r="W23" i="1"/>
  <c r="V23" i="1"/>
  <c r="U23" i="1" s="1"/>
  <c r="N23" i="1"/>
  <c r="L23" i="1"/>
  <c r="I23" i="1"/>
  <c r="BL22" i="1"/>
  <c r="BK22" i="1"/>
  <c r="BJ22" i="1"/>
  <c r="BI22" i="1"/>
  <c r="BH22" i="1"/>
  <c r="BG22" i="1"/>
  <c r="BF22" i="1"/>
  <c r="BE22" i="1"/>
  <c r="BD22" i="1"/>
  <c r="BA22" i="1"/>
  <c r="AY22" i="1"/>
  <c r="AT22" i="1"/>
  <c r="AO22" i="1"/>
  <c r="AN22" i="1"/>
  <c r="AJ22" i="1"/>
  <c r="AH22" i="1" s="1"/>
  <c r="G22" i="1" s="1"/>
  <c r="W22" i="1"/>
  <c r="V22" i="1"/>
  <c r="U22" i="1"/>
  <c r="N22" i="1"/>
  <c r="BL21" i="1"/>
  <c r="BK21" i="1"/>
  <c r="BJ21" i="1" s="1"/>
  <c r="BI21" i="1"/>
  <c r="BH21" i="1"/>
  <c r="BG21" i="1"/>
  <c r="BF21" i="1"/>
  <c r="BE21" i="1"/>
  <c r="BD21" i="1"/>
  <c r="AY21" i="1" s="1"/>
  <c r="BA21" i="1"/>
  <c r="AT21" i="1"/>
  <c r="AO21" i="1"/>
  <c r="AN21" i="1"/>
  <c r="AJ21" i="1"/>
  <c r="AH21" i="1" s="1"/>
  <c r="W21" i="1"/>
  <c r="V21" i="1"/>
  <c r="N21" i="1"/>
  <c r="I21" i="1"/>
  <c r="BL20" i="1"/>
  <c r="BK20" i="1"/>
  <c r="BJ20" i="1"/>
  <c r="Q20" i="1" s="1"/>
  <c r="BI20" i="1"/>
  <c r="BH20" i="1"/>
  <c r="BG20" i="1"/>
  <c r="BF20" i="1"/>
  <c r="BE20" i="1"/>
  <c r="BD20" i="1"/>
  <c r="BA20" i="1"/>
  <c r="AY20" i="1"/>
  <c r="AV20" i="1"/>
  <c r="AX20" i="1" s="1"/>
  <c r="AT20" i="1"/>
  <c r="AO20" i="1"/>
  <c r="AN20" i="1"/>
  <c r="AJ20" i="1"/>
  <c r="AH20" i="1"/>
  <c r="W20" i="1"/>
  <c r="V20" i="1"/>
  <c r="U20" i="1"/>
  <c r="N20" i="1"/>
  <c r="BL19" i="1"/>
  <c r="BK19" i="1"/>
  <c r="BI19" i="1"/>
  <c r="BJ19" i="1" s="1"/>
  <c r="BH19" i="1"/>
  <c r="BG19" i="1"/>
  <c r="BF19" i="1"/>
  <c r="BE19" i="1"/>
  <c r="BD19" i="1"/>
  <c r="BA19" i="1"/>
  <c r="AY19" i="1"/>
  <c r="AT19" i="1"/>
  <c r="AN19" i="1"/>
  <c r="AO19" i="1" s="1"/>
  <c r="AJ19" i="1"/>
  <c r="AH19" i="1"/>
  <c r="W19" i="1"/>
  <c r="V19" i="1"/>
  <c r="U19" i="1" s="1"/>
  <c r="N19" i="1"/>
  <c r="BL18" i="1"/>
  <c r="BK18" i="1"/>
  <c r="BJ18" i="1" s="1"/>
  <c r="BI18" i="1"/>
  <c r="BH18" i="1"/>
  <c r="BG18" i="1"/>
  <c r="BF18" i="1"/>
  <c r="BE18" i="1"/>
  <c r="BD18" i="1"/>
  <c r="AY18" i="1" s="1"/>
  <c r="BA18" i="1"/>
  <c r="AV18" i="1"/>
  <c r="AT18" i="1"/>
  <c r="AN18" i="1"/>
  <c r="AO18" i="1" s="1"/>
  <c r="AJ18" i="1"/>
  <c r="AH18" i="1"/>
  <c r="G18" i="1" s="1"/>
  <c r="W18" i="1"/>
  <c r="V18" i="1"/>
  <c r="U18" i="1"/>
  <c r="Q18" i="1"/>
  <c r="N18" i="1"/>
  <c r="I18" i="1"/>
  <c r="H18" i="1"/>
  <c r="AW18" i="1" s="1"/>
  <c r="AZ18" i="1" s="1"/>
  <c r="BL17" i="1"/>
  <c r="BK17" i="1"/>
  <c r="BI17" i="1"/>
  <c r="BJ17" i="1" s="1"/>
  <c r="Q17" i="1" s="1"/>
  <c r="BH17" i="1"/>
  <c r="BG17" i="1"/>
  <c r="BF17" i="1"/>
  <c r="BE17" i="1"/>
  <c r="BD17" i="1"/>
  <c r="BA17" i="1"/>
  <c r="AY17" i="1"/>
  <c r="AT17" i="1"/>
  <c r="AN17" i="1"/>
  <c r="AO17" i="1" s="1"/>
  <c r="AJ17" i="1"/>
  <c r="AH17" i="1"/>
  <c r="W17" i="1"/>
  <c r="V17" i="1"/>
  <c r="U17" i="1"/>
  <c r="N17" i="1"/>
  <c r="Y27" i="1" l="1"/>
  <c r="R34" i="1"/>
  <c r="S34" i="1" s="1"/>
  <c r="AV29" i="1"/>
  <c r="AX29" i="1" s="1"/>
  <c r="Q29" i="1"/>
  <c r="R26" i="1"/>
  <c r="S26" i="1" s="1"/>
  <c r="Y22" i="1"/>
  <c r="Y38" i="1"/>
  <c r="AV21" i="1"/>
  <c r="AX21" i="1" s="1"/>
  <c r="Q21" i="1"/>
  <c r="L19" i="1"/>
  <c r="I19" i="1"/>
  <c r="AI19" i="1"/>
  <c r="H19" i="1"/>
  <c r="AW19" i="1" s="1"/>
  <c r="U32" i="1"/>
  <c r="BJ35" i="1"/>
  <c r="Q42" i="1"/>
  <c r="AV42" i="1"/>
  <c r="AX42" i="1" s="1"/>
  <c r="AI56" i="1"/>
  <c r="L56" i="1"/>
  <c r="G56" i="1"/>
  <c r="I56" i="1"/>
  <c r="H58" i="1"/>
  <c r="AW58" i="1" s="1"/>
  <c r="AZ58" i="1" s="1"/>
  <c r="AI58" i="1"/>
  <c r="G58" i="1"/>
  <c r="L58" i="1"/>
  <c r="R61" i="1"/>
  <c r="S61" i="1" s="1"/>
  <c r="I22" i="1"/>
  <c r="H22" i="1"/>
  <c r="AW22" i="1" s="1"/>
  <c r="AI22" i="1"/>
  <c r="L22" i="1"/>
  <c r="I20" i="1"/>
  <c r="H20" i="1"/>
  <c r="AW20" i="1" s="1"/>
  <c r="AZ20" i="1" s="1"/>
  <c r="G20" i="1"/>
  <c r="R20" i="1" s="1"/>
  <c r="S20" i="1" s="1"/>
  <c r="AI20" i="1"/>
  <c r="L20" i="1"/>
  <c r="AZ24" i="1"/>
  <c r="Y35" i="1"/>
  <c r="AI43" i="1"/>
  <c r="H43" i="1"/>
  <c r="AW43" i="1" s="1"/>
  <c r="G43" i="1"/>
  <c r="L43" i="1"/>
  <c r="I43" i="1"/>
  <c r="AV59" i="1"/>
  <c r="AX59" i="1" s="1"/>
  <c r="Q59" i="1"/>
  <c r="AV24" i="1"/>
  <c r="AX24" i="1" s="1"/>
  <c r="Q24" i="1"/>
  <c r="I25" i="1"/>
  <c r="H25" i="1"/>
  <c r="AW25" i="1" s="1"/>
  <c r="G25" i="1"/>
  <c r="R25" i="1" s="1"/>
  <c r="S25" i="1" s="1"/>
  <c r="L25" i="1"/>
  <c r="L27" i="1"/>
  <c r="I27" i="1"/>
  <c r="AI27" i="1"/>
  <c r="H27" i="1"/>
  <c r="AW27" i="1" s="1"/>
  <c r="AZ27" i="1" s="1"/>
  <c r="AX32" i="1"/>
  <c r="Q65" i="1"/>
  <c r="AV65" i="1"/>
  <c r="AX65" i="1" s="1"/>
  <c r="AI25" i="1"/>
  <c r="AV27" i="1"/>
  <c r="AX27" i="1" s="1"/>
  <c r="Q27" i="1"/>
  <c r="Q43" i="1"/>
  <c r="AV43" i="1"/>
  <c r="AX43" i="1" s="1"/>
  <c r="AI44" i="1"/>
  <c r="L44" i="1"/>
  <c r="I44" i="1"/>
  <c r="H44" i="1"/>
  <c r="AW44" i="1" s="1"/>
  <c r="G44" i="1"/>
  <c r="Y30" i="1"/>
  <c r="I33" i="1"/>
  <c r="H33" i="1"/>
  <c r="AW33" i="1" s="1"/>
  <c r="AZ33" i="1" s="1"/>
  <c r="G33" i="1"/>
  <c r="R33" i="1" s="1"/>
  <c r="S33" i="1" s="1"/>
  <c r="L33" i="1"/>
  <c r="AV37" i="1"/>
  <c r="AX37" i="1" s="1"/>
  <c r="Q37" i="1"/>
  <c r="G19" i="1"/>
  <c r="I36" i="1"/>
  <c r="H36" i="1"/>
  <c r="AW36" i="1" s="1"/>
  <c r="AZ36" i="1" s="1"/>
  <c r="G36" i="1"/>
  <c r="AI36" i="1"/>
  <c r="L36" i="1"/>
  <c r="L41" i="1"/>
  <c r="AI41" i="1"/>
  <c r="H41" i="1"/>
  <c r="AW41" i="1" s="1"/>
  <c r="G41" i="1"/>
  <c r="R53" i="1"/>
  <c r="S53" i="1" s="1"/>
  <c r="H56" i="1"/>
  <c r="AW56" i="1" s="1"/>
  <c r="AZ56" i="1" s="1"/>
  <c r="I58" i="1"/>
  <c r="I17" i="1"/>
  <c r="H17" i="1"/>
  <c r="AW17" i="1" s="1"/>
  <c r="G17" i="1"/>
  <c r="R17" i="1" s="1"/>
  <c r="S17" i="1" s="1"/>
  <c r="L17" i="1"/>
  <c r="AV19" i="1"/>
  <c r="AX19" i="1" s="1"/>
  <c r="Q19" i="1"/>
  <c r="Y24" i="1"/>
  <c r="I30" i="1"/>
  <c r="H30" i="1"/>
  <c r="AW30" i="1" s="1"/>
  <c r="AI30" i="1"/>
  <c r="L30" i="1"/>
  <c r="L35" i="1"/>
  <c r="I35" i="1"/>
  <c r="AI35" i="1"/>
  <c r="H35" i="1"/>
  <c r="AW35" i="1" s="1"/>
  <c r="I42" i="1"/>
  <c r="H42" i="1"/>
  <c r="AW42" i="1" s="1"/>
  <c r="AZ42" i="1" s="1"/>
  <c r="L42" i="1"/>
  <c r="G42" i="1"/>
  <c r="AI42" i="1"/>
  <c r="AI48" i="1"/>
  <c r="L48" i="1"/>
  <c r="H48" i="1"/>
  <c r="AW48" i="1" s="1"/>
  <c r="AZ48" i="1" s="1"/>
  <c r="G48" i="1"/>
  <c r="Q52" i="1"/>
  <c r="AV52" i="1"/>
  <c r="AX52" i="1" s="1"/>
  <c r="AX48" i="1"/>
  <c r="R18" i="1"/>
  <c r="S18" i="1" s="1"/>
  <c r="AV32" i="1"/>
  <c r="Q32" i="1"/>
  <c r="I38" i="1"/>
  <c r="H38" i="1"/>
  <c r="AW38" i="1" s="1"/>
  <c r="AI38" i="1"/>
  <c r="L38" i="1"/>
  <c r="AI17" i="1"/>
  <c r="I28" i="1"/>
  <c r="H28" i="1"/>
  <c r="AW28" i="1" s="1"/>
  <c r="AZ28" i="1" s="1"/>
  <c r="G28" i="1"/>
  <c r="R28" i="1" s="1"/>
  <c r="S28" i="1" s="1"/>
  <c r="AI28" i="1"/>
  <c r="L28" i="1"/>
  <c r="AZ32" i="1"/>
  <c r="AV44" i="1"/>
  <c r="AX44" i="1" s="1"/>
  <c r="Q44" i="1"/>
  <c r="R46" i="1"/>
  <c r="S46" i="1" s="1"/>
  <c r="Z46" i="1" s="1"/>
  <c r="L54" i="1"/>
  <c r="I54" i="1"/>
  <c r="H54" i="1"/>
  <c r="AW54" i="1" s="1"/>
  <c r="AZ54" i="1" s="1"/>
  <c r="G54" i="1"/>
  <c r="AI54" i="1"/>
  <c r="H60" i="1"/>
  <c r="AW60" i="1" s="1"/>
  <c r="AZ60" i="1" s="1"/>
  <c r="G60" i="1"/>
  <c r="I60" i="1"/>
  <c r="L60" i="1"/>
  <c r="AI60" i="1"/>
  <c r="AV67" i="1"/>
  <c r="AX67" i="1" s="1"/>
  <c r="Q67" i="1"/>
  <c r="AX51" i="1"/>
  <c r="Y57" i="1"/>
  <c r="AI66" i="1"/>
  <c r="H66" i="1"/>
  <c r="AW66" i="1" s="1"/>
  <c r="I66" i="1"/>
  <c r="G66" i="1"/>
  <c r="I73" i="1"/>
  <c r="G73" i="1"/>
  <c r="AI73" i="1"/>
  <c r="H73" i="1"/>
  <c r="AW73" i="1" s="1"/>
  <c r="AZ73" i="1" s="1"/>
  <c r="Q88" i="1"/>
  <c r="AV88" i="1"/>
  <c r="AX88" i="1" s="1"/>
  <c r="AZ34" i="1"/>
  <c r="O34" i="1"/>
  <c r="M34" i="1" s="1"/>
  <c r="P34" i="1" s="1"/>
  <c r="J34" i="1" s="1"/>
  <c r="K34" i="1" s="1"/>
  <c r="AV41" i="1"/>
  <c r="AX41" i="1" s="1"/>
  <c r="Q41" i="1"/>
  <c r="H50" i="1"/>
  <c r="AW50" i="1" s="1"/>
  <c r="AZ50" i="1" s="1"/>
  <c r="AI50" i="1"/>
  <c r="I50" i="1"/>
  <c r="G50" i="1"/>
  <c r="AV51" i="1"/>
  <c r="AZ51" i="1" s="1"/>
  <c r="Q51" i="1"/>
  <c r="AZ53" i="1"/>
  <c r="Y85" i="1"/>
  <c r="I92" i="1"/>
  <c r="H92" i="1"/>
  <c r="AW92" i="1" s="1"/>
  <c r="AZ92" i="1" s="1"/>
  <c r="AI92" i="1"/>
  <c r="G92" i="1"/>
  <c r="L92" i="1"/>
  <c r="AI21" i="1"/>
  <c r="L21" i="1"/>
  <c r="AI29" i="1"/>
  <c r="L29" i="1"/>
  <c r="AI37" i="1"/>
  <c r="L37" i="1"/>
  <c r="Q48" i="1"/>
  <c r="AV48" i="1"/>
  <c r="Y65" i="1"/>
  <c r="AV17" i="1"/>
  <c r="AX17" i="1" s="1"/>
  <c r="AX23" i="1"/>
  <c r="AV25" i="1"/>
  <c r="AX25" i="1" s="1"/>
  <c r="AX31" i="1"/>
  <c r="AV33" i="1"/>
  <c r="AX33" i="1" s="1"/>
  <c r="I55" i="1"/>
  <c r="G55" i="1"/>
  <c r="L55" i="1"/>
  <c r="AI55" i="1"/>
  <c r="U57" i="1"/>
  <c r="I67" i="1"/>
  <c r="L67" i="1"/>
  <c r="H67" i="1"/>
  <c r="AW67" i="1" s="1"/>
  <c r="AZ67" i="1" s="1"/>
  <c r="AI67" i="1"/>
  <c r="Y76" i="1"/>
  <c r="Q80" i="1"/>
  <c r="AV80" i="1"/>
  <c r="AZ80" i="1" s="1"/>
  <c r="AV83" i="1"/>
  <c r="AX83" i="1" s="1"/>
  <c r="Q83" i="1"/>
  <c r="AX18" i="1"/>
  <c r="G21" i="1"/>
  <c r="AV22" i="1"/>
  <c r="AX22" i="1" s="1"/>
  <c r="Q22" i="1"/>
  <c r="AX26" i="1"/>
  <c r="G29" i="1"/>
  <c r="AV30" i="1"/>
  <c r="AX30" i="1" s="1"/>
  <c r="Q30" i="1"/>
  <c r="AX34" i="1"/>
  <c r="G37" i="1"/>
  <c r="AV38" i="1"/>
  <c r="AX38" i="1" s="1"/>
  <c r="Q38" i="1"/>
  <c r="R54" i="1"/>
  <c r="S54" i="1" s="1"/>
  <c r="Z61" i="1"/>
  <c r="AX71" i="1"/>
  <c r="H78" i="1"/>
  <c r="AW78" i="1" s="1"/>
  <c r="AZ78" i="1" s="1"/>
  <c r="G78" i="1"/>
  <c r="L78" i="1"/>
  <c r="I78" i="1"/>
  <c r="AV85" i="1"/>
  <c r="AX85" i="1" s="1"/>
  <c r="Q85" i="1"/>
  <c r="Y18" i="1"/>
  <c r="H21" i="1"/>
  <c r="AW21" i="1" s="1"/>
  <c r="AZ21" i="1" s="1"/>
  <c r="U21" i="1"/>
  <c r="H29" i="1"/>
  <c r="AW29" i="1" s="1"/>
  <c r="U29" i="1"/>
  <c r="H37" i="1"/>
  <c r="AW37" i="1" s="1"/>
  <c r="AZ37" i="1" s="1"/>
  <c r="U37" i="1"/>
  <c r="H39" i="1"/>
  <c r="AW39" i="1" s="1"/>
  <c r="AZ39" i="1" s="1"/>
  <c r="G39" i="1"/>
  <c r="AI39" i="1"/>
  <c r="AV49" i="1"/>
  <c r="AX49" i="1" s="1"/>
  <c r="Q49" i="1"/>
  <c r="AV50" i="1"/>
  <c r="AX50" i="1" s="1"/>
  <c r="Q50" i="1"/>
  <c r="L18" i="1"/>
  <c r="L26" i="1"/>
  <c r="L34" i="1"/>
  <c r="L40" i="1"/>
  <c r="U44" i="1"/>
  <c r="L46" i="1"/>
  <c r="AI46" i="1"/>
  <c r="I49" i="1"/>
  <c r="L49" i="1"/>
  <c r="L59" i="1"/>
  <c r="I59" i="1"/>
  <c r="AI59" i="1"/>
  <c r="H59" i="1"/>
  <c r="AW59" i="1" s="1"/>
  <c r="AZ59" i="1" s="1"/>
  <c r="AV66" i="1"/>
  <c r="AX66" i="1" s="1"/>
  <c r="L91" i="1"/>
  <c r="I91" i="1"/>
  <c r="H91" i="1"/>
  <c r="AW91" i="1" s="1"/>
  <c r="G91" i="1"/>
  <c r="AI91" i="1"/>
  <c r="AZ46" i="1"/>
  <c r="I57" i="1"/>
  <c r="L57" i="1"/>
  <c r="AV57" i="1"/>
  <c r="AZ57" i="1" s="1"/>
  <c r="Q57" i="1"/>
  <c r="AV58" i="1"/>
  <c r="AX58" i="1" s="1"/>
  <c r="Q58" i="1"/>
  <c r="AV64" i="1"/>
  <c r="AX64" i="1" s="1"/>
  <c r="Q64" i="1"/>
  <c r="H68" i="1"/>
  <c r="AW68" i="1" s="1"/>
  <c r="G68" i="1"/>
  <c r="I68" i="1"/>
  <c r="L68" i="1"/>
  <c r="AI69" i="1"/>
  <c r="G69" i="1"/>
  <c r="L69" i="1"/>
  <c r="AV74" i="1"/>
  <c r="AX74" i="1" s="1"/>
  <c r="Q74" i="1"/>
  <c r="AX75" i="1"/>
  <c r="R76" i="1"/>
  <c r="S76" i="1" s="1"/>
  <c r="I65" i="1"/>
  <c r="H65" i="1"/>
  <c r="AW65" i="1" s="1"/>
  <c r="L65" i="1"/>
  <c r="L72" i="1"/>
  <c r="I72" i="1"/>
  <c r="H72" i="1"/>
  <c r="AW72" i="1" s="1"/>
  <c r="G72" i="1"/>
  <c r="AI72" i="1"/>
  <c r="I84" i="1"/>
  <c r="H84" i="1"/>
  <c r="AW84" i="1" s="1"/>
  <c r="AZ84" i="1" s="1"/>
  <c r="AI84" i="1"/>
  <c r="G84" i="1"/>
  <c r="AI18" i="1"/>
  <c r="G23" i="1"/>
  <c r="R23" i="1" s="1"/>
  <c r="S23" i="1" s="1"/>
  <c r="AI26" i="1"/>
  <c r="G31" i="1"/>
  <c r="AI34" i="1"/>
  <c r="I46" i="1"/>
  <c r="U46" i="1"/>
  <c r="H47" i="1"/>
  <c r="AW47" i="1" s="1"/>
  <c r="BJ47" i="1"/>
  <c r="G49" i="1"/>
  <c r="BJ55" i="1"/>
  <c r="AI57" i="1"/>
  <c r="G63" i="1"/>
  <c r="AI63" i="1"/>
  <c r="AI68" i="1"/>
  <c r="H69" i="1"/>
  <c r="AW69" i="1" s="1"/>
  <c r="BJ72" i="1"/>
  <c r="AZ74" i="1"/>
  <c r="AZ77" i="1"/>
  <c r="L83" i="1"/>
  <c r="I83" i="1"/>
  <c r="H83" i="1"/>
  <c r="AW83" i="1" s="1"/>
  <c r="AZ83" i="1" s="1"/>
  <c r="G83" i="1"/>
  <c r="L84" i="1"/>
  <c r="H88" i="1"/>
  <c r="AW88" i="1" s="1"/>
  <c r="BJ90" i="1"/>
  <c r="H52" i="1"/>
  <c r="AW52" i="1" s="1"/>
  <c r="AZ52" i="1" s="1"/>
  <c r="G52" i="1"/>
  <c r="AX61" i="1"/>
  <c r="I62" i="1"/>
  <c r="AI62" i="1"/>
  <c r="H62" i="1"/>
  <c r="AW62" i="1" s="1"/>
  <c r="G62" i="1"/>
  <c r="Q68" i="1"/>
  <c r="AV68" i="1"/>
  <c r="AX68" i="1" s="1"/>
  <c r="L75" i="1"/>
  <c r="I75" i="1"/>
  <c r="H75" i="1"/>
  <c r="AW75" i="1" s="1"/>
  <c r="AZ75" i="1" s="1"/>
  <c r="AI75" i="1"/>
  <c r="R78" i="1"/>
  <c r="S78" i="1" s="1"/>
  <c r="Z78" i="1" s="1"/>
  <c r="G40" i="1"/>
  <c r="H49" i="1"/>
  <c r="AW49" i="1" s="1"/>
  <c r="AZ49" i="1" s="1"/>
  <c r="Q56" i="1"/>
  <c r="Q60" i="1"/>
  <c r="I69" i="1"/>
  <c r="AV69" i="1"/>
  <c r="AX69" i="1" s="1"/>
  <c r="Q69" i="1"/>
  <c r="G75" i="1"/>
  <c r="H79" i="1"/>
  <c r="AW79" i="1" s="1"/>
  <c r="AZ79" i="1" s="1"/>
  <c r="G79" i="1"/>
  <c r="R79" i="1" s="1"/>
  <c r="S79" i="1" s="1"/>
  <c r="L79" i="1"/>
  <c r="AI79" i="1"/>
  <c r="AX80" i="1"/>
  <c r="H87" i="1"/>
  <c r="AW87" i="1" s="1"/>
  <c r="AZ87" i="1" s="1"/>
  <c r="G87" i="1"/>
  <c r="L87" i="1"/>
  <c r="AI87" i="1"/>
  <c r="I87" i="1"/>
  <c r="L88" i="1"/>
  <c r="I88" i="1"/>
  <c r="G88" i="1"/>
  <c r="AX91" i="1"/>
  <c r="BJ45" i="1"/>
  <c r="U51" i="1"/>
  <c r="BJ62" i="1"/>
  <c r="L64" i="1"/>
  <c r="G64" i="1"/>
  <c r="U69" i="1"/>
  <c r="H70" i="1"/>
  <c r="AW70" i="1" s="1"/>
  <c r="AZ70" i="1" s="1"/>
  <c r="G70" i="1"/>
  <c r="R70" i="1" s="1"/>
  <c r="S70" i="1" s="1"/>
  <c r="L70" i="1"/>
  <c r="AI70" i="1"/>
  <c r="I70" i="1"/>
  <c r="I81" i="1"/>
  <c r="G81" i="1"/>
  <c r="AI81" i="1"/>
  <c r="L81" i="1"/>
  <c r="H81" i="1"/>
  <c r="AW81" i="1" s="1"/>
  <c r="R73" i="1"/>
  <c r="S73" i="1" s="1"/>
  <c r="AV82" i="1"/>
  <c r="AX82" i="1" s="1"/>
  <c r="Q82" i="1"/>
  <c r="I89" i="1"/>
  <c r="G89" i="1"/>
  <c r="AI89" i="1"/>
  <c r="AV75" i="1"/>
  <c r="Q75" i="1"/>
  <c r="AV77" i="1"/>
  <c r="AX77" i="1" s="1"/>
  <c r="Q77" i="1"/>
  <c r="L80" i="1"/>
  <c r="I80" i="1"/>
  <c r="G80" i="1"/>
  <c r="AZ82" i="1"/>
  <c r="H86" i="1"/>
  <c r="AW86" i="1" s="1"/>
  <c r="AZ86" i="1" s="1"/>
  <c r="G86" i="1"/>
  <c r="L86" i="1"/>
  <c r="I86" i="1"/>
  <c r="AX76" i="1"/>
  <c r="AX79" i="1"/>
  <c r="AI86" i="1"/>
  <c r="G74" i="1"/>
  <c r="AI74" i="1"/>
  <c r="L74" i="1"/>
  <c r="U80" i="1"/>
  <c r="BJ81" i="1"/>
  <c r="U88" i="1"/>
  <c r="BJ89" i="1"/>
  <c r="H71" i="1"/>
  <c r="AW71" i="1" s="1"/>
  <c r="AZ71" i="1" s="1"/>
  <c r="G71" i="1"/>
  <c r="R71" i="1" s="1"/>
  <c r="S71" i="1" s="1"/>
  <c r="L71" i="1"/>
  <c r="I76" i="1"/>
  <c r="H76" i="1"/>
  <c r="AW76" i="1" s="1"/>
  <c r="AZ76" i="1" s="1"/>
  <c r="AI76" i="1"/>
  <c r="G82" i="1"/>
  <c r="AI82" i="1"/>
  <c r="L82" i="1"/>
  <c r="G90" i="1"/>
  <c r="AI90" i="1"/>
  <c r="L90" i="1"/>
  <c r="AV91" i="1"/>
  <c r="Q91" i="1"/>
  <c r="AA33" i="1" l="1"/>
  <c r="T33" i="1"/>
  <c r="X33" i="1" s="1"/>
  <c r="Z33" i="1"/>
  <c r="AA17" i="1"/>
  <c r="T17" i="1"/>
  <c r="X17" i="1" s="1"/>
  <c r="Z17" i="1"/>
  <c r="Y80" i="1"/>
  <c r="Z73" i="1"/>
  <c r="AA73" i="1"/>
  <c r="T73" i="1"/>
  <c r="X73" i="1" s="1"/>
  <c r="Y64" i="1"/>
  <c r="Y84" i="1"/>
  <c r="O84" i="1"/>
  <c r="M84" i="1" s="1"/>
  <c r="P84" i="1" s="1"/>
  <c r="J84" i="1" s="1"/>
  <c r="K84" i="1" s="1"/>
  <c r="R84" i="1"/>
  <c r="S84" i="1" s="1"/>
  <c r="Y68" i="1"/>
  <c r="R49" i="1"/>
  <c r="S49" i="1" s="1"/>
  <c r="T54" i="1"/>
  <c r="X54" i="1" s="1"/>
  <c r="AA54" i="1"/>
  <c r="Y73" i="1"/>
  <c r="O73" i="1"/>
  <c r="M73" i="1" s="1"/>
  <c r="P73" i="1" s="1"/>
  <c r="J73" i="1" s="1"/>
  <c r="K73" i="1" s="1"/>
  <c r="R44" i="1"/>
  <c r="S44" i="1" s="1"/>
  <c r="R32" i="1"/>
  <c r="S32" i="1" s="1"/>
  <c r="R52" i="1"/>
  <c r="S52" i="1" s="1"/>
  <c r="R19" i="1"/>
  <c r="S19" i="1" s="1"/>
  <c r="R37" i="1"/>
  <c r="S37" i="1" s="1"/>
  <c r="R24" i="1"/>
  <c r="S24" i="1" s="1"/>
  <c r="AZ43" i="1"/>
  <c r="T26" i="1"/>
  <c r="X26" i="1" s="1"/>
  <c r="AA26" i="1"/>
  <c r="AB26" i="1" s="1"/>
  <c r="Z26" i="1"/>
  <c r="Y90" i="1"/>
  <c r="Y89" i="1"/>
  <c r="AA70" i="1"/>
  <c r="T70" i="1"/>
  <c r="X70" i="1" s="1"/>
  <c r="Y75" i="1"/>
  <c r="AZ64" i="1"/>
  <c r="R74" i="1"/>
  <c r="S74" i="1" s="1"/>
  <c r="AZ68" i="1"/>
  <c r="T71" i="1"/>
  <c r="X71" i="1" s="1"/>
  <c r="AA71" i="1"/>
  <c r="R30" i="1"/>
  <c r="S30" i="1" s="1"/>
  <c r="Y21" i="1"/>
  <c r="Y55" i="1"/>
  <c r="R88" i="1"/>
  <c r="S88" i="1" s="1"/>
  <c r="AA23" i="1"/>
  <c r="AB23" i="1" s="1"/>
  <c r="Z23" i="1"/>
  <c r="T23" i="1"/>
  <c r="X23" i="1" s="1"/>
  <c r="Y48" i="1"/>
  <c r="T53" i="1"/>
  <c r="X53" i="1" s="1"/>
  <c r="AA53" i="1"/>
  <c r="Z53" i="1"/>
  <c r="Y36" i="1"/>
  <c r="R43" i="1"/>
  <c r="S43" i="1" s="1"/>
  <c r="O43" i="1" s="1"/>
  <c r="M43" i="1" s="1"/>
  <c r="P43" i="1" s="1"/>
  <c r="J43" i="1" s="1"/>
  <c r="K43" i="1" s="1"/>
  <c r="R65" i="1"/>
  <c r="S65" i="1" s="1"/>
  <c r="AZ85" i="1"/>
  <c r="O71" i="1"/>
  <c r="M71" i="1" s="1"/>
  <c r="P71" i="1" s="1"/>
  <c r="J71" i="1" s="1"/>
  <c r="K71" i="1" s="1"/>
  <c r="Y71" i="1"/>
  <c r="Y74" i="1"/>
  <c r="Q62" i="1"/>
  <c r="AV62" i="1"/>
  <c r="AX62" i="1" s="1"/>
  <c r="O53" i="1"/>
  <c r="M53" i="1" s="1"/>
  <c r="P53" i="1" s="1"/>
  <c r="J53" i="1" s="1"/>
  <c r="K53" i="1" s="1"/>
  <c r="Y87" i="1"/>
  <c r="R87" i="1"/>
  <c r="S87" i="1" s="1"/>
  <c r="R69" i="1"/>
  <c r="S69" i="1" s="1"/>
  <c r="O69" i="1" s="1"/>
  <c r="M69" i="1" s="1"/>
  <c r="P69" i="1" s="1"/>
  <c r="J69" i="1" s="1"/>
  <c r="K69" i="1" s="1"/>
  <c r="R40" i="1"/>
  <c r="S40" i="1" s="1"/>
  <c r="Y40" i="1"/>
  <c r="O52" i="1"/>
  <c r="M52" i="1" s="1"/>
  <c r="P52" i="1" s="1"/>
  <c r="J52" i="1" s="1"/>
  <c r="K52" i="1" s="1"/>
  <c r="Y52" i="1"/>
  <c r="AZ65" i="1"/>
  <c r="R64" i="1"/>
  <c r="S64" i="1" s="1"/>
  <c r="O64" i="1" s="1"/>
  <c r="M64" i="1" s="1"/>
  <c r="P64" i="1" s="1"/>
  <c r="J64" i="1" s="1"/>
  <c r="K64" i="1" s="1"/>
  <c r="Z71" i="1"/>
  <c r="R41" i="1"/>
  <c r="S41" i="1" s="1"/>
  <c r="O41" i="1" s="1"/>
  <c r="M41" i="1" s="1"/>
  <c r="P41" i="1" s="1"/>
  <c r="J41" i="1" s="1"/>
  <c r="K41" i="1" s="1"/>
  <c r="R67" i="1"/>
  <c r="S67" i="1" s="1"/>
  <c r="Y54" i="1"/>
  <c r="O54" i="1"/>
  <c r="M54" i="1" s="1"/>
  <c r="P54" i="1" s="1"/>
  <c r="J54" i="1" s="1"/>
  <c r="K54" i="1" s="1"/>
  <c r="T18" i="1"/>
  <c r="X18" i="1" s="1"/>
  <c r="AA18" i="1"/>
  <c r="Z18" i="1"/>
  <c r="AZ30" i="1"/>
  <c r="Y41" i="1"/>
  <c r="R36" i="1"/>
  <c r="S36" i="1" s="1"/>
  <c r="Z70" i="1"/>
  <c r="AX57" i="1"/>
  <c r="Y58" i="1"/>
  <c r="R21" i="1"/>
  <c r="S21" i="1" s="1"/>
  <c r="R29" i="1"/>
  <c r="S29" i="1" s="1"/>
  <c r="R77" i="1"/>
  <c r="S77" i="1" s="1"/>
  <c r="R85" i="1"/>
  <c r="S85" i="1" s="1"/>
  <c r="R83" i="1"/>
  <c r="S83" i="1" s="1"/>
  <c r="Z54" i="1"/>
  <c r="O66" i="1"/>
  <c r="M66" i="1" s="1"/>
  <c r="P66" i="1" s="1"/>
  <c r="J66" i="1" s="1"/>
  <c r="K66" i="1" s="1"/>
  <c r="Y66" i="1"/>
  <c r="R66" i="1"/>
  <c r="S66" i="1" s="1"/>
  <c r="Y17" i="1"/>
  <c r="O17" i="1"/>
  <c r="M17" i="1" s="1"/>
  <c r="P17" i="1" s="1"/>
  <c r="J17" i="1" s="1"/>
  <c r="K17" i="1" s="1"/>
  <c r="Y33" i="1"/>
  <c r="O33" i="1"/>
  <c r="M33" i="1" s="1"/>
  <c r="P33" i="1" s="1"/>
  <c r="J33" i="1" s="1"/>
  <c r="K33" i="1" s="1"/>
  <c r="R59" i="1"/>
  <c r="S59" i="1" s="1"/>
  <c r="R42" i="1"/>
  <c r="S42" i="1" s="1"/>
  <c r="O42" i="1" s="1"/>
  <c r="M42" i="1" s="1"/>
  <c r="P42" i="1" s="1"/>
  <c r="J42" i="1" s="1"/>
  <c r="K42" i="1" s="1"/>
  <c r="Y82" i="1"/>
  <c r="Y86" i="1"/>
  <c r="AZ81" i="1"/>
  <c r="Q45" i="1"/>
  <c r="AV45" i="1"/>
  <c r="AV90" i="1"/>
  <c r="Q90" i="1"/>
  <c r="O31" i="1"/>
  <c r="M31" i="1" s="1"/>
  <c r="P31" i="1" s="1"/>
  <c r="J31" i="1" s="1"/>
  <c r="K31" i="1" s="1"/>
  <c r="Y31" i="1"/>
  <c r="Y69" i="1"/>
  <c r="AZ17" i="1"/>
  <c r="T34" i="1"/>
  <c r="X34" i="1" s="1"/>
  <c r="Z34" i="1"/>
  <c r="AA34" i="1"/>
  <c r="R91" i="1"/>
  <c r="S91" i="1" s="1"/>
  <c r="O91" i="1" s="1"/>
  <c r="M91" i="1" s="1"/>
  <c r="P91" i="1" s="1"/>
  <c r="J91" i="1" s="1"/>
  <c r="K91" i="1" s="1"/>
  <c r="R75" i="1"/>
  <c r="S75" i="1" s="1"/>
  <c r="O70" i="1"/>
  <c r="M70" i="1" s="1"/>
  <c r="P70" i="1" s="1"/>
  <c r="J70" i="1" s="1"/>
  <c r="K70" i="1" s="1"/>
  <c r="Y70" i="1"/>
  <c r="Y62" i="1"/>
  <c r="AZ88" i="1"/>
  <c r="Q72" i="1"/>
  <c r="AV72" i="1"/>
  <c r="AX72" i="1" s="1"/>
  <c r="Q55" i="1"/>
  <c r="AV55" i="1"/>
  <c r="Y72" i="1"/>
  <c r="R58" i="1"/>
  <c r="S58" i="1" s="1"/>
  <c r="O58" i="1" s="1"/>
  <c r="M58" i="1" s="1"/>
  <c r="P58" i="1" s="1"/>
  <c r="J58" i="1" s="1"/>
  <c r="K58" i="1" s="1"/>
  <c r="AA25" i="1"/>
  <c r="T25" i="1"/>
  <c r="X25" i="1" s="1"/>
  <c r="AZ66" i="1"/>
  <c r="T20" i="1"/>
  <c r="X20" i="1" s="1"/>
  <c r="Z20" i="1"/>
  <c r="AA20" i="1"/>
  <c r="R27" i="1"/>
  <c r="S27" i="1" s="1"/>
  <c r="Y25" i="1"/>
  <c r="O25" i="1"/>
  <c r="M25" i="1" s="1"/>
  <c r="P25" i="1" s="1"/>
  <c r="J25" i="1" s="1"/>
  <c r="K25" i="1" s="1"/>
  <c r="AZ22" i="1"/>
  <c r="AV35" i="1"/>
  <c r="AX35" i="1" s="1"/>
  <c r="Q35" i="1"/>
  <c r="Q81" i="1"/>
  <c r="AV81" i="1"/>
  <c r="AX81" i="1" s="1"/>
  <c r="R60" i="1"/>
  <c r="S60" i="1" s="1"/>
  <c r="AA78" i="1"/>
  <c r="T78" i="1"/>
  <c r="X78" i="1" s="1"/>
  <c r="AZ62" i="1"/>
  <c r="AZ69" i="1"/>
  <c r="Y49" i="1"/>
  <c r="O49" i="1"/>
  <c r="M49" i="1" s="1"/>
  <c r="P49" i="1" s="1"/>
  <c r="J49" i="1" s="1"/>
  <c r="K49" i="1" s="1"/>
  <c r="O23" i="1"/>
  <c r="M23" i="1" s="1"/>
  <c r="P23" i="1" s="1"/>
  <c r="J23" i="1" s="1"/>
  <c r="K23" i="1" s="1"/>
  <c r="Y23" i="1"/>
  <c r="AZ72" i="1"/>
  <c r="Y91" i="1"/>
  <c r="R50" i="1"/>
  <c r="S50" i="1" s="1"/>
  <c r="O50" i="1" s="1"/>
  <c r="M50" i="1" s="1"/>
  <c r="P50" i="1" s="1"/>
  <c r="J50" i="1" s="1"/>
  <c r="K50" i="1" s="1"/>
  <c r="R22" i="1"/>
  <c r="S22" i="1" s="1"/>
  <c r="R80" i="1"/>
  <c r="S80" i="1" s="1"/>
  <c r="O80" i="1" s="1"/>
  <c r="M80" i="1" s="1"/>
  <c r="P80" i="1" s="1"/>
  <c r="J80" i="1" s="1"/>
  <c r="K80" i="1" s="1"/>
  <c r="Y50" i="1"/>
  <c r="O26" i="1"/>
  <c r="M26" i="1" s="1"/>
  <c r="P26" i="1" s="1"/>
  <c r="J26" i="1" s="1"/>
  <c r="K26" i="1" s="1"/>
  <c r="T46" i="1"/>
  <c r="X46" i="1" s="1"/>
  <c r="AA46" i="1"/>
  <c r="AB46" i="1" s="1"/>
  <c r="O46" i="1"/>
  <c r="M46" i="1" s="1"/>
  <c r="P46" i="1" s="1"/>
  <c r="J46" i="1" s="1"/>
  <c r="K46" i="1" s="1"/>
  <c r="Y28" i="1"/>
  <c r="O28" i="1"/>
  <c r="M28" i="1" s="1"/>
  <c r="P28" i="1" s="1"/>
  <c r="J28" i="1" s="1"/>
  <c r="K28" i="1" s="1"/>
  <c r="AZ38" i="1"/>
  <c r="Z25" i="1"/>
  <c r="Y19" i="1"/>
  <c r="O19" i="1"/>
  <c r="M19" i="1" s="1"/>
  <c r="P19" i="1" s="1"/>
  <c r="J19" i="1" s="1"/>
  <c r="K19" i="1" s="1"/>
  <c r="AZ25" i="1"/>
  <c r="Y56" i="1"/>
  <c r="AZ19" i="1"/>
  <c r="T79" i="1"/>
  <c r="X79" i="1" s="1"/>
  <c r="AA79" i="1"/>
  <c r="Z79" i="1"/>
  <c r="Y63" i="1"/>
  <c r="R51" i="1"/>
  <c r="S51" i="1" s="1"/>
  <c r="AZ41" i="1"/>
  <c r="Y44" i="1"/>
  <c r="O44" i="1"/>
  <c r="M44" i="1" s="1"/>
  <c r="P44" i="1" s="1"/>
  <c r="J44" i="1" s="1"/>
  <c r="K44" i="1" s="1"/>
  <c r="Q89" i="1"/>
  <c r="AV89" i="1"/>
  <c r="R82" i="1"/>
  <c r="S82" i="1" s="1"/>
  <c r="Y88" i="1"/>
  <c r="O88" i="1"/>
  <c r="M88" i="1" s="1"/>
  <c r="P88" i="1" s="1"/>
  <c r="J88" i="1" s="1"/>
  <c r="K88" i="1" s="1"/>
  <c r="R68" i="1"/>
  <c r="S68" i="1" s="1"/>
  <c r="O68" i="1" s="1"/>
  <c r="M68" i="1" s="1"/>
  <c r="P68" i="1" s="1"/>
  <c r="J68" i="1" s="1"/>
  <c r="K68" i="1" s="1"/>
  <c r="Y39" i="1"/>
  <c r="R39" i="1"/>
  <c r="S39" i="1" s="1"/>
  <c r="AZ29" i="1"/>
  <c r="R63" i="1"/>
  <c r="S63" i="1" s="1"/>
  <c r="R38" i="1"/>
  <c r="S38" i="1" s="1"/>
  <c r="Y29" i="1"/>
  <c r="Y92" i="1"/>
  <c r="O92" i="1"/>
  <c r="M92" i="1" s="1"/>
  <c r="P92" i="1" s="1"/>
  <c r="J92" i="1" s="1"/>
  <c r="K92" i="1" s="1"/>
  <c r="R92" i="1"/>
  <c r="S92" i="1" s="1"/>
  <c r="R86" i="1"/>
  <c r="S86" i="1" s="1"/>
  <c r="T28" i="1"/>
  <c r="X28" i="1" s="1"/>
  <c r="AA28" i="1"/>
  <c r="Z28" i="1"/>
  <c r="R31" i="1"/>
  <c r="S31" i="1" s="1"/>
  <c r="AZ44" i="1"/>
  <c r="Y81" i="1"/>
  <c r="O79" i="1"/>
  <c r="M79" i="1" s="1"/>
  <c r="P79" i="1" s="1"/>
  <c r="J79" i="1" s="1"/>
  <c r="K79" i="1" s="1"/>
  <c r="Y79" i="1"/>
  <c r="R56" i="1"/>
  <c r="S56" i="1" s="1"/>
  <c r="O56" i="1" s="1"/>
  <c r="M56" i="1" s="1"/>
  <c r="P56" i="1" s="1"/>
  <c r="J56" i="1" s="1"/>
  <c r="K56" i="1" s="1"/>
  <c r="Y83" i="1"/>
  <c r="O83" i="1"/>
  <c r="M83" i="1" s="1"/>
  <c r="P83" i="1" s="1"/>
  <c r="J83" i="1" s="1"/>
  <c r="K83" i="1" s="1"/>
  <c r="Q47" i="1"/>
  <c r="AV47" i="1"/>
  <c r="AX47" i="1" s="1"/>
  <c r="T76" i="1"/>
  <c r="X76" i="1" s="1"/>
  <c r="AA76" i="1"/>
  <c r="Z76" i="1"/>
  <c r="R57" i="1"/>
  <c r="S57" i="1" s="1"/>
  <c r="AZ91" i="1"/>
  <c r="O78" i="1"/>
  <c r="M78" i="1" s="1"/>
  <c r="P78" i="1" s="1"/>
  <c r="J78" i="1" s="1"/>
  <c r="K78" i="1" s="1"/>
  <c r="Y78" i="1"/>
  <c r="Y37" i="1"/>
  <c r="O37" i="1"/>
  <c r="M37" i="1" s="1"/>
  <c r="P37" i="1" s="1"/>
  <c r="J37" i="1" s="1"/>
  <c r="K37" i="1" s="1"/>
  <c r="O76" i="1"/>
  <c r="M76" i="1" s="1"/>
  <c r="P76" i="1" s="1"/>
  <c r="J76" i="1" s="1"/>
  <c r="K76" i="1" s="1"/>
  <c r="R48" i="1"/>
  <c r="S48" i="1" s="1"/>
  <c r="O48" i="1" s="1"/>
  <c r="M48" i="1" s="1"/>
  <c r="P48" i="1" s="1"/>
  <c r="J48" i="1" s="1"/>
  <c r="K48" i="1" s="1"/>
  <c r="O18" i="1"/>
  <c r="M18" i="1" s="1"/>
  <c r="P18" i="1" s="1"/>
  <c r="J18" i="1" s="1"/>
  <c r="K18" i="1" s="1"/>
  <c r="O60" i="1"/>
  <c r="M60" i="1" s="1"/>
  <c r="P60" i="1" s="1"/>
  <c r="J60" i="1" s="1"/>
  <c r="K60" i="1" s="1"/>
  <c r="Y60" i="1"/>
  <c r="Y42" i="1"/>
  <c r="Y43" i="1"/>
  <c r="Y20" i="1"/>
  <c r="O20" i="1"/>
  <c r="M20" i="1" s="1"/>
  <c r="P20" i="1" s="1"/>
  <c r="J20" i="1" s="1"/>
  <c r="K20" i="1" s="1"/>
  <c r="T61" i="1"/>
  <c r="X61" i="1" s="1"/>
  <c r="AA61" i="1"/>
  <c r="AB61" i="1" s="1"/>
  <c r="O61" i="1"/>
  <c r="M61" i="1" s="1"/>
  <c r="P61" i="1" s="1"/>
  <c r="J61" i="1" s="1"/>
  <c r="K61" i="1" s="1"/>
  <c r="AB34" i="1" l="1"/>
  <c r="AB28" i="1"/>
  <c r="AB79" i="1"/>
  <c r="T87" i="1"/>
  <c r="X87" i="1" s="1"/>
  <c r="AA87" i="1"/>
  <c r="Z87" i="1"/>
  <c r="AA30" i="1"/>
  <c r="T30" i="1"/>
  <c r="X30" i="1" s="1"/>
  <c r="O30" i="1"/>
  <c r="M30" i="1" s="1"/>
  <c r="P30" i="1" s="1"/>
  <c r="J30" i="1" s="1"/>
  <c r="K30" i="1" s="1"/>
  <c r="Z30" i="1"/>
  <c r="AB76" i="1"/>
  <c r="R55" i="1"/>
  <c r="S55" i="1" s="1"/>
  <c r="T75" i="1"/>
  <c r="X75" i="1" s="1"/>
  <c r="AA75" i="1"/>
  <c r="Z75" i="1"/>
  <c r="AA59" i="1"/>
  <c r="AB59" i="1" s="1"/>
  <c r="T59" i="1"/>
  <c r="X59" i="1" s="1"/>
  <c r="O59" i="1"/>
  <c r="M59" i="1" s="1"/>
  <c r="P59" i="1" s="1"/>
  <c r="J59" i="1" s="1"/>
  <c r="K59" i="1" s="1"/>
  <c r="Z59" i="1"/>
  <c r="T88" i="1"/>
  <c r="X88" i="1" s="1"/>
  <c r="AA88" i="1"/>
  <c r="Z88" i="1"/>
  <c r="AB71" i="1"/>
  <c r="AB54" i="1"/>
  <c r="AA86" i="1"/>
  <c r="AB86" i="1" s="1"/>
  <c r="T86" i="1"/>
  <c r="X86" i="1" s="1"/>
  <c r="Z86" i="1"/>
  <c r="T63" i="1"/>
  <c r="X63" i="1" s="1"/>
  <c r="AA63" i="1"/>
  <c r="Z63" i="1"/>
  <c r="AZ35" i="1"/>
  <c r="T80" i="1"/>
  <c r="X80" i="1" s="1"/>
  <c r="AA80" i="1"/>
  <c r="Z80" i="1"/>
  <c r="AB78" i="1"/>
  <c r="T83" i="1"/>
  <c r="X83" i="1" s="1"/>
  <c r="AA83" i="1"/>
  <c r="Z83" i="1"/>
  <c r="T21" i="1"/>
  <c r="X21" i="1" s="1"/>
  <c r="AA21" i="1"/>
  <c r="Z21" i="1"/>
  <c r="AA67" i="1"/>
  <c r="AB67" i="1" s="1"/>
  <c r="T67" i="1"/>
  <c r="X67" i="1" s="1"/>
  <c r="O67" i="1"/>
  <c r="M67" i="1" s="1"/>
  <c r="P67" i="1" s="1"/>
  <c r="J67" i="1" s="1"/>
  <c r="K67" i="1" s="1"/>
  <c r="Z67" i="1"/>
  <c r="O87" i="1"/>
  <c r="M87" i="1" s="1"/>
  <c r="P87" i="1" s="1"/>
  <c r="J87" i="1" s="1"/>
  <c r="K87" i="1" s="1"/>
  <c r="AB53" i="1"/>
  <c r="AB70" i="1"/>
  <c r="T52" i="1"/>
  <c r="X52" i="1" s="1"/>
  <c r="AA52" i="1"/>
  <c r="AB52" i="1" s="1"/>
  <c r="Z52" i="1"/>
  <c r="AZ47" i="1"/>
  <c r="AA92" i="1"/>
  <c r="Z92" i="1"/>
  <c r="T92" i="1"/>
  <c r="X92" i="1" s="1"/>
  <c r="T82" i="1"/>
  <c r="X82" i="1" s="1"/>
  <c r="AA82" i="1"/>
  <c r="Z82" i="1"/>
  <c r="AA51" i="1"/>
  <c r="T51" i="1"/>
  <c r="X51" i="1" s="1"/>
  <c r="O51" i="1"/>
  <c r="M51" i="1" s="1"/>
  <c r="P51" i="1" s="1"/>
  <c r="J51" i="1" s="1"/>
  <c r="K51" i="1" s="1"/>
  <c r="Z51" i="1"/>
  <c r="T60" i="1"/>
  <c r="X60" i="1" s="1"/>
  <c r="AA60" i="1"/>
  <c r="Z60" i="1"/>
  <c r="AB25" i="1"/>
  <c r="R72" i="1"/>
  <c r="S72" i="1" s="1"/>
  <c r="T91" i="1"/>
  <c r="X91" i="1" s="1"/>
  <c r="AA91" i="1"/>
  <c r="Z91" i="1"/>
  <c r="O86" i="1"/>
  <c r="M86" i="1" s="1"/>
  <c r="P86" i="1" s="1"/>
  <c r="J86" i="1" s="1"/>
  <c r="K86" i="1" s="1"/>
  <c r="T41" i="1"/>
  <c r="X41" i="1" s="1"/>
  <c r="AA41" i="1"/>
  <c r="Z41" i="1"/>
  <c r="T24" i="1"/>
  <c r="X24" i="1" s="1"/>
  <c r="AA24" i="1"/>
  <c r="Z24" i="1"/>
  <c r="O24" i="1"/>
  <c r="M24" i="1" s="1"/>
  <c r="P24" i="1" s="1"/>
  <c r="J24" i="1" s="1"/>
  <c r="K24" i="1" s="1"/>
  <c r="T32" i="1"/>
  <c r="X32" i="1" s="1"/>
  <c r="AA32" i="1"/>
  <c r="O32" i="1"/>
  <c r="M32" i="1" s="1"/>
  <c r="P32" i="1" s="1"/>
  <c r="J32" i="1" s="1"/>
  <c r="K32" i="1" s="1"/>
  <c r="Z32" i="1"/>
  <c r="R47" i="1"/>
  <c r="S47" i="1" s="1"/>
  <c r="AA39" i="1"/>
  <c r="Z39" i="1"/>
  <c r="T39" i="1"/>
  <c r="X39" i="1" s="1"/>
  <c r="T27" i="1"/>
  <c r="X27" i="1" s="1"/>
  <c r="AA27" i="1"/>
  <c r="O27" i="1"/>
  <c r="M27" i="1" s="1"/>
  <c r="P27" i="1" s="1"/>
  <c r="J27" i="1" s="1"/>
  <c r="K27" i="1" s="1"/>
  <c r="Z27" i="1"/>
  <c r="T40" i="1"/>
  <c r="X40" i="1" s="1"/>
  <c r="AA40" i="1"/>
  <c r="Z40" i="1"/>
  <c r="T65" i="1"/>
  <c r="X65" i="1" s="1"/>
  <c r="AA65" i="1"/>
  <c r="Z65" i="1"/>
  <c r="O65" i="1"/>
  <c r="M65" i="1" s="1"/>
  <c r="P65" i="1" s="1"/>
  <c r="J65" i="1" s="1"/>
  <c r="K65" i="1" s="1"/>
  <c r="T74" i="1"/>
  <c r="X74" i="1" s="1"/>
  <c r="AA74" i="1"/>
  <c r="Z74" i="1"/>
  <c r="AA49" i="1"/>
  <c r="T49" i="1"/>
  <c r="X49" i="1" s="1"/>
  <c r="Z49" i="1"/>
  <c r="AB17" i="1"/>
  <c r="T29" i="1"/>
  <c r="X29" i="1" s="1"/>
  <c r="AA29" i="1"/>
  <c r="AB29" i="1" s="1"/>
  <c r="Z29" i="1"/>
  <c r="Z58" i="1"/>
  <c r="AA58" i="1"/>
  <c r="AB58" i="1" s="1"/>
  <c r="T58" i="1"/>
  <c r="X58" i="1" s="1"/>
  <c r="R90" i="1"/>
  <c r="S90" i="1" s="1"/>
  <c r="O82" i="1"/>
  <c r="M82" i="1" s="1"/>
  <c r="P82" i="1" s="1"/>
  <c r="J82" i="1" s="1"/>
  <c r="K82" i="1" s="1"/>
  <c r="AA85" i="1"/>
  <c r="T85" i="1"/>
  <c r="X85" i="1" s="1"/>
  <c r="Z85" i="1"/>
  <c r="O85" i="1"/>
  <c r="M85" i="1" s="1"/>
  <c r="P85" i="1" s="1"/>
  <c r="J85" i="1" s="1"/>
  <c r="K85" i="1" s="1"/>
  <c r="AB18" i="1"/>
  <c r="O40" i="1"/>
  <c r="M40" i="1" s="1"/>
  <c r="P40" i="1" s="1"/>
  <c r="J40" i="1" s="1"/>
  <c r="K40" i="1" s="1"/>
  <c r="R62" i="1"/>
  <c r="S62" i="1" s="1"/>
  <c r="Z43" i="1"/>
  <c r="AA43" i="1"/>
  <c r="T43" i="1"/>
  <c r="X43" i="1" s="1"/>
  <c r="O21" i="1"/>
  <c r="M21" i="1" s="1"/>
  <c r="P21" i="1" s="1"/>
  <c r="J21" i="1" s="1"/>
  <c r="K21" i="1" s="1"/>
  <c r="T37" i="1"/>
  <c r="X37" i="1" s="1"/>
  <c r="AA37" i="1"/>
  <c r="Z37" i="1"/>
  <c r="R45" i="1"/>
  <c r="S45" i="1" s="1"/>
  <c r="T36" i="1"/>
  <c r="X36" i="1" s="1"/>
  <c r="AA36" i="1"/>
  <c r="Z36" i="1"/>
  <c r="AA38" i="1"/>
  <c r="T38" i="1"/>
  <c r="X38" i="1" s="1"/>
  <c r="O38" i="1"/>
  <c r="M38" i="1" s="1"/>
  <c r="P38" i="1" s="1"/>
  <c r="J38" i="1" s="1"/>
  <c r="K38" i="1" s="1"/>
  <c r="Z38" i="1"/>
  <c r="O39" i="1"/>
  <c r="M39" i="1" s="1"/>
  <c r="P39" i="1" s="1"/>
  <c r="J39" i="1" s="1"/>
  <c r="K39" i="1" s="1"/>
  <c r="AX89" i="1"/>
  <c r="AZ89" i="1"/>
  <c r="AA22" i="1"/>
  <c r="AB22" i="1" s="1"/>
  <c r="T22" i="1"/>
  <c r="X22" i="1" s="1"/>
  <c r="O22" i="1"/>
  <c r="M22" i="1" s="1"/>
  <c r="P22" i="1" s="1"/>
  <c r="J22" i="1" s="1"/>
  <c r="K22" i="1" s="1"/>
  <c r="Z22" i="1"/>
  <c r="T48" i="1"/>
  <c r="X48" i="1" s="1"/>
  <c r="Z48" i="1"/>
  <c r="AA48" i="1"/>
  <c r="AA31" i="1"/>
  <c r="Z31" i="1"/>
  <c r="T31" i="1"/>
  <c r="X31" i="1" s="1"/>
  <c r="O29" i="1"/>
  <c r="M29" i="1" s="1"/>
  <c r="P29" i="1" s="1"/>
  <c r="J29" i="1" s="1"/>
  <c r="K29" i="1" s="1"/>
  <c r="R89" i="1"/>
  <c r="S89" i="1" s="1"/>
  <c r="O63" i="1"/>
  <c r="M63" i="1" s="1"/>
  <c r="P63" i="1" s="1"/>
  <c r="J63" i="1" s="1"/>
  <c r="K63" i="1" s="1"/>
  <c r="R81" i="1"/>
  <c r="S81" i="1" s="1"/>
  <c r="AB20" i="1"/>
  <c r="AX90" i="1"/>
  <c r="AZ90" i="1"/>
  <c r="AA42" i="1"/>
  <c r="T42" i="1"/>
  <c r="X42" i="1" s="1"/>
  <c r="Z42" i="1"/>
  <c r="Z66" i="1"/>
  <c r="T66" i="1"/>
  <c r="X66" i="1" s="1"/>
  <c r="AA66" i="1"/>
  <c r="T64" i="1"/>
  <c r="X64" i="1" s="1"/>
  <c r="AA64" i="1"/>
  <c r="Z64" i="1"/>
  <c r="T44" i="1"/>
  <c r="X44" i="1" s="1"/>
  <c r="AA44" i="1"/>
  <c r="Z44" i="1"/>
  <c r="AB73" i="1"/>
  <c r="AZ55" i="1"/>
  <c r="AX55" i="1"/>
  <c r="AA57" i="1"/>
  <c r="T57" i="1"/>
  <c r="X57" i="1" s="1"/>
  <c r="O57" i="1"/>
  <c r="M57" i="1" s="1"/>
  <c r="P57" i="1" s="1"/>
  <c r="J57" i="1" s="1"/>
  <c r="K57" i="1" s="1"/>
  <c r="Z57" i="1"/>
  <c r="T56" i="1"/>
  <c r="X56" i="1" s="1"/>
  <c r="AA56" i="1"/>
  <c r="Z56" i="1"/>
  <c r="AA68" i="1"/>
  <c r="T68" i="1"/>
  <c r="X68" i="1" s="1"/>
  <c r="Z68" i="1"/>
  <c r="AA50" i="1"/>
  <c r="Z50" i="1"/>
  <c r="T50" i="1"/>
  <c r="X50" i="1" s="1"/>
  <c r="R35" i="1"/>
  <c r="S35" i="1" s="1"/>
  <c r="AZ45" i="1"/>
  <c r="AX45" i="1"/>
  <c r="AA77" i="1"/>
  <c r="AB77" i="1" s="1"/>
  <c r="T77" i="1"/>
  <c r="X77" i="1" s="1"/>
  <c r="O77" i="1"/>
  <c r="M77" i="1" s="1"/>
  <c r="P77" i="1" s="1"/>
  <c r="J77" i="1" s="1"/>
  <c r="K77" i="1" s="1"/>
  <c r="Z77" i="1"/>
  <c r="AA69" i="1"/>
  <c r="AB69" i="1" s="1"/>
  <c r="T69" i="1"/>
  <c r="X69" i="1" s="1"/>
  <c r="Z69" i="1"/>
  <c r="O74" i="1"/>
  <c r="M74" i="1" s="1"/>
  <c r="P74" i="1" s="1"/>
  <c r="J74" i="1" s="1"/>
  <c r="K74" i="1" s="1"/>
  <c r="O36" i="1"/>
  <c r="M36" i="1" s="1"/>
  <c r="P36" i="1" s="1"/>
  <c r="J36" i="1" s="1"/>
  <c r="K36" i="1" s="1"/>
  <c r="O75" i="1"/>
  <c r="M75" i="1" s="1"/>
  <c r="P75" i="1" s="1"/>
  <c r="J75" i="1" s="1"/>
  <c r="K75" i="1" s="1"/>
  <c r="T19" i="1"/>
  <c r="X19" i="1" s="1"/>
  <c r="AA19" i="1"/>
  <c r="Z19" i="1"/>
  <c r="AA84" i="1"/>
  <c r="AB84" i="1" s="1"/>
  <c r="T84" i="1"/>
  <c r="X84" i="1" s="1"/>
  <c r="Z84" i="1"/>
  <c r="AB33" i="1"/>
  <c r="AB41" i="1" l="1"/>
  <c r="AB66" i="1"/>
  <c r="AB27" i="1"/>
  <c r="AB32" i="1"/>
  <c r="AB60" i="1"/>
  <c r="AB21" i="1"/>
  <c r="AB30" i="1"/>
  <c r="AB44" i="1"/>
  <c r="AB49" i="1"/>
  <c r="AB87" i="1"/>
  <c r="AB42" i="1"/>
  <c r="AB38" i="1"/>
  <c r="Z89" i="1"/>
  <c r="AA89" i="1"/>
  <c r="T89" i="1"/>
  <c r="X89" i="1" s="1"/>
  <c r="O89" i="1"/>
  <c r="M89" i="1" s="1"/>
  <c r="P89" i="1" s="1"/>
  <c r="J89" i="1" s="1"/>
  <c r="K89" i="1" s="1"/>
  <c r="AB57" i="1"/>
  <c r="AB64" i="1"/>
  <c r="AB37" i="1"/>
  <c r="AB65" i="1"/>
  <c r="AB82" i="1"/>
  <c r="AB80" i="1"/>
  <c r="T62" i="1"/>
  <c r="X62" i="1" s="1"/>
  <c r="AA62" i="1"/>
  <c r="Z62" i="1"/>
  <c r="O62" i="1"/>
  <c r="M62" i="1" s="1"/>
  <c r="P62" i="1" s="1"/>
  <c r="J62" i="1" s="1"/>
  <c r="K62" i="1" s="1"/>
  <c r="T90" i="1"/>
  <c r="X90" i="1" s="1"/>
  <c r="AA90" i="1"/>
  <c r="Z90" i="1"/>
  <c r="O90" i="1"/>
  <c r="M90" i="1" s="1"/>
  <c r="P90" i="1" s="1"/>
  <c r="J90" i="1" s="1"/>
  <c r="K90" i="1" s="1"/>
  <c r="AB68" i="1"/>
  <c r="AB56" i="1"/>
  <c r="AB31" i="1"/>
  <c r="AB39" i="1"/>
  <c r="AB91" i="1"/>
  <c r="AB19" i="1"/>
  <c r="AA81" i="1"/>
  <c r="T81" i="1"/>
  <c r="X81" i="1" s="1"/>
  <c r="Z81" i="1"/>
  <c r="O81" i="1"/>
  <c r="M81" i="1" s="1"/>
  <c r="P81" i="1" s="1"/>
  <c r="J81" i="1" s="1"/>
  <c r="K81" i="1" s="1"/>
  <c r="AB48" i="1"/>
  <c r="AB43" i="1"/>
  <c r="AB74" i="1"/>
  <c r="T47" i="1"/>
  <c r="X47" i="1" s="1"/>
  <c r="AA47" i="1"/>
  <c r="Z47" i="1"/>
  <c r="O47" i="1"/>
  <c r="M47" i="1" s="1"/>
  <c r="P47" i="1" s="1"/>
  <c r="J47" i="1" s="1"/>
  <c r="K47" i="1" s="1"/>
  <c r="AB24" i="1"/>
  <c r="AB92" i="1"/>
  <c r="AB83" i="1"/>
  <c r="AB63" i="1"/>
  <c r="AB88" i="1"/>
  <c r="AB36" i="1"/>
  <c r="AB40" i="1"/>
  <c r="T45" i="1"/>
  <c r="X45" i="1" s="1"/>
  <c r="AA45" i="1"/>
  <c r="Z45" i="1"/>
  <c r="O45" i="1"/>
  <c r="M45" i="1" s="1"/>
  <c r="P45" i="1" s="1"/>
  <c r="J45" i="1" s="1"/>
  <c r="K45" i="1" s="1"/>
  <c r="AB85" i="1"/>
  <c r="T72" i="1"/>
  <c r="X72" i="1" s="1"/>
  <c r="AA72" i="1"/>
  <c r="Z72" i="1"/>
  <c r="O72" i="1"/>
  <c r="M72" i="1" s="1"/>
  <c r="P72" i="1" s="1"/>
  <c r="J72" i="1" s="1"/>
  <c r="K72" i="1" s="1"/>
  <c r="AA55" i="1"/>
  <c r="AB55" i="1" s="1"/>
  <c r="T55" i="1"/>
  <c r="X55" i="1" s="1"/>
  <c r="Z55" i="1"/>
  <c r="O55" i="1"/>
  <c r="M55" i="1" s="1"/>
  <c r="P55" i="1" s="1"/>
  <c r="J55" i="1" s="1"/>
  <c r="K55" i="1" s="1"/>
  <c r="T35" i="1"/>
  <c r="X35" i="1" s="1"/>
  <c r="AA35" i="1"/>
  <c r="O35" i="1"/>
  <c r="M35" i="1" s="1"/>
  <c r="P35" i="1" s="1"/>
  <c r="J35" i="1" s="1"/>
  <c r="K35" i="1" s="1"/>
  <c r="Z35" i="1"/>
  <c r="AB75" i="1"/>
  <c r="AB50" i="1"/>
  <c r="AB51" i="1"/>
  <c r="AB89" i="1" l="1"/>
  <c r="AB90" i="1"/>
  <c r="AB62" i="1"/>
  <c r="AB45" i="1"/>
  <c r="AB35" i="1"/>
  <c r="AB72" i="1"/>
  <c r="AB47" i="1"/>
  <c r="AB81" i="1"/>
</calcChain>
</file>

<file path=xl/sharedStrings.xml><?xml version="1.0" encoding="utf-8"?>
<sst xmlns="http://schemas.openxmlformats.org/spreadsheetml/2006/main" count="1078" uniqueCount="484">
  <si>
    <t>File opened</t>
  </si>
  <si>
    <t>2023-05-23 14:36:43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</si>
  <si>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</si>
  <si>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</si>
  <si>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</si>
  <si>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</si>
  <si>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</si>
  <si>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</si>
  <si>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</si>
  <si>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</si>
  <si>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</si>
  <si>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</si>
  <si>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</si>
  <si>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{"h2oaspan1": "1.00238", "flowbzero": "0.28845", "chamberpressurezero": "2.51199", "h2obspan2a": "0.0692186", "co2aspan2": "-0.0280352", "co2bspan1": "0.999307", "h2obspan2": "0", "co2bzero": "0.956083", "h2oaspan2a": "0.0688822", "ssa_ref": "34202.9", "tazero": "0.200024", "h2oaspanconc2": "0", "h2obspanconc1": "12.27", "flowmeterzero": "0.987779", "co2azero": "0.956047", "co2bspan2": "-0.0282607", "h2obzero": "1.10204", "flowazero": "0.31195", "co2bspanconc1": "2500", "tbzero": "0.305447", "co2aspan2b": "0.285496", "h2obspanconc2": "0", "co2aspan1": "0.999297", "h2obspan1": "0.998622", "co2aspanconc1": "2500", "co2bspan2a": "0.289677", "h2obspan2b": "0.0691233", "h2oaspanconc1": "12.27", "h2oaspan2": "0", "h2oaspan2b": "0.0690461", "co2aspan2a": "0.288024", "ssb_ref": "34260.8", "h2oazero": "1.09778", "oxygen": "21", "co2bspan2b": "0.287104", "co2bspanconc2": "301.5", "co2aspanconc2": "301.5"}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</si>
  <si>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</si>
  <si>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</si>
  <si>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</si>
  <si>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</si>
  <si>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</si>
  <si>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</si>
  <si>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</si>
  <si>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</si>
  <si>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</si>
  <si>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</si>
  <si>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14:36:44</t>
  </si>
  <si>
    <t>Stability Definition:	F (FlrLS): Slp&lt;1	ΔH2O (Meas2): Slp&lt;0.1	ΔCO2 (Meas2): Slp&lt;0.5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</si>
  <si>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</si>
  <si>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</si>
  <si>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</si>
  <si>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</si>
  <si>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</si>
  <si>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</si>
  <si>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</si>
  <si>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</si>
  <si>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</si>
  <si>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</si>
  <si>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</si>
  <si>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</si>
  <si>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</si>
  <si>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</si>
  <si>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</si>
  <si>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</si>
  <si>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</si>
  <si>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</si>
  <si>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</si>
  <si>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</si>
  <si>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</si>
  <si>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</si>
  <si>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</si>
  <si>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</si>
  <si>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</si>
  <si>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</si>
  <si>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</si>
  <si>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</si>
  <si>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</si>
  <si>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</si>
  <si>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</si>
  <si>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</si>
  <si>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</si>
  <si>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</si>
  <si>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</si>
  <si>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</si>
  <si>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</si>
  <si>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</si>
  <si>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</si>
  <si>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</si>
  <si>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</si>
  <si>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</si>
  <si>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</si>
  <si>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</si>
  <si>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1.93077 83.7712 382.632 623.229 865.287 1064.44 1254.53 1425.21</t>
  </si>
  <si>
    <t>Fs_true</t>
  </si>
  <si>
    <t>0.406176 101.51 401.807 601.197 800.511 1001.43 1201.05 1400.92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</si>
  <si>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</si>
  <si>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</si>
  <si>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</si>
  <si>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</si>
  <si>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</si>
  <si>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</si>
  <si>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</si>
  <si>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</si>
  <si>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</si>
  <si>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</si>
  <si>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</si>
  <si>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</si>
  <si>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</si>
  <si>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</si>
  <si>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</si>
  <si>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</si>
  <si>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</si>
  <si>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</si>
  <si>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</si>
  <si>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</si>
  <si>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</si>
  <si>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</si>
  <si>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</si>
  <si>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</si>
  <si>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</si>
  <si>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</si>
  <si>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</si>
  <si>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</si>
  <si>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</si>
  <si>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</si>
  <si>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</si>
  <si>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</si>
  <si>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</si>
  <si>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</si>
  <si>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</si>
  <si>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</si>
  <si>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</si>
  <si>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</si>
  <si>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</si>
  <si>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</si>
  <si>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</si>
  <si>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</si>
  <si>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</si>
  <si>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</si>
  <si>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</si>
  <si>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</si>
  <si>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</si>
  <si>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</si>
  <si>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</si>
  <si>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</si>
  <si>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</si>
  <si>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</si>
  <si>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</si>
  <si>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</si>
  <si>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</si>
  <si>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</si>
  <si>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</si>
  <si>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</si>
  <si>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</si>
  <si>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</si>
  <si>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</si>
  <si>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</si>
  <si>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</si>
  <si>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</si>
  <si>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</si>
  <si>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</si>
  <si>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</si>
  <si>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</si>
  <si>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</si>
  <si>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</si>
  <si>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</si>
  <si>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</si>
  <si>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</si>
  <si>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</si>
  <si>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</si>
  <si>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</si>
  <si>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</si>
  <si>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</si>
  <si>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</si>
  <si>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</si>
  <si>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</si>
  <si>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</si>
  <si>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</si>
  <si>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</si>
  <si>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</si>
  <si>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</si>
  <si>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</si>
  <si>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</si>
  <si>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</si>
  <si>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</si>
  <si>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</si>
  <si>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</si>
  <si>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</si>
  <si>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</si>
  <si>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</si>
  <si>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</si>
  <si>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</si>
  <si>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</si>
  <si>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</si>
  <si>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</si>
  <si>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</si>
  <si>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</si>
  <si>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</si>
  <si>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</si>
  <si>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</si>
  <si>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</si>
  <si>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</si>
  <si>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</si>
  <si>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</si>
  <si>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</si>
  <si>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</si>
  <si>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</si>
  <si>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</si>
  <si>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</si>
  <si>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</si>
  <si>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</si>
  <si>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</si>
  <si>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</si>
  <si>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</si>
  <si>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</si>
  <si>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</si>
  <si>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</si>
  <si>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</si>
  <si>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</si>
  <si>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</si>
  <si>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</si>
  <si>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</si>
  <si>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</si>
  <si>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</si>
  <si>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</si>
  <si>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</si>
  <si>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</si>
  <si>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</si>
  <si>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</si>
  <si>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</si>
  <si>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</si>
  <si>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</si>
  <si>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</si>
  <si>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</si>
  <si>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</si>
  <si>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</si>
  <si>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</si>
  <si>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</si>
  <si>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</si>
  <si>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</si>
  <si>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</si>
  <si>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</si>
  <si>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</si>
  <si>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</si>
  <si>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</si>
  <si>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</si>
  <si>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</si>
  <si>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</si>
  <si>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</si>
  <si>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</si>
  <si>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</si>
  <si>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</si>
  <si>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</si>
  <si>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</si>
  <si>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</si>
  <si>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</si>
  <si>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</si>
  <si>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</si>
  <si>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</si>
  <si>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</si>
  <si>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</si>
  <si>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</si>
  <si>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</si>
  <si>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</si>
  <si>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</si>
  <si>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</si>
  <si>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</si>
  <si>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</si>
  <si>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</si>
  <si>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</si>
  <si>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</si>
  <si>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20230523 14:39:17</t>
  </si>
  <si>
    <t>14:39:17</t>
  </si>
  <si>
    <t>MPF-12060-20230523-14_12_08</t>
  </si>
  <si>
    <t>MPF-12061-20230523-14_39_18</t>
  </si>
  <si>
    <t>-</t>
  </si>
  <si>
    <t>0: Broadleaf</t>
  </si>
  <si>
    <t>14:38:09</t>
  </si>
  <si>
    <t>2/3</t>
  </si>
  <si>
    <t>20230523 14:40:17</t>
  </si>
  <si>
    <t>14:40:17</t>
  </si>
  <si>
    <t>MPF-12062-20230523-14_40_18</t>
  </si>
  <si>
    <t>3/3</t>
  </si>
  <si>
    <t>20230523 14:41:17</t>
  </si>
  <si>
    <t>14:41:17</t>
  </si>
  <si>
    <t>MPF-12063-20230523-14_41_18</t>
  </si>
  <si>
    <t>20230523 14:42:17</t>
  </si>
  <si>
    <t>14:42:17</t>
  </si>
  <si>
    <t>MPF-12064-20230523-14_42_18</t>
  </si>
  <si>
    <t>20230523 14:43:17</t>
  </si>
  <si>
    <t>14:43:17</t>
  </si>
  <si>
    <t>MPF-12065-20230523-14_43_18</t>
  </si>
  <si>
    <t>20230523 14:44:17</t>
  </si>
  <si>
    <t>14:44:17</t>
  </si>
  <si>
    <t>MPF-12066-20230523-14_44_18</t>
  </si>
  <si>
    <t>20230523 14:45:17</t>
  </si>
  <si>
    <t>14:45:17</t>
  </si>
  <si>
    <t>MPF-12067-20230523-14_45_18</t>
  </si>
  <si>
    <t>20230523 14:46:17</t>
  </si>
  <si>
    <t>14:46:17</t>
  </si>
  <si>
    <t>MPF-12068-20230523-14_46_18</t>
  </si>
  <si>
    <t>20230523 14:47:17</t>
  </si>
  <si>
    <t>14:47:17</t>
  </si>
  <si>
    <t>MPF-12069-20230523-14_47_18</t>
  </si>
  <si>
    <t>20230523 14:48:17</t>
  </si>
  <si>
    <t>14:48:17</t>
  </si>
  <si>
    <t>MPF-12070-20230523-14_48_18</t>
  </si>
  <si>
    <t>20230523 14:49:17</t>
  </si>
  <si>
    <t>14:49:17</t>
  </si>
  <si>
    <t>MPF-12071-20230523-14_49_18</t>
  </si>
  <si>
    <t>20230523 14:50:17</t>
  </si>
  <si>
    <t>14:50:17</t>
  </si>
  <si>
    <t>MPF-12072-20230523-14_50_18</t>
  </si>
  <si>
    <t>20230523 14:51:17</t>
  </si>
  <si>
    <t>14:51:17</t>
  </si>
  <si>
    <t>MPF-12073-20230523-14_51_19</t>
  </si>
  <si>
    <t>20230523 14:52:17</t>
  </si>
  <si>
    <t>14:52:17</t>
  </si>
  <si>
    <t>MPF-12074-20230523-14_52_19</t>
  </si>
  <si>
    <t>20230523 14:53:17</t>
  </si>
  <si>
    <t>14:53:17</t>
  </si>
  <si>
    <t>MPF-12075-20230523-14_53_19</t>
  </si>
  <si>
    <t>20230523 14:54:17</t>
  </si>
  <si>
    <t>14:54:17</t>
  </si>
  <si>
    <t>MPF-12076-20230523-14_54_19</t>
  </si>
  <si>
    <t>20230523 14:55:17</t>
  </si>
  <si>
    <t>14:55:17</t>
  </si>
  <si>
    <t>MPF-12077-20230523-14_55_19</t>
  </si>
  <si>
    <t>20230523 14:56:17</t>
  </si>
  <si>
    <t>14:56:17</t>
  </si>
  <si>
    <t>MPF-12078-20230523-14_56_19</t>
  </si>
  <si>
    <t>20230523 14:57:17</t>
  </si>
  <si>
    <t>14:57:17</t>
  </si>
  <si>
    <t>MPF-12079-20230523-14_57_19</t>
  </si>
  <si>
    <t>20230523 14:59:17</t>
  </si>
  <si>
    <t>14:59:17</t>
  </si>
  <si>
    <t>MPF-12080-20230523-14_59_18</t>
  </si>
  <si>
    <t>20230523 15:00:17</t>
  </si>
  <si>
    <t>15:00:17</t>
  </si>
  <si>
    <t>MPF-12081-20230523-15_00_18</t>
  </si>
  <si>
    <t>20230523 15:01:17</t>
  </si>
  <si>
    <t>15:01:17</t>
  </si>
  <si>
    <t>MPF-12082-20230523-15_01_18</t>
  </si>
  <si>
    <t>20230523 15:02:17</t>
  </si>
  <si>
    <t>15:02:17</t>
  </si>
  <si>
    <t>MPF-12083-20230523-15_02_18</t>
  </si>
  <si>
    <t>20230523 15:03:17</t>
  </si>
  <si>
    <t>15:03:17</t>
  </si>
  <si>
    <t>MPF-12084-20230523-15_03_18</t>
  </si>
  <si>
    <t>20230523 15:04:17</t>
  </si>
  <si>
    <t>15:04:17</t>
  </si>
  <si>
    <t>MPF-12085-20230523-15_04_18</t>
  </si>
  <si>
    <t>20230523 15:05:17</t>
  </si>
  <si>
    <t>15:05:17</t>
  </si>
  <si>
    <t>MPF-12086-20230523-15_05_18</t>
  </si>
  <si>
    <t>20230523 15:06:17</t>
  </si>
  <si>
    <t>15:06:17</t>
  </si>
  <si>
    <t>MPF-12087-20230523-15_06_18</t>
  </si>
  <si>
    <t>20230523 15:07:17</t>
  </si>
  <si>
    <t>15:07:17</t>
  </si>
  <si>
    <t>MPF-12088-20230523-15_07_18</t>
  </si>
  <si>
    <t>20230523 15:08:17</t>
  </si>
  <si>
    <t>15:08:17</t>
  </si>
  <si>
    <t>MPF-12089-20230523-15_08_18</t>
  </si>
  <si>
    <t>20230523 15:09:17</t>
  </si>
  <si>
    <t>15:09:17</t>
  </si>
  <si>
    <t>MPF-12090-20230523-15_09_19</t>
  </si>
  <si>
    <t>20230523 15:10:17</t>
  </si>
  <si>
    <t>15:10:17</t>
  </si>
  <si>
    <t>MPF-12091-20230523-15_10_19</t>
  </si>
  <si>
    <t>20230523 15:11:17</t>
  </si>
  <si>
    <t>15:11:17</t>
  </si>
  <si>
    <t>MPF-12092-20230523-15_11_19</t>
  </si>
  <si>
    <t>20230523 15:12:17</t>
  </si>
  <si>
    <t>15:12:17</t>
  </si>
  <si>
    <t>MPF-12093-20230523-15_12_19</t>
  </si>
  <si>
    <t>20230523 15:13:17</t>
  </si>
  <si>
    <t>15:13:17</t>
  </si>
  <si>
    <t>MPF-12094-20230523-15_13_19</t>
  </si>
  <si>
    <t>20230523 15:14:17</t>
  </si>
  <si>
    <t>15:14:17</t>
  </si>
  <si>
    <t>MPF-12095-20230523-15_14_19</t>
  </si>
  <si>
    <t>20230523 15:15:17</t>
  </si>
  <si>
    <t>15:15:17</t>
  </si>
  <si>
    <t>MPF-12096-20230523-15_15_19</t>
  </si>
  <si>
    <t>20230523 15:16:17</t>
  </si>
  <si>
    <t>15:16:17</t>
  </si>
  <si>
    <t>MPF-12097-20230523-15_16_19</t>
  </si>
  <si>
    <t>20230523 15:17:17</t>
  </si>
  <si>
    <t>15:17:17</t>
  </si>
  <si>
    <t>MPF-12098-20230523-15_17_19</t>
  </si>
  <si>
    <t>20230523 15:19:17</t>
  </si>
  <si>
    <t>15:19:17</t>
  </si>
  <si>
    <t>MPF-12099-20230523-15_19_18</t>
  </si>
  <si>
    <t>1/3</t>
  </si>
  <si>
    <t>20230523 15:20:17</t>
  </si>
  <si>
    <t>15:20:17</t>
  </si>
  <si>
    <t>MPF-12100-20230523-15_20_19</t>
  </si>
  <si>
    <t>20230523 15:21:17</t>
  </si>
  <si>
    <t>15:21:17</t>
  </si>
  <si>
    <t>MPF-12101-20230523-15_21_19</t>
  </si>
  <si>
    <t>20230523 15:22:17</t>
  </si>
  <si>
    <t>15:22:17</t>
  </si>
  <si>
    <t>MPF-12102-20230523-15_22_19</t>
  </si>
  <si>
    <t>20230523 15:23:17</t>
  </si>
  <si>
    <t>15:23:17</t>
  </si>
  <si>
    <t>MPF-12103-20230523-15_23_19</t>
  </si>
  <si>
    <t>20230523 15:24:17</t>
  </si>
  <si>
    <t>15:24:17</t>
  </si>
  <si>
    <t>MPF-12104-20230523-15_24_19</t>
  </si>
  <si>
    <t>20230523 15:25:17</t>
  </si>
  <si>
    <t>15:25:17</t>
  </si>
  <si>
    <t>MPF-12105-20230523-15_25_19</t>
  </si>
  <si>
    <t>20230523 15:26:18</t>
  </si>
  <si>
    <t>15:26:18</t>
  </si>
  <si>
    <t>MPF-12106-20230523-15_26_19</t>
  </si>
  <si>
    <t>20230523 15:27:18</t>
  </si>
  <si>
    <t>15:27:18</t>
  </si>
  <si>
    <t>MPF-12107-20230523-15_27_20</t>
  </si>
  <si>
    <t>20230523 15:28:19</t>
  </si>
  <si>
    <t>15:28:19</t>
  </si>
  <si>
    <t>MPF-12108-20230523-15_28_20</t>
  </si>
  <si>
    <t>20230523 15:29:18</t>
  </si>
  <si>
    <t>15:29:18</t>
  </si>
  <si>
    <t>MPF-12109-20230523-15_29_20</t>
  </si>
  <si>
    <t>20230523 15:30:19</t>
  </si>
  <si>
    <t>15:30:19</t>
  </si>
  <si>
    <t>MPF-12110-20230523-15_30_20</t>
  </si>
  <si>
    <t>20230523 15:31:19</t>
  </si>
  <si>
    <t>15:31:19</t>
  </si>
  <si>
    <t>MPF-12111-20230523-15_31_20</t>
  </si>
  <si>
    <t>20230523 15:32:19</t>
  </si>
  <si>
    <t>15:32:19</t>
  </si>
  <si>
    <t>MPF-12112-20230523-15_32_20</t>
  </si>
  <si>
    <t>20230523 15:33:19</t>
  </si>
  <si>
    <t>15:33:19</t>
  </si>
  <si>
    <t>MPF-12113-20230523-15_33_20</t>
  </si>
  <si>
    <t>20230523 15:34:19</t>
  </si>
  <si>
    <t>15:34:19</t>
  </si>
  <si>
    <t>MPF-12114-20230523-15_34_20</t>
  </si>
  <si>
    <t>20230523 15:35:19</t>
  </si>
  <si>
    <t>15:35:19</t>
  </si>
  <si>
    <t>MPF-12115-20230523-15_35_20</t>
  </si>
  <si>
    <t>20230523 15:36:19</t>
  </si>
  <si>
    <t>15:36:19</t>
  </si>
  <si>
    <t>MPF-12116-20230523-15_36_20</t>
  </si>
  <si>
    <t>20230523 15:37:19</t>
  </si>
  <si>
    <t>15:37:19</t>
  </si>
  <si>
    <t>MPF-12117-20230523-15_37_20</t>
  </si>
  <si>
    <t>20230523 15:39:17</t>
  </si>
  <si>
    <t>15:39:17</t>
  </si>
  <si>
    <t>MPF-12118-20230523-15_39_19</t>
  </si>
  <si>
    <t>20230523 15:40:17</t>
  </si>
  <si>
    <t>15:40:17</t>
  </si>
  <si>
    <t>MPF-12119-20230523-15_40_19</t>
  </si>
  <si>
    <t>20230523 15:41:17</t>
  </si>
  <si>
    <t>15:41:17</t>
  </si>
  <si>
    <t>MPF-12120-20230523-15_41_19</t>
  </si>
  <si>
    <t>20230523 15:42:17</t>
  </si>
  <si>
    <t>15:42:17</t>
  </si>
  <si>
    <t>MPF-12121-20230523-15_42_19</t>
  </si>
  <si>
    <t>20230523 15:43:17</t>
  </si>
  <si>
    <t>15:43:17</t>
  </si>
  <si>
    <t>MPF-12122-20230523-15_43_19</t>
  </si>
  <si>
    <t>20230523 15:44:17</t>
  </si>
  <si>
    <t>15:44:17</t>
  </si>
  <si>
    <t>MPF-12123-20230523-15_44_19</t>
  </si>
  <si>
    <t>20230523 15:45:17</t>
  </si>
  <si>
    <t>15:45:17</t>
  </si>
  <si>
    <t>MPF-12124-20230523-15_45_19</t>
  </si>
  <si>
    <t>20230523 15:46:18</t>
  </si>
  <si>
    <t>15:46:18</t>
  </si>
  <si>
    <t>MPF-12125-20230523-15_46_19</t>
  </si>
  <si>
    <t>20230523 15:47:18</t>
  </si>
  <si>
    <t>15:47:18</t>
  </si>
  <si>
    <t>MPF-12126-20230523-15_47_20</t>
  </si>
  <si>
    <t>20230523 15:48:18</t>
  </si>
  <si>
    <t>15:48:18</t>
  </si>
  <si>
    <t>MPF-12127-20230523-15_48_20</t>
  </si>
  <si>
    <t>20230523 15:49:18</t>
  </si>
  <si>
    <t>15:49:18</t>
  </si>
  <si>
    <t>MPF-12128-20230523-15_49_20</t>
  </si>
  <si>
    <t>20230523 15:50:18</t>
  </si>
  <si>
    <t>15:50:18</t>
  </si>
  <si>
    <t>MPF-12129-20230523-15_50_20</t>
  </si>
  <si>
    <t>20230523 15:51:18</t>
  </si>
  <si>
    <t>15:51:18</t>
  </si>
  <si>
    <t>MPF-12130-20230523-15_51_20</t>
  </si>
  <si>
    <t>20230523 15:52:18</t>
  </si>
  <si>
    <t>15:52:18</t>
  </si>
  <si>
    <t>MPF-12131-20230523-15_52_20</t>
  </si>
  <si>
    <t>20230523 15:53:18</t>
  </si>
  <si>
    <t>15:53:18</t>
  </si>
  <si>
    <t>MPF-12132-20230523-15_53_20</t>
  </si>
  <si>
    <t>20230523 15:54:18</t>
  </si>
  <si>
    <t>15:54:18</t>
  </si>
  <si>
    <t>MPF-12133-20230523-15_54_20</t>
  </si>
  <si>
    <t>20230523 15:55:18</t>
  </si>
  <si>
    <t>15:55:18</t>
  </si>
  <si>
    <t>MPF-12134-20230523-15_55_20</t>
  </si>
  <si>
    <t>20230523 15:56:18</t>
  </si>
  <si>
    <t>15:56:18</t>
  </si>
  <si>
    <t>MPF-12135-20230523-15_56_20</t>
  </si>
  <si>
    <t>20230523 15:57:18</t>
  </si>
  <si>
    <t>15:57:18</t>
  </si>
  <si>
    <t>MPF-12136-20230523-15_57_20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</si>
</sst>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2"/>
  <sheetViews>
    <sheetView tabSelected="1" topLeftCell="BF66" workbookViewId="0">
      <selection activeCell="BM17" sqref="BM17:BM92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1684845557.0999999</v>
      </c>
      <c r="C17">
        <v>0</v>
      </c>
      <c r="D17" t="s">
        <v>249</v>
      </c>
      <c r="E17" t="s">
        <v>250</v>
      </c>
      <c r="F17">
        <v>1684845549.0999999</v>
      </c>
      <c r="G17">
        <f t="shared" ref="G17:G48" si="0">BU17*AH17*(BS17-BT17)/(100*BM17*(1000-AH17*BS17))</f>
        <v>7.3991645998747824E-3</v>
      </c>
      <c r="H17">
        <f t="shared" ref="H17:H48" si="1">BU17*AH17*(BR17-BQ17*(1000-AH17*BT17)/(1000-AH17*BS17))/(100*BM17)</f>
        <v>17.995103834724471</v>
      </c>
      <c r="I17">
        <f t="shared" ref="I17:I48" si="2">BQ17 - IF(AH17&gt;1, H17*BM17*100/(AJ17*CA17), 0)</f>
        <v>399.93745161290298</v>
      </c>
      <c r="J17">
        <f t="shared" ref="J17:J48" si="3">((P17-G17/2)*I17-H17)/(P17+G17/2)</f>
        <v>291.22343970545239</v>
      </c>
      <c r="K17">
        <f t="shared" ref="K17:K48" si="4">J17*(BV17+BW17)/1000</f>
        <v>27.817440372013831</v>
      </c>
      <c r="L17">
        <f t="shared" ref="L17:L48" si="5">(BQ17 - IF(AH17&gt;1, H17*BM17*100/(AJ17*CA17), 0))*(BV17+BW17)/1000</f>
        <v>38.201719696839383</v>
      </c>
      <c r="M17">
        <f t="shared" ref="M17:M48" si="6">2/((1/O17-1/N17)+SIGN(O17)*SQRT((1/O17-1/N17)*(1/O17-1/N17) + 4*BN17/((BN17+1)*(BN17+1))*(2*1/O17*1/N17-1/N17*1/N17)))</f>
        <v>0.31597104960091199</v>
      </c>
      <c r="N17">
        <f t="shared" ref="N17:N48" si="7">AE17+AD17*BM17+AC17*BM17*BM17</f>
        <v>3.3572730110877429</v>
      </c>
      <c r="O17">
        <f t="shared" ref="O17:O48" si="8">G17*(1000-(1000*0.61365*EXP(17.502*S17/(240.97+S17))/(BV17+BW17)+BS17)/2)/(1000*0.61365*EXP(17.502*S17/(240.97+S17))/(BV17+BW17)-BS17)</f>
        <v>0.30033089805804664</v>
      </c>
      <c r="P17">
        <f t="shared" ref="P17:P48" si="9">1/((BN17+1)/(M17/1.6)+1/(N17/1.37)) + BN17/((BN17+1)/(M17/1.6) + BN17/(N17/1.37))</f>
        <v>0.18904748407363572</v>
      </c>
      <c r="Q17">
        <f t="shared" ref="Q17:Q48" si="10">(BJ17*BL17)</f>
        <v>161.84567821175338</v>
      </c>
      <c r="R17">
        <f t="shared" ref="R17:R48" si="11">(BX17+(Q17+2*0.95*0.0000000567*(((BX17+$B$7)+273)^4-(BX17+273)^4)-44100*G17)/(1.84*29.3*N17+8*0.95*0.0000000567*(BX17+273)^3))</f>
        <v>27.036740888023907</v>
      </c>
      <c r="S17">
        <f t="shared" ref="S17:S48" si="12">($C$7*BY17+$D$7*BZ17+$E$7*R17)</f>
        <v>28.002919354838699</v>
      </c>
      <c r="T17">
        <f t="shared" ref="T17:T48" si="13">0.61365*EXP(17.502*S17/(240.97+S17))</f>
        <v>3.7954855650275734</v>
      </c>
      <c r="U17">
        <f t="shared" ref="U17:U48" si="14">(V17/W17*100)</f>
        <v>39.981426615710276</v>
      </c>
      <c r="V17">
        <f t="shared" ref="V17:V48" si="15">BS17*(BV17+BW17)/1000</f>
        <v>1.5075304883194718</v>
      </c>
      <c r="W17">
        <f t="shared" ref="W17:W48" si="16">0.61365*EXP(17.502*BX17/(240.97+BX17))</f>
        <v>3.7705770302030786</v>
      </c>
      <c r="X17">
        <f t="shared" ref="X17:X48" si="17">(T17-BS17*(BV17+BW17)/1000)</f>
        <v>2.2879550767081014</v>
      </c>
      <c r="Y17">
        <f t="shared" ref="Y17:Y48" si="18">(-G17*44100)</f>
        <v>-326.30315885447789</v>
      </c>
      <c r="Z17">
        <f t="shared" ref="Z17:Z48" si="19">2*29.3*N17*0.92*(BX17-S17)</f>
        <v>-20.434595460577739</v>
      </c>
      <c r="AA17">
        <f t="shared" ref="AA17:AA48" si="20">2*0.95*0.0000000567*(((BX17+$B$7)+273)^4-(S17+273)^4)</f>
        <v>-1.3260453174178526</v>
      </c>
      <c r="AB17">
        <f t="shared" ref="AB17:AB48" si="21">Q17+AA17+Y17+Z17</f>
        <v>-186.21812142072008</v>
      </c>
      <c r="AC17">
        <v>-3.95350925770327E-2</v>
      </c>
      <c r="AD17">
        <v>4.4381604882051999E-2</v>
      </c>
      <c r="AE17">
        <v>3.3449806842349901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50263.932014490681</v>
      </c>
      <c r="AK17" t="s">
        <v>251</v>
      </c>
      <c r="AL17">
        <v>2.31573846153846</v>
      </c>
      <c r="AM17">
        <v>1.39236</v>
      </c>
      <c r="AN17">
        <f t="shared" ref="AN17:AN48" si="25">AM17-AL17</f>
        <v>-0.92337846153845993</v>
      </c>
      <c r="AO17">
        <f t="shared" ref="AO17:AO48" si="26">AN17/AM17</f>
        <v>-0.66317508513492196</v>
      </c>
      <c r="AP17">
        <v>-0.43471319720601198</v>
      </c>
      <c r="AQ17" t="s">
        <v>252</v>
      </c>
      <c r="AR17">
        <v>2.3825192307692298</v>
      </c>
      <c r="AS17">
        <v>1.5096000000000001</v>
      </c>
      <c r="AT17">
        <f t="shared" ref="AT17:AT48" si="27">1-AR17/AS17</f>
        <v>-0.57824538339244147</v>
      </c>
      <c r="AU17">
        <v>0.5</v>
      </c>
      <c r="AV17">
        <f t="shared" ref="AV17:AV48" si="28">BJ17</f>
        <v>841.18956998644808</v>
      </c>
      <c r="AW17">
        <f t="shared" ref="AW17:AW48" si="29">H17</f>
        <v>17.995103834724471</v>
      </c>
      <c r="AX17">
        <f t="shared" ref="AX17:AX48" si="30">AT17*AU17*AV17</f>
        <v>-243.20699270126832</v>
      </c>
      <c r="AY17">
        <f t="shared" ref="AY17:AY48" si="31">BD17/AS17</f>
        <v>1</v>
      </c>
      <c r="AZ17">
        <f t="shared" ref="AZ17:AZ48" si="32">(AW17-AP17)/AV17</f>
        <v>2.1909231509167897E-2</v>
      </c>
      <c r="BA17">
        <f t="shared" ref="BA17:BA48" si="33">(AM17-AS17)/AS17</f>
        <v>-7.7662957074721789E-2</v>
      </c>
      <c r="BB17" t="s">
        <v>253</v>
      </c>
      <c r="BC17">
        <v>0</v>
      </c>
      <c r="BD17">
        <f t="shared" ref="BD17:BD48" si="34">AS17-BC17</f>
        <v>1.5096000000000001</v>
      </c>
      <c r="BE17">
        <f t="shared" ref="BE17:BE48" si="35">(AS17-AR17)/(AS17-BC17)</f>
        <v>-0.57824538339244147</v>
      </c>
      <c r="BF17">
        <f t="shared" ref="BF17:BF48" si="36">(AM17-AS17)/(AM17-BC17)</f>
        <v>-8.4202361458243558E-2</v>
      </c>
      <c r="BG17">
        <f t="shared" ref="BG17:BG48" si="37">(AS17-AR17)/(AS17-AL17)</f>
        <v>1.0828403213801798</v>
      </c>
      <c r="BH17">
        <f t="shared" ref="BH17:BH48" si="38">(AM17-AS17)/(AM17-AL17)</f>
        <v>0.12696852361561914</v>
      </c>
      <c r="BI17">
        <f t="shared" ref="BI17:BI48" si="39">$B$11*CB17+$C$11*CC17+$F$11*CD17</f>
        <v>999.987032258064</v>
      </c>
      <c r="BJ17">
        <f t="shared" ref="BJ17:BJ48" si="40">BI17*BK17</f>
        <v>841.18956998644808</v>
      </c>
      <c r="BK17">
        <f t="shared" ref="BK17:BK48" si="41">($B$11*$D$9+$C$11*$D$9+$F$11*((CQ17+CI17)/MAX(CQ17+CI17+CR17, 0.1)*$I$9+CR17/MAX(CQ17+CI17+CR17, 0.1)*$J$9))/($B$11+$C$11+$F$11)</f>
        <v>0.84120047845716917</v>
      </c>
      <c r="BL17">
        <f t="shared" ref="BL17:BL48" si="42">($B$11*$K$9+$C$11*$K$9+$F$11*((CQ17+CI17)/MAX(CQ17+CI17+CR17, 0.1)*$P$9+CR17/MAX(CQ17+CI17+CR17, 0.1)*$Q$9))/($B$11+$C$11+$F$11)</f>
        <v>0.19240095691433834</v>
      </c>
      <c r="BM17">
        <v>0.62554964725562479</v>
      </c>
      <c r="BN17">
        <v>0.5</v>
      </c>
      <c r="BO17" t="s">
        <v>254</v>
      </c>
      <c r="BP17">
        <v>1684845549.0999999</v>
      </c>
      <c r="BQ17">
        <v>399.93745161290298</v>
      </c>
      <c r="BR17">
        <v>402.55900000000003</v>
      </c>
      <c r="BS17">
        <v>15.7824806451613</v>
      </c>
      <c r="BT17">
        <v>14.871396774193499</v>
      </c>
      <c r="BU17">
        <v>500.00829032258099</v>
      </c>
      <c r="BV17">
        <v>95.319274193548395</v>
      </c>
      <c r="BW17">
        <v>0.19996148387096799</v>
      </c>
      <c r="BX17">
        <v>27.890019354838699</v>
      </c>
      <c r="BY17">
        <v>28.002919354838699</v>
      </c>
      <c r="BZ17">
        <v>999.9</v>
      </c>
      <c r="CA17">
        <v>10002.2580645161</v>
      </c>
      <c r="CB17">
        <v>0</v>
      </c>
      <c r="CC17">
        <v>64.415590322580698</v>
      </c>
      <c r="CD17">
        <v>999.987032258064</v>
      </c>
      <c r="CE17">
        <v>0.95998683870967705</v>
      </c>
      <c r="CF17">
        <v>4.0013083870967699E-2</v>
      </c>
      <c r="CG17">
        <v>0</v>
      </c>
      <c r="CH17">
        <v>2.3691193548387099</v>
      </c>
      <c r="CI17">
        <v>0</v>
      </c>
      <c r="CJ17">
        <v>647.739483870968</v>
      </c>
      <c r="CK17">
        <v>9334.1583870967806</v>
      </c>
      <c r="CL17">
        <v>37.014000000000003</v>
      </c>
      <c r="CM17">
        <v>40.287999999999997</v>
      </c>
      <c r="CN17">
        <v>38.205290322580602</v>
      </c>
      <c r="CO17">
        <v>39.102645161290297</v>
      </c>
      <c r="CP17">
        <v>37.271935483870998</v>
      </c>
      <c r="CQ17">
        <v>959.97290322580602</v>
      </c>
      <c r="CR17">
        <v>40.015483870967699</v>
      </c>
      <c r="CS17">
        <v>0</v>
      </c>
      <c r="CT17">
        <v>1629.7999999523199</v>
      </c>
      <c r="CU17">
        <v>2.3825192307692298</v>
      </c>
      <c r="CV17">
        <v>0.62853675105279405</v>
      </c>
      <c r="CW17">
        <v>-12.7224957058505</v>
      </c>
      <c r="CX17">
        <v>647.66988461538494</v>
      </c>
      <c r="CY17">
        <v>15</v>
      </c>
      <c r="CZ17">
        <v>1684845489.5999999</v>
      </c>
      <c r="DA17" t="s">
        <v>255</v>
      </c>
      <c r="DB17">
        <v>4</v>
      </c>
      <c r="DC17">
        <v>-3.907</v>
      </c>
      <c r="DD17">
        <v>0.34699999999999998</v>
      </c>
      <c r="DE17">
        <v>402</v>
      </c>
      <c r="DF17">
        <v>15</v>
      </c>
      <c r="DG17">
        <v>1.34</v>
      </c>
      <c r="DH17">
        <v>0.2</v>
      </c>
      <c r="DI17">
        <v>-2.5586709807692301</v>
      </c>
      <c r="DJ17">
        <v>-1.4931870417489499</v>
      </c>
      <c r="DK17">
        <v>0.60106871210931401</v>
      </c>
      <c r="DL17">
        <v>0</v>
      </c>
      <c r="DM17">
        <v>2.3690318181818202</v>
      </c>
      <c r="DN17">
        <v>7.6146329723225104E-2</v>
      </c>
      <c r="DO17">
        <v>0.184157473094888</v>
      </c>
      <c r="DP17">
        <v>1</v>
      </c>
      <c r="DQ17">
        <v>0.91594269230769199</v>
      </c>
      <c r="DR17">
        <v>-4.6653926406561901E-2</v>
      </c>
      <c r="DS17">
        <v>8.3156661108334494E-3</v>
      </c>
      <c r="DT17">
        <v>1</v>
      </c>
      <c r="DU17">
        <v>2</v>
      </c>
      <c r="DV17">
        <v>3</v>
      </c>
      <c r="DW17" t="s">
        <v>256</v>
      </c>
      <c r="DX17">
        <v>100</v>
      </c>
      <c r="DY17">
        <v>100</v>
      </c>
      <c r="DZ17">
        <v>-3.907</v>
      </c>
      <c r="EA17">
        <v>0.34699999999999998</v>
      </c>
      <c r="EB17">
        <v>2</v>
      </c>
      <c r="EC17">
        <v>515.51099999999997</v>
      </c>
      <c r="ED17">
        <v>416.00700000000001</v>
      </c>
      <c r="EE17">
        <v>25.993600000000001</v>
      </c>
      <c r="EF17">
        <v>30.113199999999999</v>
      </c>
      <c r="EG17">
        <v>30.0001</v>
      </c>
      <c r="EH17">
        <v>30.242999999999999</v>
      </c>
      <c r="EI17">
        <v>30.265499999999999</v>
      </c>
      <c r="EJ17">
        <v>20.159099999999999</v>
      </c>
      <c r="EK17">
        <v>30.456499999999998</v>
      </c>
      <c r="EL17">
        <v>0</v>
      </c>
      <c r="EM17">
        <v>25.9937</v>
      </c>
      <c r="EN17">
        <v>402.077</v>
      </c>
      <c r="EO17">
        <v>14.9094</v>
      </c>
      <c r="EP17">
        <v>100.51</v>
      </c>
      <c r="EQ17">
        <v>90.371300000000005</v>
      </c>
    </row>
    <row r="18" spans="1:147" x14ac:dyDescent="0.3">
      <c r="A18">
        <v>2</v>
      </c>
      <c r="B18">
        <v>1684845617.0999999</v>
      </c>
      <c r="C18">
        <v>60</v>
      </c>
      <c r="D18" t="s">
        <v>257</v>
      </c>
      <c r="E18" t="s">
        <v>258</v>
      </c>
      <c r="F18">
        <v>1684845609.0999999</v>
      </c>
      <c r="G18">
        <f t="shared" si="0"/>
        <v>6.9408793571397263E-3</v>
      </c>
      <c r="H18">
        <f t="shared" si="1"/>
        <v>16.939197016480879</v>
      </c>
      <c r="I18">
        <f t="shared" si="2"/>
        <v>400.00229032258102</v>
      </c>
      <c r="J18">
        <f t="shared" si="3"/>
        <v>290.84337761390458</v>
      </c>
      <c r="K18">
        <f t="shared" si="4"/>
        <v>27.768723054250469</v>
      </c>
      <c r="L18">
        <f t="shared" si="5"/>
        <v>38.190839730168975</v>
      </c>
      <c r="M18">
        <f t="shared" si="6"/>
        <v>0.29525544774736745</v>
      </c>
      <c r="N18">
        <f t="shared" si="7"/>
        <v>3.3550388623088603</v>
      </c>
      <c r="O18">
        <f t="shared" si="8"/>
        <v>0.2815424033165323</v>
      </c>
      <c r="P18">
        <f t="shared" si="9"/>
        <v>0.17714298131442252</v>
      </c>
      <c r="Q18">
        <f t="shared" si="10"/>
        <v>161.85060104284676</v>
      </c>
      <c r="R18">
        <f t="shared" si="11"/>
        <v>27.126852359587943</v>
      </c>
      <c r="S18">
        <f t="shared" si="12"/>
        <v>27.9864322580645</v>
      </c>
      <c r="T18">
        <f t="shared" si="13"/>
        <v>3.7918391760437222</v>
      </c>
      <c r="U18">
        <f t="shared" si="14"/>
        <v>39.903085970950691</v>
      </c>
      <c r="V18">
        <f t="shared" si="15"/>
        <v>1.5033217478300753</v>
      </c>
      <c r="W18">
        <f t="shared" si="16"/>
        <v>3.7674322956487334</v>
      </c>
      <c r="X18">
        <f t="shared" si="17"/>
        <v>2.2885174282136469</v>
      </c>
      <c r="Y18">
        <f t="shared" si="18"/>
        <v>-306.09277964986194</v>
      </c>
      <c r="Z18">
        <f t="shared" si="19"/>
        <v>-20.025401759432658</v>
      </c>
      <c r="AA18">
        <f t="shared" si="20"/>
        <v>-1.3001576581986958</v>
      </c>
      <c r="AB18">
        <f t="shared" si="21"/>
        <v>-165.56773802464653</v>
      </c>
      <c r="AC18">
        <v>-3.950206444275E-2</v>
      </c>
      <c r="AD18">
        <v>4.4344527907896197E-2</v>
      </c>
      <c r="AE18">
        <v>3.3427568046270002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50225.122577744536</v>
      </c>
      <c r="AK18" t="s">
        <v>251</v>
      </c>
      <c r="AL18">
        <v>2.31573846153846</v>
      </c>
      <c r="AM18">
        <v>1.39236</v>
      </c>
      <c r="AN18">
        <f t="shared" si="25"/>
        <v>-0.92337846153845993</v>
      </c>
      <c r="AO18">
        <f t="shared" si="26"/>
        <v>-0.66317508513492196</v>
      </c>
      <c r="AP18">
        <v>-0.43471319720601198</v>
      </c>
      <c r="AQ18" t="s">
        <v>259</v>
      </c>
      <c r="AR18">
        <v>2.3094115384615401</v>
      </c>
      <c r="AS18">
        <v>1.546</v>
      </c>
      <c r="AT18">
        <f t="shared" si="27"/>
        <v>-0.49379789033734811</v>
      </c>
      <c r="AU18">
        <v>0.5</v>
      </c>
      <c r="AV18">
        <f t="shared" si="28"/>
        <v>841.21683870967343</v>
      </c>
      <c r="AW18">
        <f t="shared" si="29"/>
        <v>16.939197016480879</v>
      </c>
      <c r="AX18">
        <f t="shared" si="30"/>
        <v>-207.69555013554498</v>
      </c>
      <c r="AY18">
        <f t="shared" si="31"/>
        <v>1</v>
      </c>
      <c r="AZ18">
        <f t="shared" si="32"/>
        <v>2.0653307701657995E-2</v>
      </c>
      <c r="BA18">
        <f t="shared" si="33"/>
        <v>-9.9379042690815003E-2</v>
      </c>
      <c r="BB18" t="s">
        <v>253</v>
      </c>
      <c r="BC18">
        <v>0</v>
      </c>
      <c r="BD18">
        <f t="shared" si="34"/>
        <v>1.546</v>
      </c>
      <c r="BE18">
        <f t="shared" si="35"/>
        <v>-0.49379789033734806</v>
      </c>
      <c r="BF18">
        <f t="shared" si="36"/>
        <v>-0.11034502571174121</v>
      </c>
      <c r="BG18">
        <f t="shared" si="37"/>
        <v>0.99178042491955731</v>
      </c>
      <c r="BH18">
        <f t="shared" si="38"/>
        <v>0.16638897959999763</v>
      </c>
      <c r="BI18">
        <f t="shared" si="39"/>
        <v>1000.01967741935</v>
      </c>
      <c r="BJ18">
        <f t="shared" si="40"/>
        <v>841.21683870967343</v>
      </c>
      <c r="BK18">
        <f t="shared" si="41"/>
        <v>0.8412002860588873</v>
      </c>
      <c r="BL18">
        <f t="shared" si="42"/>
        <v>0.19240057211777445</v>
      </c>
      <c r="BM18">
        <v>0.62554964725562479</v>
      </c>
      <c r="BN18">
        <v>0.5</v>
      </c>
      <c r="BO18" t="s">
        <v>254</v>
      </c>
      <c r="BP18">
        <v>1684845609.0999999</v>
      </c>
      <c r="BQ18">
        <v>400.00229032258102</v>
      </c>
      <c r="BR18">
        <v>402.468903225806</v>
      </c>
      <c r="BS18">
        <v>15.7454548387097</v>
      </c>
      <c r="BT18">
        <v>14.8907548387097</v>
      </c>
      <c r="BU18">
        <v>500</v>
      </c>
      <c r="BV18">
        <v>95.276516129032203</v>
      </c>
      <c r="BW18">
        <v>0.200036516129032</v>
      </c>
      <c r="BX18">
        <v>27.875719354838701</v>
      </c>
      <c r="BY18">
        <v>27.9864322580645</v>
      </c>
      <c r="BZ18">
        <v>999.9</v>
      </c>
      <c r="CA18">
        <v>9998.3870967741896</v>
      </c>
      <c r="CB18">
        <v>0</v>
      </c>
      <c r="CC18">
        <v>74.058248387096796</v>
      </c>
      <c r="CD18">
        <v>1000.01967741935</v>
      </c>
      <c r="CE18">
        <v>0.95998803225806495</v>
      </c>
      <c r="CF18">
        <v>4.00117870967742E-2</v>
      </c>
      <c r="CG18">
        <v>0</v>
      </c>
      <c r="CH18">
        <v>2.2905032258064502</v>
      </c>
      <c r="CI18">
        <v>0</v>
      </c>
      <c r="CJ18">
        <v>641.54093548387095</v>
      </c>
      <c r="CK18">
        <v>9334.46903225807</v>
      </c>
      <c r="CL18">
        <v>37.4431612903226</v>
      </c>
      <c r="CM18">
        <v>40.526000000000003</v>
      </c>
      <c r="CN18">
        <v>38.5681612903226</v>
      </c>
      <c r="CO18">
        <v>39.292000000000002</v>
      </c>
      <c r="CP18">
        <v>37.612806451612897</v>
      </c>
      <c r="CQ18">
        <v>960.00935483870899</v>
      </c>
      <c r="CR18">
        <v>40.010322580645202</v>
      </c>
      <c r="CS18">
        <v>0</v>
      </c>
      <c r="CT18">
        <v>59.599999904632597</v>
      </c>
      <c r="CU18">
        <v>2.3094115384615401</v>
      </c>
      <c r="CV18">
        <v>-0.90962392925290303</v>
      </c>
      <c r="CW18">
        <v>2.4061880436006202</v>
      </c>
      <c r="CX18">
        <v>641.53273076923097</v>
      </c>
      <c r="CY18">
        <v>15</v>
      </c>
      <c r="CZ18">
        <v>1684845489.5999999</v>
      </c>
      <c r="DA18" t="s">
        <v>255</v>
      </c>
      <c r="DB18">
        <v>4</v>
      </c>
      <c r="DC18">
        <v>-3.907</v>
      </c>
      <c r="DD18">
        <v>0.34699999999999998</v>
      </c>
      <c r="DE18">
        <v>402</v>
      </c>
      <c r="DF18">
        <v>15</v>
      </c>
      <c r="DG18">
        <v>1.34</v>
      </c>
      <c r="DH18">
        <v>0.2</v>
      </c>
      <c r="DI18">
        <v>-2.4785551923076898</v>
      </c>
      <c r="DJ18">
        <v>-3.3239426278476703E-2</v>
      </c>
      <c r="DK18">
        <v>8.5225184781946101E-2</v>
      </c>
      <c r="DL18">
        <v>1</v>
      </c>
      <c r="DM18">
        <v>2.3296022727272701</v>
      </c>
      <c r="DN18">
        <v>-0.20454832496983899</v>
      </c>
      <c r="DO18">
        <v>0.16640244000701801</v>
      </c>
      <c r="DP18">
        <v>1</v>
      </c>
      <c r="DQ18">
        <v>0.86062153846153899</v>
      </c>
      <c r="DR18">
        <v>-6.2620329548362899E-2</v>
      </c>
      <c r="DS18">
        <v>8.2103579081115596E-3</v>
      </c>
      <c r="DT18">
        <v>1</v>
      </c>
      <c r="DU18">
        <v>3</v>
      </c>
      <c r="DV18">
        <v>3</v>
      </c>
      <c r="DW18" t="s">
        <v>260</v>
      </c>
      <c r="DX18">
        <v>100</v>
      </c>
      <c r="DY18">
        <v>100</v>
      </c>
      <c r="DZ18">
        <v>-3.907</v>
      </c>
      <c r="EA18">
        <v>0.34699999999999998</v>
      </c>
      <c r="EB18">
        <v>2</v>
      </c>
      <c r="EC18">
        <v>516.16600000000005</v>
      </c>
      <c r="ED18">
        <v>414.79700000000003</v>
      </c>
      <c r="EE18">
        <v>25.975100000000001</v>
      </c>
      <c r="EF18">
        <v>30.134</v>
      </c>
      <c r="EG18">
        <v>30.0001</v>
      </c>
      <c r="EH18">
        <v>30.261199999999999</v>
      </c>
      <c r="EI18">
        <v>30.286200000000001</v>
      </c>
      <c r="EJ18">
        <v>20.179500000000001</v>
      </c>
      <c r="EK18">
        <v>29.885999999999999</v>
      </c>
      <c r="EL18">
        <v>0</v>
      </c>
      <c r="EM18">
        <v>25.9833</v>
      </c>
      <c r="EN18">
        <v>402.392</v>
      </c>
      <c r="EO18">
        <v>14.9999</v>
      </c>
      <c r="EP18">
        <v>100.504</v>
      </c>
      <c r="EQ18">
        <v>90.369500000000002</v>
      </c>
    </row>
    <row r="19" spans="1:147" x14ac:dyDescent="0.3">
      <c r="A19">
        <v>3</v>
      </c>
      <c r="B19">
        <v>1684845677.0999999</v>
      </c>
      <c r="C19">
        <v>120</v>
      </c>
      <c r="D19" t="s">
        <v>261</v>
      </c>
      <c r="E19" t="s">
        <v>262</v>
      </c>
      <c r="F19">
        <v>1684845669.0999999</v>
      </c>
      <c r="G19">
        <f t="shared" si="0"/>
        <v>6.3974205366750646E-3</v>
      </c>
      <c r="H19">
        <f t="shared" si="1"/>
        <v>17.195599652826477</v>
      </c>
      <c r="I19">
        <f t="shared" si="2"/>
        <v>399.99906451612901</v>
      </c>
      <c r="J19">
        <f t="shared" si="3"/>
        <v>281.38923572096235</v>
      </c>
      <c r="K19">
        <f t="shared" si="4"/>
        <v>26.866973144085723</v>
      </c>
      <c r="L19">
        <f t="shared" si="5"/>
        <v>38.191809635075032</v>
      </c>
      <c r="M19">
        <f t="shared" si="6"/>
        <v>0.27139339084504654</v>
      </c>
      <c r="N19">
        <f t="shared" si="7"/>
        <v>3.3540516617397449</v>
      </c>
      <c r="O19">
        <f t="shared" si="8"/>
        <v>0.25975710906244109</v>
      </c>
      <c r="P19">
        <f t="shared" si="9"/>
        <v>0.16335208980850885</v>
      </c>
      <c r="Q19">
        <f t="shared" si="10"/>
        <v>161.84709977971255</v>
      </c>
      <c r="R19">
        <f t="shared" si="11"/>
        <v>27.243680189389909</v>
      </c>
      <c r="S19">
        <f t="shared" si="12"/>
        <v>27.9828193548387</v>
      </c>
      <c r="T19">
        <f t="shared" si="13"/>
        <v>3.7910405322540215</v>
      </c>
      <c r="U19">
        <f t="shared" si="14"/>
        <v>39.957829523128026</v>
      </c>
      <c r="V19">
        <f t="shared" si="15"/>
        <v>1.5047337148923592</v>
      </c>
      <c r="W19">
        <f t="shared" si="16"/>
        <v>3.7658044314479171</v>
      </c>
      <c r="X19">
        <f t="shared" si="17"/>
        <v>2.2863068173616625</v>
      </c>
      <c r="Y19">
        <f t="shared" si="18"/>
        <v>-282.12624566737037</v>
      </c>
      <c r="Z19">
        <f t="shared" si="19"/>
        <v>-20.705472604077727</v>
      </c>
      <c r="AA19">
        <f t="shared" si="20"/>
        <v>-1.3446333616796151</v>
      </c>
      <c r="AB19">
        <f t="shared" si="21"/>
        <v>-142.32925185341517</v>
      </c>
      <c r="AC19">
        <v>-3.9487473189488899E-2</v>
      </c>
      <c r="AD19">
        <v>4.4328147947846598E-2</v>
      </c>
      <c r="AE19">
        <v>3.3417741407983499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50208.632386361118</v>
      </c>
      <c r="AK19" t="s">
        <v>251</v>
      </c>
      <c r="AL19">
        <v>2.31573846153846</v>
      </c>
      <c r="AM19">
        <v>1.39236</v>
      </c>
      <c r="AN19">
        <f t="shared" si="25"/>
        <v>-0.92337846153845993</v>
      </c>
      <c r="AO19">
        <f t="shared" si="26"/>
        <v>-0.66317508513492196</v>
      </c>
      <c r="AP19">
        <v>-0.43471319720601198</v>
      </c>
      <c r="AQ19" t="s">
        <v>263</v>
      </c>
      <c r="AR19">
        <v>2.2868807692307702</v>
      </c>
      <c r="AS19">
        <v>1.8031999999999999</v>
      </c>
      <c r="AT19">
        <f t="shared" si="27"/>
        <v>-0.26823467681386992</v>
      </c>
      <c r="AU19">
        <v>0.5</v>
      </c>
      <c r="AV19">
        <f t="shared" si="28"/>
        <v>841.19833962536154</v>
      </c>
      <c r="AW19">
        <f t="shared" si="29"/>
        <v>17.195599652826477</v>
      </c>
      <c r="AX19">
        <f t="shared" si="30"/>
        <v>-112.81928238288641</v>
      </c>
      <c r="AY19">
        <f t="shared" si="31"/>
        <v>1</v>
      </c>
      <c r="AZ19">
        <f t="shared" si="32"/>
        <v>2.0958568294231743E-2</v>
      </c>
      <c r="BA19">
        <f t="shared" si="33"/>
        <v>-0.22783939662821645</v>
      </c>
      <c r="BB19" t="s">
        <v>253</v>
      </c>
      <c r="BC19">
        <v>0</v>
      </c>
      <c r="BD19">
        <f t="shared" si="34"/>
        <v>1.8031999999999999</v>
      </c>
      <c r="BE19">
        <f t="shared" si="35"/>
        <v>-0.26823467681386998</v>
      </c>
      <c r="BF19">
        <f t="shared" si="36"/>
        <v>-0.29506736763480701</v>
      </c>
      <c r="BG19">
        <f t="shared" si="37"/>
        <v>0.94369653309320611</v>
      </c>
      <c r="BH19">
        <f t="shared" si="38"/>
        <v>0.44493132243467198</v>
      </c>
      <c r="BI19">
        <f t="shared" si="39"/>
        <v>999.99764516129005</v>
      </c>
      <c r="BJ19">
        <f t="shared" si="40"/>
        <v>841.19833962536154</v>
      </c>
      <c r="BK19">
        <f t="shared" si="41"/>
        <v>0.84120032051643912</v>
      </c>
      <c r="BL19">
        <f t="shared" si="42"/>
        <v>0.19240064103287843</v>
      </c>
      <c r="BM19">
        <v>0.62554964725562501</v>
      </c>
      <c r="BN19">
        <v>0.5</v>
      </c>
      <c r="BO19" t="s">
        <v>254</v>
      </c>
      <c r="BP19">
        <v>1684845669.0999999</v>
      </c>
      <c r="BQ19">
        <v>399.99906451612901</v>
      </c>
      <c r="BR19">
        <v>402.47054838709698</v>
      </c>
      <c r="BS19">
        <v>15.7597161290323</v>
      </c>
      <c r="BT19">
        <v>14.971951612903201</v>
      </c>
      <c r="BU19">
        <v>500.00161290322598</v>
      </c>
      <c r="BV19">
        <v>95.279748387096802</v>
      </c>
      <c r="BW19">
        <v>0.19999900000000001</v>
      </c>
      <c r="BX19">
        <v>27.868312903225799</v>
      </c>
      <c r="BY19">
        <v>27.9828193548387</v>
      </c>
      <c r="BZ19">
        <v>999.9</v>
      </c>
      <c r="CA19">
        <v>9994.3548387096798</v>
      </c>
      <c r="CB19">
        <v>0</v>
      </c>
      <c r="CC19">
        <v>74.0427161290323</v>
      </c>
      <c r="CD19">
        <v>999.99764516129005</v>
      </c>
      <c r="CE19">
        <v>0.95999029032258099</v>
      </c>
      <c r="CF19">
        <v>4.0009483870967699E-2</v>
      </c>
      <c r="CG19">
        <v>0</v>
      </c>
      <c r="CH19">
        <v>2.2899096774193599</v>
      </c>
      <c r="CI19">
        <v>0</v>
      </c>
      <c r="CJ19">
        <v>640.30677419354799</v>
      </c>
      <c r="CK19">
        <v>9334.2725806451599</v>
      </c>
      <c r="CL19">
        <v>37.804000000000002</v>
      </c>
      <c r="CM19">
        <v>40.764000000000003</v>
      </c>
      <c r="CN19">
        <v>38.905000000000001</v>
      </c>
      <c r="CO19">
        <v>39.514000000000003</v>
      </c>
      <c r="CP19">
        <v>37.936999999999998</v>
      </c>
      <c r="CQ19">
        <v>959.98838709677398</v>
      </c>
      <c r="CR19">
        <v>40.010645161290299</v>
      </c>
      <c r="CS19">
        <v>0</v>
      </c>
      <c r="CT19">
        <v>59.399999856948902</v>
      </c>
      <c r="CU19">
        <v>2.2868807692307702</v>
      </c>
      <c r="CV19">
        <v>0.76434529313011301</v>
      </c>
      <c r="CW19">
        <v>-1.1936068093127501</v>
      </c>
      <c r="CX19">
        <v>640.26742307692302</v>
      </c>
      <c r="CY19">
        <v>15</v>
      </c>
      <c r="CZ19">
        <v>1684845489.5999999</v>
      </c>
      <c r="DA19" t="s">
        <v>255</v>
      </c>
      <c r="DB19">
        <v>4</v>
      </c>
      <c r="DC19">
        <v>-3.907</v>
      </c>
      <c r="DD19">
        <v>0.34699999999999998</v>
      </c>
      <c r="DE19">
        <v>402</v>
      </c>
      <c r="DF19">
        <v>15</v>
      </c>
      <c r="DG19">
        <v>1.34</v>
      </c>
      <c r="DH19">
        <v>0.2</v>
      </c>
      <c r="DI19">
        <v>-2.4734084615384599</v>
      </c>
      <c r="DJ19">
        <v>1.21139246990868E-2</v>
      </c>
      <c r="DK19">
        <v>9.4622418801998703E-2</v>
      </c>
      <c r="DL19">
        <v>1</v>
      </c>
      <c r="DM19">
        <v>2.30428409090909</v>
      </c>
      <c r="DN19">
        <v>2.8724684619950602E-2</v>
      </c>
      <c r="DO19">
        <v>0.198916262582093</v>
      </c>
      <c r="DP19">
        <v>1</v>
      </c>
      <c r="DQ19">
        <v>0.79278203846153805</v>
      </c>
      <c r="DR19">
        <v>-5.0933294629896597E-2</v>
      </c>
      <c r="DS19">
        <v>6.8877085922944498E-3</v>
      </c>
      <c r="DT19">
        <v>1</v>
      </c>
      <c r="DU19">
        <v>3</v>
      </c>
      <c r="DV19">
        <v>3</v>
      </c>
      <c r="DW19" t="s">
        <v>260</v>
      </c>
      <c r="DX19">
        <v>100</v>
      </c>
      <c r="DY19">
        <v>100</v>
      </c>
      <c r="DZ19">
        <v>-3.907</v>
      </c>
      <c r="EA19">
        <v>0.34699999999999998</v>
      </c>
      <c r="EB19">
        <v>2</v>
      </c>
      <c r="EC19">
        <v>515.18899999999996</v>
      </c>
      <c r="ED19">
        <v>415.19099999999997</v>
      </c>
      <c r="EE19">
        <v>25.991099999999999</v>
      </c>
      <c r="EF19">
        <v>30.147099999999998</v>
      </c>
      <c r="EG19">
        <v>30.000599999999999</v>
      </c>
      <c r="EH19">
        <v>30.282</v>
      </c>
      <c r="EI19">
        <v>30.306899999999999</v>
      </c>
      <c r="EJ19">
        <v>20.179600000000001</v>
      </c>
      <c r="EK19">
        <v>29.612500000000001</v>
      </c>
      <c r="EL19">
        <v>0</v>
      </c>
      <c r="EM19">
        <v>25.9984</v>
      </c>
      <c r="EN19">
        <v>402.49700000000001</v>
      </c>
      <c r="EO19">
        <v>15.042</v>
      </c>
      <c r="EP19">
        <v>100.501</v>
      </c>
      <c r="EQ19">
        <v>90.366299999999995</v>
      </c>
    </row>
    <row r="20" spans="1:147" x14ac:dyDescent="0.3">
      <c r="A20">
        <v>4</v>
      </c>
      <c r="B20">
        <v>1684845737.0999999</v>
      </c>
      <c r="C20">
        <v>180</v>
      </c>
      <c r="D20" t="s">
        <v>264</v>
      </c>
      <c r="E20" t="s">
        <v>265</v>
      </c>
      <c r="F20">
        <v>1684845729.0999999</v>
      </c>
      <c r="G20">
        <f t="shared" si="0"/>
        <v>5.9244254802670836E-3</v>
      </c>
      <c r="H20">
        <f t="shared" si="1"/>
        <v>17.433297032316727</v>
      </c>
      <c r="I20">
        <f t="shared" si="2"/>
        <v>400.00780645161302</v>
      </c>
      <c r="J20">
        <f t="shared" si="3"/>
        <v>271.82522434274279</v>
      </c>
      <c r="K20">
        <f t="shared" si="4"/>
        <v>25.953923777675378</v>
      </c>
      <c r="L20">
        <f t="shared" si="5"/>
        <v>38.192820935668479</v>
      </c>
      <c r="M20">
        <f t="shared" si="6"/>
        <v>0.25104055939257425</v>
      </c>
      <c r="N20">
        <f t="shared" si="7"/>
        <v>3.3597119567482805</v>
      </c>
      <c r="O20">
        <f t="shared" si="8"/>
        <v>0.24106570372430064</v>
      </c>
      <c r="P20">
        <f t="shared" si="9"/>
        <v>0.15152924114823391</v>
      </c>
      <c r="Q20">
        <f t="shared" si="10"/>
        <v>161.84745870846916</v>
      </c>
      <c r="R20">
        <f t="shared" si="11"/>
        <v>27.358364633124118</v>
      </c>
      <c r="S20">
        <f t="shared" si="12"/>
        <v>27.987896774193501</v>
      </c>
      <c r="T20">
        <f t="shared" si="13"/>
        <v>3.7921629538165949</v>
      </c>
      <c r="U20">
        <f t="shared" si="14"/>
        <v>40.106133045588791</v>
      </c>
      <c r="V20">
        <f t="shared" si="15"/>
        <v>1.5108067455730934</v>
      </c>
      <c r="W20">
        <f t="shared" si="16"/>
        <v>3.7670217267163451</v>
      </c>
      <c r="X20">
        <f t="shared" si="17"/>
        <v>2.2813562082435013</v>
      </c>
      <c r="Y20">
        <f t="shared" si="18"/>
        <v>-261.26716367977838</v>
      </c>
      <c r="Z20">
        <f t="shared" si="19"/>
        <v>-20.656862185305425</v>
      </c>
      <c r="AA20">
        <f t="shared" si="20"/>
        <v>-1.3392873621640558</v>
      </c>
      <c r="AB20">
        <f t="shared" si="21"/>
        <v>-121.41585451877869</v>
      </c>
      <c r="AC20">
        <v>-3.9571158502210303E-2</v>
      </c>
      <c r="AD20">
        <v>4.44220920426125E-2</v>
      </c>
      <c r="AE20">
        <v>3.34740841620886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50309.757307119893</v>
      </c>
      <c r="AK20" t="s">
        <v>251</v>
      </c>
      <c r="AL20">
        <v>2.31573846153846</v>
      </c>
      <c r="AM20">
        <v>1.39236</v>
      </c>
      <c r="AN20">
        <f t="shared" si="25"/>
        <v>-0.92337846153845993</v>
      </c>
      <c r="AO20">
        <f t="shared" si="26"/>
        <v>-0.66317508513492196</v>
      </c>
      <c r="AP20">
        <v>-0.43471319720601198</v>
      </c>
      <c r="AQ20" t="s">
        <v>266</v>
      </c>
      <c r="AR20">
        <v>2.36200769230769</v>
      </c>
      <c r="AS20">
        <v>1.3819999999999999</v>
      </c>
      <c r="AT20">
        <f t="shared" si="27"/>
        <v>-0.70912278748747481</v>
      </c>
      <c r="AU20">
        <v>0.5</v>
      </c>
      <c r="AV20">
        <f t="shared" si="28"/>
        <v>841.20023562516178</v>
      </c>
      <c r="AW20">
        <f t="shared" si="29"/>
        <v>17.433297032316727</v>
      </c>
      <c r="AX20">
        <f t="shared" si="30"/>
        <v>-298.25712796081768</v>
      </c>
      <c r="AY20">
        <f t="shared" si="31"/>
        <v>1</v>
      </c>
      <c r="AZ20">
        <f t="shared" si="32"/>
        <v>2.1241090376352096E-2</v>
      </c>
      <c r="BA20">
        <f t="shared" si="33"/>
        <v>7.4963820549928707E-3</v>
      </c>
      <c r="BB20" t="s">
        <v>253</v>
      </c>
      <c r="BC20">
        <v>0</v>
      </c>
      <c r="BD20">
        <f t="shared" si="34"/>
        <v>1.3819999999999999</v>
      </c>
      <c r="BE20">
        <f t="shared" si="35"/>
        <v>-0.70912278748747481</v>
      </c>
      <c r="BF20">
        <f t="shared" si="36"/>
        <v>7.4406044413802084E-3</v>
      </c>
      <c r="BG20">
        <f t="shared" si="37"/>
        <v>1.0495526666996187</v>
      </c>
      <c r="BH20">
        <f t="shared" si="38"/>
        <v>-1.1219668241707887E-2</v>
      </c>
      <c r="BI20">
        <f t="shared" si="39"/>
        <v>999.99990322580595</v>
      </c>
      <c r="BJ20">
        <f t="shared" si="40"/>
        <v>841.20023562516178</v>
      </c>
      <c r="BK20">
        <f t="shared" si="41"/>
        <v>0.84120031703164444</v>
      </c>
      <c r="BL20">
        <f t="shared" si="42"/>
        <v>0.19240063406328892</v>
      </c>
      <c r="BM20">
        <v>0.62554964725562501</v>
      </c>
      <c r="BN20">
        <v>0.5</v>
      </c>
      <c r="BO20" t="s">
        <v>254</v>
      </c>
      <c r="BP20">
        <v>1684845729.0999999</v>
      </c>
      <c r="BQ20">
        <v>400.00780645161302</v>
      </c>
      <c r="BR20">
        <v>402.48535483871001</v>
      </c>
      <c r="BS20">
        <v>15.8232483870968</v>
      </c>
      <c r="BT20">
        <v>15.093777419354801</v>
      </c>
      <c r="BU20">
        <v>500.00358064516098</v>
      </c>
      <c r="BV20">
        <v>95.2802419354839</v>
      </c>
      <c r="BW20">
        <v>0.19994700000000001</v>
      </c>
      <c r="BX20">
        <v>27.873851612903199</v>
      </c>
      <c r="BY20">
        <v>27.987896774193501</v>
      </c>
      <c r="BZ20">
        <v>999.9</v>
      </c>
      <c r="CA20">
        <v>10015.483870967701</v>
      </c>
      <c r="CB20">
        <v>0</v>
      </c>
      <c r="CC20">
        <v>74.0962161290323</v>
      </c>
      <c r="CD20">
        <v>999.99990322580595</v>
      </c>
      <c r="CE20">
        <v>0.95999319354838697</v>
      </c>
      <c r="CF20">
        <v>4.0006522580645097E-2</v>
      </c>
      <c r="CG20">
        <v>0</v>
      </c>
      <c r="CH20">
        <v>2.3713741935483901</v>
      </c>
      <c r="CI20">
        <v>0</v>
      </c>
      <c r="CJ20">
        <v>638.11296774193499</v>
      </c>
      <c r="CK20">
        <v>9334.2941935483905</v>
      </c>
      <c r="CL20">
        <v>38.128999999999998</v>
      </c>
      <c r="CM20">
        <v>41.018000000000001</v>
      </c>
      <c r="CN20">
        <v>39.221548387096803</v>
      </c>
      <c r="CO20">
        <v>39.721548387096803</v>
      </c>
      <c r="CP20">
        <v>38.217483870967698</v>
      </c>
      <c r="CQ20">
        <v>959.99129032257997</v>
      </c>
      <c r="CR20">
        <v>40.010645161290299</v>
      </c>
      <c r="CS20">
        <v>0</v>
      </c>
      <c r="CT20">
        <v>59.200000047683702</v>
      </c>
      <c r="CU20">
        <v>2.36200769230769</v>
      </c>
      <c r="CV20">
        <v>0.49944615336022002</v>
      </c>
      <c r="CW20">
        <v>-1.1217777784324301</v>
      </c>
      <c r="CX20">
        <v>638.083153846154</v>
      </c>
      <c r="CY20">
        <v>15</v>
      </c>
      <c r="CZ20">
        <v>1684845489.5999999</v>
      </c>
      <c r="DA20" t="s">
        <v>255</v>
      </c>
      <c r="DB20">
        <v>4</v>
      </c>
      <c r="DC20">
        <v>-3.907</v>
      </c>
      <c r="DD20">
        <v>0.34699999999999998</v>
      </c>
      <c r="DE20">
        <v>402</v>
      </c>
      <c r="DF20">
        <v>15</v>
      </c>
      <c r="DG20">
        <v>1.34</v>
      </c>
      <c r="DH20">
        <v>0.2</v>
      </c>
      <c r="DI20">
        <v>-2.4789353846153799</v>
      </c>
      <c r="DJ20">
        <v>-5.6371211474375002E-2</v>
      </c>
      <c r="DK20">
        <v>0.12013777372189</v>
      </c>
      <c r="DL20">
        <v>1</v>
      </c>
      <c r="DM20">
        <v>2.35801818181818</v>
      </c>
      <c r="DN20">
        <v>6.0226019521354597E-2</v>
      </c>
      <c r="DO20">
        <v>0.197386261003794</v>
      </c>
      <c r="DP20">
        <v>1</v>
      </c>
      <c r="DQ20">
        <v>0.73209040384615398</v>
      </c>
      <c r="DR20">
        <v>-2.87618731324287E-2</v>
      </c>
      <c r="DS20">
        <v>4.54964674985287E-3</v>
      </c>
      <c r="DT20">
        <v>1</v>
      </c>
      <c r="DU20">
        <v>3</v>
      </c>
      <c r="DV20">
        <v>3</v>
      </c>
      <c r="DW20" t="s">
        <v>260</v>
      </c>
      <c r="DX20">
        <v>100</v>
      </c>
      <c r="DY20">
        <v>100</v>
      </c>
      <c r="DZ20">
        <v>-3.907</v>
      </c>
      <c r="EA20">
        <v>0.34699999999999998</v>
      </c>
      <c r="EB20">
        <v>2</v>
      </c>
      <c r="EC20">
        <v>515.44200000000001</v>
      </c>
      <c r="ED20">
        <v>415.44299999999998</v>
      </c>
      <c r="EE20">
        <v>26.014399999999998</v>
      </c>
      <c r="EF20">
        <v>30.1601</v>
      </c>
      <c r="EG20">
        <v>30.000299999999999</v>
      </c>
      <c r="EH20">
        <v>30.297599999999999</v>
      </c>
      <c r="EI20">
        <v>30.324999999999999</v>
      </c>
      <c r="EJ20">
        <v>20.176300000000001</v>
      </c>
      <c r="EK20">
        <v>28.9498</v>
      </c>
      <c r="EL20">
        <v>0</v>
      </c>
      <c r="EM20">
        <v>26.017600000000002</v>
      </c>
      <c r="EN20">
        <v>402.43400000000003</v>
      </c>
      <c r="EO20">
        <v>15.0809</v>
      </c>
      <c r="EP20">
        <v>100.498</v>
      </c>
      <c r="EQ20">
        <v>90.366200000000006</v>
      </c>
    </row>
    <row r="21" spans="1:147" x14ac:dyDescent="0.3">
      <c r="A21">
        <v>5</v>
      </c>
      <c r="B21">
        <v>1684845797.0999999</v>
      </c>
      <c r="C21">
        <v>240</v>
      </c>
      <c r="D21" t="s">
        <v>267</v>
      </c>
      <c r="E21" t="s">
        <v>268</v>
      </c>
      <c r="F21">
        <v>1684845789.0999999</v>
      </c>
      <c r="G21">
        <f t="shared" si="0"/>
        <v>5.7308815509465464E-3</v>
      </c>
      <c r="H21">
        <f t="shared" si="1"/>
        <v>17.437244228210233</v>
      </c>
      <c r="I21">
        <f t="shared" si="2"/>
        <v>400.005516129032</v>
      </c>
      <c r="J21">
        <f t="shared" si="3"/>
        <v>267.91144522521284</v>
      </c>
      <c r="K21">
        <f t="shared" si="4"/>
        <v>25.579980572443628</v>
      </c>
      <c r="L21">
        <f t="shared" si="5"/>
        <v>38.192221772569454</v>
      </c>
      <c r="M21">
        <f t="shared" si="6"/>
        <v>0.24242221265381578</v>
      </c>
      <c r="N21">
        <f t="shared" si="7"/>
        <v>3.3570125510074678</v>
      </c>
      <c r="O21">
        <f t="shared" si="8"/>
        <v>0.23309963709042944</v>
      </c>
      <c r="P21">
        <f t="shared" si="9"/>
        <v>0.14649499853778375</v>
      </c>
      <c r="Q21">
        <f t="shared" si="10"/>
        <v>161.84545559170155</v>
      </c>
      <c r="R21">
        <f t="shared" si="11"/>
        <v>27.413024324246621</v>
      </c>
      <c r="S21">
        <f t="shared" si="12"/>
        <v>27.988954838709699</v>
      </c>
      <c r="T21">
        <f t="shared" si="13"/>
        <v>3.792396887567874</v>
      </c>
      <c r="U21">
        <f t="shared" si="14"/>
        <v>40.064078920737408</v>
      </c>
      <c r="V21">
        <f t="shared" si="15"/>
        <v>1.5101710795559899</v>
      </c>
      <c r="W21">
        <f t="shared" si="16"/>
        <v>3.7693892390330639</v>
      </c>
      <c r="X21">
        <f t="shared" si="17"/>
        <v>2.282225808011884</v>
      </c>
      <c r="Y21">
        <f t="shared" si="18"/>
        <v>-252.73187639674271</v>
      </c>
      <c r="Z21">
        <f t="shared" si="19"/>
        <v>-18.882976072459673</v>
      </c>
      <c r="AA21">
        <f t="shared" si="20"/>
        <v>-1.2253341534609612</v>
      </c>
      <c r="AB21">
        <f t="shared" si="21"/>
        <v>-110.99473103096177</v>
      </c>
      <c r="AC21">
        <v>-3.9531241652051401E-2</v>
      </c>
      <c r="AD21">
        <v>4.4377281881400998E-2</v>
      </c>
      <c r="AE21">
        <v>3.3447214214917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50259.274133327046</v>
      </c>
      <c r="AK21" t="s">
        <v>251</v>
      </c>
      <c r="AL21">
        <v>2.31573846153846</v>
      </c>
      <c r="AM21">
        <v>1.39236</v>
      </c>
      <c r="AN21">
        <f t="shared" si="25"/>
        <v>-0.92337846153845993</v>
      </c>
      <c r="AO21">
        <f t="shared" si="26"/>
        <v>-0.66317508513492196</v>
      </c>
      <c r="AP21">
        <v>-0.43471319720601198</v>
      </c>
      <c r="AQ21" t="s">
        <v>269</v>
      </c>
      <c r="AR21">
        <v>2.2893346153846199</v>
      </c>
      <c r="AS21">
        <v>1.1983999999999999</v>
      </c>
      <c r="AT21">
        <f t="shared" si="27"/>
        <v>-0.91032594741707284</v>
      </c>
      <c r="AU21">
        <v>0.5</v>
      </c>
      <c r="AV21">
        <f t="shared" si="28"/>
        <v>841.19249508387941</v>
      </c>
      <c r="AW21">
        <f t="shared" si="29"/>
        <v>17.437244228210233</v>
      </c>
      <c r="AX21">
        <f t="shared" si="30"/>
        <v>-382.87967752368195</v>
      </c>
      <c r="AY21">
        <f t="shared" si="31"/>
        <v>1</v>
      </c>
      <c r="AZ21">
        <f t="shared" si="32"/>
        <v>2.1245978215288456E-2</v>
      </c>
      <c r="BA21">
        <f t="shared" si="33"/>
        <v>0.16184913217623509</v>
      </c>
      <c r="BB21" t="s">
        <v>253</v>
      </c>
      <c r="BC21">
        <v>0</v>
      </c>
      <c r="BD21">
        <f t="shared" si="34"/>
        <v>1.1983999999999999</v>
      </c>
      <c r="BE21">
        <f t="shared" si="35"/>
        <v>-0.91032594741707284</v>
      </c>
      <c r="BF21">
        <f t="shared" si="36"/>
        <v>0.13930305380792332</v>
      </c>
      <c r="BG21">
        <f t="shared" si="37"/>
        <v>0.9763689812328803</v>
      </c>
      <c r="BH21">
        <f t="shared" si="38"/>
        <v>-0.21005471545961704</v>
      </c>
      <c r="BI21">
        <f t="shared" si="39"/>
        <v>999.99106451612897</v>
      </c>
      <c r="BJ21">
        <f t="shared" si="40"/>
        <v>841.19249508387941</v>
      </c>
      <c r="BK21">
        <f t="shared" si="41"/>
        <v>0.8412000116130155</v>
      </c>
      <c r="BL21">
        <f t="shared" si="42"/>
        <v>0.19240002322603122</v>
      </c>
      <c r="BM21">
        <v>0.62554964725562501</v>
      </c>
      <c r="BN21">
        <v>0.5</v>
      </c>
      <c r="BO21" t="s">
        <v>254</v>
      </c>
      <c r="BP21">
        <v>1684845789.0999999</v>
      </c>
      <c r="BQ21">
        <v>400.005516129032</v>
      </c>
      <c r="BR21">
        <v>402.47383870967701</v>
      </c>
      <c r="BS21">
        <v>15.8167483870968</v>
      </c>
      <c r="BT21">
        <v>15.1111129032258</v>
      </c>
      <c r="BU21">
        <v>500.01009677419398</v>
      </c>
      <c r="BV21">
        <v>95.279261290322594</v>
      </c>
      <c r="BW21">
        <v>0.19997645161290301</v>
      </c>
      <c r="BX21">
        <v>27.884619354838701</v>
      </c>
      <c r="BY21">
        <v>27.988954838709699</v>
      </c>
      <c r="BZ21">
        <v>999.9</v>
      </c>
      <c r="CA21">
        <v>10005.483870967701</v>
      </c>
      <c r="CB21">
        <v>0</v>
      </c>
      <c r="CC21">
        <v>74.115200000000002</v>
      </c>
      <c r="CD21">
        <v>999.99106451612897</v>
      </c>
      <c r="CE21">
        <v>0.95999674193548401</v>
      </c>
      <c r="CF21">
        <v>4.0002903225806401E-2</v>
      </c>
      <c r="CG21">
        <v>0</v>
      </c>
      <c r="CH21">
        <v>2.27550322580645</v>
      </c>
      <c r="CI21">
        <v>0</v>
      </c>
      <c r="CJ21">
        <v>635.65899999999999</v>
      </c>
      <c r="CK21">
        <v>9334.2225806451606</v>
      </c>
      <c r="CL21">
        <v>38.411000000000001</v>
      </c>
      <c r="CM21">
        <v>41.245935483871001</v>
      </c>
      <c r="CN21">
        <v>39.497903225806397</v>
      </c>
      <c r="CO21">
        <v>39.930999999999997</v>
      </c>
      <c r="CP21">
        <v>38.485774193548401</v>
      </c>
      <c r="CQ21">
        <v>959.99032258064506</v>
      </c>
      <c r="CR21">
        <v>40</v>
      </c>
      <c r="CS21">
        <v>0</v>
      </c>
      <c r="CT21">
        <v>59.599999904632597</v>
      </c>
      <c r="CU21">
        <v>2.2893346153846199</v>
      </c>
      <c r="CV21">
        <v>-0.24542563292037001</v>
      </c>
      <c r="CW21">
        <v>-0.99507691820424105</v>
      </c>
      <c r="CX21">
        <v>635.65061538461498</v>
      </c>
      <c r="CY21">
        <v>15</v>
      </c>
      <c r="CZ21">
        <v>1684845489.5999999</v>
      </c>
      <c r="DA21" t="s">
        <v>255</v>
      </c>
      <c r="DB21">
        <v>4</v>
      </c>
      <c r="DC21">
        <v>-3.907</v>
      </c>
      <c r="DD21">
        <v>0.34699999999999998</v>
      </c>
      <c r="DE21">
        <v>402</v>
      </c>
      <c r="DF21">
        <v>15</v>
      </c>
      <c r="DG21">
        <v>1.34</v>
      </c>
      <c r="DH21">
        <v>0.2</v>
      </c>
      <c r="DI21">
        <v>-2.4642925</v>
      </c>
      <c r="DJ21">
        <v>1.31533801583615E-2</v>
      </c>
      <c r="DK21">
        <v>8.4398242847070398E-2</v>
      </c>
      <c r="DL21">
        <v>1</v>
      </c>
      <c r="DM21">
        <v>2.3132636363636401</v>
      </c>
      <c r="DN21">
        <v>-0.13199732721144</v>
      </c>
      <c r="DO21">
        <v>0.16981324781132801</v>
      </c>
      <c r="DP21">
        <v>1</v>
      </c>
      <c r="DQ21">
        <v>0.70740978846153801</v>
      </c>
      <c r="DR21">
        <v>-1.58050721005208E-2</v>
      </c>
      <c r="DS21">
        <v>3.2414202925482799E-3</v>
      </c>
      <c r="DT21">
        <v>1</v>
      </c>
      <c r="DU21">
        <v>3</v>
      </c>
      <c r="DV21">
        <v>3</v>
      </c>
      <c r="DW21" t="s">
        <v>260</v>
      </c>
      <c r="DX21">
        <v>100</v>
      </c>
      <c r="DY21">
        <v>100</v>
      </c>
      <c r="DZ21">
        <v>-3.907</v>
      </c>
      <c r="EA21">
        <v>0.34699999999999998</v>
      </c>
      <c r="EB21">
        <v>2</v>
      </c>
      <c r="EC21">
        <v>515.44000000000005</v>
      </c>
      <c r="ED21">
        <v>415.18400000000003</v>
      </c>
      <c r="EE21">
        <v>25.934799999999999</v>
      </c>
      <c r="EF21">
        <v>30.170500000000001</v>
      </c>
      <c r="EG21">
        <v>30</v>
      </c>
      <c r="EH21">
        <v>30.313199999999998</v>
      </c>
      <c r="EI21">
        <v>30.340599999999998</v>
      </c>
      <c r="EJ21">
        <v>20.178999999999998</v>
      </c>
      <c r="EK21">
        <v>28.9498</v>
      </c>
      <c r="EL21">
        <v>0</v>
      </c>
      <c r="EM21">
        <v>25.946100000000001</v>
      </c>
      <c r="EN21">
        <v>402.48</v>
      </c>
      <c r="EO21">
        <v>15.077299999999999</v>
      </c>
      <c r="EP21">
        <v>100.496</v>
      </c>
      <c r="EQ21">
        <v>90.363900000000001</v>
      </c>
    </row>
    <row r="22" spans="1:147" x14ac:dyDescent="0.3">
      <c r="A22">
        <v>6</v>
      </c>
      <c r="B22">
        <v>1684845857.0999999</v>
      </c>
      <c r="C22">
        <v>300</v>
      </c>
      <c r="D22" t="s">
        <v>270</v>
      </c>
      <c r="E22" t="s">
        <v>271</v>
      </c>
      <c r="F22">
        <v>1684845849.0999999</v>
      </c>
      <c r="G22">
        <f t="shared" si="0"/>
        <v>5.6721379671209587E-3</v>
      </c>
      <c r="H22">
        <f t="shared" si="1"/>
        <v>17.674326062877785</v>
      </c>
      <c r="I22">
        <f t="shared" si="2"/>
        <v>400.00274193548398</v>
      </c>
      <c r="J22">
        <f t="shared" si="3"/>
        <v>265.11818484522598</v>
      </c>
      <c r="K22">
        <f t="shared" si="4"/>
        <v>25.314362463076762</v>
      </c>
      <c r="L22">
        <f t="shared" si="5"/>
        <v>38.193586763921047</v>
      </c>
      <c r="M22">
        <f t="shared" si="6"/>
        <v>0.2399013785439186</v>
      </c>
      <c r="N22">
        <f t="shared" si="7"/>
        <v>3.354367294304573</v>
      </c>
      <c r="O22">
        <f t="shared" si="8"/>
        <v>0.23076084095566859</v>
      </c>
      <c r="P22">
        <f t="shared" si="9"/>
        <v>0.14501774936732414</v>
      </c>
      <c r="Q22">
        <f t="shared" si="10"/>
        <v>161.849207640233</v>
      </c>
      <c r="R22">
        <f t="shared" si="11"/>
        <v>27.436236602854095</v>
      </c>
      <c r="S22">
        <f t="shared" si="12"/>
        <v>27.992348387096801</v>
      </c>
      <c r="T22">
        <f t="shared" si="13"/>
        <v>3.7931472722335395</v>
      </c>
      <c r="U22">
        <f t="shared" si="14"/>
        <v>40.071631821181413</v>
      </c>
      <c r="V22">
        <f t="shared" si="15"/>
        <v>1.5113449816810718</v>
      </c>
      <c r="W22">
        <f t="shared" si="16"/>
        <v>3.7716082749647142</v>
      </c>
      <c r="X22">
        <f t="shared" si="17"/>
        <v>2.2818022905524677</v>
      </c>
      <c r="Y22">
        <f t="shared" si="18"/>
        <v>-250.14128435003428</v>
      </c>
      <c r="Z22">
        <f t="shared" si="19"/>
        <v>-17.657631038233948</v>
      </c>
      <c r="AA22">
        <f t="shared" si="20"/>
        <v>-1.1468010013506607</v>
      </c>
      <c r="AB22">
        <f t="shared" si="21"/>
        <v>-107.09650874938589</v>
      </c>
      <c r="AC22">
        <v>-3.9492138186162401E-2</v>
      </c>
      <c r="AD22">
        <v>4.4333384815288798E-2</v>
      </c>
      <c r="AE22">
        <v>3.3420883229134599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50209.994223709276</v>
      </c>
      <c r="AK22" t="s">
        <v>251</v>
      </c>
      <c r="AL22">
        <v>2.31573846153846</v>
      </c>
      <c r="AM22">
        <v>1.39236</v>
      </c>
      <c r="AN22">
        <f t="shared" si="25"/>
        <v>-0.92337846153845993</v>
      </c>
      <c r="AO22">
        <f t="shared" si="26"/>
        <v>-0.66317508513492196</v>
      </c>
      <c r="AP22">
        <v>-0.43471319720601198</v>
      </c>
      <c r="AQ22" t="s">
        <v>272</v>
      </c>
      <c r="AR22">
        <v>2.34510384615385</v>
      </c>
      <c r="AS22">
        <v>1.6719999999999999</v>
      </c>
      <c r="AT22">
        <f t="shared" si="27"/>
        <v>-0.40257407066617823</v>
      </c>
      <c r="AU22">
        <v>0.5</v>
      </c>
      <c r="AV22">
        <f t="shared" si="28"/>
        <v>841.21207761290384</v>
      </c>
      <c r="AW22">
        <f t="shared" si="29"/>
        <v>17.674326062877785</v>
      </c>
      <c r="AX22">
        <f t="shared" si="30"/>
        <v>-169.32508518908989</v>
      </c>
      <c r="AY22">
        <f t="shared" si="31"/>
        <v>1</v>
      </c>
      <c r="AZ22">
        <f t="shared" si="32"/>
        <v>2.1527317239038665E-2</v>
      </c>
      <c r="BA22">
        <f t="shared" si="33"/>
        <v>-0.16724880382775115</v>
      </c>
      <c r="BB22" t="s">
        <v>253</v>
      </c>
      <c r="BC22">
        <v>0</v>
      </c>
      <c r="BD22">
        <f t="shared" si="34"/>
        <v>1.6719999999999999</v>
      </c>
      <c r="BE22">
        <f t="shared" si="35"/>
        <v>-0.40257407066617829</v>
      </c>
      <c r="BF22">
        <f t="shared" si="36"/>
        <v>-0.20083886351230995</v>
      </c>
      <c r="BG22">
        <f t="shared" si="37"/>
        <v>1.0456169490715379</v>
      </c>
      <c r="BH22">
        <f t="shared" si="38"/>
        <v>0.3028444041613077</v>
      </c>
      <c r="BI22">
        <f t="shared" si="39"/>
        <v>1000.01435483871</v>
      </c>
      <c r="BJ22">
        <f t="shared" si="40"/>
        <v>841.21207761290384</v>
      </c>
      <c r="BK22">
        <f t="shared" si="41"/>
        <v>0.84120000232254766</v>
      </c>
      <c r="BL22">
        <f t="shared" si="42"/>
        <v>0.19240000464509535</v>
      </c>
      <c r="BM22">
        <v>0.62554964725562501</v>
      </c>
      <c r="BN22">
        <v>0.5</v>
      </c>
      <c r="BO22" t="s">
        <v>254</v>
      </c>
      <c r="BP22">
        <v>1684845849.0999999</v>
      </c>
      <c r="BQ22">
        <v>400.00274193548398</v>
      </c>
      <c r="BR22">
        <v>402.49783870967701</v>
      </c>
      <c r="BS22">
        <v>15.8283677419355</v>
      </c>
      <c r="BT22">
        <v>15.129958064516099</v>
      </c>
      <c r="BU22">
        <v>499.99903225806497</v>
      </c>
      <c r="BV22">
        <v>95.283316129032201</v>
      </c>
      <c r="BW22">
        <v>0.19999625806451601</v>
      </c>
      <c r="BX22">
        <v>27.894706451612901</v>
      </c>
      <c r="BY22">
        <v>27.992348387096801</v>
      </c>
      <c r="BZ22">
        <v>999.9</v>
      </c>
      <c r="CA22">
        <v>9995.1612903225796</v>
      </c>
      <c r="CB22">
        <v>0</v>
      </c>
      <c r="CC22">
        <v>74.115200000000002</v>
      </c>
      <c r="CD22">
        <v>1000.01435483871</v>
      </c>
      <c r="CE22">
        <v>0.96000006451612896</v>
      </c>
      <c r="CF22">
        <v>3.9999612903225797E-2</v>
      </c>
      <c r="CG22">
        <v>0</v>
      </c>
      <c r="CH22">
        <v>2.3529935483870998</v>
      </c>
      <c r="CI22">
        <v>0</v>
      </c>
      <c r="CJ22">
        <v>632.29890322580604</v>
      </c>
      <c r="CK22">
        <v>9334.4593548387093</v>
      </c>
      <c r="CL22">
        <v>38.685000000000002</v>
      </c>
      <c r="CM22">
        <v>41.485774193548401</v>
      </c>
      <c r="CN22">
        <v>39.781999999999996</v>
      </c>
      <c r="CO22">
        <v>40.128999999999998</v>
      </c>
      <c r="CP22">
        <v>38.715451612903202</v>
      </c>
      <c r="CQ22">
        <v>960.01354838709699</v>
      </c>
      <c r="CR22">
        <v>40.000645161290301</v>
      </c>
      <c r="CS22">
        <v>0</v>
      </c>
      <c r="CT22">
        <v>59.399999856948902</v>
      </c>
      <c r="CU22">
        <v>2.34510384615385</v>
      </c>
      <c r="CV22">
        <v>9.8017137089259805E-3</v>
      </c>
      <c r="CW22">
        <v>-0.228786339758906</v>
      </c>
      <c r="CX22">
        <v>632.32584615384599</v>
      </c>
      <c r="CY22">
        <v>15</v>
      </c>
      <c r="CZ22">
        <v>1684845489.5999999</v>
      </c>
      <c r="DA22" t="s">
        <v>255</v>
      </c>
      <c r="DB22">
        <v>4</v>
      </c>
      <c r="DC22">
        <v>-3.907</v>
      </c>
      <c r="DD22">
        <v>0.34699999999999998</v>
      </c>
      <c r="DE22">
        <v>402</v>
      </c>
      <c r="DF22">
        <v>15</v>
      </c>
      <c r="DG22">
        <v>1.34</v>
      </c>
      <c r="DH22">
        <v>0.2</v>
      </c>
      <c r="DI22">
        <v>-2.5048169230769202</v>
      </c>
      <c r="DJ22">
        <v>2.3400256125496701E-2</v>
      </c>
      <c r="DK22">
        <v>7.9094791342133403E-2</v>
      </c>
      <c r="DL22">
        <v>1</v>
      </c>
      <c r="DM22">
        <v>2.3153477272727301</v>
      </c>
      <c r="DN22">
        <v>5.6121129036126698E-2</v>
      </c>
      <c r="DO22">
        <v>0.161584809547967</v>
      </c>
      <c r="DP22">
        <v>1</v>
      </c>
      <c r="DQ22">
        <v>0.69865325</v>
      </c>
      <c r="DR22">
        <v>-2.4682882267511798E-3</v>
      </c>
      <c r="DS22">
        <v>2.2534600308363501E-3</v>
      </c>
      <c r="DT22">
        <v>1</v>
      </c>
      <c r="DU22">
        <v>3</v>
      </c>
      <c r="DV22">
        <v>3</v>
      </c>
      <c r="DW22" t="s">
        <v>260</v>
      </c>
      <c r="DX22">
        <v>100</v>
      </c>
      <c r="DY22">
        <v>100</v>
      </c>
      <c r="DZ22">
        <v>-3.907</v>
      </c>
      <c r="EA22">
        <v>0.34699999999999998</v>
      </c>
      <c r="EB22">
        <v>2</v>
      </c>
      <c r="EC22">
        <v>515.56600000000003</v>
      </c>
      <c r="ED22">
        <v>415.41800000000001</v>
      </c>
      <c r="EE22">
        <v>25.913599999999999</v>
      </c>
      <c r="EF22">
        <v>30.181000000000001</v>
      </c>
      <c r="EG22">
        <v>30.0001</v>
      </c>
      <c r="EH22">
        <v>30.328800000000001</v>
      </c>
      <c r="EI22">
        <v>30.356200000000001</v>
      </c>
      <c r="EJ22">
        <v>20.177199999999999</v>
      </c>
      <c r="EK22">
        <v>28.9498</v>
      </c>
      <c r="EL22">
        <v>0</v>
      </c>
      <c r="EM22">
        <v>25.916</v>
      </c>
      <c r="EN22">
        <v>402.42899999999997</v>
      </c>
      <c r="EO22">
        <v>15.074999999999999</v>
      </c>
      <c r="EP22">
        <v>100.494</v>
      </c>
      <c r="EQ22">
        <v>90.362099999999998</v>
      </c>
    </row>
    <row r="23" spans="1:147" x14ac:dyDescent="0.3">
      <c r="A23">
        <v>7</v>
      </c>
      <c r="B23">
        <v>1684845917.0999999</v>
      </c>
      <c r="C23">
        <v>360</v>
      </c>
      <c r="D23" t="s">
        <v>273</v>
      </c>
      <c r="E23" t="s">
        <v>274</v>
      </c>
      <c r="F23">
        <v>1684845909.0999999</v>
      </c>
      <c r="G23">
        <f t="shared" si="0"/>
        <v>5.6830467037253685E-3</v>
      </c>
      <c r="H23">
        <f t="shared" si="1"/>
        <v>17.6742692448538</v>
      </c>
      <c r="I23">
        <f t="shared" si="2"/>
        <v>400.01122580645199</v>
      </c>
      <c r="J23">
        <f t="shared" si="3"/>
        <v>265.53980779989104</v>
      </c>
      <c r="K23">
        <f t="shared" si="4"/>
        <v>25.354288357554065</v>
      </c>
      <c r="L23">
        <f t="shared" si="5"/>
        <v>38.193896611533283</v>
      </c>
      <c r="M23">
        <f t="shared" si="6"/>
        <v>0.24072419663765343</v>
      </c>
      <c r="N23">
        <f t="shared" si="7"/>
        <v>3.354462269306572</v>
      </c>
      <c r="O23">
        <f t="shared" si="8"/>
        <v>0.23152239403004934</v>
      </c>
      <c r="P23">
        <f t="shared" si="9"/>
        <v>0.14549893455981822</v>
      </c>
      <c r="Q23">
        <f t="shared" si="10"/>
        <v>161.84421016611898</v>
      </c>
      <c r="R23">
        <f t="shared" si="11"/>
        <v>27.432737480370172</v>
      </c>
      <c r="S23">
        <f t="shared" si="12"/>
        <v>27.985199999999999</v>
      </c>
      <c r="T23">
        <f t="shared" si="13"/>
        <v>3.7915667649723219</v>
      </c>
      <c r="U23">
        <f t="shared" si="14"/>
        <v>40.11588276827964</v>
      </c>
      <c r="V23">
        <f t="shared" si="15"/>
        <v>1.5129268226381387</v>
      </c>
      <c r="W23">
        <f t="shared" si="16"/>
        <v>3.7713910756425819</v>
      </c>
      <c r="X23">
        <f t="shared" si="17"/>
        <v>2.2786399423341832</v>
      </c>
      <c r="Y23">
        <f t="shared" si="18"/>
        <v>-250.62235963428876</v>
      </c>
      <c r="Z23">
        <f t="shared" si="19"/>
        <v>-16.543887701745593</v>
      </c>
      <c r="AA23">
        <f t="shared" si="20"/>
        <v>-1.074393298155764</v>
      </c>
      <c r="AB23">
        <f t="shared" si="21"/>
        <v>-106.39643046807113</v>
      </c>
      <c r="AC23">
        <v>-3.9493541935761101E-2</v>
      </c>
      <c r="AD23">
        <v>4.4334960647188497E-2</v>
      </c>
      <c r="AE23">
        <v>3.3421828614589399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50211.844580917852</v>
      </c>
      <c r="AK23" t="s">
        <v>251</v>
      </c>
      <c r="AL23">
        <v>2.31573846153846</v>
      </c>
      <c r="AM23">
        <v>1.39236</v>
      </c>
      <c r="AN23">
        <f t="shared" si="25"/>
        <v>-0.92337846153845993</v>
      </c>
      <c r="AO23">
        <f t="shared" si="26"/>
        <v>-0.66317508513492196</v>
      </c>
      <c r="AP23">
        <v>-0.43471319720601198</v>
      </c>
      <c r="AQ23" t="s">
        <v>275</v>
      </c>
      <c r="AR23">
        <v>2.3528230769230798</v>
      </c>
      <c r="AS23">
        <v>1.9456</v>
      </c>
      <c r="AT23">
        <f t="shared" si="27"/>
        <v>-0.20930462424089225</v>
      </c>
      <c r="AU23">
        <v>0.5</v>
      </c>
      <c r="AV23">
        <f t="shared" si="28"/>
        <v>841.18579180639654</v>
      </c>
      <c r="AW23">
        <f t="shared" si="29"/>
        <v>17.6742692448538</v>
      </c>
      <c r="AX23">
        <f t="shared" si="30"/>
        <v>-88.032038035407624</v>
      </c>
      <c r="AY23">
        <f t="shared" si="31"/>
        <v>1</v>
      </c>
      <c r="AZ23">
        <f t="shared" si="32"/>
        <v>2.1527922390571823E-2</v>
      </c>
      <c r="BA23">
        <f t="shared" si="33"/>
        <v>-0.28435444078947364</v>
      </c>
      <c r="BB23" t="s">
        <v>253</v>
      </c>
      <c r="BC23">
        <v>0</v>
      </c>
      <c r="BD23">
        <f t="shared" si="34"/>
        <v>1.9456</v>
      </c>
      <c r="BE23">
        <f t="shared" si="35"/>
        <v>-0.20930462424089216</v>
      </c>
      <c r="BF23">
        <f t="shared" si="36"/>
        <v>-0.39733976845068797</v>
      </c>
      <c r="BG23">
        <f t="shared" si="37"/>
        <v>1.1001911966416018</v>
      </c>
      <c r="BH23">
        <f t="shared" si="38"/>
        <v>0.59914761178015286</v>
      </c>
      <c r="BI23">
        <f t="shared" si="39"/>
        <v>999.98306451612905</v>
      </c>
      <c r="BJ23">
        <f t="shared" si="40"/>
        <v>841.18579180639654</v>
      </c>
      <c r="BK23">
        <f t="shared" si="41"/>
        <v>0.84120003793607123</v>
      </c>
      <c r="BL23">
        <f t="shared" si="42"/>
        <v>0.19240007587214253</v>
      </c>
      <c r="BM23">
        <v>0.62554964725562501</v>
      </c>
      <c r="BN23">
        <v>0.5</v>
      </c>
      <c r="BO23" t="s">
        <v>254</v>
      </c>
      <c r="BP23">
        <v>1684845909.0999999</v>
      </c>
      <c r="BQ23">
        <v>400.01122580645199</v>
      </c>
      <c r="BR23">
        <v>402.50687096774197</v>
      </c>
      <c r="BS23">
        <v>15.8451419354839</v>
      </c>
      <c r="BT23">
        <v>15.1454</v>
      </c>
      <c r="BU23">
        <v>499.99832258064498</v>
      </c>
      <c r="BV23">
        <v>95.282090322580601</v>
      </c>
      <c r="BW23">
        <v>0.19997154838709699</v>
      </c>
      <c r="BX23">
        <v>27.893719354838701</v>
      </c>
      <c r="BY23">
        <v>27.985199999999999</v>
      </c>
      <c r="BZ23">
        <v>999.9</v>
      </c>
      <c r="CA23">
        <v>9995.6451612903202</v>
      </c>
      <c r="CB23">
        <v>0</v>
      </c>
      <c r="CC23">
        <v>74.115200000000002</v>
      </c>
      <c r="CD23">
        <v>999.98306451612905</v>
      </c>
      <c r="CE23">
        <v>0.96000148387096795</v>
      </c>
      <c r="CF23">
        <v>3.9998296774193497E-2</v>
      </c>
      <c r="CG23">
        <v>0</v>
      </c>
      <c r="CH23">
        <v>2.3475709677419401</v>
      </c>
      <c r="CI23">
        <v>0</v>
      </c>
      <c r="CJ23">
        <v>629.75532258064504</v>
      </c>
      <c r="CK23">
        <v>9334.1722580645201</v>
      </c>
      <c r="CL23">
        <v>38.930999999999997</v>
      </c>
      <c r="CM23">
        <v>41.686999999999998</v>
      </c>
      <c r="CN23">
        <v>40.015999999999998</v>
      </c>
      <c r="CO23">
        <v>40.320129032258102</v>
      </c>
      <c r="CP23">
        <v>38.936999999999998</v>
      </c>
      <c r="CQ23">
        <v>959.98387096774195</v>
      </c>
      <c r="CR23">
        <v>40.000645161290301</v>
      </c>
      <c r="CS23">
        <v>0</v>
      </c>
      <c r="CT23">
        <v>59.399999856948902</v>
      </c>
      <c r="CU23">
        <v>2.3528230769230798</v>
      </c>
      <c r="CV23">
        <v>5.3121368787610299E-2</v>
      </c>
      <c r="CW23">
        <v>-0.59261539658318596</v>
      </c>
      <c r="CX23">
        <v>629.75623076923102</v>
      </c>
      <c r="CY23">
        <v>15</v>
      </c>
      <c r="CZ23">
        <v>1684845489.5999999</v>
      </c>
      <c r="DA23" t="s">
        <v>255</v>
      </c>
      <c r="DB23">
        <v>4</v>
      </c>
      <c r="DC23">
        <v>-3.907</v>
      </c>
      <c r="DD23">
        <v>0.34699999999999998</v>
      </c>
      <c r="DE23">
        <v>402</v>
      </c>
      <c r="DF23">
        <v>15</v>
      </c>
      <c r="DG23">
        <v>1.34</v>
      </c>
      <c r="DH23">
        <v>0.2</v>
      </c>
      <c r="DI23">
        <v>-2.4883324999999998</v>
      </c>
      <c r="DJ23">
        <v>1.81871254162046E-2</v>
      </c>
      <c r="DK23">
        <v>9.6331545294103996E-2</v>
      </c>
      <c r="DL23">
        <v>1</v>
      </c>
      <c r="DM23">
        <v>2.3368386363636402</v>
      </c>
      <c r="DN23">
        <v>-2.5040085287750001E-2</v>
      </c>
      <c r="DO23">
        <v>0.17991852349922299</v>
      </c>
      <c r="DP23">
        <v>1</v>
      </c>
      <c r="DQ23">
        <v>0.69981046153846105</v>
      </c>
      <c r="DR23">
        <v>2.1264168018427501E-3</v>
      </c>
      <c r="DS23">
        <v>2.5403135138247599E-3</v>
      </c>
      <c r="DT23">
        <v>1</v>
      </c>
      <c r="DU23">
        <v>3</v>
      </c>
      <c r="DV23">
        <v>3</v>
      </c>
      <c r="DW23" t="s">
        <v>260</v>
      </c>
      <c r="DX23">
        <v>100</v>
      </c>
      <c r="DY23">
        <v>100</v>
      </c>
      <c r="DZ23">
        <v>-3.907</v>
      </c>
      <c r="EA23">
        <v>0.34699999999999998</v>
      </c>
      <c r="EB23">
        <v>2</v>
      </c>
      <c r="EC23">
        <v>515.03399999999999</v>
      </c>
      <c r="ED23">
        <v>415.63299999999998</v>
      </c>
      <c r="EE23">
        <v>25.893699999999999</v>
      </c>
      <c r="EF23">
        <v>30.191400000000002</v>
      </c>
      <c r="EG23">
        <v>30</v>
      </c>
      <c r="EH23">
        <v>30.341899999999999</v>
      </c>
      <c r="EI23">
        <v>30.369199999999999</v>
      </c>
      <c r="EJ23">
        <v>20.176100000000002</v>
      </c>
      <c r="EK23">
        <v>29.222200000000001</v>
      </c>
      <c r="EL23">
        <v>0</v>
      </c>
      <c r="EM23">
        <v>25.901399999999999</v>
      </c>
      <c r="EN23">
        <v>402.49799999999999</v>
      </c>
      <c r="EO23">
        <v>15.088100000000001</v>
      </c>
      <c r="EP23">
        <v>100.494</v>
      </c>
      <c r="EQ23">
        <v>90.362399999999994</v>
      </c>
    </row>
    <row r="24" spans="1:147" x14ac:dyDescent="0.3">
      <c r="A24">
        <v>8</v>
      </c>
      <c r="B24">
        <v>1684845977.2</v>
      </c>
      <c r="C24">
        <v>420.10000014305098</v>
      </c>
      <c r="D24" t="s">
        <v>276</v>
      </c>
      <c r="E24" t="s">
        <v>277</v>
      </c>
      <c r="F24">
        <v>1684845969.4258101</v>
      </c>
      <c r="G24">
        <f t="shared" si="0"/>
        <v>5.7802744607115307E-3</v>
      </c>
      <c r="H24">
        <f t="shared" si="1"/>
        <v>17.885444538053918</v>
      </c>
      <c r="I24">
        <f t="shared" si="2"/>
        <v>399.99041935483899</v>
      </c>
      <c r="J24">
        <f t="shared" si="3"/>
        <v>266.16300473198675</v>
      </c>
      <c r="K24">
        <f t="shared" si="4"/>
        <v>25.413699457319137</v>
      </c>
      <c r="L24">
        <f t="shared" si="5"/>
        <v>38.191770165530045</v>
      </c>
      <c r="M24">
        <f t="shared" si="6"/>
        <v>0.24506319762547668</v>
      </c>
      <c r="N24">
        <f t="shared" si="7"/>
        <v>3.3530707691638435</v>
      </c>
      <c r="O24">
        <f t="shared" si="8"/>
        <v>0.23552995723100822</v>
      </c>
      <c r="P24">
        <f t="shared" si="9"/>
        <v>0.14803184688253981</v>
      </c>
      <c r="Q24">
        <f t="shared" si="10"/>
        <v>161.84621062982575</v>
      </c>
      <c r="R24">
        <f t="shared" si="11"/>
        <v>27.423057196124201</v>
      </c>
      <c r="S24">
        <f t="shared" si="12"/>
        <v>27.9876161290323</v>
      </c>
      <c r="T24">
        <f t="shared" si="13"/>
        <v>3.7921009064280957</v>
      </c>
      <c r="U24">
        <f t="shared" si="14"/>
        <v>40.112860226097766</v>
      </c>
      <c r="V24">
        <f t="shared" si="15"/>
        <v>1.5139392427613803</v>
      </c>
      <c r="W24">
        <f t="shared" si="16"/>
        <v>3.774199182576361</v>
      </c>
      <c r="X24">
        <f t="shared" si="17"/>
        <v>2.2781616636667152</v>
      </c>
      <c r="Y24">
        <f t="shared" si="18"/>
        <v>-254.91010371737852</v>
      </c>
      <c r="Z24">
        <f t="shared" si="19"/>
        <v>-14.667505508495308</v>
      </c>
      <c r="AA24">
        <f t="shared" si="20"/>
        <v>-0.95300463695688054</v>
      </c>
      <c r="AB24">
        <f t="shared" si="21"/>
        <v>-108.68440323300496</v>
      </c>
      <c r="AC24">
        <v>-3.94729768989543E-2</v>
      </c>
      <c r="AD24">
        <v>4.4311874591776698E-2</v>
      </c>
      <c r="AE24">
        <v>3.3407977554369199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50184.625576504433</v>
      </c>
      <c r="AK24" t="s">
        <v>251</v>
      </c>
      <c r="AL24">
        <v>2.31573846153846</v>
      </c>
      <c r="AM24">
        <v>1.39236</v>
      </c>
      <c r="AN24">
        <f t="shared" si="25"/>
        <v>-0.92337846153845993</v>
      </c>
      <c r="AO24">
        <f t="shared" si="26"/>
        <v>-0.66317508513492196</v>
      </c>
      <c r="AP24">
        <v>-0.43471319720601198</v>
      </c>
      <c r="AQ24" t="s">
        <v>278</v>
      </c>
      <c r="AR24">
        <v>2.3108153846153798</v>
      </c>
      <c r="AS24">
        <v>3.1020699999999999</v>
      </c>
      <c r="AT24">
        <f t="shared" si="27"/>
        <v>0.25507310131125993</v>
      </c>
      <c r="AU24">
        <v>0.5</v>
      </c>
      <c r="AV24">
        <f t="shared" si="28"/>
        <v>841.19859588328177</v>
      </c>
      <c r="AW24">
        <f t="shared" si="29"/>
        <v>17.885444538053918</v>
      </c>
      <c r="AX24">
        <f t="shared" si="30"/>
        <v>107.28356733531297</v>
      </c>
      <c r="AY24">
        <f t="shared" si="31"/>
        <v>1</v>
      </c>
      <c r="AZ24">
        <f t="shared" si="32"/>
        <v>2.1778635657401756E-2</v>
      </c>
      <c r="BA24">
        <f t="shared" si="33"/>
        <v>-0.55115132798421695</v>
      </c>
      <c r="BB24" t="s">
        <v>253</v>
      </c>
      <c r="BC24">
        <v>0</v>
      </c>
      <c r="BD24">
        <f t="shared" si="34"/>
        <v>3.1020699999999999</v>
      </c>
      <c r="BE24">
        <f t="shared" si="35"/>
        <v>0.25507310131125993</v>
      </c>
      <c r="BF24">
        <f t="shared" si="36"/>
        <v>-1.2279223763969087</v>
      </c>
      <c r="BG24">
        <f t="shared" si="37"/>
        <v>1.0062608158038684</v>
      </c>
      <c r="BH24">
        <f t="shared" si="38"/>
        <v>1.8515809835453783</v>
      </c>
      <c r="BI24">
        <f t="shared" si="39"/>
        <v>999.99861290322599</v>
      </c>
      <c r="BJ24">
        <f t="shared" si="40"/>
        <v>841.19859588328177</v>
      </c>
      <c r="BK24">
        <f t="shared" si="41"/>
        <v>0.84119976270875896</v>
      </c>
      <c r="BL24">
        <f t="shared" si="42"/>
        <v>0.19239952541751779</v>
      </c>
      <c r="BM24">
        <v>0.62554964725562501</v>
      </c>
      <c r="BN24">
        <v>0.5</v>
      </c>
      <c r="BO24" t="s">
        <v>254</v>
      </c>
      <c r="BP24">
        <v>1684845969.4258101</v>
      </c>
      <c r="BQ24">
        <v>399.99041935483899</v>
      </c>
      <c r="BR24">
        <v>402.517258064516</v>
      </c>
      <c r="BS24">
        <v>15.8558032258065</v>
      </c>
      <c r="BT24">
        <v>15.144119354838701</v>
      </c>
      <c r="BU24">
        <v>500.01364516129001</v>
      </c>
      <c r="BV24">
        <v>95.281674193548398</v>
      </c>
      <c r="BW24">
        <v>0.20003816129032301</v>
      </c>
      <c r="BX24">
        <v>27.9064774193548</v>
      </c>
      <c r="BY24">
        <v>27.9876161290323</v>
      </c>
      <c r="BZ24">
        <v>999.9</v>
      </c>
      <c r="CA24">
        <v>9990.4838709677406</v>
      </c>
      <c r="CB24">
        <v>0</v>
      </c>
      <c r="CC24">
        <v>74.111748387096796</v>
      </c>
      <c r="CD24">
        <v>999.99861290322599</v>
      </c>
      <c r="CE24">
        <v>0.96000396774193597</v>
      </c>
      <c r="CF24">
        <v>3.99959935483871E-2</v>
      </c>
      <c r="CG24">
        <v>0</v>
      </c>
      <c r="CH24">
        <v>2.31700967741935</v>
      </c>
      <c r="CI24">
        <v>0</v>
      </c>
      <c r="CJ24">
        <v>627.91499999999996</v>
      </c>
      <c r="CK24">
        <v>9334.3261290322607</v>
      </c>
      <c r="CL24">
        <v>39.125</v>
      </c>
      <c r="CM24">
        <v>41.896999999999998</v>
      </c>
      <c r="CN24">
        <v>40.241870967741903</v>
      </c>
      <c r="CO24">
        <v>40.5</v>
      </c>
      <c r="CP24">
        <v>39.125</v>
      </c>
      <c r="CQ24">
        <v>960.00419354838698</v>
      </c>
      <c r="CR24">
        <v>39.991935483871003</v>
      </c>
      <c r="CS24">
        <v>0</v>
      </c>
      <c r="CT24">
        <v>59.200000047683702</v>
      </c>
      <c r="CU24">
        <v>2.3108153846153798</v>
      </c>
      <c r="CV24">
        <v>-2.8041028285755901E-2</v>
      </c>
      <c r="CW24">
        <v>-2.6572649590652802</v>
      </c>
      <c r="CX24">
        <v>627.905192307692</v>
      </c>
      <c r="CY24">
        <v>15</v>
      </c>
      <c r="CZ24">
        <v>1684845489.5999999</v>
      </c>
      <c r="DA24" t="s">
        <v>255</v>
      </c>
      <c r="DB24">
        <v>4</v>
      </c>
      <c r="DC24">
        <v>-3.907</v>
      </c>
      <c r="DD24">
        <v>0.34699999999999998</v>
      </c>
      <c r="DE24">
        <v>402</v>
      </c>
      <c r="DF24">
        <v>15</v>
      </c>
      <c r="DG24">
        <v>1.34</v>
      </c>
      <c r="DH24">
        <v>0.2</v>
      </c>
      <c r="DI24">
        <v>-2.5170584615384599</v>
      </c>
      <c r="DJ24">
        <v>-0.13283249725617999</v>
      </c>
      <c r="DK24">
        <v>9.8620370094788898E-2</v>
      </c>
      <c r="DL24">
        <v>1</v>
      </c>
      <c r="DM24">
        <v>2.2911386363636401</v>
      </c>
      <c r="DN24">
        <v>0.10012739415793299</v>
      </c>
      <c r="DO24">
        <v>0.161204007134818</v>
      </c>
      <c r="DP24">
        <v>1</v>
      </c>
      <c r="DQ24">
        <v>0.71288963461538501</v>
      </c>
      <c r="DR24">
        <v>-1.04234095446123E-2</v>
      </c>
      <c r="DS24">
        <v>3.6517423766915598E-3</v>
      </c>
      <c r="DT24">
        <v>1</v>
      </c>
      <c r="DU24">
        <v>3</v>
      </c>
      <c r="DV24">
        <v>3</v>
      </c>
      <c r="DW24" t="s">
        <v>260</v>
      </c>
      <c r="DX24">
        <v>100</v>
      </c>
      <c r="DY24">
        <v>100</v>
      </c>
      <c r="DZ24">
        <v>-3.907</v>
      </c>
      <c r="EA24">
        <v>0.34699999999999998</v>
      </c>
      <c r="EB24">
        <v>2</v>
      </c>
      <c r="EC24">
        <v>515.47900000000004</v>
      </c>
      <c r="ED24">
        <v>415.21300000000002</v>
      </c>
      <c r="EE24">
        <v>25.869199999999999</v>
      </c>
      <c r="EF24">
        <v>30.1967</v>
      </c>
      <c r="EG24">
        <v>30.0002</v>
      </c>
      <c r="EH24">
        <v>30.349699999999999</v>
      </c>
      <c r="EI24">
        <v>30.3796</v>
      </c>
      <c r="EJ24">
        <v>20.174600000000002</v>
      </c>
      <c r="EK24">
        <v>29.7637</v>
      </c>
      <c r="EL24">
        <v>0</v>
      </c>
      <c r="EM24">
        <v>25.869299999999999</v>
      </c>
      <c r="EN24">
        <v>402.36500000000001</v>
      </c>
      <c r="EO24">
        <v>15.087300000000001</v>
      </c>
      <c r="EP24">
        <v>100.49299999999999</v>
      </c>
      <c r="EQ24">
        <v>90.362700000000004</v>
      </c>
    </row>
    <row r="25" spans="1:147" x14ac:dyDescent="0.3">
      <c r="A25">
        <v>9</v>
      </c>
      <c r="B25">
        <v>1684846037.3</v>
      </c>
      <c r="C25">
        <v>480.200000047684</v>
      </c>
      <c r="D25" t="s">
        <v>279</v>
      </c>
      <c r="E25" t="s">
        <v>280</v>
      </c>
      <c r="F25">
        <v>1684846029.20645</v>
      </c>
      <c r="G25">
        <f t="shared" si="0"/>
        <v>5.8930387136178096E-3</v>
      </c>
      <c r="H25">
        <f t="shared" si="1"/>
        <v>17.501933660459951</v>
      </c>
      <c r="I25">
        <f t="shared" si="2"/>
        <v>400.03664516128998</v>
      </c>
      <c r="J25">
        <f t="shared" si="3"/>
        <v>270.86650658894405</v>
      </c>
      <c r="K25">
        <f t="shared" si="4"/>
        <v>25.86280001814238</v>
      </c>
      <c r="L25">
        <f t="shared" si="5"/>
        <v>38.196187059169333</v>
      </c>
      <c r="M25">
        <f t="shared" si="6"/>
        <v>0.24981140411744024</v>
      </c>
      <c r="N25">
        <f t="shared" si="7"/>
        <v>3.3510428213313381</v>
      </c>
      <c r="O25">
        <f t="shared" si="8"/>
        <v>0.23990745244116959</v>
      </c>
      <c r="P25">
        <f t="shared" si="9"/>
        <v>0.1507992714022397</v>
      </c>
      <c r="Q25">
        <f t="shared" si="10"/>
        <v>161.8487019041109</v>
      </c>
      <c r="R25">
        <f t="shared" si="11"/>
        <v>27.409046325440357</v>
      </c>
      <c r="S25">
        <f t="shared" si="12"/>
        <v>27.991235483871002</v>
      </c>
      <c r="T25">
        <f t="shared" si="13"/>
        <v>3.7929011717340129</v>
      </c>
      <c r="U25">
        <f t="shared" si="14"/>
        <v>40.050959900473245</v>
      </c>
      <c r="V25">
        <f t="shared" si="15"/>
        <v>1.5126697697105345</v>
      </c>
      <c r="W25">
        <f t="shared" si="16"/>
        <v>3.776862710580529</v>
      </c>
      <c r="X25">
        <f t="shared" si="17"/>
        <v>2.2802314020234782</v>
      </c>
      <c r="Y25">
        <f t="shared" si="18"/>
        <v>-259.88300727054542</v>
      </c>
      <c r="Z25">
        <f t="shared" si="19"/>
        <v>-13.127674709904534</v>
      </c>
      <c r="AA25">
        <f t="shared" si="20"/>
        <v>-0.85353888942761158</v>
      </c>
      <c r="AB25">
        <f t="shared" si="21"/>
        <v>-112.01551896576669</v>
      </c>
      <c r="AC25">
        <v>-3.9443011979901001E-2</v>
      </c>
      <c r="AD25">
        <v>4.4278236345068403E-2</v>
      </c>
      <c r="AE25">
        <v>3.3387791243545499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50146.057424590188</v>
      </c>
      <c r="AK25" t="s">
        <v>251</v>
      </c>
      <c r="AL25">
        <v>2.31573846153846</v>
      </c>
      <c r="AM25">
        <v>1.39236</v>
      </c>
      <c r="AN25">
        <f t="shared" si="25"/>
        <v>-0.92337846153845993</v>
      </c>
      <c r="AO25">
        <f t="shared" si="26"/>
        <v>-0.66317508513492196</v>
      </c>
      <c r="AP25">
        <v>-0.43471319720601198</v>
      </c>
      <c r="AQ25" t="s">
        <v>281</v>
      </c>
      <c r="AR25">
        <v>2.3209</v>
      </c>
      <c r="AS25">
        <v>1.252</v>
      </c>
      <c r="AT25">
        <f t="shared" si="27"/>
        <v>-0.85375399361022364</v>
      </c>
      <c r="AU25">
        <v>0.5</v>
      </c>
      <c r="AV25">
        <f t="shared" si="28"/>
        <v>841.21207571607181</v>
      </c>
      <c r="AW25">
        <f t="shared" si="29"/>
        <v>17.501933660459951</v>
      </c>
      <c r="AX25">
        <f t="shared" si="30"/>
        <v>-359.09408455787104</v>
      </c>
      <c r="AY25">
        <f t="shared" si="31"/>
        <v>1</v>
      </c>
      <c r="AZ25">
        <f t="shared" si="32"/>
        <v>2.1322383945092092E-2</v>
      </c>
      <c r="BA25">
        <f t="shared" si="33"/>
        <v>0.11210862619808309</v>
      </c>
      <c r="BB25" t="s">
        <v>253</v>
      </c>
      <c r="BC25">
        <v>0</v>
      </c>
      <c r="BD25">
        <f t="shared" si="34"/>
        <v>1.252</v>
      </c>
      <c r="BE25">
        <f t="shared" si="35"/>
        <v>-0.85375399361022364</v>
      </c>
      <c r="BF25">
        <f t="shared" si="36"/>
        <v>0.10080726248958605</v>
      </c>
      <c r="BG25">
        <f t="shared" si="37"/>
        <v>1.0048522627019381</v>
      </c>
      <c r="BH25">
        <f t="shared" si="38"/>
        <v>-0.15200701104305958</v>
      </c>
      <c r="BI25">
        <f t="shared" si="39"/>
        <v>1000.01470967742</v>
      </c>
      <c r="BJ25">
        <f t="shared" si="40"/>
        <v>841.21207571607181</v>
      </c>
      <c r="BK25">
        <f t="shared" si="41"/>
        <v>0.84119970193981042</v>
      </c>
      <c r="BL25">
        <f t="shared" si="42"/>
        <v>0.19239940387962109</v>
      </c>
      <c r="BM25">
        <v>0.62554964725562501</v>
      </c>
      <c r="BN25">
        <v>0.5</v>
      </c>
      <c r="BO25" t="s">
        <v>254</v>
      </c>
      <c r="BP25">
        <v>1684846029.20645</v>
      </c>
      <c r="BQ25">
        <v>400.03664516128998</v>
      </c>
      <c r="BR25">
        <v>402.52125806451602</v>
      </c>
      <c r="BS25">
        <v>15.8425064516129</v>
      </c>
      <c r="BT25">
        <v>15.1169064516129</v>
      </c>
      <c r="BU25">
        <v>499.99816129032303</v>
      </c>
      <c r="BV25">
        <v>95.281641935483904</v>
      </c>
      <c r="BW25">
        <v>0.20007835483871</v>
      </c>
      <c r="BX25">
        <v>27.9185709677419</v>
      </c>
      <c r="BY25">
        <v>27.991235483871002</v>
      </c>
      <c r="BZ25">
        <v>999.9</v>
      </c>
      <c r="CA25">
        <v>9982.9032258064508</v>
      </c>
      <c r="CB25">
        <v>0</v>
      </c>
      <c r="CC25">
        <v>74.115200000000002</v>
      </c>
      <c r="CD25">
        <v>1000.01470967742</v>
      </c>
      <c r="CE25">
        <v>0.96000751612903201</v>
      </c>
      <c r="CF25">
        <v>3.9992703225806399E-2</v>
      </c>
      <c r="CG25">
        <v>0</v>
      </c>
      <c r="CH25">
        <v>2.32793548387097</v>
      </c>
      <c r="CI25">
        <v>0</v>
      </c>
      <c r="CJ25">
        <v>627.19951612903196</v>
      </c>
      <c r="CK25">
        <v>9334.4912903225795</v>
      </c>
      <c r="CL25">
        <v>39.322161290322597</v>
      </c>
      <c r="CM25">
        <v>42.061999999999998</v>
      </c>
      <c r="CN25">
        <v>40.457322580645098</v>
      </c>
      <c r="CO25">
        <v>40.658999999999999</v>
      </c>
      <c r="CP25">
        <v>39.311999999999998</v>
      </c>
      <c r="CQ25">
        <v>960.02387096774203</v>
      </c>
      <c r="CR25">
        <v>39.990645161290303</v>
      </c>
      <c r="CS25">
        <v>0</v>
      </c>
      <c r="CT25">
        <v>59.600000143051098</v>
      </c>
      <c r="CU25">
        <v>2.3209</v>
      </c>
      <c r="CV25">
        <v>-1.1617435857943399</v>
      </c>
      <c r="CW25">
        <v>2.7711794825146501</v>
      </c>
      <c r="CX25">
        <v>627.199269230769</v>
      </c>
      <c r="CY25">
        <v>15</v>
      </c>
      <c r="CZ25">
        <v>1684845489.5999999</v>
      </c>
      <c r="DA25" t="s">
        <v>255</v>
      </c>
      <c r="DB25">
        <v>4</v>
      </c>
      <c r="DC25">
        <v>-3.907</v>
      </c>
      <c r="DD25">
        <v>0.34699999999999998</v>
      </c>
      <c r="DE25">
        <v>402</v>
      </c>
      <c r="DF25">
        <v>15</v>
      </c>
      <c r="DG25">
        <v>1.34</v>
      </c>
      <c r="DH25">
        <v>0.2</v>
      </c>
      <c r="DI25">
        <v>-2.5244473076923102</v>
      </c>
      <c r="DJ25">
        <v>0.31117761105555802</v>
      </c>
      <c r="DK25">
        <v>0.122059783147367</v>
      </c>
      <c r="DL25">
        <v>1</v>
      </c>
      <c r="DM25">
        <v>2.3347886363636401</v>
      </c>
      <c r="DN25">
        <v>-0.38641162395117801</v>
      </c>
      <c r="DO25">
        <v>0.22016896632928101</v>
      </c>
      <c r="DP25">
        <v>1</v>
      </c>
      <c r="DQ25">
        <v>0.725130692307692</v>
      </c>
      <c r="DR25">
        <v>5.8509971958673997E-3</v>
      </c>
      <c r="DS25">
        <v>2.6837393870555101E-3</v>
      </c>
      <c r="DT25">
        <v>1</v>
      </c>
      <c r="DU25">
        <v>3</v>
      </c>
      <c r="DV25">
        <v>3</v>
      </c>
      <c r="DW25" t="s">
        <v>260</v>
      </c>
      <c r="DX25">
        <v>100</v>
      </c>
      <c r="DY25">
        <v>100</v>
      </c>
      <c r="DZ25">
        <v>-3.907</v>
      </c>
      <c r="EA25">
        <v>0.34699999999999998</v>
      </c>
      <c r="EB25">
        <v>2</v>
      </c>
      <c r="EC25">
        <v>515.923</v>
      </c>
      <c r="ED25">
        <v>415.392</v>
      </c>
      <c r="EE25">
        <v>25.866099999999999</v>
      </c>
      <c r="EF25">
        <v>30.201899999999998</v>
      </c>
      <c r="EG25">
        <v>30.0001</v>
      </c>
      <c r="EH25">
        <v>30.357500000000002</v>
      </c>
      <c r="EI25">
        <v>30.3874</v>
      </c>
      <c r="EJ25">
        <v>20.174199999999999</v>
      </c>
      <c r="EK25">
        <v>30.034600000000001</v>
      </c>
      <c r="EL25">
        <v>0</v>
      </c>
      <c r="EM25">
        <v>25.864599999999999</v>
      </c>
      <c r="EN25">
        <v>402.48399999999998</v>
      </c>
      <c r="EO25">
        <v>15.0837</v>
      </c>
      <c r="EP25">
        <v>100.49299999999999</v>
      </c>
      <c r="EQ25">
        <v>90.364500000000007</v>
      </c>
    </row>
    <row r="26" spans="1:147" x14ac:dyDescent="0.3">
      <c r="A26">
        <v>10</v>
      </c>
      <c r="B26">
        <v>1684846097.2</v>
      </c>
      <c r="C26">
        <v>540.10000014305103</v>
      </c>
      <c r="D26" t="s">
        <v>282</v>
      </c>
      <c r="E26" t="s">
        <v>283</v>
      </c>
      <c r="F26">
        <v>1684846089.2451601</v>
      </c>
      <c r="G26">
        <f t="shared" si="0"/>
        <v>5.9660918533288839E-3</v>
      </c>
      <c r="H26">
        <f t="shared" si="1"/>
        <v>17.837551490711103</v>
      </c>
      <c r="I26">
        <f t="shared" si="2"/>
        <v>400.012612903226</v>
      </c>
      <c r="J26">
        <f t="shared" si="3"/>
        <v>270.21649787450696</v>
      </c>
      <c r="K26">
        <f t="shared" si="4"/>
        <v>25.800470157416985</v>
      </c>
      <c r="L26">
        <f t="shared" si="5"/>
        <v>38.193498779608539</v>
      </c>
      <c r="M26">
        <f t="shared" si="6"/>
        <v>0.25328876997827071</v>
      </c>
      <c r="N26">
        <f t="shared" si="7"/>
        <v>3.3542948359150619</v>
      </c>
      <c r="O26">
        <f t="shared" si="8"/>
        <v>0.24312265241368541</v>
      </c>
      <c r="P26">
        <f t="shared" si="9"/>
        <v>0.15283104355750082</v>
      </c>
      <c r="Q26">
        <f t="shared" si="10"/>
        <v>161.84695551333937</v>
      </c>
      <c r="R26">
        <f t="shared" si="11"/>
        <v>27.396483024896781</v>
      </c>
      <c r="S26">
        <f t="shared" si="12"/>
        <v>27.9887774193548</v>
      </c>
      <c r="T26">
        <f t="shared" si="13"/>
        <v>3.7923576599931907</v>
      </c>
      <c r="U26">
        <f t="shared" si="14"/>
        <v>40.088819601858198</v>
      </c>
      <c r="V26">
        <f t="shared" si="15"/>
        <v>1.5144273493345104</v>
      </c>
      <c r="W26">
        <f t="shared" si="16"/>
        <v>3.7776800723369606</v>
      </c>
      <c r="X26">
        <f t="shared" si="17"/>
        <v>2.2779303106586806</v>
      </c>
      <c r="Y26">
        <f t="shared" si="18"/>
        <v>-263.10465073180376</v>
      </c>
      <c r="Z26">
        <f t="shared" si="19"/>
        <v>-12.025060078049476</v>
      </c>
      <c r="AA26">
        <f t="shared" si="20"/>
        <v>-0.78109563995023146</v>
      </c>
      <c r="AB26">
        <f t="shared" si="21"/>
        <v>-114.06385093646409</v>
      </c>
      <c r="AC26">
        <v>-3.9491067247477099E-2</v>
      </c>
      <c r="AD26">
        <v>4.4332182592795102E-2</v>
      </c>
      <c r="AE26">
        <v>3.34201619750226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50204.031909382407</v>
      </c>
      <c r="AK26" t="s">
        <v>251</v>
      </c>
      <c r="AL26">
        <v>2.31573846153846</v>
      </c>
      <c r="AM26">
        <v>1.39236</v>
      </c>
      <c r="AN26">
        <f t="shared" si="25"/>
        <v>-0.92337846153845993</v>
      </c>
      <c r="AO26">
        <f t="shared" si="26"/>
        <v>-0.66317508513492196</v>
      </c>
      <c r="AP26">
        <v>-0.43471319720601198</v>
      </c>
      <c r="AQ26" t="s">
        <v>284</v>
      </c>
      <c r="AR26">
        <v>2.3867423076923102</v>
      </c>
      <c r="AS26">
        <v>1.458</v>
      </c>
      <c r="AT26">
        <f t="shared" si="27"/>
        <v>-0.63699746755302478</v>
      </c>
      <c r="AU26">
        <v>0.5</v>
      </c>
      <c r="AV26">
        <f t="shared" si="28"/>
        <v>841.20305976780094</v>
      </c>
      <c r="AW26">
        <f t="shared" si="29"/>
        <v>17.837551490711103</v>
      </c>
      <c r="AX26">
        <f t="shared" si="30"/>
        <v>-267.92210938497249</v>
      </c>
      <c r="AY26">
        <f t="shared" si="31"/>
        <v>1</v>
      </c>
      <c r="AZ26">
        <f t="shared" si="32"/>
        <v>2.1721586097131942E-2</v>
      </c>
      <c r="BA26">
        <f t="shared" si="33"/>
        <v>-4.5020576131687189E-2</v>
      </c>
      <c r="BB26" t="s">
        <v>253</v>
      </c>
      <c r="BC26">
        <v>0</v>
      </c>
      <c r="BD26">
        <f t="shared" si="34"/>
        <v>1.458</v>
      </c>
      <c r="BE26">
        <f t="shared" si="35"/>
        <v>-0.63699746755302489</v>
      </c>
      <c r="BF26">
        <f t="shared" si="36"/>
        <v>-4.7142980263724842E-2</v>
      </c>
      <c r="BG26">
        <f t="shared" si="37"/>
        <v>1.0827802988180057</v>
      </c>
      <c r="BH26">
        <f t="shared" si="38"/>
        <v>7.1086778319082472E-2</v>
      </c>
      <c r="BI26">
        <f t="shared" si="39"/>
        <v>1000.004</v>
      </c>
      <c r="BJ26">
        <f t="shared" si="40"/>
        <v>841.20305976780094</v>
      </c>
      <c r="BK26">
        <f t="shared" si="41"/>
        <v>0.84119969496902103</v>
      </c>
      <c r="BL26">
        <f t="shared" si="42"/>
        <v>0.1923993899380422</v>
      </c>
      <c r="BM26">
        <v>0.62554964725562501</v>
      </c>
      <c r="BN26">
        <v>0.5</v>
      </c>
      <c r="BO26" t="s">
        <v>254</v>
      </c>
      <c r="BP26">
        <v>1684846089.2451601</v>
      </c>
      <c r="BQ26">
        <v>400.012612903226</v>
      </c>
      <c r="BR26">
        <v>402.54277419354798</v>
      </c>
      <c r="BS26">
        <v>15.8610774193548</v>
      </c>
      <c r="BT26">
        <v>15.126519354838701</v>
      </c>
      <c r="BU26">
        <v>500.01380645161299</v>
      </c>
      <c r="BV26">
        <v>95.280732258064504</v>
      </c>
      <c r="BW26">
        <v>0.20000396774193499</v>
      </c>
      <c r="BX26">
        <v>27.922280645161301</v>
      </c>
      <c r="BY26">
        <v>27.9887774193548</v>
      </c>
      <c r="BZ26">
        <v>999.9</v>
      </c>
      <c r="CA26">
        <v>9995.1612903225796</v>
      </c>
      <c r="CB26">
        <v>0</v>
      </c>
      <c r="CC26">
        <v>74.115200000000002</v>
      </c>
      <c r="CD26">
        <v>1000.004</v>
      </c>
      <c r="CE26">
        <v>0.96001000000000003</v>
      </c>
      <c r="CF26">
        <v>3.9990400000000002E-2</v>
      </c>
      <c r="CG26">
        <v>0</v>
      </c>
      <c r="CH26">
        <v>2.3896677419354799</v>
      </c>
      <c r="CI26">
        <v>0</v>
      </c>
      <c r="CJ26">
        <v>627.14274193548397</v>
      </c>
      <c r="CK26">
        <v>9334.3909677419397</v>
      </c>
      <c r="CL26">
        <v>39.5</v>
      </c>
      <c r="CM26">
        <v>42.245935483871001</v>
      </c>
      <c r="CN26">
        <v>40.628999999999998</v>
      </c>
      <c r="CO26">
        <v>40.811999999999998</v>
      </c>
      <c r="CP26">
        <v>39.495935483871001</v>
      </c>
      <c r="CQ26">
        <v>960.01419354838697</v>
      </c>
      <c r="CR26">
        <v>39.99</v>
      </c>
      <c r="CS26">
        <v>0</v>
      </c>
      <c r="CT26">
        <v>59.400000095367403</v>
      </c>
      <c r="CU26">
        <v>2.3867423076923102</v>
      </c>
      <c r="CV26">
        <v>-1.0027384635761101</v>
      </c>
      <c r="CW26">
        <v>1.5690598329663501</v>
      </c>
      <c r="CX26">
        <v>627.14326923076896</v>
      </c>
      <c r="CY26">
        <v>15</v>
      </c>
      <c r="CZ26">
        <v>1684845489.5999999</v>
      </c>
      <c r="DA26" t="s">
        <v>255</v>
      </c>
      <c r="DB26">
        <v>4</v>
      </c>
      <c r="DC26">
        <v>-3.907</v>
      </c>
      <c r="DD26">
        <v>0.34699999999999998</v>
      </c>
      <c r="DE26">
        <v>402</v>
      </c>
      <c r="DF26">
        <v>15</v>
      </c>
      <c r="DG26">
        <v>1.34</v>
      </c>
      <c r="DH26">
        <v>0.2</v>
      </c>
      <c r="DI26">
        <v>-2.5403209615384599</v>
      </c>
      <c r="DJ26">
        <v>8.8319118167816194E-2</v>
      </c>
      <c r="DK26">
        <v>0.10227726981216</v>
      </c>
      <c r="DL26">
        <v>1</v>
      </c>
      <c r="DM26">
        <v>2.3122795454545502</v>
      </c>
      <c r="DN26">
        <v>0.30660889532976299</v>
      </c>
      <c r="DO26">
        <v>0.20202381562977101</v>
      </c>
      <c r="DP26">
        <v>1</v>
      </c>
      <c r="DQ26">
        <v>0.73380234615384599</v>
      </c>
      <c r="DR26">
        <v>4.0756791638917001E-3</v>
      </c>
      <c r="DS26">
        <v>2.9445922264682901E-3</v>
      </c>
      <c r="DT26">
        <v>1</v>
      </c>
      <c r="DU26">
        <v>3</v>
      </c>
      <c r="DV26">
        <v>3</v>
      </c>
      <c r="DW26" t="s">
        <v>260</v>
      </c>
      <c r="DX26">
        <v>100</v>
      </c>
      <c r="DY26">
        <v>100</v>
      </c>
      <c r="DZ26">
        <v>-3.907</v>
      </c>
      <c r="EA26">
        <v>0.34699999999999998</v>
      </c>
      <c r="EB26">
        <v>2</v>
      </c>
      <c r="EC26">
        <v>515.45699999999999</v>
      </c>
      <c r="ED26">
        <v>415.20100000000002</v>
      </c>
      <c r="EE26">
        <v>25.842300000000002</v>
      </c>
      <c r="EF26">
        <v>30.204499999999999</v>
      </c>
      <c r="EG26">
        <v>30</v>
      </c>
      <c r="EH26">
        <v>30.3627</v>
      </c>
      <c r="EI26">
        <v>30.395199999999999</v>
      </c>
      <c r="EJ26">
        <v>20.174900000000001</v>
      </c>
      <c r="EK26">
        <v>30.034600000000001</v>
      </c>
      <c r="EL26">
        <v>0</v>
      </c>
      <c r="EM26">
        <v>25.854500000000002</v>
      </c>
      <c r="EN26">
        <v>402.601</v>
      </c>
      <c r="EO26">
        <v>15.083299999999999</v>
      </c>
      <c r="EP26">
        <v>100.491</v>
      </c>
      <c r="EQ26">
        <v>90.365600000000001</v>
      </c>
    </row>
    <row r="27" spans="1:147" x14ac:dyDescent="0.3">
      <c r="A27">
        <v>11</v>
      </c>
      <c r="B27">
        <v>1684846157.2</v>
      </c>
      <c r="C27">
        <v>600.10000014305103</v>
      </c>
      <c r="D27" t="s">
        <v>285</v>
      </c>
      <c r="E27" t="s">
        <v>286</v>
      </c>
      <c r="F27">
        <v>1684846149.2548399</v>
      </c>
      <c r="G27">
        <f t="shared" si="0"/>
        <v>6.0625251862329727E-3</v>
      </c>
      <c r="H27">
        <f t="shared" si="1"/>
        <v>17.902404662054437</v>
      </c>
      <c r="I27">
        <f t="shared" si="2"/>
        <v>400.01548387096801</v>
      </c>
      <c r="J27">
        <f t="shared" si="3"/>
        <v>271.8987496333711</v>
      </c>
      <c r="K27">
        <f t="shared" si="4"/>
        <v>25.960768585309797</v>
      </c>
      <c r="L27">
        <f t="shared" si="5"/>
        <v>38.193295928420746</v>
      </c>
      <c r="M27">
        <f t="shared" si="6"/>
        <v>0.25810276574595281</v>
      </c>
      <c r="N27">
        <f t="shared" si="7"/>
        <v>3.3536580795752324</v>
      </c>
      <c r="O27">
        <f t="shared" si="8"/>
        <v>0.24755327983904643</v>
      </c>
      <c r="P27">
        <f t="shared" si="9"/>
        <v>0.1556326990577267</v>
      </c>
      <c r="Q27">
        <f t="shared" si="10"/>
        <v>161.84546353755496</v>
      </c>
      <c r="R27">
        <f t="shared" si="11"/>
        <v>27.379251172000487</v>
      </c>
      <c r="S27">
        <f t="shared" si="12"/>
        <v>27.975183870967701</v>
      </c>
      <c r="T27">
        <f t="shared" si="13"/>
        <v>3.7893531669780467</v>
      </c>
      <c r="U27">
        <f t="shared" si="14"/>
        <v>40.120023312296389</v>
      </c>
      <c r="V27">
        <f t="shared" si="15"/>
        <v>1.5160442169753896</v>
      </c>
      <c r="W27">
        <f t="shared" si="16"/>
        <v>3.7787720240699292</v>
      </c>
      <c r="X27">
        <f t="shared" si="17"/>
        <v>2.2733089500026571</v>
      </c>
      <c r="Y27">
        <f t="shared" si="18"/>
        <v>-267.35736071287408</v>
      </c>
      <c r="Z27">
        <f t="shared" si="19"/>
        <v>-8.6691841530006641</v>
      </c>
      <c r="AA27">
        <f t="shared" si="20"/>
        <v>-0.56319518956073689</v>
      </c>
      <c r="AB27">
        <f t="shared" si="21"/>
        <v>-114.74427651788051</v>
      </c>
      <c r="AC27">
        <v>-3.9481656360562001E-2</v>
      </c>
      <c r="AD27">
        <v>4.4321618047793901E-2</v>
      </c>
      <c r="AE27">
        <v>3.3413823672134502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50191.703533538974</v>
      </c>
      <c r="AK27" t="s">
        <v>251</v>
      </c>
      <c r="AL27">
        <v>2.31573846153846</v>
      </c>
      <c r="AM27">
        <v>1.39236</v>
      </c>
      <c r="AN27">
        <f t="shared" si="25"/>
        <v>-0.92337846153845993</v>
      </c>
      <c r="AO27">
        <f t="shared" si="26"/>
        <v>-0.66317508513492196</v>
      </c>
      <c r="AP27">
        <v>-0.43471319720601198</v>
      </c>
      <c r="AQ27" t="s">
        <v>287</v>
      </c>
      <c r="AR27">
        <v>2.3275692307692299</v>
      </c>
      <c r="AS27">
        <v>1.534</v>
      </c>
      <c r="AT27">
        <f t="shared" si="27"/>
        <v>-0.51732022866312244</v>
      </c>
      <c r="AU27">
        <v>0.5</v>
      </c>
      <c r="AV27">
        <f t="shared" si="28"/>
        <v>841.19512920026671</v>
      </c>
      <c r="AW27">
        <f t="shared" si="29"/>
        <v>17.902404662054437</v>
      </c>
      <c r="AX27">
        <f t="shared" si="30"/>
        <v>-217.58362829409339</v>
      </c>
      <c r="AY27">
        <f t="shared" si="31"/>
        <v>1</v>
      </c>
      <c r="AZ27">
        <f t="shared" si="32"/>
        <v>2.1798887348163494E-2</v>
      </c>
      <c r="BA27">
        <f t="shared" si="33"/>
        <v>-9.2333767926988261E-2</v>
      </c>
      <c r="BB27" t="s">
        <v>253</v>
      </c>
      <c r="BC27">
        <v>0</v>
      </c>
      <c r="BD27">
        <f t="shared" si="34"/>
        <v>1.534</v>
      </c>
      <c r="BE27">
        <f t="shared" si="35"/>
        <v>-0.51732022866312244</v>
      </c>
      <c r="BF27">
        <f t="shared" si="36"/>
        <v>-0.10172656496882988</v>
      </c>
      <c r="BG27">
        <f t="shared" si="37"/>
        <v>1.0151339224214286</v>
      </c>
      <c r="BH27">
        <f t="shared" si="38"/>
        <v>0.15339322487987284</v>
      </c>
      <c r="BI27">
        <f t="shared" si="39"/>
        <v>999.99454838709698</v>
      </c>
      <c r="BJ27">
        <f t="shared" si="40"/>
        <v>841.19512920026671</v>
      </c>
      <c r="BK27">
        <f t="shared" si="41"/>
        <v>0.84119971509548752</v>
      </c>
      <c r="BL27">
        <f t="shared" si="42"/>
        <v>0.19239943019097505</v>
      </c>
      <c r="BM27">
        <v>0.62554964725562501</v>
      </c>
      <c r="BN27">
        <v>0.5</v>
      </c>
      <c r="BO27" t="s">
        <v>254</v>
      </c>
      <c r="BP27">
        <v>1684846149.2548399</v>
      </c>
      <c r="BQ27">
        <v>400.01548387096801</v>
      </c>
      <c r="BR27">
        <v>402.55861290322599</v>
      </c>
      <c r="BS27">
        <v>15.878209677419401</v>
      </c>
      <c r="BT27">
        <v>15.1317838709677</v>
      </c>
      <c r="BU27">
        <v>500.00867741935502</v>
      </c>
      <c r="BV27">
        <v>95.279551612903205</v>
      </c>
      <c r="BW27">
        <v>0.19999222580645201</v>
      </c>
      <c r="BX27">
        <v>27.927235483871002</v>
      </c>
      <c r="BY27">
        <v>27.975183870967701</v>
      </c>
      <c r="BZ27">
        <v>999.9</v>
      </c>
      <c r="CA27">
        <v>9992.9032258064508</v>
      </c>
      <c r="CB27">
        <v>0</v>
      </c>
      <c r="CC27">
        <v>74.115200000000002</v>
      </c>
      <c r="CD27">
        <v>999.99454838709698</v>
      </c>
      <c r="CE27">
        <v>0.96001096774193595</v>
      </c>
      <c r="CF27">
        <v>3.9989412903225802E-2</v>
      </c>
      <c r="CG27">
        <v>0</v>
      </c>
      <c r="CH27">
        <v>2.3233064516129001</v>
      </c>
      <c r="CI27">
        <v>0</v>
      </c>
      <c r="CJ27">
        <v>627.08329032258098</v>
      </c>
      <c r="CK27">
        <v>9334.3058064516099</v>
      </c>
      <c r="CL27">
        <v>39.686999999999998</v>
      </c>
      <c r="CM27">
        <v>42.384999999999998</v>
      </c>
      <c r="CN27">
        <v>40.808</v>
      </c>
      <c r="CO27">
        <v>40.936999999999998</v>
      </c>
      <c r="CP27">
        <v>39.625</v>
      </c>
      <c r="CQ27">
        <v>960.00516129032303</v>
      </c>
      <c r="CR27">
        <v>39.990322580645199</v>
      </c>
      <c r="CS27">
        <v>0</v>
      </c>
      <c r="CT27">
        <v>59.200000047683702</v>
      </c>
      <c r="CU27">
        <v>2.3275692307692299</v>
      </c>
      <c r="CV27">
        <v>-0.47620513139961901</v>
      </c>
      <c r="CW27">
        <v>-0.275282055659059</v>
      </c>
      <c r="CX27">
        <v>627.09238461538496</v>
      </c>
      <c r="CY27">
        <v>15</v>
      </c>
      <c r="CZ27">
        <v>1684845489.5999999</v>
      </c>
      <c r="DA27" t="s">
        <v>255</v>
      </c>
      <c r="DB27">
        <v>4</v>
      </c>
      <c r="DC27">
        <v>-3.907</v>
      </c>
      <c r="DD27">
        <v>0.34699999999999998</v>
      </c>
      <c r="DE27">
        <v>402</v>
      </c>
      <c r="DF27">
        <v>15</v>
      </c>
      <c r="DG27">
        <v>1.34</v>
      </c>
      <c r="DH27">
        <v>0.2</v>
      </c>
      <c r="DI27">
        <v>-2.57173730769231</v>
      </c>
      <c r="DJ27">
        <v>0.266943274510196</v>
      </c>
      <c r="DK27">
        <v>0.12826600408639</v>
      </c>
      <c r="DL27">
        <v>1</v>
      </c>
      <c r="DM27">
        <v>2.3059090909090898</v>
      </c>
      <c r="DN27">
        <v>0.102365505472644</v>
      </c>
      <c r="DO27">
        <v>0.18052620285530699</v>
      </c>
      <c r="DP27">
        <v>1</v>
      </c>
      <c r="DQ27">
        <v>0.745674519230769</v>
      </c>
      <c r="DR27">
        <v>1.03510816769544E-2</v>
      </c>
      <c r="DS27">
        <v>3.05343919269343E-3</v>
      </c>
      <c r="DT27">
        <v>1</v>
      </c>
      <c r="DU27">
        <v>3</v>
      </c>
      <c r="DV27">
        <v>3</v>
      </c>
      <c r="DW27" t="s">
        <v>260</v>
      </c>
      <c r="DX27">
        <v>100</v>
      </c>
      <c r="DY27">
        <v>100</v>
      </c>
      <c r="DZ27">
        <v>-3.907</v>
      </c>
      <c r="EA27">
        <v>0.34699999999999998</v>
      </c>
      <c r="EB27">
        <v>2</v>
      </c>
      <c r="EC27">
        <v>515.37099999999998</v>
      </c>
      <c r="ED27">
        <v>415.608</v>
      </c>
      <c r="EE27">
        <v>25.8992</v>
      </c>
      <c r="EF27">
        <v>30.204499999999999</v>
      </c>
      <c r="EG27">
        <v>30</v>
      </c>
      <c r="EH27">
        <v>30.367999999999999</v>
      </c>
      <c r="EI27">
        <v>30.400400000000001</v>
      </c>
      <c r="EJ27">
        <v>20.1724</v>
      </c>
      <c r="EK27">
        <v>30.034600000000001</v>
      </c>
      <c r="EL27">
        <v>0</v>
      </c>
      <c r="EM27">
        <v>25.9071</v>
      </c>
      <c r="EN27">
        <v>402.49200000000002</v>
      </c>
      <c r="EO27">
        <v>15.0915</v>
      </c>
      <c r="EP27">
        <v>100.492</v>
      </c>
      <c r="EQ27">
        <v>90.365499999999997</v>
      </c>
    </row>
    <row r="28" spans="1:147" x14ac:dyDescent="0.3">
      <c r="A28">
        <v>12</v>
      </c>
      <c r="B28">
        <v>1684846217.3</v>
      </c>
      <c r="C28">
        <v>660.20000004768394</v>
      </c>
      <c r="D28" t="s">
        <v>288</v>
      </c>
      <c r="E28" t="s">
        <v>289</v>
      </c>
      <c r="F28">
        <v>1684846209.2387099</v>
      </c>
      <c r="G28">
        <f t="shared" si="0"/>
        <v>6.1592335303448601E-3</v>
      </c>
      <c r="H28">
        <f t="shared" si="1"/>
        <v>18.229994436849839</v>
      </c>
      <c r="I28">
        <f t="shared" si="2"/>
        <v>399.99012903225798</v>
      </c>
      <c r="J28">
        <f t="shared" si="3"/>
        <v>271.48678606084064</v>
      </c>
      <c r="K28">
        <f t="shared" si="4"/>
        <v>25.922277028672859</v>
      </c>
      <c r="L28">
        <f t="shared" si="5"/>
        <v>38.192116397094772</v>
      </c>
      <c r="M28">
        <f t="shared" si="6"/>
        <v>0.26209982590646153</v>
      </c>
      <c r="N28">
        <f t="shared" si="7"/>
        <v>3.353139755971954</v>
      </c>
      <c r="O28">
        <f t="shared" si="8"/>
        <v>0.25122685833613911</v>
      </c>
      <c r="P28">
        <f t="shared" si="9"/>
        <v>0.15795609306842404</v>
      </c>
      <c r="Q28">
        <f t="shared" si="10"/>
        <v>161.8474950403573</v>
      </c>
      <c r="R28">
        <f t="shared" si="11"/>
        <v>27.378572150546681</v>
      </c>
      <c r="S28">
        <f t="shared" si="12"/>
        <v>27.991103225806501</v>
      </c>
      <c r="T28">
        <f t="shared" si="13"/>
        <v>3.7928719259341337</v>
      </c>
      <c r="U28">
        <f t="shared" si="14"/>
        <v>40.096267226641864</v>
      </c>
      <c r="V28">
        <f t="shared" si="15"/>
        <v>1.5170507842595178</v>
      </c>
      <c r="W28">
        <f t="shared" si="16"/>
        <v>3.7835212332471619</v>
      </c>
      <c r="X28">
        <f t="shared" si="17"/>
        <v>2.2758211416746157</v>
      </c>
      <c r="Y28">
        <f t="shared" si="18"/>
        <v>-271.62219868820836</v>
      </c>
      <c r="Z28">
        <f t="shared" si="19"/>
        <v>-7.6525915377118512</v>
      </c>
      <c r="AA28">
        <f t="shared" si="20"/>
        <v>-0.49732173583774641</v>
      </c>
      <c r="AB28">
        <f t="shared" si="21"/>
        <v>-117.92461692140066</v>
      </c>
      <c r="AC28">
        <v>-3.9473996376133101E-2</v>
      </c>
      <c r="AD28">
        <v>4.4313019044221101E-2</v>
      </c>
      <c r="AE28">
        <v>3.34086642526723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50178.835948276785</v>
      </c>
      <c r="AK28" t="s">
        <v>251</v>
      </c>
      <c r="AL28">
        <v>2.31573846153846</v>
      </c>
      <c r="AM28">
        <v>1.39236</v>
      </c>
      <c r="AN28">
        <f t="shared" si="25"/>
        <v>-0.92337846153845993</v>
      </c>
      <c r="AO28">
        <f t="shared" si="26"/>
        <v>-0.66317508513492196</v>
      </c>
      <c r="AP28">
        <v>-0.43471319720601198</v>
      </c>
      <c r="AQ28" t="s">
        <v>290</v>
      </c>
      <c r="AR28">
        <v>2.2710307692307699</v>
      </c>
      <c r="AS28">
        <v>2.4095499999999999</v>
      </c>
      <c r="AT28">
        <f t="shared" si="27"/>
        <v>5.7487593438289353E-2</v>
      </c>
      <c r="AU28">
        <v>0.5</v>
      </c>
      <c r="AV28">
        <f t="shared" si="28"/>
        <v>841.20566086507142</v>
      </c>
      <c r="AW28">
        <f t="shared" si="29"/>
        <v>18.229994436849839</v>
      </c>
      <c r="AX28">
        <f t="shared" si="30"/>
        <v>24.17944451489937</v>
      </c>
      <c r="AY28">
        <f t="shared" si="31"/>
        <v>1</v>
      </c>
      <c r="AZ28">
        <f t="shared" si="32"/>
        <v>2.2188043307817984E-2</v>
      </c>
      <c r="BA28">
        <f t="shared" si="33"/>
        <v>-0.42214936398912656</v>
      </c>
      <c r="BB28" t="s">
        <v>253</v>
      </c>
      <c r="BC28">
        <v>0</v>
      </c>
      <c r="BD28">
        <f t="shared" si="34"/>
        <v>2.4095499999999999</v>
      </c>
      <c r="BE28">
        <f t="shared" si="35"/>
        <v>5.7487593438289311E-2</v>
      </c>
      <c r="BF28">
        <f t="shared" si="36"/>
        <v>-0.73055100692349662</v>
      </c>
      <c r="BG28">
        <f t="shared" si="37"/>
        <v>1.4765692263539525</v>
      </c>
      <c r="BH28">
        <f t="shared" si="38"/>
        <v>1.1015959786469771</v>
      </c>
      <c r="BI28">
        <f t="shared" si="39"/>
        <v>1000.00706451613</v>
      </c>
      <c r="BJ28">
        <f t="shared" si="40"/>
        <v>841.20566086507142</v>
      </c>
      <c r="BK28">
        <f t="shared" si="41"/>
        <v>0.84119971819609374</v>
      </c>
      <c r="BL28">
        <f t="shared" si="42"/>
        <v>0.19239943639218743</v>
      </c>
      <c r="BM28">
        <v>0.62554964725562501</v>
      </c>
      <c r="BN28">
        <v>0.5</v>
      </c>
      <c r="BO28" t="s">
        <v>254</v>
      </c>
      <c r="BP28">
        <v>1684846209.2387099</v>
      </c>
      <c r="BQ28">
        <v>399.99012903225798</v>
      </c>
      <c r="BR28">
        <v>402.57903225806501</v>
      </c>
      <c r="BS28">
        <v>15.888235483871</v>
      </c>
      <c r="BT28">
        <v>15.1299193548387</v>
      </c>
      <c r="BU28">
        <v>500.01448387096798</v>
      </c>
      <c r="BV28">
        <v>95.282596774193493</v>
      </c>
      <c r="BW28">
        <v>0.20005048387096799</v>
      </c>
      <c r="BX28">
        <v>27.948770967741901</v>
      </c>
      <c r="BY28">
        <v>27.991103225806501</v>
      </c>
      <c r="BZ28">
        <v>999.9</v>
      </c>
      <c r="CA28">
        <v>9990.6451612903202</v>
      </c>
      <c r="CB28">
        <v>0</v>
      </c>
      <c r="CC28">
        <v>74.114854838709704</v>
      </c>
      <c r="CD28">
        <v>1000.00706451613</v>
      </c>
      <c r="CE28">
        <v>0.96001225806451596</v>
      </c>
      <c r="CF28">
        <v>3.9988096774193502E-2</v>
      </c>
      <c r="CG28">
        <v>0</v>
      </c>
      <c r="CH28">
        <v>2.26689032258064</v>
      </c>
      <c r="CI28">
        <v>0</v>
      </c>
      <c r="CJ28">
        <v>627.14032258064503</v>
      </c>
      <c r="CK28">
        <v>9334.4209677419294</v>
      </c>
      <c r="CL28">
        <v>39.811999999999998</v>
      </c>
      <c r="CM28">
        <v>42.526000000000003</v>
      </c>
      <c r="CN28">
        <v>40.9491935483871</v>
      </c>
      <c r="CO28">
        <v>41.061999999999998</v>
      </c>
      <c r="CP28">
        <v>39.753999999999998</v>
      </c>
      <c r="CQ28">
        <v>960.01806451612902</v>
      </c>
      <c r="CR28">
        <v>39.990967741935499</v>
      </c>
      <c r="CS28">
        <v>0</v>
      </c>
      <c r="CT28">
        <v>59.600000143051098</v>
      </c>
      <c r="CU28">
        <v>2.2710307692307699</v>
      </c>
      <c r="CV28">
        <v>3.3579483708991699E-2</v>
      </c>
      <c r="CW28">
        <v>2.0645128162050899</v>
      </c>
      <c r="CX28">
        <v>627.19188461538499</v>
      </c>
      <c r="CY28">
        <v>15</v>
      </c>
      <c r="CZ28">
        <v>1684845489.5999999</v>
      </c>
      <c r="DA28" t="s">
        <v>255</v>
      </c>
      <c r="DB28">
        <v>4</v>
      </c>
      <c r="DC28">
        <v>-3.907</v>
      </c>
      <c r="DD28">
        <v>0.34699999999999998</v>
      </c>
      <c r="DE28">
        <v>402</v>
      </c>
      <c r="DF28">
        <v>15</v>
      </c>
      <c r="DG28">
        <v>1.34</v>
      </c>
      <c r="DH28">
        <v>0.2</v>
      </c>
      <c r="DI28">
        <v>-2.5747371153846199</v>
      </c>
      <c r="DJ28">
        <v>-6.4618212936129196E-2</v>
      </c>
      <c r="DK28">
        <v>9.4101874426204393E-2</v>
      </c>
      <c r="DL28">
        <v>1</v>
      </c>
      <c r="DM28">
        <v>2.3081499999999999</v>
      </c>
      <c r="DN28">
        <v>-0.34329661898386499</v>
      </c>
      <c r="DO28">
        <v>0.19050069971238701</v>
      </c>
      <c r="DP28">
        <v>1</v>
      </c>
      <c r="DQ28">
        <v>0.757303884615385</v>
      </c>
      <c r="DR28">
        <v>1.4327639845816699E-2</v>
      </c>
      <c r="DS28">
        <v>3.13637946986554E-3</v>
      </c>
      <c r="DT28">
        <v>1</v>
      </c>
      <c r="DU28">
        <v>3</v>
      </c>
      <c r="DV28">
        <v>3</v>
      </c>
      <c r="DW28" t="s">
        <v>260</v>
      </c>
      <c r="DX28">
        <v>100</v>
      </c>
      <c r="DY28">
        <v>100</v>
      </c>
      <c r="DZ28">
        <v>-3.907</v>
      </c>
      <c r="EA28">
        <v>0.34699999999999998</v>
      </c>
      <c r="EB28">
        <v>2</v>
      </c>
      <c r="EC28">
        <v>515.62599999999998</v>
      </c>
      <c r="ED28">
        <v>415.48399999999998</v>
      </c>
      <c r="EE28">
        <v>25.925000000000001</v>
      </c>
      <c r="EF28">
        <v>30.201899999999998</v>
      </c>
      <c r="EG28">
        <v>30</v>
      </c>
      <c r="EH28">
        <v>30.367999999999999</v>
      </c>
      <c r="EI28">
        <v>30.400400000000001</v>
      </c>
      <c r="EJ28">
        <v>20.173500000000001</v>
      </c>
      <c r="EK28">
        <v>30.307300000000001</v>
      </c>
      <c r="EL28">
        <v>0</v>
      </c>
      <c r="EM28">
        <v>25.926100000000002</v>
      </c>
      <c r="EN28">
        <v>402.55399999999997</v>
      </c>
      <c r="EO28">
        <v>15.0778</v>
      </c>
      <c r="EP28">
        <v>100.491</v>
      </c>
      <c r="EQ28">
        <v>90.367699999999999</v>
      </c>
    </row>
    <row r="29" spans="1:147" x14ac:dyDescent="0.3">
      <c r="A29">
        <v>13</v>
      </c>
      <c r="B29">
        <v>1684846277.8</v>
      </c>
      <c r="C29">
        <v>720.70000004768394</v>
      </c>
      <c r="D29" t="s">
        <v>291</v>
      </c>
      <c r="E29" t="s">
        <v>292</v>
      </c>
      <c r="F29">
        <v>1684846269.74194</v>
      </c>
      <c r="G29">
        <f t="shared" si="0"/>
        <v>6.2596842606283789E-3</v>
      </c>
      <c r="H29">
        <f t="shared" si="1"/>
        <v>17.807876542703429</v>
      </c>
      <c r="I29">
        <f t="shared" si="2"/>
        <v>400.01374193548401</v>
      </c>
      <c r="J29">
        <f t="shared" si="3"/>
        <v>275.8470106176631</v>
      </c>
      <c r="K29">
        <f t="shared" si="4"/>
        <v>26.337286114131597</v>
      </c>
      <c r="L29">
        <f t="shared" si="5"/>
        <v>38.192461637880974</v>
      </c>
      <c r="M29">
        <f t="shared" si="6"/>
        <v>0.2664025586596086</v>
      </c>
      <c r="N29">
        <f t="shared" si="7"/>
        <v>3.3531797577581997</v>
      </c>
      <c r="O29">
        <f t="shared" si="8"/>
        <v>0.25517801789189037</v>
      </c>
      <c r="P29">
        <f t="shared" si="9"/>
        <v>0.16045533122132424</v>
      </c>
      <c r="Q29">
        <f t="shared" si="10"/>
        <v>161.8469496113766</v>
      </c>
      <c r="R29">
        <f t="shared" si="11"/>
        <v>27.356043601276973</v>
      </c>
      <c r="S29">
        <f t="shared" si="12"/>
        <v>27.9735451612903</v>
      </c>
      <c r="T29">
        <f t="shared" si="13"/>
        <v>3.7889911140085166</v>
      </c>
      <c r="U29">
        <f t="shared" si="14"/>
        <v>39.958304759445014</v>
      </c>
      <c r="V29">
        <f t="shared" si="15"/>
        <v>1.5118730387043993</v>
      </c>
      <c r="W29">
        <f t="shared" si="16"/>
        <v>3.7836265772687345</v>
      </c>
      <c r="X29">
        <f t="shared" si="17"/>
        <v>2.2771180753041174</v>
      </c>
      <c r="Y29">
        <f t="shared" si="18"/>
        <v>-276.0520758937115</v>
      </c>
      <c r="Z29">
        <f t="shared" si="19"/>
        <v>-4.392288888117263</v>
      </c>
      <c r="AA29">
        <f t="shared" si="20"/>
        <v>-0.2854155632220835</v>
      </c>
      <c r="AB29">
        <f t="shared" si="21"/>
        <v>-118.88283073367424</v>
      </c>
      <c r="AC29">
        <v>-3.9474587520707302E-2</v>
      </c>
      <c r="AD29">
        <v>4.4313682655792698E-2</v>
      </c>
      <c r="AE29">
        <v>3.34090624325367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50179.37606464103</v>
      </c>
      <c r="AK29" t="s">
        <v>251</v>
      </c>
      <c r="AL29">
        <v>2.31573846153846</v>
      </c>
      <c r="AM29">
        <v>1.39236</v>
      </c>
      <c r="AN29">
        <f t="shared" si="25"/>
        <v>-0.92337846153845993</v>
      </c>
      <c r="AO29">
        <f t="shared" si="26"/>
        <v>-0.66317508513492196</v>
      </c>
      <c r="AP29">
        <v>-0.43471319720601198</v>
      </c>
      <c r="AQ29" t="s">
        <v>293</v>
      </c>
      <c r="AR29">
        <v>2.3247038461538501</v>
      </c>
      <c r="AS29">
        <v>1.4603999999999999</v>
      </c>
      <c r="AT29">
        <f t="shared" si="27"/>
        <v>-0.59182679139540539</v>
      </c>
      <c r="AU29">
        <v>0.5</v>
      </c>
      <c r="AV29">
        <f t="shared" si="28"/>
        <v>841.20278876180043</v>
      </c>
      <c r="AW29">
        <f t="shared" si="29"/>
        <v>17.807876542703429</v>
      </c>
      <c r="AX29">
        <f t="shared" si="30"/>
        <v>-248.92317369288168</v>
      </c>
      <c r="AY29">
        <f t="shared" si="31"/>
        <v>1</v>
      </c>
      <c r="AZ29">
        <f t="shared" si="32"/>
        <v>2.1686316288562747E-2</v>
      </c>
      <c r="BA29">
        <f t="shared" si="33"/>
        <v>-4.6589975349219312E-2</v>
      </c>
      <c r="BB29" t="s">
        <v>253</v>
      </c>
      <c r="BC29">
        <v>0</v>
      </c>
      <c r="BD29">
        <f t="shared" si="34"/>
        <v>1.4603999999999999</v>
      </c>
      <c r="BE29">
        <f t="shared" si="35"/>
        <v>-0.5918267913954055</v>
      </c>
      <c r="BF29">
        <f t="shared" si="36"/>
        <v>-4.886667241230707E-2</v>
      </c>
      <c r="BG29">
        <f t="shared" si="37"/>
        <v>1.0104816806662293</v>
      </c>
      <c r="BH29">
        <f t="shared" si="38"/>
        <v>7.368592926310738E-2</v>
      </c>
      <c r="BI29">
        <f t="shared" si="39"/>
        <v>1000.00364516129</v>
      </c>
      <c r="BJ29">
        <f t="shared" si="40"/>
        <v>841.20278876180043</v>
      </c>
      <c r="BK29">
        <f t="shared" si="41"/>
        <v>0.84119972245313501</v>
      </c>
      <c r="BL29">
        <f t="shared" si="42"/>
        <v>0.19239944490626987</v>
      </c>
      <c r="BM29">
        <v>0.62554964725562501</v>
      </c>
      <c r="BN29">
        <v>0.5</v>
      </c>
      <c r="BO29" t="s">
        <v>254</v>
      </c>
      <c r="BP29">
        <v>1684846269.74194</v>
      </c>
      <c r="BQ29">
        <v>400.01374193548401</v>
      </c>
      <c r="BR29">
        <v>402.55493548387102</v>
      </c>
      <c r="BS29">
        <v>15.8348</v>
      </c>
      <c r="BT29">
        <v>15.0640580645161</v>
      </c>
      <c r="BU29">
        <v>500.00370967741901</v>
      </c>
      <c r="BV29">
        <v>95.277870967741904</v>
      </c>
      <c r="BW29">
        <v>0.20000299999999999</v>
      </c>
      <c r="BX29">
        <v>27.949248387096802</v>
      </c>
      <c r="BY29">
        <v>27.9735451612903</v>
      </c>
      <c r="BZ29">
        <v>999.9</v>
      </c>
      <c r="CA29">
        <v>9991.2903225806494</v>
      </c>
      <c r="CB29">
        <v>0</v>
      </c>
      <c r="CC29">
        <v>74.104845161290299</v>
      </c>
      <c r="CD29">
        <v>1000.00364516129</v>
      </c>
      <c r="CE29">
        <v>0.96001354838709696</v>
      </c>
      <c r="CF29">
        <v>3.9986780645161299E-2</v>
      </c>
      <c r="CG29">
        <v>0</v>
      </c>
      <c r="CH29">
        <v>2.3142806451612898</v>
      </c>
      <c r="CI29">
        <v>0</v>
      </c>
      <c r="CJ29">
        <v>627.20364516128996</v>
      </c>
      <c r="CK29">
        <v>9334.4022580645196</v>
      </c>
      <c r="CL29">
        <v>39.936999999999998</v>
      </c>
      <c r="CM29">
        <v>42.634999999999998</v>
      </c>
      <c r="CN29">
        <v>41.096548387096803</v>
      </c>
      <c r="CO29">
        <v>41.183</v>
      </c>
      <c r="CP29">
        <v>39.875</v>
      </c>
      <c r="CQ29">
        <v>960.01451612903202</v>
      </c>
      <c r="CR29">
        <v>39.990967741935499</v>
      </c>
      <c r="CS29">
        <v>0</v>
      </c>
      <c r="CT29">
        <v>60</v>
      </c>
      <c r="CU29">
        <v>2.3247038461538501</v>
      </c>
      <c r="CV29">
        <v>-0.47341197112614403</v>
      </c>
      <c r="CW29">
        <v>0.53264957269773205</v>
      </c>
      <c r="CX29">
        <v>627.21123076923095</v>
      </c>
      <c r="CY29">
        <v>15</v>
      </c>
      <c r="CZ29">
        <v>1684845489.5999999</v>
      </c>
      <c r="DA29" t="s">
        <v>255</v>
      </c>
      <c r="DB29">
        <v>4</v>
      </c>
      <c r="DC29">
        <v>-3.907</v>
      </c>
      <c r="DD29">
        <v>0.34699999999999998</v>
      </c>
      <c r="DE29">
        <v>402</v>
      </c>
      <c r="DF29">
        <v>15</v>
      </c>
      <c r="DG29">
        <v>1.34</v>
      </c>
      <c r="DH29">
        <v>0.2</v>
      </c>
      <c r="DI29">
        <v>-2.5566325000000001</v>
      </c>
      <c r="DJ29">
        <v>5.3545297667714403E-2</v>
      </c>
      <c r="DK29">
        <v>9.45797550071448E-2</v>
      </c>
      <c r="DL29">
        <v>1</v>
      </c>
      <c r="DM29">
        <v>2.3174090909090901</v>
      </c>
      <c r="DN29">
        <v>-2.5579912571839301E-2</v>
      </c>
      <c r="DO29">
        <v>0.17138505798106701</v>
      </c>
      <c r="DP29">
        <v>1</v>
      </c>
      <c r="DQ29">
        <v>0.77129901923076905</v>
      </c>
      <c r="DR29">
        <v>-7.6687771809725105E-4</v>
      </c>
      <c r="DS29">
        <v>2.4967914987222501E-3</v>
      </c>
      <c r="DT29">
        <v>1</v>
      </c>
      <c r="DU29">
        <v>3</v>
      </c>
      <c r="DV29">
        <v>3</v>
      </c>
      <c r="DW29" t="s">
        <v>260</v>
      </c>
      <c r="DX29">
        <v>100</v>
      </c>
      <c r="DY29">
        <v>100</v>
      </c>
      <c r="DZ29">
        <v>-3.907</v>
      </c>
      <c r="EA29">
        <v>0.34699999999999998</v>
      </c>
      <c r="EB29">
        <v>2</v>
      </c>
      <c r="EC29">
        <v>515.49800000000005</v>
      </c>
      <c r="ED29">
        <v>415.238</v>
      </c>
      <c r="EE29">
        <v>25.925899999999999</v>
      </c>
      <c r="EF29">
        <v>30.1967</v>
      </c>
      <c r="EG29">
        <v>30.0001</v>
      </c>
      <c r="EH29">
        <v>30.367999999999999</v>
      </c>
      <c r="EI29">
        <v>30.400400000000001</v>
      </c>
      <c r="EJ29">
        <v>20.174299999999999</v>
      </c>
      <c r="EK29">
        <v>30.307300000000001</v>
      </c>
      <c r="EL29">
        <v>0</v>
      </c>
      <c r="EM29">
        <v>25.939499999999999</v>
      </c>
      <c r="EN29">
        <v>402.50299999999999</v>
      </c>
      <c r="EO29">
        <v>15.075200000000001</v>
      </c>
      <c r="EP29">
        <v>100.495</v>
      </c>
      <c r="EQ29">
        <v>90.372</v>
      </c>
    </row>
    <row r="30" spans="1:147" x14ac:dyDescent="0.3">
      <c r="A30">
        <v>14</v>
      </c>
      <c r="B30">
        <v>1684846337.7</v>
      </c>
      <c r="C30">
        <v>780.60000014305103</v>
      </c>
      <c r="D30" t="s">
        <v>294</v>
      </c>
      <c r="E30" t="s">
        <v>295</v>
      </c>
      <c r="F30">
        <v>1684846329.7612901</v>
      </c>
      <c r="G30">
        <f t="shared" si="0"/>
        <v>6.1689331301112826E-3</v>
      </c>
      <c r="H30">
        <f t="shared" si="1"/>
        <v>18.046126963164536</v>
      </c>
      <c r="I30">
        <f t="shared" si="2"/>
        <v>400.01316129032301</v>
      </c>
      <c r="J30">
        <f t="shared" si="3"/>
        <v>272.86833732576866</v>
      </c>
      <c r="K30">
        <f t="shared" si="4"/>
        <v>26.052741292855039</v>
      </c>
      <c r="L30">
        <f t="shared" si="5"/>
        <v>38.192190075875544</v>
      </c>
      <c r="M30">
        <f t="shared" si="6"/>
        <v>0.26260871393767621</v>
      </c>
      <c r="N30">
        <f t="shared" si="7"/>
        <v>3.3564423655664846</v>
      </c>
      <c r="O30">
        <f t="shared" si="8"/>
        <v>0.25170468887726077</v>
      </c>
      <c r="P30">
        <f t="shared" si="9"/>
        <v>0.15825738571552034</v>
      </c>
      <c r="Q30">
        <f t="shared" si="10"/>
        <v>161.84631581178215</v>
      </c>
      <c r="R30">
        <f t="shared" si="11"/>
        <v>27.392827010036982</v>
      </c>
      <c r="S30">
        <f t="shared" si="12"/>
        <v>27.986096774193602</v>
      </c>
      <c r="T30">
        <f t="shared" si="13"/>
        <v>3.7917650100814502</v>
      </c>
      <c r="U30">
        <f t="shared" si="14"/>
        <v>40.052388916778277</v>
      </c>
      <c r="V30">
        <f t="shared" si="15"/>
        <v>1.5168006614663228</v>
      </c>
      <c r="W30">
        <f t="shared" si="16"/>
        <v>3.7870416783826903</v>
      </c>
      <c r="X30">
        <f t="shared" si="17"/>
        <v>2.2749643486151276</v>
      </c>
      <c r="Y30">
        <f t="shared" si="18"/>
        <v>-272.04995103790753</v>
      </c>
      <c r="Z30">
        <f t="shared" si="19"/>
        <v>-3.8682979207337627</v>
      </c>
      <c r="AA30">
        <f t="shared" si="20"/>
        <v>-0.25115681345129315</v>
      </c>
      <c r="AB30">
        <f t="shared" si="21"/>
        <v>-114.32308996031045</v>
      </c>
      <c r="AC30">
        <v>-3.9522811834971701E-2</v>
      </c>
      <c r="AD30">
        <v>4.4367818673236498E-2</v>
      </c>
      <c r="AE30">
        <v>3.3441538570656202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50235.581545198191</v>
      </c>
      <c r="AK30" t="s">
        <v>251</v>
      </c>
      <c r="AL30">
        <v>2.31573846153846</v>
      </c>
      <c r="AM30">
        <v>1.39236</v>
      </c>
      <c r="AN30">
        <f t="shared" si="25"/>
        <v>-0.92337846153845993</v>
      </c>
      <c r="AO30">
        <f t="shared" si="26"/>
        <v>-0.66317508513492196</v>
      </c>
      <c r="AP30">
        <v>-0.43471319720601198</v>
      </c>
      <c r="AQ30" t="s">
        <v>296</v>
      </c>
      <c r="AR30">
        <v>2.25632307692308</v>
      </c>
      <c r="AS30">
        <v>1.3156000000000001</v>
      </c>
      <c r="AT30">
        <f t="shared" si="27"/>
        <v>-0.71505250602240777</v>
      </c>
      <c r="AU30">
        <v>0.5</v>
      </c>
      <c r="AV30">
        <f t="shared" si="28"/>
        <v>841.19650912261943</v>
      </c>
      <c r="AW30">
        <f t="shared" si="29"/>
        <v>18.046126963164536</v>
      </c>
      <c r="AX30">
        <f t="shared" si="30"/>
        <v>-300.7498359527151</v>
      </c>
      <c r="AY30">
        <f t="shared" si="31"/>
        <v>1</v>
      </c>
      <c r="AZ30">
        <f t="shared" si="32"/>
        <v>2.1969706198194213E-2</v>
      </c>
      <c r="BA30">
        <f t="shared" si="33"/>
        <v>5.8346001824262646E-2</v>
      </c>
      <c r="BB30" t="s">
        <v>253</v>
      </c>
      <c r="BC30">
        <v>0</v>
      </c>
      <c r="BD30">
        <f t="shared" si="34"/>
        <v>1.3156000000000001</v>
      </c>
      <c r="BE30">
        <f t="shared" si="35"/>
        <v>-0.71505250602240789</v>
      </c>
      <c r="BF30">
        <f t="shared" si="36"/>
        <v>5.5129420552156007E-2</v>
      </c>
      <c r="BG30">
        <f t="shared" si="37"/>
        <v>0.94059284099125184</v>
      </c>
      <c r="BH30">
        <f t="shared" si="38"/>
        <v>-8.3129511026398123E-2</v>
      </c>
      <c r="BI30">
        <f t="shared" si="39"/>
        <v>999.99577419354796</v>
      </c>
      <c r="BJ30">
        <f t="shared" si="40"/>
        <v>841.19650912261943</v>
      </c>
      <c r="BK30">
        <f t="shared" si="41"/>
        <v>0.84120006387127677</v>
      </c>
      <c r="BL30">
        <f t="shared" si="42"/>
        <v>0.19240012774255361</v>
      </c>
      <c r="BM30">
        <v>0.62554964725562501</v>
      </c>
      <c r="BN30">
        <v>0.5</v>
      </c>
      <c r="BO30" t="s">
        <v>254</v>
      </c>
      <c r="BP30">
        <v>1684846329.7612901</v>
      </c>
      <c r="BQ30">
        <v>400.01316129032301</v>
      </c>
      <c r="BR30">
        <v>402.57964516128999</v>
      </c>
      <c r="BS30">
        <v>15.8865</v>
      </c>
      <c r="BT30">
        <v>15.126964516129</v>
      </c>
      <c r="BU30">
        <v>499.99880645161301</v>
      </c>
      <c r="BV30">
        <v>95.277374193548397</v>
      </c>
      <c r="BW30">
        <v>0.19995948387096801</v>
      </c>
      <c r="BX30">
        <v>27.964719354838699</v>
      </c>
      <c r="BY30">
        <v>27.986096774193602</v>
      </c>
      <c r="BZ30">
        <v>999.9</v>
      </c>
      <c r="CA30">
        <v>10003.5483870968</v>
      </c>
      <c r="CB30">
        <v>0</v>
      </c>
      <c r="CC30">
        <v>74.099322580645193</v>
      </c>
      <c r="CD30">
        <v>999.99577419354796</v>
      </c>
      <c r="CE30">
        <v>0.95999777419354904</v>
      </c>
      <c r="CF30">
        <v>4.00025032258065E-2</v>
      </c>
      <c r="CG30">
        <v>0</v>
      </c>
      <c r="CH30">
        <v>2.26011612903226</v>
      </c>
      <c r="CI30">
        <v>0</v>
      </c>
      <c r="CJ30">
        <v>626.84303225806502</v>
      </c>
      <c r="CK30">
        <v>9334.2754838709698</v>
      </c>
      <c r="CL30">
        <v>40.061999999999998</v>
      </c>
      <c r="CM30">
        <v>42.75</v>
      </c>
      <c r="CN30">
        <v>41.197161290322597</v>
      </c>
      <c r="CO30">
        <v>41.25</v>
      </c>
      <c r="CP30">
        <v>40</v>
      </c>
      <c r="CQ30">
        <v>959.99322580645105</v>
      </c>
      <c r="CR30">
        <v>40.001935483871002</v>
      </c>
      <c r="CS30">
        <v>0</v>
      </c>
      <c r="CT30">
        <v>59.299999952316298</v>
      </c>
      <c r="CU30">
        <v>2.25632307692308</v>
      </c>
      <c r="CV30">
        <v>0.48020512733959297</v>
      </c>
      <c r="CW30">
        <v>1.3921025538430301</v>
      </c>
      <c r="CX30">
        <v>626.87519230769203</v>
      </c>
      <c r="CY30">
        <v>15</v>
      </c>
      <c r="CZ30">
        <v>1684845489.5999999</v>
      </c>
      <c r="DA30" t="s">
        <v>255</v>
      </c>
      <c r="DB30">
        <v>4</v>
      </c>
      <c r="DC30">
        <v>-3.907</v>
      </c>
      <c r="DD30">
        <v>0.34699999999999998</v>
      </c>
      <c r="DE30">
        <v>402</v>
      </c>
      <c r="DF30">
        <v>15</v>
      </c>
      <c r="DG30">
        <v>1.34</v>
      </c>
      <c r="DH30">
        <v>0.2</v>
      </c>
      <c r="DI30">
        <v>-2.58887057692308</v>
      </c>
      <c r="DJ30">
        <v>0.272413826331596</v>
      </c>
      <c r="DK30">
        <v>9.1129255253890304E-2</v>
      </c>
      <c r="DL30">
        <v>1</v>
      </c>
      <c r="DM30">
        <v>2.3183204545454501</v>
      </c>
      <c r="DN30">
        <v>-0.416029260691887</v>
      </c>
      <c r="DO30">
        <v>0.184957118592325</v>
      </c>
      <c r="DP30">
        <v>1</v>
      </c>
      <c r="DQ30">
        <v>0.75124824999999995</v>
      </c>
      <c r="DR30">
        <v>7.4972181514170205E-2</v>
      </c>
      <c r="DS30">
        <v>1.24739311009231E-2</v>
      </c>
      <c r="DT30">
        <v>1</v>
      </c>
      <c r="DU30">
        <v>3</v>
      </c>
      <c r="DV30">
        <v>3</v>
      </c>
      <c r="DW30" t="s">
        <v>260</v>
      </c>
      <c r="DX30">
        <v>100</v>
      </c>
      <c r="DY30">
        <v>100</v>
      </c>
      <c r="DZ30">
        <v>-3.907</v>
      </c>
      <c r="EA30">
        <v>0.34699999999999998</v>
      </c>
      <c r="EB30">
        <v>2</v>
      </c>
      <c r="EC30">
        <v>515.97799999999995</v>
      </c>
      <c r="ED30">
        <v>415.46600000000001</v>
      </c>
      <c r="EE30">
        <v>25.9925</v>
      </c>
      <c r="EF30">
        <v>30.188800000000001</v>
      </c>
      <c r="EG30">
        <v>30</v>
      </c>
      <c r="EH30">
        <v>30.363800000000001</v>
      </c>
      <c r="EI30">
        <v>30.3978</v>
      </c>
      <c r="EJ30">
        <v>20.1753</v>
      </c>
      <c r="EK30">
        <v>29.130099999999999</v>
      </c>
      <c r="EL30">
        <v>0</v>
      </c>
      <c r="EM30">
        <v>25.99</v>
      </c>
      <c r="EN30">
        <v>402.61</v>
      </c>
      <c r="EO30">
        <v>15.172499999999999</v>
      </c>
      <c r="EP30">
        <v>100.496</v>
      </c>
      <c r="EQ30">
        <v>90.375500000000002</v>
      </c>
    </row>
    <row r="31" spans="1:147" x14ac:dyDescent="0.3">
      <c r="A31">
        <v>15</v>
      </c>
      <c r="B31">
        <v>1684846397.8</v>
      </c>
      <c r="C31">
        <v>840.70000004768394</v>
      </c>
      <c r="D31" t="s">
        <v>297</v>
      </c>
      <c r="E31" t="s">
        <v>298</v>
      </c>
      <c r="F31">
        <v>1684846389.8</v>
      </c>
      <c r="G31">
        <f t="shared" si="0"/>
        <v>6.0846403426632108E-3</v>
      </c>
      <c r="H31">
        <f t="shared" si="1"/>
        <v>18.237014707895518</v>
      </c>
      <c r="I31">
        <f t="shared" si="2"/>
        <v>399.98670967741901</v>
      </c>
      <c r="J31">
        <f t="shared" si="3"/>
        <v>270.2876414768412</v>
      </c>
      <c r="K31">
        <f t="shared" si="4"/>
        <v>25.806719914603281</v>
      </c>
      <c r="L31">
        <f t="shared" si="5"/>
        <v>38.19022183111295</v>
      </c>
      <c r="M31">
        <f t="shared" si="6"/>
        <v>0.2592992080336467</v>
      </c>
      <c r="N31">
        <f t="shared" si="7"/>
        <v>3.3560925247097764</v>
      </c>
      <c r="O31">
        <f t="shared" si="8"/>
        <v>0.24866124067877024</v>
      </c>
      <c r="P31">
        <f t="shared" si="9"/>
        <v>0.15633268741284598</v>
      </c>
      <c r="Q31">
        <f t="shared" si="10"/>
        <v>161.84785518519413</v>
      </c>
      <c r="R31">
        <f t="shared" si="11"/>
        <v>27.423943308215325</v>
      </c>
      <c r="S31">
        <f t="shared" si="12"/>
        <v>27.977441935483899</v>
      </c>
      <c r="T31">
        <f t="shared" si="13"/>
        <v>3.7898521083159515</v>
      </c>
      <c r="U31">
        <f t="shared" si="14"/>
        <v>40.068795949944061</v>
      </c>
      <c r="V31">
        <f t="shared" si="15"/>
        <v>1.5184724214652909</v>
      </c>
      <c r="W31">
        <f t="shared" si="16"/>
        <v>3.7896632166393078</v>
      </c>
      <c r="X31">
        <f t="shared" si="17"/>
        <v>2.2713796868506604</v>
      </c>
      <c r="Y31">
        <f t="shared" si="18"/>
        <v>-268.33263911144758</v>
      </c>
      <c r="Z31">
        <f t="shared" si="19"/>
        <v>-0.15466909661984643</v>
      </c>
      <c r="AA31">
        <f t="shared" si="20"/>
        <v>-1.004340142149599E-2</v>
      </c>
      <c r="AB31">
        <f t="shared" si="21"/>
        <v>-106.64949642429477</v>
      </c>
      <c r="AC31">
        <v>-3.9517639956118698E-2</v>
      </c>
      <c r="AD31">
        <v>4.4362012786142498E-2</v>
      </c>
      <c r="AE31">
        <v>3.3438056242594101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50227.325660858194</v>
      </c>
      <c r="AK31" t="s">
        <v>251</v>
      </c>
      <c r="AL31">
        <v>2.31573846153846</v>
      </c>
      <c r="AM31">
        <v>1.39236</v>
      </c>
      <c r="AN31">
        <f t="shared" si="25"/>
        <v>-0.92337846153845993</v>
      </c>
      <c r="AO31">
        <f t="shared" si="26"/>
        <v>-0.66317508513492196</v>
      </c>
      <c r="AP31">
        <v>-0.43471319720601198</v>
      </c>
      <c r="AQ31" t="s">
        <v>299</v>
      </c>
      <c r="AR31">
        <v>2.2839230769230801</v>
      </c>
      <c r="AS31">
        <v>1.9219999999999999</v>
      </c>
      <c r="AT31">
        <f t="shared" si="27"/>
        <v>-0.18830545105259122</v>
      </c>
      <c r="AU31">
        <v>0.5</v>
      </c>
      <c r="AV31">
        <f t="shared" si="28"/>
        <v>841.20563380636941</v>
      </c>
      <c r="AW31">
        <f t="shared" si="29"/>
        <v>18.237014707895518</v>
      </c>
      <c r="AX31">
        <f t="shared" si="30"/>
        <v>-79.201803150944642</v>
      </c>
      <c r="AY31">
        <f t="shared" si="31"/>
        <v>1</v>
      </c>
      <c r="AZ31">
        <f t="shared" si="32"/>
        <v>2.2196389508964499E-2</v>
      </c>
      <c r="BA31">
        <f t="shared" si="33"/>
        <v>-0.27556711758584801</v>
      </c>
      <c r="BB31" t="s">
        <v>253</v>
      </c>
      <c r="BC31">
        <v>0</v>
      </c>
      <c r="BD31">
        <f t="shared" si="34"/>
        <v>1.9219999999999999</v>
      </c>
      <c r="BE31">
        <f t="shared" si="35"/>
        <v>-0.18830545105259111</v>
      </c>
      <c r="BF31">
        <f t="shared" si="36"/>
        <v>-0.38039012898962904</v>
      </c>
      <c r="BG31">
        <f t="shared" si="37"/>
        <v>0.91919665533545492</v>
      </c>
      <c r="BH31">
        <f t="shared" si="38"/>
        <v>0.57358929416390736</v>
      </c>
      <c r="BI31">
        <f t="shared" si="39"/>
        <v>1000.00677419355</v>
      </c>
      <c r="BJ31">
        <f t="shared" si="40"/>
        <v>841.20563380636941</v>
      </c>
      <c r="BK31">
        <f t="shared" si="41"/>
        <v>0.84119993535519311</v>
      </c>
      <c r="BL31">
        <f t="shared" si="42"/>
        <v>0.19239987071038642</v>
      </c>
      <c r="BM31">
        <v>0.62554964725562501</v>
      </c>
      <c r="BN31">
        <v>0.5</v>
      </c>
      <c r="BO31" t="s">
        <v>254</v>
      </c>
      <c r="BP31">
        <v>1684846389.8</v>
      </c>
      <c r="BQ31">
        <v>399.98670967741901</v>
      </c>
      <c r="BR31">
        <v>402.57277419354801</v>
      </c>
      <c r="BS31">
        <v>15.9037774193548</v>
      </c>
      <c r="BT31">
        <v>15.1546516129032</v>
      </c>
      <c r="BU31">
        <v>500.01093548387098</v>
      </c>
      <c r="BV31">
        <v>95.278732258064494</v>
      </c>
      <c r="BW31">
        <v>0.199994677419355</v>
      </c>
      <c r="BX31">
        <v>27.9765870967742</v>
      </c>
      <c r="BY31">
        <v>27.977441935483899</v>
      </c>
      <c r="BZ31">
        <v>999.9</v>
      </c>
      <c r="CA31">
        <v>10002.0967741935</v>
      </c>
      <c r="CB31">
        <v>0</v>
      </c>
      <c r="CC31">
        <v>74.108296774193605</v>
      </c>
      <c r="CD31">
        <v>1000.00677419355</v>
      </c>
      <c r="CE31">
        <v>0.96000122580645197</v>
      </c>
      <c r="CF31">
        <v>3.99989967741936E-2</v>
      </c>
      <c r="CG31">
        <v>0</v>
      </c>
      <c r="CH31">
        <v>2.3082322580645198</v>
      </c>
      <c r="CI31">
        <v>0</v>
      </c>
      <c r="CJ31">
        <v>626.36561290322595</v>
      </c>
      <c r="CK31">
        <v>9334.3932258064506</v>
      </c>
      <c r="CL31">
        <v>40.186999999999998</v>
      </c>
      <c r="CM31">
        <v>42.8343548387097</v>
      </c>
      <c r="CN31">
        <v>41.311999999999998</v>
      </c>
      <c r="CO31">
        <v>41.346548387096803</v>
      </c>
      <c r="CP31">
        <v>40.070129032258102</v>
      </c>
      <c r="CQ31">
        <v>960.00741935483904</v>
      </c>
      <c r="CR31">
        <v>39.998064516128998</v>
      </c>
      <c r="CS31">
        <v>0</v>
      </c>
      <c r="CT31">
        <v>59.299999952316298</v>
      </c>
      <c r="CU31">
        <v>2.2839230769230801</v>
      </c>
      <c r="CV31">
        <v>-8.6365798342489697E-2</v>
      </c>
      <c r="CW31">
        <v>0.37104271702677399</v>
      </c>
      <c r="CX31">
        <v>626.41734615384598</v>
      </c>
      <c r="CY31">
        <v>15</v>
      </c>
      <c r="CZ31">
        <v>1684845489.5999999</v>
      </c>
      <c r="DA31" t="s">
        <v>255</v>
      </c>
      <c r="DB31">
        <v>4</v>
      </c>
      <c r="DC31">
        <v>-3.907</v>
      </c>
      <c r="DD31">
        <v>0.34699999999999998</v>
      </c>
      <c r="DE31">
        <v>402</v>
      </c>
      <c r="DF31">
        <v>15</v>
      </c>
      <c r="DG31">
        <v>1.34</v>
      </c>
      <c r="DH31">
        <v>0.2</v>
      </c>
      <c r="DI31">
        <v>-2.5782663461538502</v>
      </c>
      <c r="DJ31">
        <v>-4.5657423375756803E-2</v>
      </c>
      <c r="DK31">
        <v>8.1751129962288296E-2</v>
      </c>
      <c r="DL31">
        <v>1</v>
      </c>
      <c r="DM31">
        <v>2.3043704545454502</v>
      </c>
      <c r="DN31">
        <v>-0.176754939789626</v>
      </c>
      <c r="DO31">
        <v>0.18169930276989499</v>
      </c>
      <c r="DP31">
        <v>1</v>
      </c>
      <c r="DQ31">
        <v>0.75940246153846203</v>
      </c>
      <c r="DR31">
        <v>-0.10687341586271699</v>
      </c>
      <c r="DS31">
        <v>1.7824435931803901E-2</v>
      </c>
      <c r="DT31">
        <v>0</v>
      </c>
      <c r="DU31">
        <v>2</v>
      </c>
      <c r="DV31">
        <v>3</v>
      </c>
      <c r="DW31" t="s">
        <v>256</v>
      </c>
      <c r="DX31">
        <v>100</v>
      </c>
      <c r="DY31">
        <v>100</v>
      </c>
      <c r="DZ31">
        <v>-3.907</v>
      </c>
      <c r="EA31">
        <v>0.34699999999999998</v>
      </c>
      <c r="EB31">
        <v>2</v>
      </c>
      <c r="EC31">
        <v>515.43499999999995</v>
      </c>
      <c r="ED31">
        <v>415.69400000000002</v>
      </c>
      <c r="EE31">
        <v>26.021999999999998</v>
      </c>
      <c r="EF31">
        <v>30.181000000000001</v>
      </c>
      <c r="EG31">
        <v>30.0001</v>
      </c>
      <c r="EH31">
        <v>30.360099999999999</v>
      </c>
      <c r="EI31">
        <v>30.395199999999999</v>
      </c>
      <c r="EJ31">
        <v>20.1768</v>
      </c>
      <c r="EK31">
        <v>28.848800000000001</v>
      </c>
      <c r="EL31">
        <v>0</v>
      </c>
      <c r="EM31">
        <v>26.0273</v>
      </c>
      <c r="EN31">
        <v>402.54599999999999</v>
      </c>
      <c r="EO31">
        <v>15.172499999999999</v>
      </c>
      <c r="EP31">
        <v>100.499</v>
      </c>
      <c r="EQ31">
        <v>90.377300000000005</v>
      </c>
    </row>
    <row r="32" spans="1:147" x14ac:dyDescent="0.3">
      <c r="A32">
        <v>16</v>
      </c>
      <c r="B32">
        <v>1684846457.8</v>
      </c>
      <c r="C32">
        <v>900.70000004768394</v>
      </c>
      <c r="D32" t="s">
        <v>300</v>
      </c>
      <c r="E32" t="s">
        <v>301</v>
      </c>
      <c r="F32">
        <v>1684846449.8</v>
      </c>
      <c r="G32">
        <f t="shared" si="0"/>
        <v>6.3014780370039287E-3</v>
      </c>
      <c r="H32">
        <f t="shared" si="1"/>
        <v>17.99786531358431</v>
      </c>
      <c r="I32">
        <f t="shared" si="2"/>
        <v>400.02174193548399</v>
      </c>
      <c r="J32">
        <f t="shared" si="3"/>
        <v>275.58316692423142</v>
      </c>
      <c r="K32">
        <f t="shared" si="4"/>
        <v>26.311187072711981</v>
      </c>
      <c r="L32">
        <f t="shared" si="5"/>
        <v>38.191907737639077</v>
      </c>
      <c r="M32">
        <f t="shared" si="6"/>
        <v>0.26860354574589462</v>
      </c>
      <c r="N32">
        <f t="shared" si="7"/>
        <v>3.3565811222201516</v>
      </c>
      <c r="O32">
        <f t="shared" si="8"/>
        <v>0.2572080675431424</v>
      </c>
      <c r="P32">
        <f t="shared" si="9"/>
        <v>0.16173859319105915</v>
      </c>
      <c r="Q32">
        <f t="shared" si="10"/>
        <v>161.84949813185773</v>
      </c>
      <c r="R32">
        <f t="shared" si="11"/>
        <v>27.397904581730288</v>
      </c>
      <c r="S32">
        <f t="shared" si="12"/>
        <v>28.002435483871</v>
      </c>
      <c r="T32">
        <f t="shared" si="13"/>
        <v>3.795378505552633</v>
      </c>
      <c r="U32">
        <f t="shared" si="14"/>
        <v>40.091771285635453</v>
      </c>
      <c r="V32">
        <f t="shared" si="15"/>
        <v>1.5214253115792535</v>
      </c>
      <c r="W32">
        <f t="shared" si="16"/>
        <v>3.7948568067491881</v>
      </c>
      <c r="X32">
        <f t="shared" si="17"/>
        <v>2.2739531939733792</v>
      </c>
      <c r="Y32">
        <f t="shared" si="18"/>
        <v>-277.89518143187325</v>
      </c>
      <c r="Z32">
        <f t="shared" si="19"/>
        <v>-0.42671535829724216</v>
      </c>
      <c r="AA32">
        <f t="shared" si="20"/>
        <v>-2.7711322949425847E-2</v>
      </c>
      <c r="AB32">
        <f t="shared" si="21"/>
        <v>-116.50010998126218</v>
      </c>
      <c r="AC32">
        <v>-3.9524863207289297E-2</v>
      </c>
      <c r="AD32">
        <v>4.4370121518373003E-2</v>
      </c>
      <c r="AE32">
        <v>3.3442919759026699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50232.121642384816</v>
      </c>
      <c r="AK32" t="s">
        <v>251</v>
      </c>
      <c r="AL32">
        <v>2.31573846153846</v>
      </c>
      <c r="AM32">
        <v>1.39236</v>
      </c>
      <c r="AN32">
        <f t="shared" si="25"/>
        <v>-0.92337846153845993</v>
      </c>
      <c r="AO32">
        <f t="shared" si="26"/>
        <v>-0.66317508513492196</v>
      </c>
      <c r="AP32">
        <v>-0.43471319720601198</v>
      </c>
      <c r="AQ32" t="s">
        <v>302</v>
      </c>
      <c r="AR32">
        <v>2.3116076923076898</v>
      </c>
      <c r="AS32">
        <v>1.8076000000000001</v>
      </c>
      <c r="AT32">
        <f t="shared" si="27"/>
        <v>-0.27882700393211413</v>
      </c>
      <c r="AU32">
        <v>0.5</v>
      </c>
      <c r="AV32">
        <f t="shared" si="28"/>
        <v>841.21515464518836</v>
      </c>
      <c r="AW32">
        <f t="shared" si="29"/>
        <v>17.99786531358431</v>
      </c>
      <c r="AX32">
        <f t="shared" si="30"/>
        <v>-117.27675061600397</v>
      </c>
      <c r="AY32">
        <f t="shared" si="31"/>
        <v>1</v>
      </c>
      <c r="AZ32">
        <f t="shared" si="32"/>
        <v>2.1911847889336825E-2</v>
      </c>
      <c r="BA32">
        <f t="shared" si="33"/>
        <v>-0.22971896437264883</v>
      </c>
      <c r="BB32" t="s">
        <v>253</v>
      </c>
      <c r="BC32">
        <v>0</v>
      </c>
      <c r="BD32">
        <f t="shared" si="34"/>
        <v>1.8076000000000001</v>
      </c>
      <c r="BE32">
        <f t="shared" si="35"/>
        <v>-0.27882700393211424</v>
      </c>
      <c r="BF32">
        <f t="shared" si="36"/>
        <v>-0.29822746990720794</v>
      </c>
      <c r="BG32">
        <f t="shared" si="37"/>
        <v>0.99187078022343811</v>
      </c>
      <c r="BH32">
        <f t="shared" si="38"/>
        <v>0.44969643249871794</v>
      </c>
      <c r="BI32">
        <f t="shared" si="39"/>
        <v>1000.01822580645</v>
      </c>
      <c r="BJ32">
        <f t="shared" si="40"/>
        <v>841.21515464518836</v>
      </c>
      <c r="BK32">
        <f t="shared" si="41"/>
        <v>0.84119982310002672</v>
      </c>
      <c r="BL32">
        <f t="shared" si="42"/>
        <v>0.19239964620005373</v>
      </c>
      <c r="BM32">
        <v>0.62554964725562501</v>
      </c>
      <c r="BN32">
        <v>0.5</v>
      </c>
      <c r="BO32" t="s">
        <v>254</v>
      </c>
      <c r="BP32">
        <v>1684846449.8</v>
      </c>
      <c r="BQ32">
        <v>400.02174193548399</v>
      </c>
      <c r="BR32">
        <v>402.58877419354798</v>
      </c>
      <c r="BS32">
        <v>15.935396774193499</v>
      </c>
      <c r="BT32">
        <v>15.159596774193499</v>
      </c>
      <c r="BU32">
        <v>500.00925806451602</v>
      </c>
      <c r="BV32">
        <v>95.274638709677404</v>
      </c>
      <c r="BW32">
        <v>0.199941129032258</v>
      </c>
      <c r="BX32">
        <v>28.000077419354799</v>
      </c>
      <c r="BY32">
        <v>28.002435483871</v>
      </c>
      <c r="BZ32">
        <v>999.9</v>
      </c>
      <c r="CA32">
        <v>10004.3548387097</v>
      </c>
      <c r="CB32">
        <v>0</v>
      </c>
      <c r="CC32">
        <v>74.115200000000002</v>
      </c>
      <c r="CD32">
        <v>1000.01822580645</v>
      </c>
      <c r="CE32">
        <v>0.96000564516129006</v>
      </c>
      <c r="CF32">
        <v>3.9994587096774198E-2</v>
      </c>
      <c r="CG32">
        <v>0</v>
      </c>
      <c r="CH32">
        <v>2.2873516129032301</v>
      </c>
      <c r="CI32">
        <v>0</v>
      </c>
      <c r="CJ32">
        <v>625.83919354838702</v>
      </c>
      <c r="CK32">
        <v>9334.5035483870997</v>
      </c>
      <c r="CL32">
        <v>40.25</v>
      </c>
      <c r="CM32">
        <v>42.936999999999998</v>
      </c>
      <c r="CN32">
        <v>41.420999999999999</v>
      </c>
      <c r="CO32">
        <v>41.429000000000002</v>
      </c>
      <c r="CP32">
        <v>40.180999999999997</v>
      </c>
      <c r="CQ32">
        <v>960.02354838709698</v>
      </c>
      <c r="CR32">
        <v>39.994838709677403</v>
      </c>
      <c r="CS32">
        <v>0</v>
      </c>
      <c r="CT32">
        <v>59.399999856948902</v>
      </c>
      <c r="CU32">
        <v>2.3116076923076898</v>
      </c>
      <c r="CV32">
        <v>-0.61615727235739803</v>
      </c>
      <c r="CW32">
        <v>-0.58054699657087305</v>
      </c>
      <c r="CX32">
        <v>625.83803846153899</v>
      </c>
      <c r="CY32">
        <v>15</v>
      </c>
      <c r="CZ32">
        <v>1684845489.5999999</v>
      </c>
      <c r="DA32" t="s">
        <v>255</v>
      </c>
      <c r="DB32">
        <v>4</v>
      </c>
      <c r="DC32">
        <v>-3.907</v>
      </c>
      <c r="DD32">
        <v>0.34699999999999998</v>
      </c>
      <c r="DE32">
        <v>402</v>
      </c>
      <c r="DF32">
        <v>15</v>
      </c>
      <c r="DG32">
        <v>1.34</v>
      </c>
      <c r="DH32">
        <v>0.2</v>
      </c>
      <c r="DI32">
        <v>-2.5715709615384599</v>
      </c>
      <c r="DJ32">
        <v>8.2476205925044996E-2</v>
      </c>
      <c r="DK32">
        <v>8.4943617572970906E-2</v>
      </c>
      <c r="DL32">
        <v>1</v>
      </c>
      <c r="DM32">
        <v>2.3196522727272701</v>
      </c>
      <c r="DN32">
        <v>-0.35226661318315799</v>
      </c>
      <c r="DO32">
        <v>0.16311675195258801</v>
      </c>
      <c r="DP32">
        <v>1</v>
      </c>
      <c r="DQ32">
        <v>0.77575680769230804</v>
      </c>
      <c r="DR32">
        <v>5.2332621873081597E-4</v>
      </c>
      <c r="DS32">
        <v>2.6726764030322501E-3</v>
      </c>
      <c r="DT32">
        <v>1</v>
      </c>
      <c r="DU32">
        <v>3</v>
      </c>
      <c r="DV32">
        <v>3</v>
      </c>
      <c r="DW32" t="s">
        <v>260</v>
      </c>
      <c r="DX32">
        <v>100</v>
      </c>
      <c r="DY32">
        <v>100</v>
      </c>
      <c r="DZ32">
        <v>-3.907</v>
      </c>
      <c r="EA32">
        <v>0.34699999999999998</v>
      </c>
      <c r="EB32">
        <v>2</v>
      </c>
      <c r="EC32">
        <v>515.77599999999995</v>
      </c>
      <c r="ED32">
        <v>415.53399999999999</v>
      </c>
      <c r="EE32">
        <v>25.876000000000001</v>
      </c>
      <c r="EF32">
        <v>30.173200000000001</v>
      </c>
      <c r="EG32">
        <v>30.0001</v>
      </c>
      <c r="EH32">
        <v>30.354900000000001</v>
      </c>
      <c r="EI32">
        <v>30.39</v>
      </c>
      <c r="EJ32">
        <v>20.175000000000001</v>
      </c>
      <c r="EK32">
        <v>28.848800000000001</v>
      </c>
      <c r="EL32">
        <v>0</v>
      </c>
      <c r="EM32">
        <v>25.950399999999998</v>
      </c>
      <c r="EN32">
        <v>402.53699999999998</v>
      </c>
      <c r="EO32">
        <v>15.1358</v>
      </c>
      <c r="EP32">
        <v>100.501</v>
      </c>
      <c r="EQ32">
        <v>90.378799999999998</v>
      </c>
    </row>
    <row r="33" spans="1:147" x14ac:dyDescent="0.3">
      <c r="A33">
        <v>17</v>
      </c>
      <c r="B33">
        <v>1684846517.8</v>
      </c>
      <c r="C33">
        <v>960.70000004768394</v>
      </c>
      <c r="D33" t="s">
        <v>303</v>
      </c>
      <c r="E33" t="s">
        <v>304</v>
      </c>
      <c r="F33">
        <v>1684846509.8</v>
      </c>
      <c r="G33">
        <f t="shared" si="0"/>
        <v>6.3467199722445E-3</v>
      </c>
      <c r="H33">
        <f t="shared" si="1"/>
        <v>18.170830230254765</v>
      </c>
      <c r="I33">
        <f t="shared" si="2"/>
        <v>400.00216129032299</v>
      </c>
      <c r="J33">
        <f t="shared" si="3"/>
        <v>275.36237589127961</v>
      </c>
      <c r="K33">
        <f t="shared" si="4"/>
        <v>26.289945157470488</v>
      </c>
      <c r="L33">
        <f t="shared" si="5"/>
        <v>38.18980297927218</v>
      </c>
      <c r="M33">
        <f t="shared" si="6"/>
        <v>0.27075172203256709</v>
      </c>
      <c r="N33">
        <f t="shared" si="7"/>
        <v>3.3549692818585615</v>
      </c>
      <c r="O33">
        <f t="shared" si="8"/>
        <v>0.25917215965988921</v>
      </c>
      <c r="P33">
        <f t="shared" si="9"/>
        <v>0.16298170735416517</v>
      </c>
      <c r="Q33">
        <f t="shared" si="10"/>
        <v>161.84665530546835</v>
      </c>
      <c r="R33">
        <f t="shared" si="11"/>
        <v>27.379292878247838</v>
      </c>
      <c r="S33">
        <f t="shared" si="12"/>
        <v>27.989361290322599</v>
      </c>
      <c r="T33">
        <f t="shared" si="13"/>
        <v>3.7924867557097746</v>
      </c>
      <c r="U33">
        <f t="shared" si="14"/>
        <v>40.060151976596416</v>
      </c>
      <c r="V33">
        <f t="shared" si="15"/>
        <v>1.5195197007885597</v>
      </c>
      <c r="W33">
        <f t="shared" si="16"/>
        <v>3.7930951976325002</v>
      </c>
      <c r="X33">
        <f t="shared" si="17"/>
        <v>2.2729670549212146</v>
      </c>
      <c r="Y33">
        <f t="shared" si="18"/>
        <v>-279.89035077598243</v>
      </c>
      <c r="Z33">
        <f t="shared" si="19"/>
        <v>0.49769276659792422</v>
      </c>
      <c r="AA33">
        <f t="shared" si="20"/>
        <v>3.2332804777955186E-2</v>
      </c>
      <c r="AB33">
        <f t="shared" si="21"/>
        <v>-117.51366989913821</v>
      </c>
      <c r="AC33">
        <v>-3.9501035956308599E-2</v>
      </c>
      <c r="AD33">
        <v>4.4343373341765399E-2</v>
      </c>
      <c r="AE33">
        <v>3.3426875439556798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50204.393370601552</v>
      </c>
      <c r="AK33" t="s">
        <v>251</v>
      </c>
      <c r="AL33">
        <v>2.31573846153846</v>
      </c>
      <c r="AM33">
        <v>1.39236</v>
      </c>
      <c r="AN33">
        <f t="shared" si="25"/>
        <v>-0.92337846153845993</v>
      </c>
      <c r="AO33">
        <f t="shared" si="26"/>
        <v>-0.66317508513492196</v>
      </c>
      <c r="AP33">
        <v>-0.43471319720601198</v>
      </c>
      <c r="AQ33" t="s">
        <v>305</v>
      </c>
      <c r="AR33">
        <v>2.3607576923076898</v>
      </c>
      <c r="AS33">
        <v>1.3016000000000001</v>
      </c>
      <c r="AT33">
        <f t="shared" si="27"/>
        <v>-0.81373516618599395</v>
      </c>
      <c r="AU33">
        <v>0.5</v>
      </c>
      <c r="AV33">
        <f t="shared" si="28"/>
        <v>841.19992885156523</v>
      </c>
      <c r="AW33">
        <f t="shared" si="29"/>
        <v>18.170830230254765</v>
      </c>
      <c r="AX33">
        <f t="shared" si="30"/>
        <v>-342.25698194983738</v>
      </c>
      <c r="AY33">
        <f t="shared" si="31"/>
        <v>1</v>
      </c>
      <c r="AZ33">
        <f t="shared" si="32"/>
        <v>2.2117861389814544E-2</v>
      </c>
      <c r="BA33">
        <f t="shared" si="33"/>
        <v>6.9729563614013473E-2</v>
      </c>
      <c r="BB33" t="s">
        <v>253</v>
      </c>
      <c r="BC33">
        <v>0</v>
      </c>
      <c r="BD33">
        <f t="shared" si="34"/>
        <v>1.3016000000000001</v>
      </c>
      <c r="BE33">
        <f t="shared" si="35"/>
        <v>-0.81373516618599395</v>
      </c>
      <c r="BF33">
        <f t="shared" si="36"/>
        <v>6.518429141888589E-2</v>
      </c>
      <c r="BG33">
        <f t="shared" si="37"/>
        <v>1.0443916018143471</v>
      </c>
      <c r="BH33">
        <f t="shared" si="38"/>
        <v>-9.8291224866543708E-2</v>
      </c>
      <c r="BI33">
        <f t="shared" si="39"/>
        <v>1000.00006451613</v>
      </c>
      <c r="BJ33">
        <f t="shared" si="40"/>
        <v>841.19992885156523</v>
      </c>
      <c r="BK33">
        <f t="shared" si="41"/>
        <v>0.84119987458060475</v>
      </c>
      <c r="BL33">
        <f t="shared" si="42"/>
        <v>0.19239974916120942</v>
      </c>
      <c r="BM33">
        <v>0.62554964725562501</v>
      </c>
      <c r="BN33">
        <v>0.5</v>
      </c>
      <c r="BO33" t="s">
        <v>254</v>
      </c>
      <c r="BP33">
        <v>1684846509.8</v>
      </c>
      <c r="BQ33">
        <v>400.00216129032299</v>
      </c>
      <c r="BR33">
        <v>402.59309677419401</v>
      </c>
      <c r="BS33">
        <v>15.915535483871</v>
      </c>
      <c r="BT33">
        <v>15.1341451612903</v>
      </c>
      <c r="BU33">
        <v>500.00629032258098</v>
      </c>
      <c r="BV33">
        <v>95.274035483871003</v>
      </c>
      <c r="BW33">
        <v>0.19995609677419399</v>
      </c>
      <c r="BX33">
        <v>27.992112903225799</v>
      </c>
      <c r="BY33">
        <v>27.989361290322599</v>
      </c>
      <c r="BZ33">
        <v>999.9</v>
      </c>
      <c r="CA33">
        <v>9998.3870967741896</v>
      </c>
      <c r="CB33">
        <v>0</v>
      </c>
      <c r="CC33">
        <v>74.108296774193605</v>
      </c>
      <c r="CD33">
        <v>1000.00006451613</v>
      </c>
      <c r="CE33">
        <v>0.96000470967741902</v>
      </c>
      <c r="CF33">
        <v>3.9995574193548399E-2</v>
      </c>
      <c r="CG33">
        <v>0</v>
      </c>
      <c r="CH33">
        <v>2.35382903225806</v>
      </c>
      <c r="CI33">
        <v>0</v>
      </c>
      <c r="CJ33">
        <v>625.83183870967696</v>
      </c>
      <c r="CK33">
        <v>9334.3351612903207</v>
      </c>
      <c r="CL33">
        <v>40.346548387096803</v>
      </c>
      <c r="CM33">
        <v>43</v>
      </c>
      <c r="CN33">
        <v>41.5</v>
      </c>
      <c r="CO33">
        <v>41.5</v>
      </c>
      <c r="CP33">
        <v>40.25</v>
      </c>
      <c r="CQ33">
        <v>960.00387096774205</v>
      </c>
      <c r="CR33">
        <v>39.9958064516129</v>
      </c>
      <c r="CS33">
        <v>0</v>
      </c>
      <c r="CT33">
        <v>59.200000047683702</v>
      </c>
      <c r="CU33">
        <v>2.3607576923076898</v>
      </c>
      <c r="CV33">
        <v>-0.363600001850587</v>
      </c>
      <c r="CW33">
        <v>1.35791451788701</v>
      </c>
      <c r="CX33">
        <v>625.90296153846202</v>
      </c>
      <c r="CY33">
        <v>15</v>
      </c>
      <c r="CZ33">
        <v>1684845489.5999999</v>
      </c>
      <c r="DA33" t="s">
        <v>255</v>
      </c>
      <c r="DB33">
        <v>4</v>
      </c>
      <c r="DC33">
        <v>-3.907</v>
      </c>
      <c r="DD33">
        <v>0.34699999999999998</v>
      </c>
      <c r="DE33">
        <v>402</v>
      </c>
      <c r="DF33">
        <v>15</v>
      </c>
      <c r="DG33">
        <v>1.34</v>
      </c>
      <c r="DH33">
        <v>0.2</v>
      </c>
      <c r="DI33">
        <v>-2.5767159615384601</v>
      </c>
      <c r="DJ33">
        <v>-8.7032476735181094E-2</v>
      </c>
      <c r="DK33">
        <v>0.11470840547062799</v>
      </c>
      <c r="DL33">
        <v>1</v>
      </c>
      <c r="DM33">
        <v>2.31824090909091</v>
      </c>
      <c r="DN33">
        <v>0.38919481214088297</v>
      </c>
      <c r="DO33">
        <v>0.172123023284592</v>
      </c>
      <c r="DP33">
        <v>1</v>
      </c>
      <c r="DQ33">
        <v>0.78049586538461602</v>
      </c>
      <c r="DR33">
        <v>9.7739042089978103E-3</v>
      </c>
      <c r="DS33">
        <v>2.8903985686622598E-3</v>
      </c>
      <c r="DT33">
        <v>1</v>
      </c>
      <c r="DU33">
        <v>3</v>
      </c>
      <c r="DV33">
        <v>3</v>
      </c>
      <c r="DW33" t="s">
        <v>260</v>
      </c>
      <c r="DX33">
        <v>100</v>
      </c>
      <c r="DY33">
        <v>100</v>
      </c>
      <c r="DZ33">
        <v>-3.907</v>
      </c>
      <c r="EA33">
        <v>0.34699999999999998</v>
      </c>
      <c r="EB33">
        <v>2</v>
      </c>
      <c r="EC33">
        <v>515.71199999999999</v>
      </c>
      <c r="ED33">
        <v>415.37400000000002</v>
      </c>
      <c r="EE33">
        <v>25.857800000000001</v>
      </c>
      <c r="EF33">
        <v>30.165400000000002</v>
      </c>
      <c r="EG33">
        <v>30</v>
      </c>
      <c r="EH33">
        <v>30.347100000000001</v>
      </c>
      <c r="EI33">
        <v>30.384799999999998</v>
      </c>
      <c r="EJ33">
        <v>20.177</v>
      </c>
      <c r="EK33">
        <v>28.848800000000001</v>
      </c>
      <c r="EL33">
        <v>0</v>
      </c>
      <c r="EM33">
        <v>25.857600000000001</v>
      </c>
      <c r="EN33">
        <v>402.61599999999999</v>
      </c>
      <c r="EO33">
        <v>15.1173</v>
      </c>
      <c r="EP33">
        <v>100.502</v>
      </c>
      <c r="EQ33">
        <v>90.381799999999998</v>
      </c>
    </row>
    <row r="34" spans="1:147" x14ac:dyDescent="0.3">
      <c r="A34">
        <v>18</v>
      </c>
      <c r="B34">
        <v>1684846577.8</v>
      </c>
      <c r="C34">
        <v>1020.70000004768</v>
      </c>
      <c r="D34" t="s">
        <v>306</v>
      </c>
      <c r="E34" t="s">
        <v>307</v>
      </c>
      <c r="F34">
        <v>1684846569.8</v>
      </c>
      <c r="G34">
        <f t="shared" si="0"/>
        <v>6.3700221954083079E-3</v>
      </c>
      <c r="H34">
        <f t="shared" si="1"/>
        <v>18.059784684969127</v>
      </c>
      <c r="I34">
        <f t="shared" si="2"/>
        <v>400.00316129032302</v>
      </c>
      <c r="J34">
        <f t="shared" si="3"/>
        <v>276.38452642823552</v>
      </c>
      <c r="K34">
        <f t="shared" si="4"/>
        <v>26.387969736303084</v>
      </c>
      <c r="L34">
        <f t="shared" si="5"/>
        <v>38.190529155022467</v>
      </c>
      <c r="M34">
        <f t="shared" si="6"/>
        <v>0.27167787329441229</v>
      </c>
      <c r="N34">
        <f t="shared" si="7"/>
        <v>3.355573491393673</v>
      </c>
      <c r="O34">
        <f t="shared" si="8"/>
        <v>0.26002279137916579</v>
      </c>
      <c r="P34">
        <f t="shared" si="9"/>
        <v>0.16351973955427199</v>
      </c>
      <c r="Q34">
        <f t="shared" si="10"/>
        <v>161.84696936776928</v>
      </c>
      <c r="R34">
        <f t="shared" si="11"/>
        <v>27.366235381002092</v>
      </c>
      <c r="S34">
        <f t="shared" si="12"/>
        <v>27.9830774193548</v>
      </c>
      <c r="T34">
        <f t="shared" si="13"/>
        <v>3.7910975733716326</v>
      </c>
      <c r="U34">
        <f t="shared" si="14"/>
        <v>40.016294199323916</v>
      </c>
      <c r="V34">
        <f t="shared" si="15"/>
        <v>1.5171637580010904</v>
      </c>
      <c r="W34">
        <f t="shared" si="16"/>
        <v>3.7913649635920641</v>
      </c>
      <c r="X34">
        <f t="shared" si="17"/>
        <v>2.2739338153705422</v>
      </c>
      <c r="Y34">
        <f t="shared" si="18"/>
        <v>-280.91797881750637</v>
      </c>
      <c r="Z34">
        <f t="shared" si="19"/>
        <v>0.21883751380011063</v>
      </c>
      <c r="AA34">
        <f t="shared" si="20"/>
        <v>1.4213305091090525E-2</v>
      </c>
      <c r="AB34">
        <f t="shared" si="21"/>
        <v>-118.83795863084589</v>
      </c>
      <c r="AC34">
        <v>-3.9509967221302497E-2</v>
      </c>
      <c r="AD34">
        <v>4.4353399469142803E-2</v>
      </c>
      <c r="AE34">
        <v>3.34328897656474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50216.620088065378</v>
      </c>
      <c r="AK34" t="s">
        <v>251</v>
      </c>
      <c r="AL34">
        <v>2.31573846153846</v>
      </c>
      <c r="AM34">
        <v>1.39236</v>
      </c>
      <c r="AN34">
        <f t="shared" si="25"/>
        <v>-0.92337846153845993</v>
      </c>
      <c r="AO34">
        <f t="shared" si="26"/>
        <v>-0.66317508513492196</v>
      </c>
      <c r="AP34">
        <v>-0.43471319720601198</v>
      </c>
      <c r="AQ34" t="s">
        <v>308</v>
      </c>
      <c r="AR34">
        <v>2.2588499999999998</v>
      </c>
      <c r="AS34">
        <v>1.6648000000000001</v>
      </c>
      <c r="AT34">
        <f t="shared" si="27"/>
        <v>-0.35682964920711191</v>
      </c>
      <c r="AU34">
        <v>0.5</v>
      </c>
      <c r="AV34">
        <f t="shared" si="28"/>
        <v>841.20270189678047</v>
      </c>
      <c r="AW34">
        <f t="shared" si="29"/>
        <v>18.059784684969127</v>
      </c>
      <c r="AX34">
        <f t="shared" si="30"/>
        <v>-150.08303251495144</v>
      </c>
      <c r="AY34">
        <f t="shared" si="31"/>
        <v>1</v>
      </c>
      <c r="AZ34">
        <f t="shared" si="32"/>
        <v>2.1985780407591346E-2</v>
      </c>
      <c r="BA34">
        <f t="shared" si="33"/>
        <v>-0.16364728495915426</v>
      </c>
      <c r="BB34" t="s">
        <v>253</v>
      </c>
      <c r="BC34">
        <v>0</v>
      </c>
      <c r="BD34">
        <f t="shared" si="34"/>
        <v>1.6648000000000001</v>
      </c>
      <c r="BE34">
        <f t="shared" si="35"/>
        <v>-0.3568296492071118</v>
      </c>
      <c r="BF34">
        <f t="shared" si="36"/>
        <v>-0.19566778706656324</v>
      </c>
      <c r="BG34">
        <f t="shared" si="37"/>
        <v>0.91260546902696882</v>
      </c>
      <c r="BH34">
        <f t="shared" si="38"/>
        <v>0.29504695132923298</v>
      </c>
      <c r="BI34">
        <f t="shared" si="39"/>
        <v>1000.00351612903</v>
      </c>
      <c r="BJ34">
        <f t="shared" si="40"/>
        <v>841.20270189678047</v>
      </c>
      <c r="BK34">
        <f t="shared" si="41"/>
        <v>0.84119974412994014</v>
      </c>
      <c r="BL34">
        <f t="shared" si="42"/>
        <v>0.19239948825988037</v>
      </c>
      <c r="BM34">
        <v>0.62554964725562501</v>
      </c>
      <c r="BN34">
        <v>0.5</v>
      </c>
      <c r="BO34" t="s">
        <v>254</v>
      </c>
      <c r="BP34">
        <v>1684846569.8</v>
      </c>
      <c r="BQ34">
        <v>400.00316129032302</v>
      </c>
      <c r="BR34">
        <v>402.58135483871001</v>
      </c>
      <c r="BS34">
        <v>15.890596774193501</v>
      </c>
      <c r="BT34">
        <v>15.1063225806452</v>
      </c>
      <c r="BU34">
        <v>500.009419354839</v>
      </c>
      <c r="BV34">
        <v>95.275596774193502</v>
      </c>
      <c r="BW34">
        <v>0.19997154838709699</v>
      </c>
      <c r="BX34">
        <v>27.984287096774199</v>
      </c>
      <c r="BY34">
        <v>27.9830774193548</v>
      </c>
      <c r="BZ34">
        <v>999.9</v>
      </c>
      <c r="CA34">
        <v>10000.483870967701</v>
      </c>
      <c r="CB34">
        <v>0</v>
      </c>
      <c r="CC34">
        <v>74.101393548387094</v>
      </c>
      <c r="CD34">
        <v>1000.00351612903</v>
      </c>
      <c r="CE34">
        <v>0.96000945161290296</v>
      </c>
      <c r="CF34">
        <v>3.9990796774193503E-2</v>
      </c>
      <c r="CG34">
        <v>0</v>
      </c>
      <c r="CH34">
        <v>2.2451161290322599</v>
      </c>
      <c r="CI34">
        <v>0</v>
      </c>
      <c r="CJ34">
        <v>626.02422580645202</v>
      </c>
      <c r="CK34">
        <v>9334.3806451612909</v>
      </c>
      <c r="CL34">
        <v>40.429000000000002</v>
      </c>
      <c r="CM34">
        <v>43.066064516129003</v>
      </c>
      <c r="CN34">
        <v>41.578258064516099</v>
      </c>
      <c r="CO34">
        <v>41.561999999999998</v>
      </c>
      <c r="CP34">
        <v>40.311999999999998</v>
      </c>
      <c r="CQ34">
        <v>960.01193548387096</v>
      </c>
      <c r="CR34">
        <v>39.9916129032258</v>
      </c>
      <c r="CS34">
        <v>0</v>
      </c>
      <c r="CT34">
        <v>59.600000143051098</v>
      </c>
      <c r="CU34">
        <v>2.2588499999999998</v>
      </c>
      <c r="CV34">
        <v>-0.53030770630832902</v>
      </c>
      <c r="CW34">
        <v>0.13169232930022401</v>
      </c>
      <c r="CX34">
        <v>626.01476923076905</v>
      </c>
      <c r="CY34">
        <v>15</v>
      </c>
      <c r="CZ34">
        <v>1684845489.5999999</v>
      </c>
      <c r="DA34" t="s">
        <v>255</v>
      </c>
      <c r="DB34">
        <v>4</v>
      </c>
      <c r="DC34">
        <v>-3.907</v>
      </c>
      <c r="DD34">
        <v>0.34699999999999998</v>
      </c>
      <c r="DE34">
        <v>402</v>
      </c>
      <c r="DF34">
        <v>15</v>
      </c>
      <c r="DG34">
        <v>1.34</v>
      </c>
      <c r="DH34">
        <v>0.2</v>
      </c>
      <c r="DI34">
        <v>-2.5746330769230799</v>
      </c>
      <c r="DJ34">
        <v>-2.66221121830463E-2</v>
      </c>
      <c r="DK34">
        <v>7.7603405692971597E-2</v>
      </c>
      <c r="DL34">
        <v>1</v>
      </c>
      <c r="DM34">
        <v>2.2943863636363599</v>
      </c>
      <c r="DN34">
        <v>-0.24289068820476001</v>
      </c>
      <c r="DO34">
        <v>0.17409419027289999</v>
      </c>
      <c r="DP34">
        <v>1</v>
      </c>
      <c r="DQ34">
        <v>0.78366255769230797</v>
      </c>
      <c r="DR34">
        <v>6.2599931699808603E-3</v>
      </c>
      <c r="DS34">
        <v>2.20687382802584E-3</v>
      </c>
      <c r="DT34">
        <v>1</v>
      </c>
      <c r="DU34">
        <v>3</v>
      </c>
      <c r="DV34">
        <v>3</v>
      </c>
      <c r="DW34" t="s">
        <v>260</v>
      </c>
      <c r="DX34">
        <v>100</v>
      </c>
      <c r="DY34">
        <v>100</v>
      </c>
      <c r="DZ34">
        <v>-3.907</v>
      </c>
      <c r="EA34">
        <v>0.34699999999999998</v>
      </c>
      <c r="EB34">
        <v>2</v>
      </c>
      <c r="EC34">
        <v>515.26800000000003</v>
      </c>
      <c r="ED34">
        <v>415.93599999999998</v>
      </c>
      <c r="EE34">
        <v>25.840299999999999</v>
      </c>
      <c r="EF34">
        <v>30.155899999999999</v>
      </c>
      <c r="EG34">
        <v>30</v>
      </c>
      <c r="EH34">
        <v>30.339200000000002</v>
      </c>
      <c r="EI34">
        <v>30.376999999999999</v>
      </c>
      <c r="EJ34">
        <v>20.175799999999999</v>
      </c>
      <c r="EK34">
        <v>28.848800000000001</v>
      </c>
      <c r="EL34">
        <v>0</v>
      </c>
      <c r="EM34">
        <v>25.847200000000001</v>
      </c>
      <c r="EN34">
        <v>402.59399999999999</v>
      </c>
      <c r="EO34">
        <v>15.1553</v>
      </c>
      <c r="EP34">
        <v>100.504</v>
      </c>
      <c r="EQ34">
        <v>90.385499999999993</v>
      </c>
    </row>
    <row r="35" spans="1:147" x14ac:dyDescent="0.3">
      <c r="A35">
        <v>19</v>
      </c>
      <c r="B35">
        <v>1684846637.8</v>
      </c>
      <c r="C35">
        <v>1080.7000000476801</v>
      </c>
      <c r="D35" t="s">
        <v>309</v>
      </c>
      <c r="E35" t="s">
        <v>310</v>
      </c>
      <c r="F35">
        <v>1684846629.8</v>
      </c>
      <c r="G35">
        <f t="shared" si="0"/>
        <v>6.3270568733213798E-3</v>
      </c>
      <c r="H35">
        <f t="shared" si="1"/>
        <v>18.070381797422439</v>
      </c>
      <c r="I35">
        <f t="shared" si="2"/>
        <v>400.00770967741897</v>
      </c>
      <c r="J35">
        <f t="shared" si="3"/>
        <v>275.71903886385081</v>
      </c>
      <c r="K35">
        <f t="shared" si="4"/>
        <v>26.323662721234246</v>
      </c>
      <c r="L35">
        <f t="shared" si="5"/>
        <v>38.189847457872808</v>
      </c>
      <c r="M35">
        <f t="shared" si="6"/>
        <v>0.27007245239262623</v>
      </c>
      <c r="N35">
        <f t="shared" si="7"/>
        <v>3.3560565760653454</v>
      </c>
      <c r="O35">
        <f t="shared" si="8"/>
        <v>0.25855315218655345</v>
      </c>
      <c r="P35">
        <f t="shared" si="9"/>
        <v>0.16258973927041923</v>
      </c>
      <c r="Q35">
        <f t="shared" si="10"/>
        <v>161.8456365374729</v>
      </c>
      <c r="R35">
        <f t="shared" si="11"/>
        <v>27.369749786996639</v>
      </c>
      <c r="S35">
        <f t="shared" si="12"/>
        <v>27.9739838709677</v>
      </c>
      <c r="T35">
        <f t="shared" si="13"/>
        <v>3.7890880386166814</v>
      </c>
      <c r="U35">
        <f t="shared" si="14"/>
        <v>40.045467706297892</v>
      </c>
      <c r="V35">
        <f t="shared" si="15"/>
        <v>1.5177039655847797</v>
      </c>
      <c r="W35">
        <f t="shared" si="16"/>
        <v>3.7899519034612066</v>
      </c>
      <c r="X35">
        <f t="shared" si="17"/>
        <v>2.2713840730319017</v>
      </c>
      <c r="Y35">
        <f t="shared" si="18"/>
        <v>-279.02320811347283</v>
      </c>
      <c r="Z35">
        <f t="shared" si="19"/>
        <v>0.70738466846039438</v>
      </c>
      <c r="AA35">
        <f t="shared" si="20"/>
        <v>4.5933856586430608E-2</v>
      </c>
      <c r="AB35">
        <f t="shared" si="21"/>
        <v>-116.42425305095311</v>
      </c>
      <c r="AC35">
        <v>-3.9517108521083297E-2</v>
      </c>
      <c r="AD35">
        <v>4.4361416203759003E-2</v>
      </c>
      <c r="AE35">
        <v>3.34376984084978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50226.332736275115</v>
      </c>
      <c r="AK35" t="s">
        <v>251</v>
      </c>
      <c r="AL35">
        <v>2.31573846153846</v>
      </c>
      <c r="AM35">
        <v>1.39236</v>
      </c>
      <c r="AN35">
        <f t="shared" si="25"/>
        <v>-0.92337846153845993</v>
      </c>
      <c r="AO35">
        <f t="shared" si="26"/>
        <v>-0.66317508513492196</v>
      </c>
      <c r="AP35">
        <v>-0.43471319720601198</v>
      </c>
      <c r="AQ35" t="s">
        <v>311</v>
      </c>
      <c r="AR35">
        <v>2.3682230769230799</v>
      </c>
      <c r="AS35">
        <v>1.77</v>
      </c>
      <c r="AT35">
        <f t="shared" si="27"/>
        <v>-0.33797913950456482</v>
      </c>
      <c r="AU35">
        <v>0.5</v>
      </c>
      <c r="AV35">
        <f t="shared" si="28"/>
        <v>841.19853317498598</v>
      </c>
      <c r="AW35">
        <f t="shared" si="29"/>
        <v>18.070381797422439</v>
      </c>
      <c r="AX35">
        <f t="shared" si="30"/>
        <v>-142.15377819749193</v>
      </c>
      <c r="AY35">
        <f t="shared" si="31"/>
        <v>1</v>
      </c>
      <c r="AZ35">
        <f t="shared" si="32"/>
        <v>2.1998486997811994E-2</v>
      </c>
      <c r="BA35">
        <f t="shared" si="33"/>
        <v>-0.2133559322033898</v>
      </c>
      <c r="BB35" t="s">
        <v>253</v>
      </c>
      <c r="BC35">
        <v>0</v>
      </c>
      <c r="BD35">
        <f t="shared" si="34"/>
        <v>1.77</v>
      </c>
      <c r="BE35">
        <f t="shared" si="35"/>
        <v>-0.33797913950456487</v>
      </c>
      <c r="BF35">
        <f t="shared" si="36"/>
        <v>-0.27122295957941911</v>
      </c>
      <c r="BG35">
        <f t="shared" si="37"/>
        <v>1.0961717362501142</v>
      </c>
      <c r="BH35">
        <f t="shared" si="38"/>
        <v>0.40897640104232685</v>
      </c>
      <c r="BI35">
        <f t="shared" si="39"/>
        <v>999.99893548387104</v>
      </c>
      <c r="BJ35">
        <f t="shared" si="40"/>
        <v>841.19853317498598</v>
      </c>
      <c r="BK35">
        <f t="shared" si="41"/>
        <v>0.84119942864534547</v>
      </c>
      <c r="BL35">
        <f t="shared" si="42"/>
        <v>0.1923988572906912</v>
      </c>
      <c r="BM35">
        <v>0.62554964725562501</v>
      </c>
      <c r="BN35">
        <v>0.5</v>
      </c>
      <c r="BO35" t="s">
        <v>254</v>
      </c>
      <c r="BP35">
        <v>1684846629.8</v>
      </c>
      <c r="BQ35">
        <v>400.00770967741897</v>
      </c>
      <c r="BR35">
        <v>402.58512903225801</v>
      </c>
      <c r="BS35">
        <v>15.8967193548387</v>
      </c>
      <c r="BT35">
        <v>15.117725806451601</v>
      </c>
      <c r="BU35">
        <v>500.00038709677398</v>
      </c>
      <c r="BV35">
        <v>95.272841935483896</v>
      </c>
      <c r="BW35">
        <v>0.19993654838709701</v>
      </c>
      <c r="BX35">
        <v>27.977893548387101</v>
      </c>
      <c r="BY35">
        <v>27.9739838709677</v>
      </c>
      <c r="BZ35">
        <v>999.9</v>
      </c>
      <c r="CA35">
        <v>10002.580645161301</v>
      </c>
      <c r="CB35">
        <v>0</v>
      </c>
      <c r="CC35">
        <v>74.040990322580697</v>
      </c>
      <c r="CD35">
        <v>999.99893548387104</v>
      </c>
      <c r="CE35">
        <v>0.96001893548387096</v>
      </c>
      <c r="CF35">
        <v>3.99812677419355E-2</v>
      </c>
      <c r="CG35">
        <v>0</v>
      </c>
      <c r="CH35">
        <v>2.3878193548387099</v>
      </c>
      <c r="CI35">
        <v>0</v>
      </c>
      <c r="CJ35">
        <v>625.29412903225796</v>
      </c>
      <c r="CK35">
        <v>9334.3767741935499</v>
      </c>
      <c r="CL35">
        <v>40.5</v>
      </c>
      <c r="CM35">
        <v>43.125</v>
      </c>
      <c r="CN35">
        <v>41.639000000000003</v>
      </c>
      <c r="CO35">
        <v>41.616870967741903</v>
      </c>
      <c r="CP35">
        <v>40.375</v>
      </c>
      <c r="CQ35">
        <v>960.01935483871</v>
      </c>
      <c r="CR35">
        <v>39.980967741935501</v>
      </c>
      <c r="CS35">
        <v>0</v>
      </c>
      <c r="CT35">
        <v>59.400000095367403</v>
      </c>
      <c r="CU35">
        <v>2.3682230769230799</v>
      </c>
      <c r="CV35">
        <v>0.35381196927622899</v>
      </c>
      <c r="CW35">
        <v>0.38851281672889199</v>
      </c>
      <c r="CX35">
        <v>625.33361538461497</v>
      </c>
      <c r="CY35">
        <v>15</v>
      </c>
      <c r="CZ35">
        <v>1684845489.5999999</v>
      </c>
      <c r="DA35" t="s">
        <v>255</v>
      </c>
      <c r="DB35">
        <v>4</v>
      </c>
      <c r="DC35">
        <v>-3.907</v>
      </c>
      <c r="DD35">
        <v>0.34699999999999998</v>
      </c>
      <c r="DE35">
        <v>402</v>
      </c>
      <c r="DF35">
        <v>15</v>
      </c>
      <c r="DG35">
        <v>1.34</v>
      </c>
      <c r="DH35">
        <v>0.2</v>
      </c>
      <c r="DI35">
        <v>-2.5936530769230801</v>
      </c>
      <c r="DJ35">
        <v>0.109617075044864</v>
      </c>
      <c r="DK35">
        <v>9.3026017608360503E-2</v>
      </c>
      <c r="DL35">
        <v>1</v>
      </c>
      <c r="DM35">
        <v>2.38532954545455</v>
      </c>
      <c r="DN35">
        <v>0.1482272496324</v>
      </c>
      <c r="DO35">
        <v>0.211291233285789</v>
      </c>
      <c r="DP35">
        <v>1</v>
      </c>
      <c r="DQ35">
        <v>0.77495584615384605</v>
      </c>
      <c r="DR35">
        <v>3.8666370699221402E-2</v>
      </c>
      <c r="DS35">
        <v>5.7335031524721703E-3</v>
      </c>
      <c r="DT35">
        <v>1</v>
      </c>
      <c r="DU35">
        <v>3</v>
      </c>
      <c r="DV35">
        <v>3</v>
      </c>
      <c r="DW35" t="s">
        <v>260</v>
      </c>
      <c r="DX35">
        <v>100</v>
      </c>
      <c r="DY35">
        <v>100</v>
      </c>
      <c r="DZ35">
        <v>-3.907</v>
      </c>
      <c r="EA35">
        <v>0.34699999999999998</v>
      </c>
      <c r="EB35">
        <v>2</v>
      </c>
      <c r="EC35">
        <v>515.84100000000001</v>
      </c>
      <c r="ED35">
        <v>415.51</v>
      </c>
      <c r="EE35">
        <v>25.885999999999999</v>
      </c>
      <c r="EF35">
        <v>30.144500000000001</v>
      </c>
      <c r="EG35">
        <v>29.9999</v>
      </c>
      <c r="EH35">
        <v>30.331499999999998</v>
      </c>
      <c r="EI35">
        <v>30.369199999999999</v>
      </c>
      <c r="EJ35">
        <v>20.179300000000001</v>
      </c>
      <c r="EK35">
        <v>28.578399999999998</v>
      </c>
      <c r="EL35">
        <v>0</v>
      </c>
      <c r="EM35">
        <v>25.902899999999999</v>
      </c>
      <c r="EN35">
        <v>402.65899999999999</v>
      </c>
      <c r="EO35">
        <v>15.162599999999999</v>
      </c>
      <c r="EP35">
        <v>100.50700000000001</v>
      </c>
      <c r="EQ35">
        <v>90.389300000000006</v>
      </c>
    </row>
    <row r="36" spans="1:147" x14ac:dyDescent="0.3">
      <c r="A36">
        <v>20</v>
      </c>
      <c r="B36">
        <v>1684846757.3</v>
      </c>
      <c r="C36">
        <v>1200.2000000476801</v>
      </c>
      <c r="D36" t="s">
        <v>312</v>
      </c>
      <c r="E36" t="s">
        <v>313</v>
      </c>
      <c r="F36">
        <v>1684846749.3</v>
      </c>
      <c r="G36">
        <f t="shared" si="0"/>
        <v>6.041799554198834E-3</v>
      </c>
      <c r="H36">
        <f t="shared" si="1"/>
        <v>2.3285115827728413</v>
      </c>
      <c r="I36">
        <f t="shared" si="2"/>
        <v>400.12738709677399</v>
      </c>
      <c r="J36">
        <f t="shared" si="3"/>
        <v>371.08848204638116</v>
      </c>
      <c r="K36">
        <f t="shared" si="4"/>
        <v>35.428761023066052</v>
      </c>
      <c r="L36">
        <f t="shared" si="5"/>
        <v>38.201179131352376</v>
      </c>
      <c r="M36">
        <f t="shared" si="6"/>
        <v>0.26633515751663278</v>
      </c>
      <c r="N36">
        <f t="shared" si="7"/>
        <v>3.3525135378799527</v>
      </c>
      <c r="O36">
        <f t="shared" si="8"/>
        <v>0.25511403869874388</v>
      </c>
      <c r="P36">
        <f t="shared" si="9"/>
        <v>0.16041505083883695</v>
      </c>
      <c r="Q36">
        <f t="shared" si="10"/>
        <v>16.522480333073204</v>
      </c>
      <c r="R36">
        <f t="shared" si="11"/>
        <v>26.925163258586281</v>
      </c>
      <c r="S36">
        <f t="shared" si="12"/>
        <v>27.652174193548401</v>
      </c>
      <c r="T36">
        <f t="shared" si="13"/>
        <v>3.7185687848895004</v>
      </c>
      <c r="U36">
        <f t="shared" si="14"/>
        <v>39.524852120991433</v>
      </c>
      <c r="V36">
        <f t="shared" si="15"/>
        <v>1.5195437646312484</v>
      </c>
      <c r="W36">
        <f t="shared" si="16"/>
        <v>3.8445273874262695</v>
      </c>
      <c r="X36">
        <f t="shared" si="17"/>
        <v>2.1990250202582518</v>
      </c>
      <c r="Y36">
        <f t="shared" si="18"/>
        <v>-266.44336034016857</v>
      </c>
      <c r="Z36">
        <f t="shared" si="19"/>
        <v>103.23093098504297</v>
      </c>
      <c r="AA36">
        <f t="shared" si="20"/>
        <v>6.7078125605807228</v>
      </c>
      <c r="AB36">
        <f t="shared" si="21"/>
        <v>-139.98213646147167</v>
      </c>
      <c r="AC36">
        <v>-3.9464742526965198E-2</v>
      </c>
      <c r="AD36">
        <v>4.43026307878484E-2</v>
      </c>
      <c r="AE36">
        <v>3.3402430843997699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50121.609494028511</v>
      </c>
      <c r="AK36" t="s">
        <v>251</v>
      </c>
      <c r="AL36">
        <v>2.31573846153846</v>
      </c>
      <c r="AM36">
        <v>1.39236</v>
      </c>
      <c r="AN36">
        <f t="shared" si="25"/>
        <v>-0.92337846153845993</v>
      </c>
      <c r="AO36">
        <f t="shared" si="26"/>
        <v>-0.66317508513492196</v>
      </c>
      <c r="AP36">
        <v>-0.43471319720601198</v>
      </c>
      <c r="AQ36" t="s">
        <v>314</v>
      </c>
      <c r="AR36">
        <v>2.3174076923076901</v>
      </c>
      <c r="AS36">
        <v>2.0934300000000001</v>
      </c>
      <c r="AT36">
        <f t="shared" si="27"/>
        <v>-0.10699077222915987</v>
      </c>
      <c r="AU36">
        <v>0.5</v>
      </c>
      <c r="AV36">
        <f t="shared" si="28"/>
        <v>84.301099377611237</v>
      </c>
      <c r="AW36">
        <f t="shared" si="29"/>
        <v>2.3285115827728413</v>
      </c>
      <c r="AX36">
        <f t="shared" si="30"/>
        <v>-4.5097198610888878</v>
      </c>
      <c r="AY36">
        <f t="shared" si="31"/>
        <v>1</v>
      </c>
      <c r="AZ36">
        <f t="shared" si="32"/>
        <v>3.2778039674209905E-2</v>
      </c>
      <c r="BA36">
        <f t="shared" si="33"/>
        <v>-0.33489058626273627</v>
      </c>
      <c r="BB36" t="s">
        <v>253</v>
      </c>
      <c r="BC36">
        <v>0</v>
      </c>
      <c r="BD36">
        <f t="shared" si="34"/>
        <v>2.0934300000000001</v>
      </c>
      <c r="BE36">
        <f t="shared" si="35"/>
        <v>-0.10699077222915976</v>
      </c>
      <c r="BF36">
        <f t="shared" si="36"/>
        <v>-0.50351202275273643</v>
      </c>
      <c r="BG36">
        <f t="shared" si="37"/>
        <v>1.0075086245376284</v>
      </c>
      <c r="BH36">
        <f t="shared" si="38"/>
        <v>0.75924448013649015</v>
      </c>
      <c r="BI36">
        <f t="shared" si="39"/>
        <v>100.001680645161</v>
      </c>
      <c r="BJ36">
        <f t="shared" si="40"/>
        <v>84.301099377611237</v>
      </c>
      <c r="BK36">
        <f t="shared" si="41"/>
        <v>0.84299682599074899</v>
      </c>
      <c r="BL36">
        <f t="shared" si="42"/>
        <v>0.19599365198149787</v>
      </c>
      <c r="BM36">
        <v>0.62554964725562501</v>
      </c>
      <c r="BN36">
        <v>0.5</v>
      </c>
      <c r="BO36" t="s">
        <v>254</v>
      </c>
      <c r="BP36">
        <v>1684846749.3</v>
      </c>
      <c r="BQ36">
        <v>400.12738709677399</v>
      </c>
      <c r="BR36">
        <v>400.72116129032298</v>
      </c>
      <c r="BS36">
        <v>15.9160290322581</v>
      </c>
      <c r="BT36">
        <v>15.1721677419355</v>
      </c>
      <c r="BU36">
        <v>499.998032258065</v>
      </c>
      <c r="BV36">
        <v>95.272564516128995</v>
      </c>
      <c r="BW36">
        <v>0.19997838709677401</v>
      </c>
      <c r="BX36">
        <v>28.2233290322581</v>
      </c>
      <c r="BY36">
        <v>27.652174193548401</v>
      </c>
      <c r="BZ36">
        <v>999.9</v>
      </c>
      <c r="CA36">
        <v>9989.3548387096798</v>
      </c>
      <c r="CB36">
        <v>0</v>
      </c>
      <c r="CC36">
        <v>74.068603225806498</v>
      </c>
      <c r="CD36">
        <v>100.001680645161</v>
      </c>
      <c r="CE36">
        <v>0.90014003225806505</v>
      </c>
      <c r="CF36">
        <v>9.9859554838709702E-2</v>
      </c>
      <c r="CG36">
        <v>0</v>
      </c>
      <c r="CH36">
        <v>2.3335677419354801</v>
      </c>
      <c r="CI36">
        <v>0</v>
      </c>
      <c r="CJ36">
        <v>57.1350870967742</v>
      </c>
      <c r="CK36">
        <v>914.39800000000002</v>
      </c>
      <c r="CL36">
        <v>39.8324838709677</v>
      </c>
      <c r="CM36">
        <v>43.25</v>
      </c>
      <c r="CN36">
        <v>41.646999999999998</v>
      </c>
      <c r="CO36">
        <v>41.651000000000003</v>
      </c>
      <c r="CP36">
        <v>40.155000000000001</v>
      </c>
      <c r="CQ36">
        <v>90.015806451612903</v>
      </c>
      <c r="CR36">
        <v>9.99</v>
      </c>
      <c r="CS36">
        <v>0</v>
      </c>
      <c r="CT36">
        <v>118.60000014305101</v>
      </c>
      <c r="CU36">
        <v>2.3174076923076901</v>
      </c>
      <c r="CV36">
        <v>0.38667350132308598</v>
      </c>
      <c r="CW36">
        <v>-2.2071782735638298E-2</v>
      </c>
      <c r="CX36">
        <v>57.125884615384599</v>
      </c>
      <c r="CY36">
        <v>15</v>
      </c>
      <c r="CZ36">
        <v>1684845489.5999999</v>
      </c>
      <c r="DA36" t="s">
        <v>255</v>
      </c>
      <c r="DB36">
        <v>4</v>
      </c>
      <c r="DC36">
        <v>-3.907</v>
      </c>
      <c r="DD36">
        <v>0.34699999999999998</v>
      </c>
      <c r="DE36">
        <v>402</v>
      </c>
      <c r="DF36">
        <v>15</v>
      </c>
      <c r="DG36">
        <v>1.34</v>
      </c>
      <c r="DH36">
        <v>0.2</v>
      </c>
      <c r="DI36">
        <v>-0.58448621153846103</v>
      </c>
      <c r="DJ36">
        <v>-4.45786169213414E-2</v>
      </c>
      <c r="DK36">
        <v>0.10573187951922</v>
      </c>
      <c r="DL36">
        <v>1</v>
      </c>
      <c r="DM36">
        <v>2.3516113636363598</v>
      </c>
      <c r="DN36">
        <v>-0.11162898783268201</v>
      </c>
      <c r="DO36">
        <v>0.22412968264733499</v>
      </c>
      <c r="DP36">
        <v>1</v>
      </c>
      <c r="DQ36">
        <v>0.75911078846153801</v>
      </c>
      <c r="DR36">
        <v>-0.183097261162806</v>
      </c>
      <c r="DS36">
        <v>2.80122816068352E-2</v>
      </c>
      <c r="DT36">
        <v>0</v>
      </c>
      <c r="DU36">
        <v>2</v>
      </c>
      <c r="DV36">
        <v>3</v>
      </c>
      <c r="DW36" t="s">
        <v>256</v>
      </c>
      <c r="DX36">
        <v>100</v>
      </c>
      <c r="DY36">
        <v>100</v>
      </c>
      <c r="DZ36">
        <v>-3.907</v>
      </c>
      <c r="EA36">
        <v>0.34699999999999998</v>
      </c>
      <c r="EB36">
        <v>2</v>
      </c>
      <c r="EC36">
        <v>515.673</v>
      </c>
      <c r="ED36">
        <v>416.10300000000001</v>
      </c>
      <c r="EE36">
        <v>30.1021</v>
      </c>
      <c r="EF36">
        <v>30.113199999999999</v>
      </c>
      <c r="EG36">
        <v>29.999700000000001</v>
      </c>
      <c r="EH36">
        <v>30.310600000000001</v>
      </c>
      <c r="EI36">
        <v>30.348400000000002</v>
      </c>
      <c r="EJ36">
        <v>20.105699999999999</v>
      </c>
      <c r="EK36">
        <v>27.3919</v>
      </c>
      <c r="EL36">
        <v>0</v>
      </c>
      <c r="EM36">
        <v>30.189900000000002</v>
      </c>
      <c r="EN36">
        <v>400.75599999999997</v>
      </c>
      <c r="EO36">
        <v>15.3429</v>
      </c>
      <c r="EP36">
        <v>100.511</v>
      </c>
      <c r="EQ36">
        <v>90.394900000000007</v>
      </c>
    </row>
    <row r="37" spans="1:147" x14ac:dyDescent="0.3">
      <c r="A37">
        <v>21</v>
      </c>
      <c r="B37">
        <v>1684846817.3</v>
      </c>
      <c r="C37">
        <v>1260.2000000476801</v>
      </c>
      <c r="D37" t="s">
        <v>315</v>
      </c>
      <c r="E37" t="s">
        <v>316</v>
      </c>
      <c r="F37">
        <v>1684846809.3</v>
      </c>
      <c r="G37">
        <f t="shared" si="0"/>
        <v>5.4204277073202243E-3</v>
      </c>
      <c r="H37">
        <f t="shared" si="1"/>
        <v>2.8988565593187152</v>
      </c>
      <c r="I37">
        <f t="shared" si="2"/>
        <v>400.02064516129002</v>
      </c>
      <c r="J37">
        <f t="shared" si="3"/>
        <v>364.35123551500783</v>
      </c>
      <c r="K37">
        <f t="shared" si="4"/>
        <v>34.785333999350044</v>
      </c>
      <c r="L37">
        <f t="shared" si="5"/>
        <v>38.190763176368591</v>
      </c>
      <c r="M37">
        <f t="shared" si="6"/>
        <v>0.23021915803054946</v>
      </c>
      <c r="N37">
        <f t="shared" si="7"/>
        <v>3.3537039530623458</v>
      </c>
      <c r="O37">
        <f t="shared" si="8"/>
        <v>0.22178599184081998</v>
      </c>
      <c r="P37">
        <f t="shared" si="9"/>
        <v>0.13934819412392266</v>
      </c>
      <c r="Q37">
        <f t="shared" si="10"/>
        <v>16.520290832651224</v>
      </c>
      <c r="R37">
        <f t="shared" si="11"/>
        <v>27.645890874061362</v>
      </c>
      <c r="S37">
        <f t="shared" si="12"/>
        <v>28.1979935483871</v>
      </c>
      <c r="T37">
        <f t="shared" si="13"/>
        <v>3.8388621915589449</v>
      </c>
      <c r="U37">
        <f t="shared" si="14"/>
        <v>39.531680373239105</v>
      </c>
      <c r="V37">
        <f t="shared" si="15"/>
        <v>1.5716526571963598</v>
      </c>
      <c r="W37">
        <f t="shared" si="16"/>
        <v>3.9756788539155727</v>
      </c>
      <c r="X37">
        <f t="shared" si="17"/>
        <v>2.2672095343625851</v>
      </c>
      <c r="Y37">
        <f t="shared" si="18"/>
        <v>-239.04086189282188</v>
      </c>
      <c r="Z37">
        <f t="shared" si="19"/>
        <v>109.01543206631196</v>
      </c>
      <c r="AA37">
        <f t="shared" si="20"/>
        <v>7.1208943445445065</v>
      </c>
      <c r="AB37">
        <f t="shared" si="21"/>
        <v>-106.3842446493142</v>
      </c>
      <c r="AC37">
        <v>-3.9482334319657898E-2</v>
      </c>
      <c r="AD37">
        <v>4.4322379116271703E-2</v>
      </c>
      <c r="AE37">
        <v>3.34142802990822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50047.062351453773</v>
      </c>
      <c r="AK37" t="s">
        <v>251</v>
      </c>
      <c r="AL37">
        <v>2.31573846153846</v>
      </c>
      <c r="AM37">
        <v>1.39236</v>
      </c>
      <c r="AN37">
        <f t="shared" si="25"/>
        <v>-0.92337846153845993</v>
      </c>
      <c r="AO37">
        <f t="shared" si="26"/>
        <v>-0.66317508513492196</v>
      </c>
      <c r="AP37">
        <v>-0.43471319720601198</v>
      </c>
      <c r="AQ37" t="s">
        <v>317</v>
      </c>
      <c r="AR37">
        <v>2.3404730769230802</v>
      </c>
      <c r="AS37">
        <v>1.516</v>
      </c>
      <c r="AT37">
        <f t="shared" si="27"/>
        <v>-0.54384767607063322</v>
      </c>
      <c r="AU37">
        <v>0.5</v>
      </c>
      <c r="AV37">
        <f t="shared" si="28"/>
        <v>84.289786991104592</v>
      </c>
      <c r="AW37">
        <f t="shared" si="29"/>
        <v>2.8988565593187152</v>
      </c>
      <c r="AX37">
        <f t="shared" si="30"/>
        <v>-22.920402385800461</v>
      </c>
      <c r="AY37">
        <f t="shared" si="31"/>
        <v>1</v>
      </c>
      <c r="AZ37">
        <f t="shared" si="32"/>
        <v>3.9548916606901983E-2</v>
      </c>
      <c r="BA37">
        <f t="shared" si="33"/>
        <v>-8.1556728232189957E-2</v>
      </c>
      <c r="BB37" t="s">
        <v>253</v>
      </c>
      <c r="BC37">
        <v>0</v>
      </c>
      <c r="BD37">
        <f t="shared" si="34"/>
        <v>1.516</v>
      </c>
      <c r="BE37">
        <f t="shared" si="35"/>
        <v>-0.54384767607063333</v>
      </c>
      <c r="BF37">
        <f t="shared" si="36"/>
        <v>-8.8798873854462904E-2</v>
      </c>
      <c r="BG37">
        <f t="shared" si="37"/>
        <v>1.0309283804320704</v>
      </c>
      <c r="BH37">
        <f t="shared" si="38"/>
        <v>0.13389959279968563</v>
      </c>
      <c r="BI37">
        <f t="shared" si="39"/>
        <v>99.988241935483899</v>
      </c>
      <c r="BJ37">
        <f t="shared" si="40"/>
        <v>84.289786991104592</v>
      </c>
      <c r="BK37">
        <f t="shared" si="41"/>
        <v>0.8429969900410037</v>
      </c>
      <c r="BL37">
        <f t="shared" si="42"/>
        <v>0.19599398008200769</v>
      </c>
      <c r="BM37">
        <v>0.62554964725562501</v>
      </c>
      <c r="BN37">
        <v>0.5</v>
      </c>
      <c r="BO37" t="s">
        <v>254</v>
      </c>
      <c r="BP37">
        <v>1684846809.3</v>
      </c>
      <c r="BQ37">
        <v>400.02064516129002</v>
      </c>
      <c r="BR37">
        <v>400.65458064516099</v>
      </c>
      <c r="BS37">
        <v>16.4619258064516</v>
      </c>
      <c r="BT37">
        <v>15.7949548387097</v>
      </c>
      <c r="BU37">
        <v>500.01103225806401</v>
      </c>
      <c r="BV37">
        <v>95.271961290322594</v>
      </c>
      <c r="BW37">
        <v>0.200019064516129</v>
      </c>
      <c r="BX37">
        <v>28.8009387096774</v>
      </c>
      <c r="BY37">
        <v>28.1979935483871</v>
      </c>
      <c r="BZ37">
        <v>999.9</v>
      </c>
      <c r="CA37">
        <v>9993.8709677419392</v>
      </c>
      <c r="CB37">
        <v>0</v>
      </c>
      <c r="CC37">
        <v>74.061700000000002</v>
      </c>
      <c r="CD37">
        <v>99.988241935483899</v>
      </c>
      <c r="CE37">
        <v>0.90013183870967695</v>
      </c>
      <c r="CF37">
        <v>9.9867725806451604E-2</v>
      </c>
      <c r="CG37">
        <v>0</v>
      </c>
      <c r="CH37">
        <v>2.3356645161290301</v>
      </c>
      <c r="CI37">
        <v>0</v>
      </c>
      <c r="CJ37">
        <v>56.693619354838702</v>
      </c>
      <c r="CK37">
        <v>914.27280645161295</v>
      </c>
      <c r="CL37">
        <v>39.408999999999999</v>
      </c>
      <c r="CM37">
        <v>43.186999999999998</v>
      </c>
      <c r="CN37">
        <v>41.412999999999997</v>
      </c>
      <c r="CO37">
        <v>41.586387096774203</v>
      </c>
      <c r="CP37">
        <v>39.8343548387097</v>
      </c>
      <c r="CQ37">
        <v>90.001612903225805</v>
      </c>
      <c r="CR37">
        <v>9.9890322580645208</v>
      </c>
      <c r="CS37">
        <v>0</v>
      </c>
      <c r="CT37">
        <v>59.600000143051098</v>
      </c>
      <c r="CU37">
        <v>2.3404730769230802</v>
      </c>
      <c r="CV37">
        <v>0.33473845606689101</v>
      </c>
      <c r="CW37">
        <v>0.381405105129899</v>
      </c>
      <c r="CX37">
        <v>56.723988461538497</v>
      </c>
      <c r="CY37">
        <v>15</v>
      </c>
      <c r="CZ37">
        <v>1684845489.5999999</v>
      </c>
      <c r="DA37" t="s">
        <v>255</v>
      </c>
      <c r="DB37">
        <v>4</v>
      </c>
      <c r="DC37">
        <v>-3.907</v>
      </c>
      <c r="DD37">
        <v>0.34699999999999998</v>
      </c>
      <c r="DE37">
        <v>402</v>
      </c>
      <c r="DF37">
        <v>15</v>
      </c>
      <c r="DG37">
        <v>1.34</v>
      </c>
      <c r="DH37">
        <v>0.2</v>
      </c>
      <c r="DI37">
        <v>-0.65549409615384602</v>
      </c>
      <c r="DJ37">
        <v>5.3601627251682299E-2</v>
      </c>
      <c r="DK37">
        <v>0.12481106446210501</v>
      </c>
      <c r="DL37">
        <v>1</v>
      </c>
      <c r="DM37">
        <v>2.35689318181818</v>
      </c>
      <c r="DN37">
        <v>5.1912726497187603E-2</v>
      </c>
      <c r="DO37">
        <v>0.17368818507696701</v>
      </c>
      <c r="DP37">
        <v>1</v>
      </c>
      <c r="DQ37">
        <v>0.67198992307692296</v>
      </c>
      <c r="DR37">
        <v>-5.1015869546653402E-2</v>
      </c>
      <c r="DS37">
        <v>1.22668373499858E-2</v>
      </c>
      <c r="DT37">
        <v>1</v>
      </c>
      <c r="DU37">
        <v>3</v>
      </c>
      <c r="DV37">
        <v>3</v>
      </c>
      <c r="DW37" t="s">
        <v>260</v>
      </c>
      <c r="DX37">
        <v>100</v>
      </c>
      <c r="DY37">
        <v>100</v>
      </c>
      <c r="DZ37">
        <v>-3.907</v>
      </c>
      <c r="EA37">
        <v>0.34699999999999998</v>
      </c>
      <c r="EB37">
        <v>2</v>
      </c>
      <c r="EC37">
        <v>516.16200000000003</v>
      </c>
      <c r="ED37">
        <v>417.22899999999998</v>
      </c>
      <c r="EE37">
        <v>30.1035</v>
      </c>
      <c r="EF37">
        <v>30.081900000000001</v>
      </c>
      <c r="EG37">
        <v>29.9999</v>
      </c>
      <c r="EH37">
        <v>30.292400000000001</v>
      </c>
      <c r="EI37">
        <v>30.332899999999999</v>
      </c>
      <c r="EJ37">
        <v>20.115200000000002</v>
      </c>
      <c r="EK37">
        <v>23.7377</v>
      </c>
      <c r="EL37">
        <v>0</v>
      </c>
      <c r="EM37">
        <v>30.1</v>
      </c>
      <c r="EN37">
        <v>400.79500000000002</v>
      </c>
      <c r="EO37">
        <v>15.9419</v>
      </c>
      <c r="EP37">
        <v>100.515</v>
      </c>
      <c r="EQ37">
        <v>90.396699999999996</v>
      </c>
    </row>
    <row r="38" spans="1:147" x14ac:dyDescent="0.3">
      <c r="A38">
        <v>22</v>
      </c>
      <c r="B38">
        <v>1684846877.3</v>
      </c>
      <c r="C38">
        <v>1320.2000000476801</v>
      </c>
      <c r="D38" t="s">
        <v>318</v>
      </c>
      <c r="E38" t="s">
        <v>319</v>
      </c>
      <c r="F38">
        <v>1684846869.3</v>
      </c>
      <c r="G38">
        <f t="shared" si="0"/>
        <v>5.2808894146056887E-3</v>
      </c>
      <c r="H38">
        <f t="shared" si="1"/>
        <v>2.7654016468543614</v>
      </c>
      <c r="I38">
        <f t="shared" si="2"/>
        <v>400.04383870967803</v>
      </c>
      <c r="J38">
        <f t="shared" si="3"/>
        <v>365.65783574352633</v>
      </c>
      <c r="K38">
        <f t="shared" si="4"/>
        <v>34.910153814710284</v>
      </c>
      <c r="L38">
        <f t="shared" si="5"/>
        <v>38.193060771101671</v>
      </c>
      <c r="M38">
        <f t="shared" si="6"/>
        <v>0.22999464910088988</v>
      </c>
      <c r="N38">
        <f t="shared" si="7"/>
        <v>3.3557788537400288</v>
      </c>
      <c r="O38">
        <f t="shared" si="8"/>
        <v>0.22158259896124649</v>
      </c>
      <c r="P38">
        <f t="shared" si="9"/>
        <v>0.13921928016029059</v>
      </c>
      <c r="Q38">
        <f t="shared" si="10"/>
        <v>16.519983543487573</v>
      </c>
      <c r="R38">
        <f t="shared" si="11"/>
        <v>27.551554132040721</v>
      </c>
      <c r="S38">
        <f t="shared" si="12"/>
        <v>28.051396774193599</v>
      </c>
      <c r="T38">
        <f t="shared" si="13"/>
        <v>3.8062248608878133</v>
      </c>
      <c r="U38">
        <f t="shared" si="14"/>
        <v>40.421137341172425</v>
      </c>
      <c r="V38">
        <f t="shared" si="15"/>
        <v>1.595239869780178</v>
      </c>
      <c r="W38">
        <f t="shared" si="16"/>
        <v>3.9465486988048903</v>
      </c>
      <c r="X38">
        <f t="shared" si="17"/>
        <v>2.2109849911076354</v>
      </c>
      <c r="Y38">
        <f t="shared" si="18"/>
        <v>-232.88722318411087</v>
      </c>
      <c r="Z38">
        <f t="shared" si="19"/>
        <v>112.65685995277609</v>
      </c>
      <c r="AA38">
        <f t="shared" si="20"/>
        <v>7.3442030779654592</v>
      </c>
      <c r="AB38">
        <f t="shared" si="21"/>
        <v>-96.366176609881748</v>
      </c>
      <c r="AC38">
        <v>-3.9513002981883101E-2</v>
      </c>
      <c r="AD38">
        <v>4.4356807376341699E-2</v>
      </c>
      <c r="AE38">
        <v>3.3434933950265902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50105.412731940582</v>
      </c>
      <c r="AK38" t="s">
        <v>251</v>
      </c>
      <c r="AL38">
        <v>2.31573846153846</v>
      </c>
      <c r="AM38">
        <v>1.39236</v>
      </c>
      <c r="AN38">
        <f t="shared" si="25"/>
        <v>-0.92337846153845993</v>
      </c>
      <c r="AO38">
        <f t="shared" si="26"/>
        <v>-0.66317508513492196</v>
      </c>
      <c r="AP38">
        <v>-0.43471319720601198</v>
      </c>
      <c r="AQ38" t="s">
        <v>320</v>
      </c>
      <c r="AR38">
        <v>2.3501615384615402</v>
      </c>
      <c r="AS38">
        <v>1.3688</v>
      </c>
      <c r="AT38">
        <f t="shared" si="27"/>
        <v>-0.71695027649148169</v>
      </c>
      <c r="AU38">
        <v>0.5</v>
      </c>
      <c r="AV38">
        <f t="shared" si="28"/>
        <v>84.289426383952531</v>
      </c>
      <c r="AW38">
        <f t="shared" si="29"/>
        <v>2.7654016468543614</v>
      </c>
      <c r="AX38">
        <f t="shared" si="30"/>
        <v>-30.21566377564158</v>
      </c>
      <c r="AY38">
        <f t="shared" si="31"/>
        <v>1</v>
      </c>
      <c r="AZ38">
        <f t="shared" si="32"/>
        <v>3.7965792168086557E-2</v>
      </c>
      <c r="BA38">
        <f t="shared" si="33"/>
        <v>1.7212156633547651E-2</v>
      </c>
      <c r="BB38" t="s">
        <v>253</v>
      </c>
      <c r="BC38">
        <v>0</v>
      </c>
      <c r="BD38">
        <f t="shared" si="34"/>
        <v>1.3688</v>
      </c>
      <c r="BE38">
        <f t="shared" si="35"/>
        <v>-0.71695027649148169</v>
      </c>
      <c r="BF38">
        <f t="shared" si="36"/>
        <v>1.6920911258582569E-2</v>
      </c>
      <c r="BG38">
        <f t="shared" si="37"/>
        <v>1.0363519682864653</v>
      </c>
      <c r="BH38">
        <f t="shared" si="38"/>
        <v>-2.5514998433845016E-2</v>
      </c>
      <c r="BI38">
        <f t="shared" si="39"/>
        <v>99.987980645161301</v>
      </c>
      <c r="BJ38">
        <f t="shared" si="40"/>
        <v>84.289426383952531</v>
      </c>
      <c r="BK38">
        <f t="shared" si="41"/>
        <v>0.84299558647033779</v>
      </c>
      <c r="BL38">
        <f t="shared" si="42"/>
        <v>0.19599117294067547</v>
      </c>
      <c r="BM38">
        <v>0.62554964725562501</v>
      </c>
      <c r="BN38">
        <v>0.5</v>
      </c>
      <c r="BO38" t="s">
        <v>254</v>
      </c>
      <c r="BP38">
        <v>1684846869.3</v>
      </c>
      <c r="BQ38">
        <v>400.04383870967803</v>
      </c>
      <c r="BR38">
        <v>400.65412903225803</v>
      </c>
      <c r="BS38">
        <v>16.7089483870968</v>
      </c>
      <c r="BT38">
        <v>16.059290322580601</v>
      </c>
      <c r="BU38">
        <v>499.99551612903201</v>
      </c>
      <c r="BV38">
        <v>95.2721612903226</v>
      </c>
      <c r="BW38">
        <v>0.20002719354838699</v>
      </c>
      <c r="BX38">
        <v>28.6740967741936</v>
      </c>
      <c r="BY38">
        <v>28.051396774193599</v>
      </c>
      <c r="BZ38">
        <v>999.9</v>
      </c>
      <c r="CA38">
        <v>10001.6129032258</v>
      </c>
      <c r="CB38">
        <v>0</v>
      </c>
      <c r="CC38">
        <v>74.061700000000002</v>
      </c>
      <c r="CD38">
        <v>99.987980645161301</v>
      </c>
      <c r="CE38">
        <v>0.90012016129032302</v>
      </c>
      <c r="CF38">
        <v>9.9879445161290298E-2</v>
      </c>
      <c r="CG38">
        <v>0</v>
      </c>
      <c r="CH38">
        <v>2.3575774193548402</v>
      </c>
      <c r="CI38">
        <v>0</v>
      </c>
      <c r="CJ38">
        <v>54.784274193548399</v>
      </c>
      <c r="CK38">
        <v>914.26661290322602</v>
      </c>
      <c r="CL38">
        <v>39.076354838709698</v>
      </c>
      <c r="CM38">
        <v>43.0843548387097</v>
      </c>
      <c r="CN38">
        <v>41.155000000000001</v>
      </c>
      <c r="CO38">
        <v>41.5</v>
      </c>
      <c r="CP38">
        <v>39.568096774193499</v>
      </c>
      <c r="CQ38">
        <v>90.001935483870994</v>
      </c>
      <c r="CR38">
        <v>9.9838709677419395</v>
      </c>
      <c r="CS38">
        <v>0</v>
      </c>
      <c r="CT38">
        <v>59.400000095367403</v>
      </c>
      <c r="CU38">
        <v>2.3501615384615402</v>
      </c>
      <c r="CV38">
        <v>1.70461527248995E-2</v>
      </c>
      <c r="CW38">
        <v>-4.9308376186458398</v>
      </c>
      <c r="CX38">
        <v>54.7550076923077</v>
      </c>
      <c r="CY38">
        <v>15</v>
      </c>
      <c r="CZ38">
        <v>1684845489.5999999</v>
      </c>
      <c r="DA38" t="s">
        <v>255</v>
      </c>
      <c r="DB38">
        <v>4</v>
      </c>
      <c r="DC38">
        <v>-3.907</v>
      </c>
      <c r="DD38">
        <v>0.34699999999999998</v>
      </c>
      <c r="DE38">
        <v>402</v>
      </c>
      <c r="DF38">
        <v>15</v>
      </c>
      <c r="DG38">
        <v>1.34</v>
      </c>
      <c r="DH38">
        <v>0.2</v>
      </c>
      <c r="DI38">
        <v>-0.63660486538461503</v>
      </c>
      <c r="DJ38">
        <v>0.136312597968032</v>
      </c>
      <c r="DK38">
        <v>9.6200103785932495E-2</v>
      </c>
      <c r="DL38">
        <v>1</v>
      </c>
      <c r="DM38">
        <v>2.3387045454545499</v>
      </c>
      <c r="DN38">
        <v>3.9998200296529902E-2</v>
      </c>
      <c r="DO38">
        <v>0.14884263647854501</v>
      </c>
      <c r="DP38">
        <v>1</v>
      </c>
      <c r="DQ38">
        <v>0.64107380769230804</v>
      </c>
      <c r="DR38">
        <v>9.3643254503531295E-2</v>
      </c>
      <c r="DS38">
        <v>1.45848030801274E-2</v>
      </c>
      <c r="DT38">
        <v>1</v>
      </c>
      <c r="DU38">
        <v>3</v>
      </c>
      <c r="DV38">
        <v>3</v>
      </c>
      <c r="DW38" t="s">
        <v>260</v>
      </c>
      <c r="DX38">
        <v>100</v>
      </c>
      <c r="DY38">
        <v>100</v>
      </c>
      <c r="DZ38">
        <v>-3.907</v>
      </c>
      <c r="EA38">
        <v>0.34699999999999998</v>
      </c>
      <c r="EB38">
        <v>2</v>
      </c>
      <c r="EC38">
        <v>516.39800000000002</v>
      </c>
      <c r="ED38">
        <v>416.35700000000003</v>
      </c>
      <c r="EE38">
        <v>27.0274</v>
      </c>
      <c r="EF38">
        <v>30.068899999999999</v>
      </c>
      <c r="EG38">
        <v>29.9999</v>
      </c>
      <c r="EH38">
        <v>30.2742</v>
      </c>
      <c r="EI38">
        <v>30.314699999999998</v>
      </c>
      <c r="EJ38">
        <v>20.113700000000001</v>
      </c>
      <c r="EK38">
        <v>23.639900000000001</v>
      </c>
      <c r="EL38">
        <v>0</v>
      </c>
      <c r="EM38">
        <v>27.0579</v>
      </c>
      <c r="EN38">
        <v>400.59300000000002</v>
      </c>
      <c r="EO38">
        <v>15.8561</v>
      </c>
      <c r="EP38">
        <v>100.521</v>
      </c>
      <c r="EQ38">
        <v>90.395600000000002</v>
      </c>
    </row>
    <row r="39" spans="1:147" x14ac:dyDescent="0.3">
      <c r="A39">
        <v>23</v>
      </c>
      <c r="B39">
        <v>1684846937.3</v>
      </c>
      <c r="C39">
        <v>1380.2000000476801</v>
      </c>
      <c r="D39" t="s">
        <v>321</v>
      </c>
      <c r="E39" t="s">
        <v>322</v>
      </c>
      <c r="F39">
        <v>1684846929.3</v>
      </c>
      <c r="G39">
        <f t="shared" si="0"/>
        <v>5.3799990738966482E-3</v>
      </c>
      <c r="H39">
        <f t="shared" si="1"/>
        <v>3.1467174128479791</v>
      </c>
      <c r="I39">
        <f t="shared" si="2"/>
        <v>400.01712903225803</v>
      </c>
      <c r="J39">
        <f t="shared" si="3"/>
        <v>363.5724458436971</v>
      </c>
      <c r="K39">
        <f t="shared" si="4"/>
        <v>34.711114345655702</v>
      </c>
      <c r="L39">
        <f t="shared" si="5"/>
        <v>38.190573748894373</v>
      </c>
      <c r="M39">
        <f t="shared" si="6"/>
        <v>0.23594865716012067</v>
      </c>
      <c r="N39">
        <f t="shared" si="7"/>
        <v>3.3528088757314585</v>
      </c>
      <c r="O39">
        <f t="shared" si="8"/>
        <v>0.22709692410506591</v>
      </c>
      <c r="P39">
        <f t="shared" si="9"/>
        <v>0.14270320279022891</v>
      </c>
      <c r="Q39">
        <f t="shared" si="10"/>
        <v>16.52298643640794</v>
      </c>
      <c r="R39">
        <f t="shared" si="11"/>
        <v>27.326810639959756</v>
      </c>
      <c r="S39">
        <f t="shared" si="12"/>
        <v>27.8941032258065</v>
      </c>
      <c r="T39">
        <f t="shared" si="13"/>
        <v>3.7714755407488147</v>
      </c>
      <c r="U39">
        <f t="shared" si="14"/>
        <v>40.325651408235146</v>
      </c>
      <c r="V39">
        <f t="shared" si="15"/>
        <v>1.5730113039799807</v>
      </c>
      <c r="W39">
        <f t="shared" si="16"/>
        <v>3.9007709709526139</v>
      </c>
      <c r="X39">
        <f t="shared" si="17"/>
        <v>2.1984642367688343</v>
      </c>
      <c r="Y39">
        <f t="shared" si="18"/>
        <v>-237.2579591588422</v>
      </c>
      <c r="Z39">
        <f t="shared" si="19"/>
        <v>104.65867307668414</v>
      </c>
      <c r="AA39">
        <f t="shared" si="20"/>
        <v>6.8166660260278</v>
      </c>
      <c r="AB39">
        <f t="shared" si="21"/>
        <v>-109.25963361972232</v>
      </c>
      <c r="AC39">
        <v>-3.94691067528148E-2</v>
      </c>
      <c r="AD39">
        <v>4.4307530013691698E-2</v>
      </c>
      <c r="AE39">
        <v>3.3405370653177999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50085.390726734142</v>
      </c>
      <c r="AK39" t="s">
        <v>251</v>
      </c>
      <c r="AL39">
        <v>2.31573846153846</v>
      </c>
      <c r="AM39">
        <v>1.39236</v>
      </c>
      <c r="AN39">
        <f t="shared" si="25"/>
        <v>-0.92337846153845993</v>
      </c>
      <c r="AO39">
        <f t="shared" si="26"/>
        <v>-0.66317508513492196</v>
      </c>
      <c r="AP39">
        <v>-0.43471319720601198</v>
      </c>
      <c r="AQ39" t="s">
        <v>323</v>
      </c>
      <c r="AR39">
        <v>2.3026692307692298</v>
      </c>
      <c r="AS39">
        <v>1.9164000000000001</v>
      </c>
      <c r="AT39">
        <f t="shared" si="27"/>
        <v>-0.20155981568004044</v>
      </c>
      <c r="AU39">
        <v>0.5</v>
      </c>
      <c r="AV39">
        <f t="shared" si="28"/>
        <v>84.304547468977773</v>
      </c>
      <c r="AW39">
        <f t="shared" si="29"/>
        <v>3.1467174128479791</v>
      </c>
      <c r="AX39">
        <f t="shared" si="30"/>
        <v>-8.4962045244181894</v>
      </c>
      <c r="AY39">
        <f t="shared" si="31"/>
        <v>1</v>
      </c>
      <c r="AZ39">
        <f t="shared" si="32"/>
        <v>4.2482057226769163E-2</v>
      </c>
      <c r="BA39">
        <f t="shared" si="33"/>
        <v>-0.27345021916092677</v>
      </c>
      <c r="BB39" t="s">
        <v>253</v>
      </c>
      <c r="BC39">
        <v>0</v>
      </c>
      <c r="BD39">
        <f t="shared" si="34"/>
        <v>1.9164000000000001</v>
      </c>
      <c r="BE39">
        <f t="shared" si="35"/>
        <v>-0.20155981568004053</v>
      </c>
      <c r="BF39">
        <f t="shared" si="36"/>
        <v>-0.3763681806429372</v>
      </c>
      <c r="BG39">
        <f t="shared" si="37"/>
        <v>0.9672727973186438</v>
      </c>
      <c r="BH39">
        <f t="shared" si="38"/>
        <v>0.56752460862784926</v>
      </c>
      <c r="BI39">
        <f t="shared" si="39"/>
        <v>100.005890322581</v>
      </c>
      <c r="BJ39">
        <f t="shared" si="40"/>
        <v>84.304547468977773</v>
      </c>
      <c r="BK39">
        <f t="shared" si="41"/>
        <v>0.84299581951666391</v>
      </c>
      <c r="BL39">
        <f t="shared" si="42"/>
        <v>0.19599163903332778</v>
      </c>
      <c r="BM39">
        <v>0.62554964725562501</v>
      </c>
      <c r="BN39">
        <v>0.5</v>
      </c>
      <c r="BO39" t="s">
        <v>254</v>
      </c>
      <c r="BP39">
        <v>1684846929.3</v>
      </c>
      <c r="BQ39">
        <v>400.01712903225803</v>
      </c>
      <c r="BR39">
        <v>400.68006451612899</v>
      </c>
      <c r="BS39">
        <v>16.476093548387102</v>
      </c>
      <c r="BT39">
        <v>15.814090322580601</v>
      </c>
      <c r="BU39">
        <v>499.99861290322599</v>
      </c>
      <c r="BV39">
        <v>95.272332258064495</v>
      </c>
      <c r="BW39">
        <v>0.20001374193548399</v>
      </c>
      <c r="BX39">
        <v>28.4731064516129</v>
      </c>
      <c r="BY39">
        <v>27.8941032258065</v>
      </c>
      <c r="BZ39">
        <v>999.9</v>
      </c>
      <c r="CA39">
        <v>9990.4838709677406</v>
      </c>
      <c r="CB39">
        <v>0</v>
      </c>
      <c r="CC39">
        <v>74.061700000000002</v>
      </c>
      <c r="CD39">
        <v>100.005890322581</v>
      </c>
      <c r="CE39">
        <v>0.90010900000000005</v>
      </c>
      <c r="CF39">
        <v>9.9890693548387102E-2</v>
      </c>
      <c r="CG39">
        <v>0</v>
      </c>
      <c r="CH39">
        <v>2.3017774193548401</v>
      </c>
      <c r="CI39">
        <v>0</v>
      </c>
      <c r="CJ39">
        <v>52.496816129032197</v>
      </c>
      <c r="CK39">
        <v>914.42658064516104</v>
      </c>
      <c r="CL39">
        <v>38.793999999999997</v>
      </c>
      <c r="CM39">
        <v>42.935000000000002</v>
      </c>
      <c r="CN39">
        <v>40.906999999999996</v>
      </c>
      <c r="CO39">
        <v>41.375</v>
      </c>
      <c r="CP39">
        <v>39.330322580645102</v>
      </c>
      <c r="CQ39">
        <v>90.017419354838694</v>
      </c>
      <c r="CR39">
        <v>9.9864516129032292</v>
      </c>
      <c r="CS39">
        <v>0</v>
      </c>
      <c r="CT39">
        <v>59.200000047683702</v>
      </c>
      <c r="CU39">
        <v>2.3026692307692298</v>
      </c>
      <c r="CV39">
        <v>-0.18569571137889099</v>
      </c>
      <c r="CW39">
        <v>0.44562050086740002</v>
      </c>
      <c r="CX39">
        <v>52.489007692307702</v>
      </c>
      <c r="CY39">
        <v>15</v>
      </c>
      <c r="CZ39">
        <v>1684845489.5999999</v>
      </c>
      <c r="DA39" t="s">
        <v>255</v>
      </c>
      <c r="DB39">
        <v>4</v>
      </c>
      <c r="DC39">
        <v>-3.907</v>
      </c>
      <c r="DD39">
        <v>0.34699999999999998</v>
      </c>
      <c r="DE39">
        <v>402</v>
      </c>
      <c r="DF39">
        <v>15</v>
      </c>
      <c r="DG39">
        <v>1.34</v>
      </c>
      <c r="DH39">
        <v>0.2</v>
      </c>
      <c r="DI39">
        <v>-0.69981030769230801</v>
      </c>
      <c r="DJ39">
        <v>0.17178043541367999</v>
      </c>
      <c r="DK39">
        <v>0.113049870879479</v>
      </c>
      <c r="DL39">
        <v>1</v>
      </c>
      <c r="DM39">
        <v>2.3064772727272702</v>
      </c>
      <c r="DN39">
        <v>-0.192290520123127</v>
      </c>
      <c r="DO39">
        <v>0.21513052577408601</v>
      </c>
      <c r="DP39">
        <v>1</v>
      </c>
      <c r="DQ39">
        <v>0.66426446153846097</v>
      </c>
      <c r="DR39">
        <v>-2.3772632118179801E-2</v>
      </c>
      <c r="DS39">
        <v>5.0806675457127897E-3</v>
      </c>
      <c r="DT39">
        <v>1</v>
      </c>
      <c r="DU39">
        <v>3</v>
      </c>
      <c r="DV39">
        <v>3</v>
      </c>
      <c r="DW39" t="s">
        <v>260</v>
      </c>
      <c r="DX39">
        <v>100</v>
      </c>
      <c r="DY39">
        <v>100</v>
      </c>
      <c r="DZ39">
        <v>-3.907</v>
      </c>
      <c r="EA39">
        <v>0.34699999999999998</v>
      </c>
      <c r="EB39">
        <v>2</v>
      </c>
      <c r="EC39">
        <v>515.27599999999995</v>
      </c>
      <c r="ED39">
        <v>417.13099999999997</v>
      </c>
      <c r="EE39">
        <v>27.316800000000001</v>
      </c>
      <c r="EF39">
        <v>30.068899999999999</v>
      </c>
      <c r="EG39">
        <v>29.9999</v>
      </c>
      <c r="EH39">
        <v>30.261199999999999</v>
      </c>
      <c r="EI39">
        <v>30.3018</v>
      </c>
      <c r="EJ39">
        <v>20.114799999999999</v>
      </c>
      <c r="EK39">
        <v>24.831700000000001</v>
      </c>
      <c r="EL39">
        <v>0</v>
      </c>
      <c r="EM39">
        <v>27.3706</v>
      </c>
      <c r="EN39">
        <v>400.608</v>
      </c>
      <c r="EO39">
        <v>15.6694</v>
      </c>
      <c r="EP39">
        <v>100.526</v>
      </c>
      <c r="EQ39">
        <v>90.395200000000003</v>
      </c>
    </row>
    <row r="40" spans="1:147" x14ac:dyDescent="0.3">
      <c r="A40">
        <v>24</v>
      </c>
      <c r="B40">
        <v>1684846997.3</v>
      </c>
      <c r="C40">
        <v>1440.2000000476801</v>
      </c>
      <c r="D40" t="s">
        <v>324</v>
      </c>
      <c r="E40" t="s">
        <v>325</v>
      </c>
      <c r="F40">
        <v>1684846989.30323</v>
      </c>
      <c r="G40">
        <f t="shared" si="0"/>
        <v>5.3935235165426167E-3</v>
      </c>
      <c r="H40">
        <f t="shared" si="1"/>
        <v>2.982196582734173</v>
      </c>
      <c r="I40">
        <f t="shared" si="2"/>
        <v>400.00458064516101</v>
      </c>
      <c r="J40">
        <f t="shared" si="3"/>
        <v>364.6144321097683</v>
      </c>
      <c r="K40">
        <f t="shared" si="4"/>
        <v>34.809397248856229</v>
      </c>
      <c r="L40">
        <f t="shared" si="5"/>
        <v>38.188061477631578</v>
      </c>
      <c r="M40">
        <f t="shared" si="6"/>
        <v>0.23564685893657983</v>
      </c>
      <c r="N40">
        <f t="shared" si="7"/>
        <v>3.3560368855336127</v>
      </c>
      <c r="O40">
        <f t="shared" si="8"/>
        <v>0.22682545060842801</v>
      </c>
      <c r="P40">
        <f t="shared" si="9"/>
        <v>0.14253096143222638</v>
      </c>
      <c r="Q40">
        <f t="shared" si="10"/>
        <v>16.522152600438979</v>
      </c>
      <c r="R40">
        <f t="shared" si="11"/>
        <v>27.29398337765647</v>
      </c>
      <c r="S40">
        <f t="shared" si="12"/>
        <v>27.882164516128999</v>
      </c>
      <c r="T40">
        <f t="shared" si="13"/>
        <v>3.7688493773998886</v>
      </c>
      <c r="U40">
        <f t="shared" si="14"/>
        <v>40.118503639616563</v>
      </c>
      <c r="V40">
        <f t="shared" si="15"/>
        <v>1.562138370147417</v>
      </c>
      <c r="W40">
        <f t="shared" si="16"/>
        <v>3.8938101584746625</v>
      </c>
      <c r="X40">
        <f t="shared" si="17"/>
        <v>2.2067110072524718</v>
      </c>
      <c r="Y40">
        <f t="shared" si="18"/>
        <v>-237.8543870795294</v>
      </c>
      <c r="Z40">
        <f t="shared" si="19"/>
        <v>101.35735605293226</v>
      </c>
      <c r="AA40">
        <f t="shared" si="20"/>
        <v>6.5938914510561375</v>
      </c>
      <c r="AB40">
        <f t="shared" si="21"/>
        <v>-113.38098697510202</v>
      </c>
      <c r="AC40">
        <v>-3.9516817433524601E-2</v>
      </c>
      <c r="AD40">
        <v>4.4361089432473702E-2</v>
      </c>
      <c r="AE40">
        <v>3.34375024082355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50148.506963362292</v>
      </c>
      <c r="AK40" t="s">
        <v>251</v>
      </c>
      <c r="AL40">
        <v>2.31573846153846</v>
      </c>
      <c r="AM40">
        <v>1.39236</v>
      </c>
      <c r="AN40">
        <f t="shared" si="25"/>
        <v>-0.92337846153845993</v>
      </c>
      <c r="AO40">
        <f t="shared" si="26"/>
        <v>-0.66317508513492196</v>
      </c>
      <c r="AP40">
        <v>-0.43471319720601198</v>
      </c>
      <c r="AQ40" t="s">
        <v>326</v>
      </c>
      <c r="AR40">
        <v>2.3368846153846201</v>
      </c>
      <c r="AS40">
        <v>2.2679999999999998</v>
      </c>
      <c r="AT40">
        <f t="shared" si="27"/>
        <v>-3.0372405372407485E-2</v>
      </c>
      <c r="AU40">
        <v>0.5</v>
      </c>
      <c r="AV40">
        <f t="shared" si="28"/>
        <v>84.301858279277198</v>
      </c>
      <c r="AW40">
        <f t="shared" si="29"/>
        <v>2.982196582734173</v>
      </c>
      <c r="AX40">
        <f t="shared" si="30"/>
        <v>-1.2802251066527266</v>
      </c>
      <c r="AY40">
        <f t="shared" si="31"/>
        <v>1</v>
      </c>
      <c r="AZ40">
        <f t="shared" si="32"/>
        <v>4.053184413350136E-2</v>
      </c>
      <c r="BA40">
        <f t="shared" si="33"/>
        <v>-0.38608465608465603</v>
      </c>
      <c r="BB40" t="s">
        <v>253</v>
      </c>
      <c r="BC40">
        <v>0</v>
      </c>
      <c r="BD40">
        <f t="shared" si="34"/>
        <v>2.2679999999999998</v>
      </c>
      <c r="BE40">
        <f t="shared" si="35"/>
        <v>-3.0372405372407551E-2</v>
      </c>
      <c r="BF40">
        <f t="shared" si="36"/>
        <v>-0.6288890804102385</v>
      </c>
      <c r="BG40">
        <f t="shared" si="37"/>
        <v>1.4429584273285365</v>
      </c>
      <c r="BH40">
        <f t="shared" si="38"/>
        <v>0.94830022192750507</v>
      </c>
      <c r="BI40">
        <f t="shared" si="39"/>
        <v>100.002916129032</v>
      </c>
      <c r="BJ40">
        <f t="shared" si="40"/>
        <v>84.301858279277198</v>
      </c>
      <c r="BK40">
        <f t="shared" si="41"/>
        <v>0.84299399999999991</v>
      </c>
      <c r="BL40">
        <f t="shared" si="42"/>
        <v>0.195988</v>
      </c>
      <c r="BM40">
        <v>0.62554964725562501</v>
      </c>
      <c r="BN40">
        <v>0.5</v>
      </c>
      <c r="BO40" t="s">
        <v>254</v>
      </c>
      <c r="BP40">
        <v>1684846989.30323</v>
      </c>
      <c r="BQ40">
        <v>400.00458064516101</v>
      </c>
      <c r="BR40">
        <v>400.64758064516099</v>
      </c>
      <c r="BS40">
        <v>16.362770967741898</v>
      </c>
      <c r="BT40">
        <v>15.6990483870968</v>
      </c>
      <c r="BU40">
        <v>500.01464516128999</v>
      </c>
      <c r="BV40">
        <v>95.269067741935501</v>
      </c>
      <c r="BW40">
        <v>0.199992677419355</v>
      </c>
      <c r="BX40">
        <v>28.442364516129</v>
      </c>
      <c r="BY40">
        <v>27.882164516128999</v>
      </c>
      <c r="BZ40">
        <v>999.9</v>
      </c>
      <c r="CA40">
        <v>10002.9032258065</v>
      </c>
      <c r="CB40">
        <v>0</v>
      </c>
      <c r="CC40">
        <v>74.061700000000002</v>
      </c>
      <c r="CD40">
        <v>100.002916129032</v>
      </c>
      <c r="CE40">
        <v>0.90018100000000001</v>
      </c>
      <c r="CF40">
        <v>9.9818699999999996E-2</v>
      </c>
      <c r="CG40">
        <v>0</v>
      </c>
      <c r="CH40">
        <v>2.3280096774193599</v>
      </c>
      <c r="CI40">
        <v>0</v>
      </c>
      <c r="CJ40">
        <v>50.845893548387103</v>
      </c>
      <c r="CK40">
        <v>914.42264516129001</v>
      </c>
      <c r="CL40">
        <v>38.536000000000001</v>
      </c>
      <c r="CM40">
        <v>42.77</v>
      </c>
      <c r="CN40">
        <v>40.661000000000001</v>
      </c>
      <c r="CO40">
        <v>41.25</v>
      </c>
      <c r="CP40">
        <v>39.094516129032201</v>
      </c>
      <c r="CQ40">
        <v>90.02</v>
      </c>
      <c r="CR40">
        <v>9.98</v>
      </c>
      <c r="CS40">
        <v>0</v>
      </c>
      <c r="CT40">
        <v>59.600000143051098</v>
      </c>
      <c r="CU40">
        <v>2.3368846153846201</v>
      </c>
      <c r="CV40">
        <v>0.44851283366452199</v>
      </c>
      <c r="CW40">
        <v>1.2804444374064701</v>
      </c>
      <c r="CX40">
        <v>50.844146153846197</v>
      </c>
      <c r="CY40">
        <v>15</v>
      </c>
      <c r="CZ40">
        <v>1684845489.5999999</v>
      </c>
      <c r="DA40" t="s">
        <v>255</v>
      </c>
      <c r="DB40">
        <v>4</v>
      </c>
      <c r="DC40">
        <v>-3.907</v>
      </c>
      <c r="DD40">
        <v>0.34699999999999998</v>
      </c>
      <c r="DE40">
        <v>402</v>
      </c>
      <c r="DF40">
        <v>15</v>
      </c>
      <c r="DG40">
        <v>1.34</v>
      </c>
      <c r="DH40">
        <v>0.2</v>
      </c>
      <c r="DI40">
        <v>-0.661903384615385</v>
      </c>
      <c r="DJ40">
        <v>0.17302619148574</v>
      </c>
      <c r="DK40">
        <v>0.10739250086914399</v>
      </c>
      <c r="DL40">
        <v>1</v>
      </c>
      <c r="DM40">
        <v>2.3363045454545501</v>
      </c>
      <c r="DN40">
        <v>-0.25253388068343502</v>
      </c>
      <c r="DO40">
        <v>0.18221993448795201</v>
      </c>
      <c r="DP40">
        <v>1</v>
      </c>
      <c r="DQ40">
        <v>0.66524451923076899</v>
      </c>
      <c r="DR40">
        <v>-1.47667549411463E-2</v>
      </c>
      <c r="DS40">
        <v>3.0205170373144899E-3</v>
      </c>
      <c r="DT40">
        <v>1</v>
      </c>
      <c r="DU40">
        <v>3</v>
      </c>
      <c r="DV40">
        <v>3</v>
      </c>
      <c r="DW40" t="s">
        <v>260</v>
      </c>
      <c r="DX40">
        <v>100</v>
      </c>
      <c r="DY40">
        <v>100</v>
      </c>
      <c r="DZ40">
        <v>-3.907</v>
      </c>
      <c r="EA40">
        <v>0.34699999999999998</v>
      </c>
      <c r="EB40">
        <v>2</v>
      </c>
      <c r="EC40">
        <v>515.95500000000004</v>
      </c>
      <c r="ED40">
        <v>416.66699999999997</v>
      </c>
      <c r="EE40">
        <v>28.056799999999999</v>
      </c>
      <c r="EF40">
        <v>30.063800000000001</v>
      </c>
      <c r="EG40">
        <v>30</v>
      </c>
      <c r="EH40">
        <v>30.250800000000002</v>
      </c>
      <c r="EI40">
        <v>30.288799999999998</v>
      </c>
      <c r="EJ40">
        <v>20.118500000000001</v>
      </c>
      <c r="EK40">
        <v>25.108799999999999</v>
      </c>
      <c r="EL40">
        <v>0</v>
      </c>
      <c r="EM40">
        <v>28.100899999999999</v>
      </c>
      <c r="EN40">
        <v>400.755</v>
      </c>
      <c r="EO40">
        <v>15.6974</v>
      </c>
      <c r="EP40">
        <v>100.52500000000001</v>
      </c>
      <c r="EQ40">
        <v>90.395600000000002</v>
      </c>
    </row>
    <row r="41" spans="1:147" x14ac:dyDescent="0.3">
      <c r="A41">
        <v>25</v>
      </c>
      <c r="B41">
        <v>1684847057.3</v>
      </c>
      <c r="C41">
        <v>1500.2000000476801</v>
      </c>
      <c r="D41" t="s">
        <v>327</v>
      </c>
      <c r="E41" t="s">
        <v>328</v>
      </c>
      <c r="F41">
        <v>1684847049.3</v>
      </c>
      <c r="G41">
        <f t="shared" si="0"/>
        <v>5.0638002392470495E-3</v>
      </c>
      <c r="H41">
        <f t="shared" si="1"/>
        <v>3.1411316495325274</v>
      </c>
      <c r="I41">
        <f t="shared" si="2"/>
        <v>399.99309677419302</v>
      </c>
      <c r="J41">
        <f t="shared" si="3"/>
        <v>361.707337786972</v>
      </c>
      <c r="K41">
        <f t="shared" si="4"/>
        <v>34.531994298777953</v>
      </c>
      <c r="L41">
        <f t="shared" si="5"/>
        <v>38.187113985207276</v>
      </c>
      <c r="M41">
        <f t="shared" si="6"/>
        <v>0.2184075520407078</v>
      </c>
      <c r="N41">
        <f t="shared" si="7"/>
        <v>3.3573424326748915</v>
      </c>
      <c r="O41">
        <f t="shared" si="8"/>
        <v>0.21081008555751854</v>
      </c>
      <c r="P41">
        <f t="shared" si="9"/>
        <v>0.13241688829017051</v>
      </c>
      <c r="Q41">
        <f t="shared" si="10"/>
        <v>16.521565733056978</v>
      </c>
      <c r="R41">
        <f t="shared" si="11"/>
        <v>27.45060834497259</v>
      </c>
      <c r="S41">
        <f t="shared" si="12"/>
        <v>27.9656032258065</v>
      </c>
      <c r="T41">
        <f t="shared" si="13"/>
        <v>3.7872368675131276</v>
      </c>
      <c r="U41">
        <f t="shared" si="14"/>
        <v>39.830049639498995</v>
      </c>
      <c r="V41">
        <f t="shared" si="15"/>
        <v>1.5581972606490322</v>
      </c>
      <c r="W41">
        <f t="shared" si="16"/>
        <v>3.9121147845715618</v>
      </c>
      <c r="X41">
        <f t="shared" si="17"/>
        <v>2.2290396068640952</v>
      </c>
      <c r="Y41">
        <f t="shared" si="18"/>
        <v>-223.31359055079488</v>
      </c>
      <c r="Z41">
        <f t="shared" si="19"/>
        <v>100.90808271593076</v>
      </c>
      <c r="AA41">
        <f t="shared" si="20"/>
        <v>6.567478192904181</v>
      </c>
      <c r="AB41">
        <f t="shared" si="21"/>
        <v>-99.316463908902961</v>
      </c>
      <c r="AC41">
        <v>-3.9536119001768101E-2</v>
      </c>
      <c r="AD41">
        <v>4.4382757133737197E-2</v>
      </c>
      <c r="AE41">
        <v>3.3450497866841902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50158.572082426865</v>
      </c>
      <c r="AK41" t="s">
        <v>251</v>
      </c>
      <c r="AL41">
        <v>2.31573846153846</v>
      </c>
      <c r="AM41">
        <v>1.39236</v>
      </c>
      <c r="AN41">
        <f t="shared" si="25"/>
        <v>-0.92337846153845993</v>
      </c>
      <c r="AO41">
        <f t="shared" si="26"/>
        <v>-0.66317508513492196</v>
      </c>
      <c r="AP41">
        <v>-0.43471319720601198</v>
      </c>
      <c r="AQ41" t="s">
        <v>329</v>
      </c>
      <c r="AR41">
        <v>2.4358653846153802</v>
      </c>
      <c r="AS41">
        <v>1.5660000000000001</v>
      </c>
      <c r="AT41">
        <f t="shared" si="27"/>
        <v>-0.55546959426269482</v>
      </c>
      <c r="AU41">
        <v>0.5</v>
      </c>
      <c r="AV41">
        <f t="shared" si="28"/>
        <v>84.298148020763591</v>
      </c>
      <c r="AW41">
        <f t="shared" si="29"/>
        <v>3.1411316495325274</v>
      </c>
      <c r="AX41">
        <f t="shared" si="30"/>
        <v>-23.41252903909507</v>
      </c>
      <c r="AY41">
        <f t="shared" si="31"/>
        <v>1</v>
      </c>
      <c r="AZ41">
        <f t="shared" si="32"/>
        <v>4.2419020235862928E-2</v>
      </c>
      <c r="BA41">
        <f t="shared" si="33"/>
        <v>-0.11088122605363986</v>
      </c>
      <c r="BB41" t="s">
        <v>253</v>
      </c>
      <c r="BC41">
        <v>0</v>
      </c>
      <c r="BD41">
        <f t="shared" si="34"/>
        <v>1.5660000000000001</v>
      </c>
      <c r="BE41">
        <f t="shared" si="35"/>
        <v>-0.55546959426269482</v>
      </c>
      <c r="BF41">
        <f t="shared" si="36"/>
        <v>-0.12470912694992675</v>
      </c>
      <c r="BG41">
        <f t="shared" si="37"/>
        <v>1.1602251041388756</v>
      </c>
      <c r="BH41">
        <f t="shared" si="38"/>
        <v>0.18804857080020562</v>
      </c>
      <c r="BI41">
        <f t="shared" si="39"/>
        <v>99.998416129032293</v>
      </c>
      <c r="BJ41">
        <f t="shared" si="40"/>
        <v>84.298148020763591</v>
      </c>
      <c r="BK41">
        <f t="shared" si="41"/>
        <v>0.84299483215804172</v>
      </c>
      <c r="BL41">
        <f t="shared" si="42"/>
        <v>0.19598966431608353</v>
      </c>
      <c r="BM41">
        <v>0.62554964725562501</v>
      </c>
      <c r="BN41">
        <v>0.5</v>
      </c>
      <c r="BO41" t="s">
        <v>254</v>
      </c>
      <c r="BP41">
        <v>1684847049.3</v>
      </c>
      <c r="BQ41">
        <v>399.99309677419302</v>
      </c>
      <c r="BR41">
        <v>400.63948387096798</v>
      </c>
      <c r="BS41">
        <v>16.3214258064516</v>
      </c>
      <c r="BT41">
        <v>15.6982419354839</v>
      </c>
      <c r="BU41">
        <v>500.00616129032301</v>
      </c>
      <c r="BV41">
        <v>95.269516129032198</v>
      </c>
      <c r="BW41">
        <v>0.199916451612903</v>
      </c>
      <c r="BX41">
        <v>28.523103225806501</v>
      </c>
      <c r="BY41">
        <v>27.9656032258065</v>
      </c>
      <c r="BZ41">
        <v>999.9</v>
      </c>
      <c r="CA41">
        <v>10007.7419354839</v>
      </c>
      <c r="CB41">
        <v>0</v>
      </c>
      <c r="CC41">
        <v>74.061700000000002</v>
      </c>
      <c r="CD41">
        <v>99.998416129032293</v>
      </c>
      <c r="CE41">
        <v>0.900160870967742</v>
      </c>
      <c r="CF41">
        <v>9.9838867741935497E-2</v>
      </c>
      <c r="CG41">
        <v>0</v>
      </c>
      <c r="CH41">
        <v>2.4065645161290301</v>
      </c>
      <c r="CI41">
        <v>0</v>
      </c>
      <c r="CJ41">
        <v>49.630980645161301</v>
      </c>
      <c r="CK41">
        <v>914.37558064516099</v>
      </c>
      <c r="CL41">
        <v>38.328258064516099</v>
      </c>
      <c r="CM41">
        <v>42.590451612903202</v>
      </c>
      <c r="CN41">
        <v>40.441064516129003</v>
      </c>
      <c r="CO41">
        <v>41.125</v>
      </c>
      <c r="CP41">
        <v>38.906999999999996</v>
      </c>
      <c r="CQ41">
        <v>90.015483870967799</v>
      </c>
      <c r="CR41">
        <v>9.9825806451612902</v>
      </c>
      <c r="CS41">
        <v>0</v>
      </c>
      <c r="CT41">
        <v>59.400000095367403</v>
      </c>
      <c r="CU41">
        <v>2.4358653846153802</v>
      </c>
      <c r="CV41">
        <v>-0.19931282983078999</v>
      </c>
      <c r="CW41">
        <v>-1.8674837533834601</v>
      </c>
      <c r="CX41">
        <v>49.585280769230799</v>
      </c>
      <c r="CY41">
        <v>15</v>
      </c>
      <c r="CZ41">
        <v>1684845489.5999999</v>
      </c>
      <c r="DA41" t="s">
        <v>255</v>
      </c>
      <c r="DB41">
        <v>4</v>
      </c>
      <c r="DC41">
        <v>-3.907</v>
      </c>
      <c r="DD41">
        <v>0.34699999999999998</v>
      </c>
      <c r="DE41">
        <v>402</v>
      </c>
      <c r="DF41">
        <v>15</v>
      </c>
      <c r="DG41">
        <v>1.34</v>
      </c>
      <c r="DH41">
        <v>0.2</v>
      </c>
      <c r="DI41">
        <v>-0.63391051923076902</v>
      </c>
      <c r="DJ41">
        <v>-0.113584640997141</v>
      </c>
      <c r="DK41">
        <v>8.2648356887313298E-2</v>
      </c>
      <c r="DL41">
        <v>1</v>
      </c>
      <c r="DM41">
        <v>2.3865840909090901</v>
      </c>
      <c r="DN41">
        <v>2.1877366600665599E-2</v>
      </c>
      <c r="DO41">
        <v>0.21042804637558701</v>
      </c>
      <c r="DP41">
        <v>1</v>
      </c>
      <c r="DQ41">
        <v>0.63693038461538498</v>
      </c>
      <c r="DR41">
        <v>-0.15561522752496701</v>
      </c>
      <c r="DS41">
        <v>2.13711213792332E-2</v>
      </c>
      <c r="DT41">
        <v>0</v>
      </c>
      <c r="DU41">
        <v>2</v>
      </c>
      <c r="DV41">
        <v>3</v>
      </c>
      <c r="DW41" t="s">
        <v>256</v>
      </c>
      <c r="DX41">
        <v>100</v>
      </c>
      <c r="DY41">
        <v>100</v>
      </c>
      <c r="DZ41">
        <v>-3.907</v>
      </c>
      <c r="EA41">
        <v>0.34699999999999998</v>
      </c>
      <c r="EB41">
        <v>2</v>
      </c>
      <c r="EC41">
        <v>515.32100000000003</v>
      </c>
      <c r="ED41">
        <v>416.92700000000002</v>
      </c>
      <c r="EE41">
        <v>28.348400000000002</v>
      </c>
      <c r="EF41">
        <v>30.0456</v>
      </c>
      <c r="EG41">
        <v>29.9999</v>
      </c>
      <c r="EH41">
        <v>30.235199999999999</v>
      </c>
      <c r="EI41">
        <v>30.273199999999999</v>
      </c>
      <c r="EJ41">
        <v>20.117100000000001</v>
      </c>
      <c r="EK41">
        <v>23.954999999999998</v>
      </c>
      <c r="EL41">
        <v>0</v>
      </c>
      <c r="EM41">
        <v>28.356999999999999</v>
      </c>
      <c r="EN41">
        <v>400.68400000000003</v>
      </c>
      <c r="EO41">
        <v>15.799899999999999</v>
      </c>
      <c r="EP41">
        <v>100.52800000000001</v>
      </c>
      <c r="EQ41">
        <v>90.399799999999999</v>
      </c>
    </row>
    <row r="42" spans="1:147" x14ac:dyDescent="0.3">
      <c r="A42">
        <v>26</v>
      </c>
      <c r="B42">
        <v>1684847117.3</v>
      </c>
      <c r="C42">
        <v>1560.2000000476801</v>
      </c>
      <c r="D42" t="s">
        <v>330</v>
      </c>
      <c r="E42" t="s">
        <v>331</v>
      </c>
      <c r="F42">
        <v>1684847109.3</v>
      </c>
      <c r="G42">
        <f t="shared" si="0"/>
        <v>4.8398204027617926E-3</v>
      </c>
      <c r="H42">
        <f t="shared" si="1"/>
        <v>2.9520626802395897</v>
      </c>
      <c r="I42">
        <f t="shared" si="2"/>
        <v>400.02509677419403</v>
      </c>
      <c r="J42">
        <f t="shared" si="3"/>
        <v>362.14136290474812</v>
      </c>
      <c r="K42">
        <f t="shared" si="4"/>
        <v>34.573175681571954</v>
      </c>
      <c r="L42">
        <f t="shared" si="5"/>
        <v>38.189887608750432</v>
      </c>
      <c r="M42">
        <f t="shared" si="6"/>
        <v>0.20854903766992899</v>
      </c>
      <c r="N42">
        <f t="shared" si="7"/>
        <v>3.3562442468027811</v>
      </c>
      <c r="O42">
        <f t="shared" si="8"/>
        <v>0.20160804991857917</v>
      </c>
      <c r="P42">
        <f t="shared" si="9"/>
        <v>0.12660940676271257</v>
      </c>
      <c r="Q42">
        <f t="shared" si="10"/>
        <v>16.521731080282443</v>
      </c>
      <c r="R42">
        <f t="shared" si="11"/>
        <v>27.538669407035748</v>
      </c>
      <c r="S42">
        <f t="shared" si="12"/>
        <v>28.018719354838701</v>
      </c>
      <c r="T42">
        <f t="shared" si="13"/>
        <v>3.7989828617001189</v>
      </c>
      <c r="U42">
        <f t="shared" si="14"/>
        <v>40.086551504112521</v>
      </c>
      <c r="V42">
        <f t="shared" si="15"/>
        <v>1.5716157657950414</v>
      </c>
      <c r="W42">
        <f t="shared" si="16"/>
        <v>3.9205561636645339</v>
      </c>
      <c r="X42">
        <f t="shared" si="17"/>
        <v>2.2273670959050778</v>
      </c>
      <c r="Y42">
        <f t="shared" si="18"/>
        <v>-213.43607976179504</v>
      </c>
      <c r="Z42">
        <f t="shared" si="19"/>
        <v>97.981173636619502</v>
      </c>
      <c r="AA42">
        <f t="shared" si="20"/>
        <v>6.3819369405318565</v>
      </c>
      <c r="AB42">
        <f t="shared" si="21"/>
        <v>-92.551238104361232</v>
      </c>
      <c r="AC42">
        <v>-3.9519882915595099E-2</v>
      </c>
      <c r="AD42">
        <v>4.43645307046487E-2</v>
      </c>
      <c r="AE42">
        <v>3.3439566489671502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50132.630197069615</v>
      </c>
      <c r="AK42" t="s">
        <v>251</v>
      </c>
      <c r="AL42">
        <v>2.31573846153846</v>
      </c>
      <c r="AM42">
        <v>1.39236</v>
      </c>
      <c r="AN42">
        <f t="shared" si="25"/>
        <v>-0.92337846153845993</v>
      </c>
      <c r="AO42">
        <f t="shared" si="26"/>
        <v>-0.66317508513492196</v>
      </c>
      <c r="AP42">
        <v>-0.43471319720601198</v>
      </c>
      <c r="AQ42" t="s">
        <v>332</v>
      </c>
      <c r="AR42">
        <v>2.40400384615385</v>
      </c>
      <c r="AS42">
        <v>1.4972000000000001</v>
      </c>
      <c r="AT42">
        <f t="shared" si="27"/>
        <v>-0.60566647485563041</v>
      </c>
      <c r="AU42">
        <v>0.5</v>
      </c>
      <c r="AV42">
        <f t="shared" si="28"/>
        <v>84.29780955319886</v>
      </c>
      <c r="AW42">
        <f t="shared" si="29"/>
        <v>2.9520626802395897</v>
      </c>
      <c r="AX42">
        <f t="shared" si="30"/>
        <v>-25.528178575068619</v>
      </c>
      <c r="AY42">
        <f t="shared" si="31"/>
        <v>1</v>
      </c>
      <c r="AZ42">
        <f t="shared" si="32"/>
        <v>4.0176321251956935E-2</v>
      </c>
      <c r="BA42">
        <f t="shared" si="33"/>
        <v>-7.0024044883783082E-2</v>
      </c>
      <c r="BB42" t="s">
        <v>253</v>
      </c>
      <c r="BC42">
        <v>0</v>
      </c>
      <c r="BD42">
        <f t="shared" si="34"/>
        <v>1.4972000000000001</v>
      </c>
      <c r="BE42">
        <f t="shared" si="35"/>
        <v>-0.60566647485563041</v>
      </c>
      <c r="BF42">
        <f t="shared" si="36"/>
        <v>-7.5296618690568556E-2</v>
      </c>
      <c r="BG42">
        <f t="shared" si="37"/>
        <v>1.1078329104407549</v>
      </c>
      <c r="BH42">
        <f t="shared" si="38"/>
        <v>0.11353957707149022</v>
      </c>
      <c r="BI42">
        <f t="shared" si="39"/>
        <v>99.997851612903204</v>
      </c>
      <c r="BJ42">
        <f t="shared" si="40"/>
        <v>84.29780955319886</v>
      </c>
      <c r="BK42">
        <f t="shared" si="41"/>
        <v>0.84299620635371242</v>
      </c>
      <c r="BL42">
        <f t="shared" si="42"/>
        <v>0.19599241270742473</v>
      </c>
      <c r="BM42">
        <v>0.62554964725562501</v>
      </c>
      <c r="BN42">
        <v>0.5</v>
      </c>
      <c r="BO42" t="s">
        <v>254</v>
      </c>
      <c r="BP42">
        <v>1684847109.3</v>
      </c>
      <c r="BQ42">
        <v>400.02509677419403</v>
      </c>
      <c r="BR42">
        <v>400.63664516129001</v>
      </c>
      <c r="BS42">
        <v>16.4621</v>
      </c>
      <c r="BT42">
        <v>15.866561290322601</v>
      </c>
      <c r="BU42">
        <v>500.00245161290297</v>
      </c>
      <c r="BV42">
        <v>95.268777419354805</v>
      </c>
      <c r="BW42">
        <v>0.19995170967741899</v>
      </c>
      <c r="BX42">
        <v>28.560225806451601</v>
      </c>
      <c r="BY42">
        <v>28.018719354838701</v>
      </c>
      <c r="BZ42">
        <v>999.9</v>
      </c>
      <c r="CA42">
        <v>10003.7096774194</v>
      </c>
      <c r="CB42">
        <v>0</v>
      </c>
      <c r="CC42">
        <v>74.061700000000002</v>
      </c>
      <c r="CD42">
        <v>99.997851612903204</v>
      </c>
      <c r="CE42">
        <v>0.90012067741935498</v>
      </c>
      <c r="CF42">
        <v>9.9879109677419406E-2</v>
      </c>
      <c r="CG42">
        <v>0</v>
      </c>
      <c r="CH42">
        <v>2.4071548387096802</v>
      </c>
      <c r="CI42">
        <v>0</v>
      </c>
      <c r="CJ42">
        <v>48.447758064516101</v>
      </c>
      <c r="CK42">
        <v>914.35748387096805</v>
      </c>
      <c r="CL42">
        <v>38.124903225806499</v>
      </c>
      <c r="CM42">
        <v>42.429000000000002</v>
      </c>
      <c r="CN42">
        <v>40.243903225806498</v>
      </c>
      <c r="CO42">
        <v>40.947161290322597</v>
      </c>
      <c r="CP42">
        <v>38.721548387096803</v>
      </c>
      <c r="CQ42">
        <v>90.010322580645195</v>
      </c>
      <c r="CR42">
        <v>9.9870967741935495</v>
      </c>
      <c r="CS42">
        <v>0</v>
      </c>
      <c r="CT42">
        <v>59.400000095367403</v>
      </c>
      <c r="CU42">
        <v>2.40400384615385</v>
      </c>
      <c r="CV42">
        <v>-0.41848548125707002</v>
      </c>
      <c r="CW42">
        <v>-3.98214359969203</v>
      </c>
      <c r="CX42">
        <v>48.385826923076898</v>
      </c>
      <c r="CY42">
        <v>15</v>
      </c>
      <c r="CZ42">
        <v>1684845489.5999999</v>
      </c>
      <c r="DA42" t="s">
        <v>255</v>
      </c>
      <c r="DB42">
        <v>4</v>
      </c>
      <c r="DC42">
        <v>-3.907</v>
      </c>
      <c r="DD42">
        <v>0.34699999999999998</v>
      </c>
      <c r="DE42">
        <v>402</v>
      </c>
      <c r="DF42">
        <v>15</v>
      </c>
      <c r="DG42">
        <v>1.34</v>
      </c>
      <c r="DH42">
        <v>0.2</v>
      </c>
      <c r="DI42">
        <v>-0.63013228846153801</v>
      </c>
      <c r="DJ42">
        <v>0.159125081777378</v>
      </c>
      <c r="DK42">
        <v>9.3168883728242599E-2</v>
      </c>
      <c r="DL42">
        <v>1</v>
      </c>
      <c r="DM42">
        <v>2.3987204545454501</v>
      </c>
      <c r="DN42">
        <v>-5.7373606895619697E-2</v>
      </c>
      <c r="DO42">
        <v>0.17727589255623999</v>
      </c>
      <c r="DP42">
        <v>1</v>
      </c>
      <c r="DQ42">
        <v>0.59531175000000003</v>
      </c>
      <c r="DR42">
        <v>4.9034842783091798E-4</v>
      </c>
      <c r="DS42">
        <v>2.7799010142518601E-3</v>
      </c>
      <c r="DT42">
        <v>1</v>
      </c>
      <c r="DU42">
        <v>3</v>
      </c>
      <c r="DV42">
        <v>3</v>
      </c>
      <c r="DW42" t="s">
        <v>260</v>
      </c>
      <c r="DX42">
        <v>100</v>
      </c>
      <c r="DY42">
        <v>100</v>
      </c>
      <c r="DZ42">
        <v>-3.907</v>
      </c>
      <c r="EA42">
        <v>0.34699999999999998</v>
      </c>
      <c r="EB42">
        <v>2</v>
      </c>
      <c r="EC42">
        <v>515.32299999999998</v>
      </c>
      <c r="ED42">
        <v>417.06400000000002</v>
      </c>
      <c r="EE42">
        <v>28.004999999999999</v>
      </c>
      <c r="EF42">
        <v>30.024799999999999</v>
      </c>
      <c r="EG42">
        <v>29.9999</v>
      </c>
      <c r="EH42">
        <v>30.2196</v>
      </c>
      <c r="EI42">
        <v>30.2577</v>
      </c>
      <c r="EJ42">
        <v>20.1172</v>
      </c>
      <c r="EK42">
        <v>23.074000000000002</v>
      </c>
      <c r="EL42">
        <v>0</v>
      </c>
      <c r="EM42">
        <v>28.006599999999999</v>
      </c>
      <c r="EN42">
        <v>400.66300000000001</v>
      </c>
      <c r="EO42">
        <v>15.919600000000001</v>
      </c>
      <c r="EP42">
        <v>100.53400000000001</v>
      </c>
      <c r="EQ42">
        <v>90.402500000000003</v>
      </c>
    </row>
    <row r="43" spans="1:147" x14ac:dyDescent="0.3">
      <c r="A43">
        <v>27</v>
      </c>
      <c r="B43">
        <v>1684847177.3</v>
      </c>
      <c r="C43">
        <v>1620.2000000476801</v>
      </c>
      <c r="D43" t="s">
        <v>333</v>
      </c>
      <c r="E43" t="s">
        <v>334</v>
      </c>
      <c r="F43">
        <v>1684847169.31936</v>
      </c>
      <c r="G43">
        <f t="shared" si="0"/>
        <v>4.5657832097295509E-3</v>
      </c>
      <c r="H43">
        <f t="shared" si="1"/>
        <v>2.721884969511251</v>
      </c>
      <c r="I43">
        <f t="shared" si="2"/>
        <v>400.02796774193502</v>
      </c>
      <c r="J43">
        <f t="shared" si="3"/>
        <v>362.78513542980329</v>
      </c>
      <c r="K43">
        <f t="shared" si="4"/>
        <v>34.634113579630601</v>
      </c>
      <c r="L43">
        <f t="shared" si="5"/>
        <v>38.189585836776288</v>
      </c>
      <c r="M43">
        <f t="shared" si="6"/>
        <v>0.19709558487829049</v>
      </c>
      <c r="N43">
        <f t="shared" si="7"/>
        <v>3.3553418223202143</v>
      </c>
      <c r="O43">
        <f t="shared" si="8"/>
        <v>0.19088222187383877</v>
      </c>
      <c r="P43">
        <f t="shared" si="9"/>
        <v>0.1198433180757027</v>
      </c>
      <c r="Q43">
        <f t="shared" si="10"/>
        <v>16.522749340228149</v>
      </c>
      <c r="R43">
        <f t="shared" si="11"/>
        <v>27.560158528178853</v>
      </c>
      <c r="S43">
        <f t="shared" si="12"/>
        <v>27.9872709677419</v>
      </c>
      <c r="T43">
        <f t="shared" si="13"/>
        <v>3.7920245964866495</v>
      </c>
      <c r="U43">
        <f t="shared" si="14"/>
        <v>40.208840336699367</v>
      </c>
      <c r="V43">
        <f t="shared" si="15"/>
        <v>1.5726668447108143</v>
      </c>
      <c r="W43">
        <f t="shared" si="16"/>
        <v>3.9112464610808768</v>
      </c>
      <c r="X43">
        <f t="shared" si="17"/>
        <v>2.2193577517758349</v>
      </c>
      <c r="Y43">
        <f t="shared" si="18"/>
        <v>-201.35103954907319</v>
      </c>
      <c r="Z43">
        <f t="shared" si="19"/>
        <v>96.236926768111246</v>
      </c>
      <c r="AA43">
        <f t="shared" si="20"/>
        <v>6.2677527540400808</v>
      </c>
      <c r="AB43">
        <f t="shared" si="21"/>
        <v>-82.323610686693726</v>
      </c>
      <c r="AC43">
        <v>-3.9506542673260897E-2</v>
      </c>
      <c r="AD43">
        <v>4.4349555113959299E-2</v>
      </c>
      <c r="AE43">
        <v>3.34305837225833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50123.174595018587</v>
      </c>
      <c r="AK43" t="s">
        <v>251</v>
      </c>
      <c r="AL43">
        <v>2.31573846153846</v>
      </c>
      <c r="AM43">
        <v>1.39236</v>
      </c>
      <c r="AN43">
        <f t="shared" si="25"/>
        <v>-0.92337846153845993</v>
      </c>
      <c r="AO43">
        <f t="shared" si="26"/>
        <v>-0.66317508513492196</v>
      </c>
      <c r="AP43">
        <v>-0.43471319720601198</v>
      </c>
      <c r="AQ43" t="s">
        <v>335</v>
      </c>
      <c r="AR43">
        <v>2.3499807692307702</v>
      </c>
      <c r="AS43">
        <v>2.09402</v>
      </c>
      <c r="AT43">
        <f t="shared" si="27"/>
        <v>-0.12223415689953776</v>
      </c>
      <c r="AU43">
        <v>0.5</v>
      </c>
      <c r="AV43">
        <f t="shared" si="28"/>
        <v>84.300540704554365</v>
      </c>
      <c r="AW43">
        <f t="shared" si="29"/>
        <v>2.721884969511251</v>
      </c>
      <c r="AX43">
        <f t="shared" si="30"/>
        <v>-5.1522027595981843</v>
      </c>
      <c r="AY43">
        <f t="shared" si="31"/>
        <v>1</v>
      </c>
      <c r="AZ43">
        <f t="shared" si="32"/>
        <v>3.7444577939068031E-2</v>
      </c>
      <c r="BA43">
        <f t="shared" si="33"/>
        <v>-0.33507798397340999</v>
      </c>
      <c r="BB43" t="s">
        <v>253</v>
      </c>
      <c r="BC43">
        <v>0</v>
      </c>
      <c r="BD43">
        <f t="shared" si="34"/>
        <v>2.09402</v>
      </c>
      <c r="BE43">
        <f t="shared" si="35"/>
        <v>-0.1222341568995378</v>
      </c>
      <c r="BF43">
        <f t="shared" si="36"/>
        <v>-0.50393576373926274</v>
      </c>
      <c r="BG43">
        <f t="shared" si="37"/>
        <v>1.1544404893246583</v>
      </c>
      <c r="BH43">
        <f t="shared" si="38"/>
        <v>0.75988343807689618</v>
      </c>
      <c r="BI43">
        <f t="shared" si="39"/>
        <v>100.000751612903</v>
      </c>
      <c r="BJ43">
        <f t="shared" si="40"/>
        <v>84.300540704554365</v>
      </c>
      <c r="BK43">
        <f t="shared" si="41"/>
        <v>0.84299907095575422</v>
      </c>
      <c r="BL43">
        <f t="shared" si="42"/>
        <v>0.19599814191150855</v>
      </c>
      <c r="BM43">
        <v>0.62554964725562501</v>
      </c>
      <c r="BN43">
        <v>0.5</v>
      </c>
      <c r="BO43" t="s">
        <v>254</v>
      </c>
      <c r="BP43">
        <v>1684847169.31936</v>
      </c>
      <c r="BQ43">
        <v>400.02796774193502</v>
      </c>
      <c r="BR43">
        <v>400.59699999999998</v>
      </c>
      <c r="BS43">
        <v>16.473358064516098</v>
      </c>
      <c r="BT43">
        <v>15.9115516129032</v>
      </c>
      <c r="BU43">
        <v>500.00745161290303</v>
      </c>
      <c r="BV43">
        <v>95.267338709677404</v>
      </c>
      <c r="BW43">
        <v>0.199950870967742</v>
      </c>
      <c r="BX43">
        <v>28.519280645161299</v>
      </c>
      <c r="BY43">
        <v>27.9872709677419</v>
      </c>
      <c r="BZ43">
        <v>999.9</v>
      </c>
      <c r="CA43">
        <v>10000.483870967701</v>
      </c>
      <c r="CB43">
        <v>0</v>
      </c>
      <c r="CC43">
        <v>74.072054838709704</v>
      </c>
      <c r="CD43">
        <v>100.000751612903</v>
      </c>
      <c r="CE43">
        <v>0.90001154838709696</v>
      </c>
      <c r="CF43">
        <v>9.99883290322581E-2</v>
      </c>
      <c r="CG43">
        <v>0</v>
      </c>
      <c r="CH43">
        <v>2.3584451612903199</v>
      </c>
      <c r="CI43">
        <v>0</v>
      </c>
      <c r="CJ43">
        <v>47.757435483870999</v>
      </c>
      <c r="CK43">
        <v>914.34945161290295</v>
      </c>
      <c r="CL43">
        <v>37.943096774193499</v>
      </c>
      <c r="CM43">
        <v>42.26</v>
      </c>
      <c r="CN43">
        <v>40.061999999999998</v>
      </c>
      <c r="CO43">
        <v>40.828258064516099</v>
      </c>
      <c r="CP43">
        <v>38.561999999999998</v>
      </c>
      <c r="CQ43">
        <v>90.001935483870994</v>
      </c>
      <c r="CR43">
        <v>9.99677419354839</v>
      </c>
      <c r="CS43">
        <v>0</v>
      </c>
      <c r="CT43">
        <v>59.200000047683702</v>
      </c>
      <c r="CU43">
        <v>2.3499807692307702</v>
      </c>
      <c r="CV43">
        <v>0.131483770034557</v>
      </c>
      <c r="CW43">
        <v>-0.11156580514794601</v>
      </c>
      <c r="CX43">
        <v>47.754988461538503</v>
      </c>
      <c r="CY43">
        <v>15</v>
      </c>
      <c r="CZ43">
        <v>1684845489.5999999</v>
      </c>
      <c r="DA43" t="s">
        <v>255</v>
      </c>
      <c r="DB43">
        <v>4</v>
      </c>
      <c r="DC43">
        <v>-3.907</v>
      </c>
      <c r="DD43">
        <v>0.34699999999999998</v>
      </c>
      <c r="DE43">
        <v>402</v>
      </c>
      <c r="DF43">
        <v>15</v>
      </c>
      <c r="DG43">
        <v>1.34</v>
      </c>
      <c r="DH43">
        <v>0.2</v>
      </c>
      <c r="DI43">
        <v>-0.58590228846153802</v>
      </c>
      <c r="DJ43">
        <v>0.21395821411989499</v>
      </c>
      <c r="DK43">
        <v>9.7093738776253796E-2</v>
      </c>
      <c r="DL43">
        <v>1</v>
      </c>
      <c r="DM43">
        <v>2.3766636363636402</v>
      </c>
      <c r="DN43">
        <v>-0.123881640358698</v>
      </c>
      <c r="DO43">
        <v>0.18848981777528101</v>
      </c>
      <c r="DP43">
        <v>1</v>
      </c>
      <c r="DQ43">
        <v>0.56451767307692302</v>
      </c>
      <c r="DR43">
        <v>-2.74199845616055E-2</v>
      </c>
      <c r="DS43">
        <v>4.3857335923561704E-3</v>
      </c>
      <c r="DT43">
        <v>1</v>
      </c>
      <c r="DU43">
        <v>3</v>
      </c>
      <c r="DV43">
        <v>3</v>
      </c>
      <c r="DW43" t="s">
        <v>260</v>
      </c>
      <c r="DX43">
        <v>100</v>
      </c>
      <c r="DY43">
        <v>100</v>
      </c>
      <c r="DZ43">
        <v>-3.907</v>
      </c>
      <c r="EA43">
        <v>0.34699999999999998</v>
      </c>
      <c r="EB43">
        <v>2</v>
      </c>
      <c r="EC43">
        <v>515.68499999999995</v>
      </c>
      <c r="ED43">
        <v>417.32400000000001</v>
      </c>
      <c r="EE43">
        <v>27.9129</v>
      </c>
      <c r="EF43">
        <v>30.0092</v>
      </c>
      <c r="EG43">
        <v>30</v>
      </c>
      <c r="EH43">
        <v>30.201499999999999</v>
      </c>
      <c r="EI43">
        <v>30.2422</v>
      </c>
      <c r="EJ43">
        <v>20.122900000000001</v>
      </c>
      <c r="EK43">
        <v>22.803100000000001</v>
      </c>
      <c r="EL43">
        <v>0</v>
      </c>
      <c r="EM43">
        <v>27.914100000000001</v>
      </c>
      <c r="EN43">
        <v>400.60899999999998</v>
      </c>
      <c r="EO43">
        <v>15.873699999999999</v>
      </c>
      <c r="EP43">
        <v>100.535</v>
      </c>
      <c r="EQ43">
        <v>90.403199999999998</v>
      </c>
    </row>
    <row r="44" spans="1:147" x14ac:dyDescent="0.3">
      <c r="A44">
        <v>28</v>
      </c>
      <c r="B44">
        <v>1684847237.4000001</v>
      </c>
      <c r="C44">
        <v>1680.3000001907301</v>
      </c>
      <c r="D44" t="s">
        <v>336</v>
      </c>
      <c r="E44" t="s">
        <v>337</v>
      </c>
      <c r="F44">
        <v>1684847229.3516099</v>
      </c>
      <c r="G44">
        <f t="shared" si="0"/>
        <v>4.3578338844850609E-3</v>
      </c>
      <c r="H44">
        <f t="shared" si="1"/>
        <v>2.8275184764705203</v>
      </c>
      <c r="I44">
        <f t="shared" si="2"/>
        <v>400.02503225806498</v>
      </c>
      <c r="J44">
        <f t="shared" si="3"/>
        <v>360.72674801968049</v>
      </c>
      <c r="K44">
        <f t="shared" si="4"/>
        <v>34.437842678151576</v>
      </c>
      <c r="L44">
        <f t="shared" si="5"/>
        <v>38.189569262199988</v>
      </c>
      <c r="M44">
        <f t="shared" si="6"/>
        <v>0.18745237040275634</v>
      </c>
      <c r="N44">
        <f t="shared" si="7"/>
        <v>3.3548424626708666</v>
      </c>
      <c r="O44">
        <f t="shared" si="8"/>
        <v>0.18182197334204395</v>
      </c>
      <c r="P44">
        <f t="shared" si="9"/>
        <v>0.11413051501566665</v>
      </c>
      <c r="Q44">
        <f t="shared" si="10"/>
        <v>16.523128752702039</v>
      </c>
      <c r="R44">
        <f t="shared" si="11"/>
        <v>27.585957934018619</v>
      </c>
      <c r="S44">
        <f t="shared" si="12"/>
        <v>27.989293548387099</v>
      </c>
      <c r="T44">
        <f t="shared" si="13"/>
        <v>3.7924717775570955</v>
      </c>
      <c r="U44">
        <f t="shared" si="14"/>
        <v>40.154842761419424</v>
      </c>
      <c r="V44">
        <f t="shared" si="15"/>
        <v>1.5685812038963589</v>
      </c>
      <c r="W44">
        <f t="shared" si="16"/>
        <v>3.9063313314812529</v>
      </c>
      <c r="X44">
        <f t="shared" si="17"/>
        <v>2.2238905736607366</v>
      </c>
      <c r="Y44">
        <f t="shared" si="18"/>
        <v>-192.18047430579119</v>
      </c>
      <c r="Z44">
        <f t="shared" si="19"/>
        <v>91.940741273871453</v>
      </c>
      <c r="AA44">
        <f t="shared" si="20"/>
        <v>5.9882548323978382</v>
      </c>
      <c r="AB44">
        <f t="shared" si="21"/>
        <v>-77.728349446819863</v>
      </c>
      <c r="AC44">
        <v>-3.9499161431742702E-2</v>
      </c>
      <c r="AD44">
        <v>4.4341269023722797E-2</v>
      </c>
      <c r="AE44">
        <v>3.3425613075987601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50117.805014422353</v>
      </c>
      <c r="AK44" t="s">
        <v>251</v>
      </c>
      <c r="AL44">
        <v>2.31573846153846</v>
      </c>
      <c r="AM44">
        <v>1.39236</v>
      </c>
      <c r="AN44">
        <f t="shared" si="25"/>
        <v>-0.92337846153845993</v>
      </c>
      <c r="AO44">
        <f t="shared" si="26"/>
        <v>-0.66317508513492196</v>
      </c>
      <c r="AP44">
        <v>-0.43471319720601198</v>
      </c>
      <c r="AQ44" t="s">
        <v>338</v>
      </c>
      <c r="AR44">
        <v>2.44011538461538</v>
      </c>
      <c r="AS44">
        <v>1.5664</v>
      </c>
      <c r="AT44">
        <f t="shared" si="27"/>
        <v>-0.55778561326313847</v>
      </c>
      <c r="AU44">
        <v>0.5</v>
      </c>
      <c r="AV44">
        <f t="shared" si="28"/>
        <v>84.300803208936671</v>
      </c>
      <c r="AW44">
        <f t="shared" si="29"/>
        <v>2.8275184764705203</v>
      </c>
      <c r="AX44">
        <f t="shared" si="30"/>
        <v>-23.510887608235947</v>
      </c>
      <c r="AY44">
        <f t="shared" si="31"/>
        <v>1</v>
      </c>
      <c r="AZ44">
        <f t="shared" si="32"/>
        <v>3.8697515913237529E-2</v>
      </c>
      <c r="BA44">
        <f t="shared" si="33"/>
        <v>-0.11110827374872317</v>
      </c>
      <c r="BB44" t="s">
        <v>253</v>
      </c>
      <c r="BC44">
        <v>0</v>
      </c>
      <c r="BD44">
        <f t="shared" si="34"/>
        <v>1.5664</v>
      </c>
      <c r="BE44">
        <f t="shared" si="35"/>
        <v>-0.55778561326313836</v>
      </c>
      <c r="BF44">
        <f t="shared" si="36"/>
        <v>-0.12499640897469043</v>
      </c>
      <c r="BG44">
        <f t="shared" si="37"/>
        <v>1.1659823023384692</v>
      </c>
      <c r="BH44">
        <f t="shared" si="38"/>
        <v>0.18848176262420974</v>
      </c>
      <c r="BI44">
        <f t="shared" si="39"/>
        <v>100.000832258065</v>
      </c>
      <c r="BJ44">
        <f t="shared" si="40"/>
        <v>84.300803208936671</v>
      </c>
      <c r="BK44">
        <f t="shared" si="41"/>
        <v>0.84300101614542178</v>
      </c>
      <c r="BL44">
        <f t="shared" si="42"/>
        <v>0.1960020322908434</v>
      </c>
      <c r="BM44">
        <v>0.62554964725562501</v>
      </c>
      <c r="BN44">
        <v>0.5</v>
      </c>
      <c r="BO44" t="s">
        <v>254</v>
      </c>
      <c r="BP44">
        <v>1684847229.3516099</v>
      </c>
      <c r="BQ44">
        <v>400.02503225806498</v>
      </c>
      <c r="BR44">
        <v>400.59687096774201</v>
      </c>
      <c r="BS44">
        <v>16.430448387096799</v>
      </c>
      <c r="BT44">
        <v>15.8942064516129</v>
      </c>
      <c r="BU44">
        <v>500.00777419354802</v>
      </c>
      <c r="BV44">
        <v>95.267977419354807</v>
      </c>
      <c r="BW44">
        <v>0.19997129032258101</v>
      </c>
      <c r="BX44">
        <v>28.4976290322581</v>
      </c>
      <c r="BY44">
        <v>27.989293548387099</v>
      </c>
      <c r="BZ44">
        <v>999.9</v>
      </c>
      <c r="CA44">
        <v>9998.5483870967691</v>
      </c>
      <c r="CB44">
        <v>0</v>
      </c>
      <c r="CC44">
        <v>74.066877419354896</v>
      </c>
      <c r="CD44">
        <v>100.000832258065</v>
      </c>
      <c r="CE44">
        <v>0.89994316129032303</v>
      </c>
      <c r="CF44">
        <v>0.100056796774194</v>
      </c>
      <c r="CG44">
        <v>0</v>
      </c>
      <c r="CH44">
        <v>2.4280838709677401</v>
      </c>
      <c r="CI44">
        <v>0</v>
      </c>
      <c r="CJ44">
        <v>47.016870967741902</v>
      </c>
      <c r="CK44">
        <v>914.328451612903</v>
      </c>
      <c r="CL44">
        <v>37.776000000000003</v>
      </c>
      <c r="CM44">
        <v>42.125</v>
      </c>
      <c r="CN44">
        <v>39.889000000000003</v>
      </c>
      <c r="CO44">
        <v>40.686999999999998</v>
      </c>
      <c r="CP44">
        <v>38.412999999999997</v>
      </c>
      <c r="CQ44">
        <v>89.995161290322599</v>
      </c>
      <c r="CR44">
        <v>10.003225806451599</v>
      </c>
      <c r="CS44">
        <v>0</v>
      </c>
      <c r="CT44">
        <v>59.600000143051098</v>
      </c>
      <c r="CU44">
        <v>2.44011538461538</v>
      </c>
      <c r="CV44">
        <v>-6.2016930633272396E-3</v>
      </c>
      <c r="CW44">
        <v>-1.12372991541856</v>
      </c>
      <c r="CX44">
        <v>46.992588461538503</v>
      </c>
      <c r="CY44">
        <v>15</v>
      </c>
      <c r="CZ44">
        <v>1684845489.5999999</v>
      </c>
      <c r="DA44" t="s">
        <v>255</v>
      </c>
      <c r="DB44">
        <v>4</v>
      </c>
      <c r="DC44">
        <v>-3.907</v>
      </c>
      <c r="DD44">
        <v>0.34699999999999998</v>
      </c>
      <c r="DE44">
        <v>402</v>
      </c>
      <c r="DF44">
        <v>15</v>
      </c>
      <c r="DG44">
        <v>1.34</v>
      </c>
      <c r="DH44">
        <v>0.2</v>
      </c>
      <c r="DI44">
        <v>-0.60178671153846197</v>
      </c>
      <c r="DJ44">
        <v>0.280694532574087</v>
      </c>
      <c r="DK44">
        <v>9.0352736743561896E-2</v>
      </c>
      <c r="DL44">
        <v>1</v>
      </c>
      <c r="DM44">
        <v>2.4031068181818198</v>
      </c>
      <c r="DN44">
        <v>0.362045317661224</v>
      </c>
      <c r="DO44">
        <v>0.17781979565346401</v>
      </c>
      <c r="DP44">
        <v>1</v>
      </c>
      <c r="DQ44">
        <v>0.53989536538461502</v>
      </c>
      <c r="DR44">
        <v>-4.1011264999430801E-2</v>
      </c>
      <c r="DS44">
        <v>5.6213748079877003E-3</v>
      </c>
      <c r="DT44">
        <v>1</v>
      </c>
      <c r="DU44">
        <v>3</v>
      </c>
      <c r="DV44">
        <v>3</v>
      </c>
      <c r="DW44" t="s">
        <v>260</v>
      </c>
      <c r="DX44">
        <v>100</v>
      </c>
      <c r="DY44">
        <v>100</v>
      </c>
      <c r="DZ44">
        <v>-3.907</v>
      </c>
      <c r="EA44">
        <v>0.34699999999999998</v>
      </c>
      <c r="EB44">
        <v>2</v>
      </c>
      <c r="EC44">
        <v>515.05100000000004</v>
      </c>
      <c r="ED44">
        <v>417.70800000000003</v>
      </c>
      <c r="EE44">
        <v>27.905799999999999</v>
      </c>
      <c r="EF44">
        <v>29.9937</v>
      </c>
      <c r="EG44">
        <v>30.0001</v>
      </c>
      <c r="EH44">
        <v>30.1859</v>
      </c>
      <c r="EI44">
        <v>30.226700000000001</v>
      </c>
      <c r="EJ44">
        <v>20.120899999999999</v>
      </c>
      <c r="EK44">
        <v>22.803100000000001</v>
      </c>
      <c r="EL44">
        <v>0</v>
      </c>
      <c r="EM44">
        <v>27.913900000000002</v>
      </c>
      <c r="EN44">
        <v>400.59399999999999</v>
      </c>
      <c r="EO44">
        <v>15.8612</v>
      </c>
      <c r="EP44">
        <v>100.538</v>
      </c>
      <c r="EQ44">
        <v>90.406499999999994</v>
      </c>
    </row>
    <row r="45" spans="1:147" x14ac:dyDescent="0.3">
      <c r="A45">
        <v>29</v>
      </c>
      <c r="B45">
        <v>1684847297.4000001</v>
      </c>
      <c r="C45">
        <v>1740.3000001907301</v>
      </c>
      <c r="D45" t="s">
        <v>339</v>
      </c>
      <c r="E45" t="s">
        <v>340</v>
      </c>
      <c r="F45">
        <v>1684847289.34516</v>
      </c>
      <c r="G45">
        <f t="shared" si="0"/>
        <v>4.1069067463634949E-3</v>
      </c>
      <c r="H45">
        <f t="shared" si="1"/>
        <v>2.8029144089068749</v>
      </c>
      <c r="I45">
        <f t="shared" si="2"/>
        <v>400.01167741935501</v>
      </c>
      <c r="J45">
        <f t="shared" si="3"/>
        <v>359.40668678157164</v>
      </c>
      <c r="K45">
        <f t="shared" si="4"/>
        <v>34.311508380325527</v>
      </c>
      <c r="L45">
        <f t="shared" si="5"/>
        <v>38.187948434981685</v>
      </c>
      <c r="M45">
        <f t="shared" si="6"/>
        <v>0.17617643749142026</v>
      </c>
      <c r="N45">
        <f t="shared" si="7"/>
        <v>3.3572761565955274</v>
      </c>
      <c r="O45">
        <f t="shared" si="8"/>
        <v>0.17119685312753163</v>
      </c>
      <c r="P45">
        <f t="shared" si="9"/>
        <v>0.10743370561135467</v>
      </c>
      <c r="Q45">
        <f t="shared" si="10"/>
        <v>16.522750579073765</v>
      </c>
      <c r="R45">
        <f t="shared" si="11"/>
        <v>27.626108930123515</v>
      </c>
      <c r="S45">
        <f t="shared" si="12"/>
        <v>27.980880645161299</v>
      </c>
      <c r="T45">
        <f t="shared" si="13"/>
        <v>3.7906120347997474</v>
      </c>
      <c r="U45">
        <f t="shared" si="14"/>
        <v>40.095770257144906</v>
      </c>
      <c r="V45">
        <f t="shared" si="15"/>
        <v>1.5646503832753347</v>
      </c>
      <c r="W45">
        <f t="shared" si="16"/>
        <v>3.9022828922871735</v>
      </c>
      <c r="X45">
        <f t="shared" si="17"/>
        <v>2.2259616515244129</v>
      </c>
      <c r="Y45">
        <f t="shared" si="18"/>
        <v>-181.11458751463013</v>
      </c>
      <c r="Z45">
        <f t="shared" si="19"/>
        <v>90.299054994997192</v>
      </c>
      <c r="AA45">
        <f t="shared" si="20"/>
        <v>5.8762969400268856</v>
      </c>
      <c r="AB45">
        <f t="shared" si="21"/>
        <v>-68.416485000532276</v>
      </c>
      <c r="AC45">
        <v>-3.9535139084382297E-2</v>
      </c>
      <c r="AD45">
        <v>4.4381657090626199E-2</v>
      </c>
      <c r="AE45">
        <v>3.3449838152826201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50164.537017894909</v>
      </c>
      <c r="AK45" t="s">
        <v>251</v>
      </c>
      <c r="AL45">
        <v>2.31573846153846</v>
      </c>
      <c r="AM45">
        <v>1.39236</v>
      </c>
      <c r="AN45">
        <f t="shared" si="25"/>
        <v>-0.92337846153845993</v>
      </c>
      <c r="AO45">
        <f t="shared" si="26"/>
        <v>-0.66317508513492196</v>
      </c>
      <c r="AP45">
        <v>-0.43471319720601198</v>
      </c>
      <c r="AQ45" t="s">
        <v>341</v>
      </c>
      <c r="AR45">
        <v>2.3547730769230801</v>
      </c>
      <c r="AS45">
        <v>1.2492000000000001</v>
      </c>
      <c r="AT45">
        <f t="shared" si="27"/>
        <v>-0.88502487746003844</v>
      </c>
      <c r="AU45">
        <v>0.5</v>
      </c>
      <c r="AV45">
        <f t="shared" si="28"/>
        <v>84.299323288423011</v>
      </c>
      <c r="AW45">
        <f t="shared" si="29"/>
        <v>2.8029144089068749</v>
      </c>
      <c r="AX45">
        <f t="shared" si="30"/>
        <v>-37.303499131650369</v>
      </c>
      <c r="AY45">
        <f t="shared" si="31"/>
        <v>1</v>
      </c>
      <c r="AZ45">
        <f t="shared" si="32"/>
        <v>3.8406329728598386E-2</v>
      </c>
      <c r="BA45">
        <f t="shared" si="33"/>
        <v>0.11460134486071082</v>
      </c>
      <c r="BB45" t="s">
        <v>253</v>
      </c>
      <c r="BC45">
        <v>0</v>
      </c>
      <c r="BD45">
        <f t="shared" si="34"/>
        <v>1.2492000000000001</v>
      </c>
      <c r="BE45">
        <f t="shared" si="35"/>
        <v>-0.88502487746003844</v>
      </c>
      <c r="BF45">
        <f t="shared" si="36"/>
        <v>0.10281823666293197</v>
      </c>
      <c r="BG45">
        <f t="shared" si="37"/>
        <v>1.0365993508835243</v>
      </c>
      <c r="BH45">
        <f t="shared" si="38"/>
        <v>-0.1550393538110886</v>
      </c>
      <c r="BI45">
        <f t="shared" si="39"/>
        <v>99.999138709677396</v>
      </c>
      <c r="BJ45">
        <f t="shared" si="40"/>
        <v>84.299323288423011</v>
      </c>
      <c r="BK45">
        <f t="shared" si="41"/>
        <v>0.84300049356590068</v>
      </c>
      <c r="BL45">
        <f t="shared" si="42"/>
        <v>0.19600098713180142</v>
      </c>
      <c r="BM45">
        <v>0.62554964725562501</v>
      </c>
      <c r="BN45">
        <v>0.5</v>
      </c>
      <c r="BO45" t="s">
        <v>254</v>
      </c>
      <c r="BP45">
        <v>1684847289.34516</v>
      </c>
      <c r="BQ45">
        <v>400.01167741935501</v>
      </c>
      <c r="BR45">
        <v>400.56787096774201</v>
      </c>
      <c r="BS45">
        <v>16.389422580645199</v>
      </c>
      <c r="BT45">
        <v>15.8840387096774</v>
      </c>
      <c r="BU45">
        <v>500.00970967741898</v>
      </c>
      <c r="BV45">
        <v>95.2671548387097</v>
      </c>
      <c r="BW45">
        <v>0.199929225806452</v>
      </c>
      <c r="BX45">
        <v>28.4797774193548</v>
      </c>
      <c r="BY45">
        <v>27.980880645161299</v>
      </c>
      <c r="BZ45">
        <v>999.9</v>
      </c>
      <c r="CA45">
        <v>10007.7419354839</v>
      </c>
      <c r="CB45">
        <v>0</v>
      </c>
      <c r="CC45">
        <v>74.085861290322597</v>
      </c>
      <c r="CD45">
        <v>99.999138709677396</v>
      </c>
      <c r="CE45">
        <v>0.89996177419354795</v>
      </c>
      <c r="CF45">
        <v>0.100038167741935</v>
      </c>
      <c r="CG45">
        <v>0</v>
      </c>
      <c r="CH45">
        <v>2.3353129032258102</v>
      </c>
      <c r="CI45">
        <v>0</v>
      </c>
      <c r="CJ45">
        <v>46.165429032258103</v>
      </c>
      <c r="CK45">
        <v>914.31806451612897</v>
      </c>
      <c r="CL45">
        <v>37.631</v>
      </c>
      <c r="CM45">
        <v>42</v>
      </c>
      <c r="CN45">
        <v>39.745935483871001</v>
      </c>
      <c r="CO45">
        <v>40.566064516129003</v>
      </c>
      <c r="CP45">
        <v>38.283999999999999</v>
      </c>
      <c r="CQ45">
        <v>89.995161290322599</v>
      </c>
      <c r="CR45">
        <v>10.0012903225806</v>
      </c>
      <c r="CS45">
        <v>0</v>
      </c>
      <c r="CT45">
        <v>59.400000095367403</v>
      </c>
      <c r="CU45">
        <v>2.3547730769230801</v>
      </c>
      <c r="CV45">
        <v>-1.4925777917888601</v>
      </c>
      <c r="CW45">
        <v>-0.79385641598482903</v>
      </c>
      <c r="CX45">
        <v>46.174219230769197</v>
      </c>
      <c r="CY45">
        <v>15</v>
      </c>
      <c r="CZ45">
        <v>1684845489.5999999</v>
      </c>
      <c r="DA45" t="s">
        <v>255</v>
      </c>
      <c r="DB45">
        <v>4</v>
      </c>
      <c r="DC45">
        <v>-3.907</v>
      </c>
      <c r="DD45">
        <v>0.34699999999999998</v>
      </c>
      <c r="DE45">
        <v>402</v>
      </c>
      <c r="DF45">
        <v>15</v>
      </c>
      <c r="DG45">
        <v>1.34</v>
      </c>
      <c r="DH45">
        <v>0.2</v>
      </c>
      <c r="DI45">
        <v>-0.54460788461538501</v>
      </c>
      <c r="DJ45">
        <v>-0.13411323522444399</v>
      </c>
      <c r="DK45">
        <v>8.4602844116507495E-2</v>
      </c>
      <c r="DL45">
        <v>1</v>
      </c>
      <c r="DM45">
        <v>2.3578477272727301</v>
      </c>
      <c r="DN45">
        <v>-0.30641920701365399</v>
      </c>
      <c r="DO45">
        <v>0.20115106205924399</v>
      </c>
      <c r="DP45">
        <v>1</v>
      </c>
      <c r="DQ45">
        <v>0.50830288461538498</v>
      </c>
      <c r="DR45">
        <v>-3.2780964474413997E-2</v>
      </c>
      <c r="DS45">
        <v>4.8785159457400799E-3</v>
      </c>
      <c r="DT45">
        <v>1</v>
      </c>
      <c r="DU45">
        <v>3</v>
      </c>
      <c r="DV45">
        <v>3</v>
      </c>
      <c r="DW45" t="s">
        <v>260</v>
      </c>
      <c r="DX45">
        <v>100</v>
      </c>
      <c r="DY45">
        <v>100</v>
      </c>
      <c r="DZ45">
        <v>-3.907</v>
      </c>
      <c r="EA45">
        <v>0.34699999999999998</v>
      </c>
      <c r="EB45">
        <v>2</v>
      </c>
      <c r="EC45">
        <v>515.45500000000004</v>
      </c>
      <c r="ED45">
        <v>417.226</v>
      </c>
      <c r="EE45">
        <v>27.946899999999999</v>
      </c>
      <c r="EF45">
        <v>29.980699999999999</v>
      </c>
      <c r="EG45">
        <v>30.0001</v>
      </c>
      <c r="EH45">
        <v>30.172999999999998</v>
      </c>
      <c r="EI45">
        <v>30.211200000000002</v>
      </c>
      <c r="EJ45">
        <v>20.118500000000001</v>
      </c>
      <c r="EK45">
        <v>22.803100000000001</v>
      </c>
      <c r="EL45">
        <v>0</v>
      </c>
      <c r="EM45">
        <v>27.9541</v>
      </c>
      <c r="EN45">
        <v>400.60500000000002</v>
      </c>
      <c r="EO45">
        <v>15.8507</v>
      </c>
      <c r="EP45">
        <v>100.539</v>
      </c>
      <c r="EQ45">
        <v>90.405500000000004</v>
      </c>
    </row>
    <row r="46" spans="1:147" x14ac:dyDescent="0.3">
      <c r="A46">
        <v>30</v>
      </c>
      <c r="B46">
        <v>1684847357.9000001</v>
      </c>
      <c r="C46">
        <v>1800.8000001907301</v>
      </c>
      <c r="D46" t="s">
        <v>342</v>
      </c>
      <c r="E46" t="s">
        <v>343</v>
      </c>
      <c r="F46">
        <v>1684847349.83548</v>
      </c>
      <c r="G46">
        <f t="shared" si="0"/>
        <v>3.8535211195030051E-3</v>
      </c>
      <c r="H46">
        <f t="shared" si="1"/>
        <v>2.5228450425721012</v>
      </c>
      <c r="I46">
        <f t="shared" si="2"/>
        <v>400.03332258064501</v>
      </c>
      <c r="J46">
        <f t="shared" si="3"/>
        <v>360.36638708483122</v>
      </c>
      <c r="K46">
        <f t="shared" si="4"/>
        <v>34.402574402963801</v>
      </c>
      <c r="L46">
        <f t="shared" si="5"/>
        <v>38.189400113240325</v>
      </c>
      <c r="M46">
        <f t="shared" si="6"/>
        <v>0.16460832595573344</v>
      </c>
      <c r="N46">
        <f t="shared" si="7"/>
        <v>3.3519689960205739</v>
      </c>
      <c r="O46">
        <f t="shared" si="8"/>
        <v>0.16024580679111866</v>
      </c>
      <c r="P46">
        <f t="shared" si="9"/>
        <v>0.1005359542640471</v>
      </c>
      <c r="Q46">
        <f t="shared" si="10"/>
        <v>16.523519145189759</v>
      </c>
      <c r="R46">
        <f t="shared" si="11"/>
        <v>27.670500094986451</v>
      </c>
      <c r="S46">
        <f t="shared" si="12"/>
        <v>27.989774193548399</v>
      </c>
      <c r="T46">
        <f t="shared" si="13"/>
        <v>3.7925780522325603</v>
      </c>
      <c r="U46">
        <f t="shared" si="14"/>
        <v>40.037094028389568</v>
      </c>
      <c r="V46">
        <f t="shared" si="15"/>
        <v>1.5612374029010099</v>
      </c>
      <c r="W46">
        <f t="shared" si="16"/>
        <v>3.8994773241883265</v>
      </c>
      <c r="X46">
        <f t="shared" si="17"/>
        <v>2.2313406493315506</v>
      </c>
      <c r="Y46">
        <f t="shared" si="18"/>
        <v>-169.94028137008252</v>
      </c>
      <c r="Z46">
        <f t="shared" si="19"/>
        <v>86.311822539345741</v>
      </c>
      <c r="AA46">
        <f t="shared" si="20"/>
        <v>5.6256190829500188</v>
      </c>
      <c r="AB46">
        <f t="shared" si="21"/>
        <v>-61.479320602596999</v>
      </c>
      <c r="AC46">
        <v>-3.9456696207051299E-2</v>
      </c>
      <c r="AD46">
        <v>4.4293598088848599E-2</v>
      </c>
      <c r="AE46">
        <v>3.33970104431762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50071.082855120701</v>
      </c>
      <c r="AK46" t="s">
        <v>251</v>
      </c>
      <c r="AL46">
        <v>2.31573846153846</v>
      </c>
      <c r="AM46">
        <v>1.39236</v>
      </c>
      <c r="AN46">
        <f t="shared" si="25"/>
        <v>-0.92337846153845993</v>
      </c>
      <c r="AO46">
        <f t="shared" si="26"/>
        <v>-0.66317508513492196</v>
      </c>
      <c r="AP46">
        <v>-0.43471319720601198</v>
      </c>
      <c r="AQ46" t="s">
        <v>344</v>
      </c>
      <c r="AR46">
        <v>2.4343076923076898</v>
      </c>
      <c r="AS46">
        <v>1.8695999999999999</v>
      </c>
      <c r="AT46">
        <f t="shared" si="27"/>
        <v>-0.30204733221421165</v>
      </c>
      <c r="AU46">
        <v>0.5</v>
      </c>
      <c r="AV46">
        <f t="shared" si="28"/>
        <v>84.301030132140227</v>
      </c>
      <c r="AW46">
        <f t="shared" si="29"/>
        <v>2.5228450425721012</v>
      </c>
      <c r="AX46">
        <f t="shared" si="30"/>
        <v>-12.731450627161413</v>
      </c>
      <c r="AY46">
        <f t="shared" si="31"/>
        <v>1</v>
      </c>
      <c r="AZ46">
        <f t="shared" si="32"/>
        <v>3.5083298924606238E-2</v>
      </c>
      <c r="BA46">
        <f t="shared" si="33"/>
        <v>-0.2552631578947368</v>
      </c>
      <c r="BB46" t="s">
        <v>253</v>
      </c>
      <c r="BC46">
        <v>0</v>
      </c>
      <c r="BD46">
        <f t="shared" si="34"/>
        <v>1.8695999999999999</v>
      </c>
      <c r="BE46">
        <f t="shared" si="35"/>
        <v>-0.30204733221421154</v>
      </c>
      <c r="BF46">
        <f t="shared" si="36"/>
        <v>-0.34275618374558292</v>
      </c>
      <c r="BG46">
        <f t="shared" si="37"/>
        <v>1.2657677850960367</v>
      </c>
      <c r="BH46">
        <f t="shared" si="38"/>
        <v>0.51684116521936241</v>
      </c>
      <c r="BI46">
        <f t="shared" si="39"/>
        <v>100.000858064516</v>
      </c>
      <c r="BJ46">
        <f t="shared" si="40"/>
        <v>84.301030132140227</v>
      </c>
      <c r="BK46">
        <f t="shared" si="41"/>
        <v>0.8430030678112086</v>
      </c>
      <c r="BL46">
        <f t="shared" si="42"/>
        <v>0.19600613562241725</v>
      </c>
      <c r="BM46">
        <v>0.62554964725562501</v>
      </c>
      <c r="BN46">
        <v>0.5</v>
      </c>
      <c r="BO46" t="s">
        <v>254</v>
      </c>
      <c r="BP46">
        <v>1684847349.83548</v>
      </c>
      <c r="BQ46">
        <v>400.03332258064501</v>
      </c>
      <c r="BR46">
        <v>400.54180645161301</v>
      </c>
      <c r="BS46">
        <v>16.353935483870998</v>
      </c>
      <c r="BT46">
        <v>15.8797161290323</v>
      </c>
      <c r="BU46">
        <v>500.01048387096802</v>
      </c>
      <c r="BV46">
        <v>95.265445161290302</v>
      </c>
      <c r="BW46">
        <v>0.20010222580645201</v>
      </c>
      <c r="BX46">
        <v>28.467396774193499</v>
      </c>
      <c r="BY46">
        <v>27.989774193548399</v>
      </c>
      <c r="BZ46">
        <v>999.9</v>
      </c>
      <c r="CA46">
        <v>9988.0645161290304</v>
      </c>
      <c r="CB46">
        <v>0</v>
      </c>
      <c r="CC46">
        <v>74.135909677419406</v>
      </c>
      <c r="CD46">
        <v>100.000858064516</v>
      </c>
      <c r="CE46">
        <v>0.89987300000000003</v>
      </c>
      <c r="CF46">
        <v>0.10012699999999999</v>
      </c>
      <c r="CG46">
        <v>0</v>
      </c>
      <c r="CH46">
        <v>2.41559677419355</v>
      </c>
      <c r="CI46">
        <v>0</v>
      </c>
      <c r="CJ46">
        <v>45.5739709677419</v>
      </c>
      <c r="CK46">
        <v>914.30661290322598</v>
      </c>
      <c r="CL46">
        <v>37.497967741935497</v>
      </c>
      <c r="CM46">
        <v>41.875</v>
      </c>
      <c r="CN46">
        <v>39.610774193548401</v>
      </c>
      <c r="CO46">
        <v>40.469516129032201</v>
      </c>
      <c r="CP46">
        <v>38.156999999999996</v>
      </c>
      <c r="CQ46">
        <v>89.987741935483797</v>
      </c>
      <c r="CR46">
        <v>10.01</v>
      </c>
      <c r="CS46">
        <v>0</v>
      </c>
      <c r="CT46">
        <v>60</v>
      </c>
      <c r="CU46">
        <v>2.4343076923076898</v>
      </c>
      <c r="CV46">
        <v>0.65569914057705203</v>
      </c>
      <c r="CW46">
        <v>0.60732991274273096</v>
      </c>
      <c r="CX46">
        <v>45.565530769230797</v>
      </c>
      <c r="CY46">
        <v>15</v>
      </c>
      <c r="CZ46">
        <v>1684845489.5999999</v>
      </c>
      <c r="DA46" t="s">
        <v>255</v>
      </c>
      <c r="DB46">
        <v>4</v>
      </c>
      <c r="DC46">
        <v>-3.907</v>
      </c>
      <c r="DD46">
        <v>0.34699999999999998</v>
      </c>
      <c r="DE46">
        <v>402</v>
      </c>
      <c r="DF46">
        <v>15</v>
      </c>
      <c r="DG46">
        <v>1.34</v>
      </c>
      <c r="DH46">
        <v>0.2</v>
      </c>
      <c r="DI46">
        <v>-0.52711432692307703</v>
      </c>
      <c r="DJ46">
        <v>0.27096462445874098</v>
      </c>
      <c r="DK46">
        <v>8.6892120472129797E-2</v>
      </c>
      <c r="DL46">
        <v>1</v>
      </c>
      <c r="DM46">
        <v>2.4163545454545501</v>
      </c>
      <c r="DN46">
        <v>0.306615407350737</v>
      </c>
      <c r="DO46">
        <v>0.19916862254534901</v>
      </c>
      <c r="DP46">
        <v>1</v>
      </c>
      <c r="DQ46">
        <v>0.47802715384615402</v>
      </c>
      <c r="DR46">
        <v>-3.5207561841054801E-2</v>
      </c>
      <c r="DS46">
        <v>5.0626885886416199E-3</v>
      </c>
      <c r="DT46">
        <v>1</v>
      </c>
      <c r="DU46">
        <v>3</v>
      </c>
      <c r="DV46">
        <v>3</v>
      </c>
      <c r="DW46" t="s">
        <v>260</v>
      </c>
      <c r="DX46">
        <v>100</v>
      </c>
      <c r="DY46">
        <v>100</v>
      </c>
      <c r="DZ46">
        <v>-3.907</v>
      </c>
      <c r="EA46">
        <v>0.34699999999999998</v>
      </c>
      <c r="EB46">
        <v>2</v>
      </c>
      <c r="EC46">
        <v>515.351</v>
      </c>
      <c r="ED46">
        <v>417.38099999999997</v>
      </c>
      <c r="EE46">
        <v>27.947700000000001</v>
      </c>
      <c r="EF46">
        <v>29.9678</v>
      </c>
      <c r="EG46">
        <v>30</v>
      </c>
      <c r="EH46">
        <v>30.16</v>
      </c>
      <c r="EI46">
        <v>30.1983</v>
      </c>
      <c r="EJ46">
        <v>20.118500000000001</v>
      </c>
      <c r="EK46">
        <v>22.803100000000001</v>
      </c>
      <c r="EL46">
        <v>0</v>
      </c>
      <c r="EM46">
        <v>27.950299999999999</v>
      </c>
      <c r="EN46">
        <v>400.548</v>
      </c>
      <c r="EO46">
        <v>15.8414</v>
      </c>
      <c r="EP46">
        <v>100.542</v>
      </c>
      <c r="EQ46">
        <v>90.408199999999994</v>
      </c>
    </row>
    <row r="47" spans="1:147" x14ac:dyDescent="0.3">
      <c r="A47">
        <v>31</v>
      </c>
      <c r="B47">
        <v>1684847417.8</v>
      </c>
      <c r="C47">
        <v>1860.7000000476801</v>
      </c>
      <c r="D47" t="s">
        <v>345</v>
      </c>
      <c r="E47" t="s">
        <v>346</v>
      </c>
      <c r="F47">
        <v>1684847409.8483901</v>
      </c>
      <c r="G47">
        <f t="shared" si="0"/>
        <v>3.6163198188757704E-3</v>
      </c>
      <c r="H47">
        <f t="shared" si="1"/>
        <v>2.6892551598161107</v>
      </c>
      <c r="I47">
        <f t="shared" si="2"/>
        <v>399.99661290322598</v>
      </c>
      <c r="J47">
        <f t="shared" si="3"/>
        <v>356.92169593752504</v>
      </c>
      <c r="K47">
        <f t="shared" si="4"/>
        <v>34.074423630333719</v>
      </c>
      <c r="L47">
        <f t="shared" si="5"/>
        <v>38.186678461678163</v>
      </c>
      <c r="M47">
        <f t="shared" si="6"/>
        <v>0.1540138450532961</v>
      </c>
      <c r="N47">
        <f t="shared" si="7"/>
        <v>3.3554318327399448</v>
      </c>
      <c r="O47">
        <f t="shared" si="8"/>
        <v>0.15019162712356901</v>
      </c>
      <c r="P47">
        <f t="shared" si="9"/>
        <v>9.4205277373201599E-2</v>
      </c>
      <c r="Q47">
        <f t="shared" si="10"/>
        <v>16.524773357412197</v>
      </c>
      <c r="R47">
        <f t="shared" si="11"/>
        <v>27.71687706054977</v>
      </c>
      <c r="S47">
        <f t="shared" si="12"/>
        <v>27.991125806451599</v>
      </c>
      <c r="T47">
        <f t="shared" si="13"/>
        <v>3.7928769191055376</v>
      </c>
      <c r="U47">
        <f t="shared" si="14"/>
        <v>39.990483141763228</v>
      </c>
      <c r="V47">
        <f t="shared" si="15"/>
        <v>1.558633583185868</v>
      </c>
      <c r="W47">
        <f t="shared" si="16"/>
        <v>3.8975112595179966</v>
      </c>
      <c r="X47">
        <f t="shared" si="17"/>
        <v>2.2342433359196696</v>
      </c>
      <c r="Y47">
        <f t="shared" si="18"/>
        <v>-159.47970401242148</v>
      </c>
      <c r="Z47">
        <f t="shared" si="19"/>
        <v>84.586173329824902</v>
      </c>
      <c r="AA47">
        <f t="shared" si="20"/>
        <v>5.5072542199510792</v>
      </c>
      <c r="AB47">
        <f t="shared" si="21"/>
        <v>-52.861503105233311</v>
      </c>
      <c r="AC47">
        <v>-3.9507873202005203E-2</v>
      </c>
      <c r="AD47">
        <v>4.43510487490354E-2</v>
      </c>
      <c r="AE47">
        <v>3.3431479689875099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50134.866883281036</v>
      </c>
      <c r="AK47" t="s">
        <v>251</v>
      </c>
      <c r="AL47">
        <v>2.31573846153846</v>
      </c>
      <c r="AM47">
        <v>1.39236</v>
      </c>
      <c r="AN47">
        <f t="shared" si="25"/>
        <v>-0.92337846153845993</v>
      </c>
      <c r="AO47">
        <f t="shared" si="26"/>
        <v>-0.66317508513492196</v>
      </c>
      <c r="AP47">
        <v>-0.43471319720601198</v>
      </c>
      <c r="AQ47" t="s">
        <v>347</v>
      </c>
      <c r="AR47">
        <v>2.3626692307692299</v>
      </c>
      <c r="AS47">
        <v>1.4348000000000001</v>
      </c>
      <c r="AT47">
        <f t="shared" si="27"/>
        <v>-0.64668889794342754</v>
      </c>
      <c r="AU47">
        <v>0.5</v>
      </c>
      <c r="AV47">
        <f t="shared" si="28"/>
        <v>84.307645633146137</v>
      </c>
      <c r="AW47">
        <f t="shared" si="29"/>
        <v>2.6892551598161107</v>
      </c>
      <c r="AX47">
        <f t="shared" si="30"/>
        <v>-27.260409221352148</v>
      </c>
      <c r="AY47">
        <f t="shared" si="31"/>
        <v>1</v>
      </c>
      <c r="AZ47">
        <f t="shared" si="32"/>
        <v>3.7054389712359762E-2</v>
      </c>
      <c r="BA47">
        <f t="shared" si="33"/>
        <v>-2.9579035405631469E-2</v>
      </c>
      <c r="BB47" t="s">
        <v>253</v>
      </c>
      <c r="BC47">
        <v>0</v>
      </c>
      <c r="BD47">
        <f t="shared" si="34"/>
        <v>1.4348000000000001</v>
      </c>
      <c r="BE47">
        <f t="shared" si="35"/>
        <v>-0.64668889794342743</v>
      </c>
      <c r="BF47">
        <f t="shared" si="36"/>
        <v>-3.048062282742971E-2</v>
      </c>
      <c r="BG47">
        <f t="shared" si="37"/>
        <v>1.0532736068179047</v>
      </c>
      <c r="BH47">
        <f t="shared" si="38"/>
        <v>4.5961652526841347E-2</v>
      </c>
      <c r="BI47">
        <f t="shared" si="39"/>
        <v>100.00873548387101</v>
      </c>
      <c r="BJ47">
        <f t="shared" si="40"/>
        <v>84.307645633146137</v>
      </c>
      <c r="BK47">
        <f t="shared" si="41"/>
        <v>0.84300281595644133</v>
      </c>
      <c r="BL47">
        <f t="shared" si="42"/>
        <v>0.19600563191288276</v>
      </c>
      <c r="BM47">
        <v>0.62554964725562501</v>
      </c>
      <c r="BN47">
        <v>0.5</v>
      </c>
      <c r="BO47" t="s">
        <v>254</v>
      </c>
      <c r="BP47">
        <v>1684847409.8483901</v>
      </c>
      <c r="BQ47">
        <v>399.99661290322598</v>
      </c>
      <c r="BR47">
        <v>400.51403225806501</v>
      </c>
      <c r="BS47">
        <v>16.326325806451599</v>
      </c>
      <c r="BT47">
        <v>15.881280645161301</v>
      </c>
      <c r="BU47">
        <v>500.00641935483901</v>
      </c>
      <c r="BV47">
        <v>95.267474193548395</v>
      </c>
      <c r="BW47">
        <v>0.20003035483871001</v>
      </c>
      <c r="BX47">
        <v>28.4587161290323</v>
      </c>
      <c r="BY47">
        <v>27.991125806451599</v>
      </c>
      <c r="BZ47">
        <v>999.9</v>
      </c>
      <c r="CA47">
        <v>10000.8064516129</v>
      </c>
      <c r="CB47">
        <v>0</v>
      </c>
      <c r="CC47">
        <v>74.122103225806498</v>
      </c>
      <c r="CD47">
        <v>100.00873548387101</v>
      </c>
      <c r="CE47">
        <v>0.89988932258064502</v>
      </c>
      <c r="CF47">
        <v>0.10011069032258101</v>
      </c>
      <c r="CG47">
        <v>0</v>
      </c>
      <c r="CH47">
        <v>2.36544838709677</v>
      </c>
      <c r="CI47">
        <v>0</v>
      </c>
      <c r="CJ47">
        <v>45.091616129032197</v>
      </c>
      <c r="CK47">
        <v>914.382838709677</v>
      </c>
      <c r="CL47">
        <v>37.377000000000002</v>
      </c>
      <c r="CM47">
        <v>41.75</v>
      </c>
      <c r="CN47">
        <v>39.475612903225802</v>
      </c>
      <c r="CO47">
        <v>40.375</v>
      </c>
      <c r="CP47">
        <v>38.048000000000002</v>
      </c>
      <c r="CQ47">
        <v>89.996129032258096</v>
      </c>
      <c r="CR47">
        <v>10.01</v>
      </c>
      <c r="CS47">
        <v>0</v>
      </c>
      <c r="CT47">
        <v>59.400000095367403</v>
      </c>
      <c r="CU47">
        <v>2.3626692307692299</v>
      </c>
      <c r="CV47">
        <v>-0.31243076312460499</v>
      </c>
      <c r="CW47">
        <v>-3.7517955172703302E-2</v>
      </c>
      <c r="CX47">
        <v>45.126146153846101</v>
      </c>
      <c r="CY47">
        <v>15</v>
      </c>
      <c r="CZ47">
        <v>1684845489.5999999</v>
      </c>
      <c r="DA47" t="s">
        <v>255</v>
      </c>
      <c r="DB47">
        <v>4</v>
      </c>
      <c r="DC47">
        <v>-3.907</v>
      </c>
      <c r="DD47">
        <v>0.34699999999999998</v>
      </c>
      <c r="DE47">
        <v>402</v>
      </c>
      <c r="DF47">
        <v>15</v>
      </c>
      <c r="DG47">
        <v>1.34</v>
      </c>
      <c r="DH47">
        <v>0.2</v>
      </c>
      <c r="DI47">
        <v>-0.51503821153846197</v>
      </c>
      <c r="DJ47">
        <v>2.9509970586836201E-2</v>
      </c>
      <c r="DK47">
        <v>8.3595644868464797E-2</v>
      </c>
      <c r="DL47">
        <v>1</v>
      </c>
      <c r="DM47">
        <v>2.3650181818181801</v>
      </c>
      <c r="DN47">
        <v>2.8804313269166E-2</v>
      </c>
      <c r="DO47">
        <v>0.16011825640150401</v>
      </c>
      <c r="DP47">
        <v>1</v>
      </c>
      <c r="DQ47">
        <v>0.44749478846153901</v>
      </c>
      <c r="DR47">
        <v>-2.4740379218395201E-2</v>
      </c>
      <c r="DS47">
        <v>4.0118735999747704E-3</v>
      </c>
      <c r="DT47">
        <v>1</v>
      </c>
      <c r="DU47">
        <v>3</v>
      </c>
      <c r="DV47">
        <v>3</v>
      </c>
      <c r="DW47" t="s">
        <v>260</v>
      </c>
      <c r="DX47">
        <v>100</v>
      </c>
      <c r="DY47">
        <v>100</v>
      </c>
      <c r="DZ47">
        <v>-3.907</v>
      </c>
      <c r="EA47">
        <v>0.34699999999999998</v>
      </c>
      <c r="EB47">
        <v>2</v>
      </c>
      <c r="EC47">
        <v>515.24599999999998</v>
      </c>
      <c r="ED47">
        <v>417.536</v>
      </c>
      <c r="EE47">
        <v>27.9575</v>
      </c>
      <c r="EF47">
        <v>29.9574</v>
      </c>
      <c r="EG47">
        <v>30</v>
      </c>
      <c r="EH47">
        <v>30.147099999999998</v>
      </c>
      <c r="EI47">
        <v>30.185400000000001</v>
      </c>
      <c r="EJ47">
        <v>20.117799999999999</v>
      </c>
      <c r="EK47">
        <v>22.803100000000001</v>
      </c>
      <c r="EL47">
        <v>0</v>
      </c>
      <c r="EM47">
        <v>27.9603</v>
      </c>
      <c r="EN47">
        <v>400.584</v>
      </c>
      <c r="EO47">
        <v>15.9368</v>
      </c>
      <c r="EP47">
        <v>100.545</v>
      </c>
      <c r="EQ47">
        <v>90.409199999999998</v>
      </c>
    </row>
    <row r="48" spans="1:147" x14ac:dyDescent="0.3">
      <c r="A48">
        <v>32</v>
      </c>
      <c r="B48">
        <v>1684847477.9000001</v>
      </c>
      <c r="C48">
        <v>1920.8000001907301</v>
      </c>
      <c r="D48" t="s">
        <v>348</v>
      </c>
      <c r="E48" t="s">
        <v>349</v>
      </c>
      <c r="F48">
        <v>1684847469.8935499</v>
      </c>
      <c r="G48">
        <f t="shared" si="0"/>
        <v>3.2009739093444979E-3</v>
      </c>
      <c r="H48">
        <f t="shared" si="1"/>
        <v>2.9149627145019386</v>
      </c>
      <c r="I48">
        <f t="shared" si="2"/>
        <v>400.00706451612899</v>
      </c>
      <c r="J48">
        <f t="shared" si="3"/>
        <v>350.60932884749627</v>
      </c>
      <c r="K48">
        <f t="shared" si="4"/>
        <v>33.470968324432931</v>
      </c>
      <c r="L48">
        <f t="shared" si="5"/>
        <v>38.186730027917683</v>
      </c>
      <c r="M48">
        <f t="shared" si="6"/>
        <v>0.13589316361088236</v>
      </c>
      <c r="N48">
        <f t="shared" si="7"/>
        <v>3.3548924269296285</v>
      </c>
      <c r="O48">
        <f t="shared" si="8"/>
        <v>0.13290759130644006</v>
      </c>
      <c r="P48">
        <f t="shared" si="9"/>
        <v>8.333002321516092E-2</v>
      </c>
      <c r="Q48">
        <f t="shared" si="10"/>
        <v>16.522411765331938</v>
      </c>
      <c r="R48">
        <f t="shared" si="11"/>
        <v>27.806490801573371</v>
      </c>
      <c r="S48">
        <f t="shared" si="12"/>
        <v>28.000548387096799</v>
      </c>
      <c r="T48">
        <f t="shared" si="13"/>
        <v>3.7949609987739619</v>
      </c>
      <c r="U48">
        <f t="shared" si="14"/>
        <v>40.044263367756422</v>
      </c>
      <c r="V48">
        <f t="shared" si="15"/>
        <v>1.5602468178561695</v>
      </c>
      <c r="W48">
        <f t="shared" si="16"/>
        <v>3.8963054546097049</v>
      </c>
      <c r="X48">
        <f t="shared" si="17"/>
        <v>2.2347141809177922</v>
      </c>
      <c r="Y48">
        <f t="shared" si="18"/>
        <v>-141.16294940209235</v>
      </c>
      <c r="Z48">
        <f t="shared" si="19"/>
        <v>81.905050151105172</v>
      </c>
      <c r="AA48">
        <f t="shared" si="20"/>
        <v>5.3336571012804983</v>
      </c>
      <c r="AB48">
        <f t="shared" si="21"/>
        <v>-37.401830384374747</v>
      </c>
      <c r="AC48">
        <v>-3.9499899954013498E-2</v>
      </c>
      <c r="AD48">
        <v>4.4342098079669899E-2</v>
      </c>
      <c r="AE48">
        <v>3.3426110422347599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50125.997994976344</v>
      </c>
      <c r="AK48" t="s">
        <v>251</v>
      </c>
      <c r="AL48">
        <v>2.31573846153846</v>
      </c>
      <c r="AM48">
        <v>1.39236</v>
      </c>
      <c r="AN48">
        <f t="shared" si="25"/>
        <v>-0.92337846153845993</v>
      </c>
      <c r="AO48">
        <f t="shared" si="26"/>
        <v>-0.66317508513492196</v>
      </c>
      <c r="AP48">
        <v>-0.43471319720601198</v>
      </c>
      <c r="AQ48" t="s">
        <v>350</v>
      </c>
      <c r="AR48">
        <v>2.39884230769231</v>
      </c>
      <c r="AS48">
        <v>1.3715999999999999</v>
      </c>
      <c r="AT48">
        <f t="shared" si="27"/>
        <v>-0.74893723220495056</v>
      </c>
      <c r="AU48">
        <v>0.5</v>
      </c>
      <c r="AV48">
        <f t="shared" si="28"/>
        <v>84.295213750562894</v>
      </c>
      <c r="AW48">
        <f t="shared" si="29"/>
        <v>2.9149627145019386</v>
      </c>
      <c r="AX48">
        <f t="shared" si="30"/>
        <v>-31.565912037235631</v>
      </c>
      <c r="AY48">
        <f t="shared" si="31"/>
        <v>1</v>
      </c>
      <c r="AZ48">
        <f t="shared" si="32"/>
        <v>3.9737438968005259E-2</v>
      </c>
      <c r="BA48">
        <f t="shared" si="33"/>
        <v>1.5135608048993958E-2</v>
      </c>
      <c r="BB48" t="s">
        <v>253</v>
      </c>
      <c r="BC48">
        <v>0</v>
      </c>
      <c r="BD48">
        <f t="shared" si="34"/>
        <v>1.3715999999999999</v>
      </c>
      <c r="BE48">
        <f t="shared" si="35"/>
        <v>-0.74893723220495045</v>
      </c>
      <c r="BF48">
        <f t="shared" si="36"/>
        <v>1.4909937085236656E-2</v>
      </c>
      <c r="BG48">
        <f t="shared" si="37"/>
        <v>1.0880208248464251</v>
      </c>
      <c r="BH48">
        <f t="shared" si="38"/>
        <v>-2.2482655665815993E-2</v>
      </c>
      <c r="BI48">
        <f t="shared" si="39"/>
        <v>99.993935483870999</v>
      </c>
      <c r="BJ48">
        <f t="shared" si="40"/>
        <v>84.295213750562894</v>
      </c>
      <c r="BK48">
        <f t="shared" si="41"/>
        <v>0.84300326157439509</v>
      </c>
      <c r="BL48">
        <f t="shared" si="42"/>
        <v>0.19600652314879036</v>
      </c>
      <c r="BM48">
        <v>0.62554964725562501</v>
      </c>
      <c r="BN48">
        <v>0.5</v>
      </c>
      <c r="BO48" t="s">
        <v>254</v>
      </c>
      <c r="BP48">
        <v>1684847469.8935499</v>
      </c>
      <c r="BQ48">
        <v>400.00706451612899</v>
      </c>
      <c r="BR48">
        <v>400.531935483871</v>
      </c>
      <c r="BS48">
        <v>16.3436290322581</v>
      </c>
      <c r="BT48">
        <v>15.949709677419399</v>
      </c>
      <c r="BU48">
        <v>500.01151612903197</v>
      </c>
      <c r="BV48">
        <v>95.265148387096801</v>
      </c>
      <c r="BW48">
        <v>0.19999064516129</v>
      </c>
      <c r="BX48">
        <v>28.453390322580599</v>
      </c>
      <c r="BY48">
        <v>28.000548387096799</v>
      </c>
      <c r="BZ48">
        <v>999.9</v>
      </c>
      <c r="CA48">
        <v>9999.0322580645206</v>
      </c>
      <c r="CB48">
        <v>0</v>
      </c>
      <c r="CC48">
        <v>74.118651612903193</v>
      </c>
      <c r="CD48">
        <v>99.993935483870999</v>
      </c>
      <c r="CE48">
        <v>0.89987300000000003</v>
      </c>
      <c r="CF48">
        <v>0.10012699999999999</v>
      </c>
      <c r="CG48">
        <v>0</v>
      </c>
      <c r="CH48">
        <v>2.3942000000000001</v>
      </c>
      <c r="CI48">
        <v>0</v>
      </c>
      <c r="CJ48">
        <v>44.593948387096802</v>
      </c>
      <c r="CK48">
        <v>914.24251612903197</v>
      </c>
      <c r="CL48">
        <v>37.256</v>
      </c>
      <c r="CM48">
        <v>41.662999999999997</v>
      </c>
      <c r="CN48">
        <v>39.375</v>
      </c>
      <c r="CO48">
        <v>40.287999999999997</v>
      </c>
      <c r="CP48">
        <v>37.941064516129003</v>
      </c>
      <c r="CQ48">
        <v>89.981290322580605</v>
      </c>
      <c r="CR48">
        <v>10.01</v>
      </c>
      <c r="CS48">
        <v>0</v>
      </c>
      <c r="CT48">
        <v>59.400000095367403</v>
      </c>
      <c r="CU48">
        <v>2.39884230769231</v>
      </c>
      <c r="CV48">
        <v>0.42270426454909799</v>
      </c>
      <c r="CW48">
        <v>-0.57207520894782204</v>
      </c>
      <c r="CX48">
        <v>44.580669230769203</v>
      </c>
      <c r="CY48">
        <v>15</v>
      </c>
      <c r="CZ48">
        <v>1684845489.5999999</v>
      </c>
      <c r="DA48" t="s">
        <v>255</v>
      </c>
      <c r="DB48">
        <v>4</v>
      </c>
      <c r="DC48">
        <v>-3.907</v>
      </c>
      <c r="DD48">
        <v>0.34699999999999998</v>
      </c>
      <c r="DE48">
        <v>402</v>
      </c>
      <c r="DF48">
        <v>15</v>
      </c>
      <c r="DG48">
        <v>1.34</v>
      </c>
      <c r="DH48">
        <v>0.2</v>
      </c>
      <c r="DI48">
        <v>-0.534925076923077</v>
      </c>
      <c r="DJ48">
        <v>4.0500171589521697E-2</v>
      </c>
      <c r="DK48">
        <v>0.114202054648741</v>
      </c>
      <c r="DL48">
        <v>1</v>
      </c>
      <c r="DM48">
        <v>2.37580454545455</v>
      </c>
      <c r="DN48">
        <v>0.29032325938296699</v>
      </c>
      <c r="DO48">
        <v>0.209712758048789</v>
      </c>
      <c r="DP48">
        <v>1</v>
      </c>
      <c r="DQ48">
        <v>0.39740934615384599</v>
      </c>
      <c r="DR48">
        <v>-3.4527074809971102E-2</v>
      </c>
      <c r="DS48">
        <v>8.1677493649027905E-3</v>
      </c>
      <c r="DT48">
        <v>1</v>
      </c>
      <c r="DU48">
        <v>3</v>
      </c>
      <c r="DV48">
        <v>3</v>
      </c>
      <c r="DW48" t="s">
        <v>260</v>
      </c>
      <c r="DX48">
        <v>100</v>
      </c>
      <c r="DY48">
        <v>100</v>
      </c>
      <c r="DZ48">
        <v>-3.907</v>
      </c>
      <c r="EA48">
        <v>0.34699999999999998</v>
      </c>
      <c r="EB48">
        <v>2</v>
      </c>
      <c r="EC48">
        <v>515.16300000000001</v>
      </c>
      <c r="ED48">
        <v>417.58600000000001</v>
      </c>
      <c r="EE48">
        <v>27.915299999999998</v>
      </c>
      <c r="EF48">
        <v>29.9496</v>
      </c>
      <c r="EG48">
        <v>30.0001</v>
      </c>
      <c r="EH48">
        <v>30.136800000000001</v>
      </c>
      <c r="EI48">
        <v>30.175000000000001</v>
      </c>
      <c r="EJ48">
        <v>20.119700000000002</v>
      </c>
      <c r="EK48">
        <v>22.245200000000001</v>
      </c>
      <c r="EL48">
        <v>0</v>
      </c>
      <c r="EM48">
        <v>27.9102</v>
      </c>
      <c r="EN48">
        <v>400.56799999999998</v>
      </c>
      <c r="EO48">
        <v>15.9824</v>
      </c>
      <c r="EP48">
        <v>100.544</v>
      </c>
      <c r="EQ48">
        <v>90.409599999999998</v>
      </c>
    </row>
    <row r="49" spans="1:147" x14ac:dyDescent="0.3">
      <c r="A49">
        <v>33</v>
      </c>
      <c r="B49">
        <v>1684847537.9000001</v>
      </c>
      <c r="C49">
        <v>1980.8000001907301</v>
      </c>
      <c r="D49" t="s">
        <v>351</v>
      </c>
      <c r="E49" t="s">
        <v>352</v>
      </c>
      <c r="F49">
        <v>1684847529.9000001</v>
      </c>
      <c r="G49">
        <f t="shared" ref="G49:G80" si="43">BU49*AH49*(BS49-BT49)/(100*BM49*(1000-AH49*BS49))</f>
        <v>3.1088351058747941E-3</v>
      </c>
      <c r="H49">
        <f t="shared" ref="H49:H80" si="44">BU49*AH49*(BR49-BQ49*(1000-AH49*BT49)/(1000-AH49*BS49))/(100*BM49)</f>
        <v>2.6892765371528915</v>
      </c>
      <c r="I49">
        <f t="shared" ref="I49:I80" si="45">BQ49 - IF(AH49&gt;1, H49*BM49*100/(AJ49*CA49), 0)</f>
        <v>400.00799999999998</v>
      </c>
      <c r="J49">
        <f t="shared" ref="J49:J80" si="46">((P49-G49/2)*I49-H49)/(P49+G49/2)</f>
        <v>352.36389045710956</v>
      </c>
      <c r="K49">
        <f t="shared" ref="K49:K80" si="47">J49*(BV49+BW49)/1000</f>
        <v>33.638604634657149</v>
      </c>
      <c r="L49">
        <f t="shared" ref="L49:L80" si="48">(BQ49 - IF(AH49&gt;1, H49*BM49*100/(AJ49*CA49), 0))*(BV49+BW49)/1000</f>
        <v>38.186974679057791</v>
      </c>
      <c r="M49">
        <f t="shared" ref="M49:M80" si="49">2/((1/O49-1/N49)+SIGN(O49)*SQRT((1/O49-1/N49)*(1/O49-1/N49) + 4*BN49/((BN49+1)*(BN49+1))*(2*1/O49*1/N49-1/N49*1/N49)))</f>
        <v>0.1320085094105968</v>
      </c>
      <c r="N49">
        <f t="shared" ref="N49:N80" si="50">AE49+AD49*BM49+AC49*BM49*BM49</f>
        <v>3.3551192673874901</v>
      </c>
      <c r="O49">
        <f t="shared" ref="O49:O80" si="51">G49*(1000-(1000*0.61365*EXP(17.502*S49/(240.97+S49))/(BV49+BW49)+BS49)/2)/(1000*0.61365*EXP(17.502*S49/(240.97+S49))/(BV49+BW49)-BS49)</f>
        <v>0.12918946749644447</v>
      </c>
      <c r="P49">
        <f t="shared" ref="P49:P80" si="52">1/((BN49+1)/(M49/1.6)+1/(N49/1.37)) + BN49/((BN49+1)/(M49/1.6) + BN49/(N49/1.37))</f>
        <v>8.0991682855198449E-2</v>
      </c>
      <c r="Q49">
        <f t="shared" ref="Q49:Q80" si="53">(BJ49*BL49)</f>
        <v>16.523954815322167</v>
      </c>
      <c r="R49">
        <f t="shared" ref="R49:R80" si="54">(BX49+(Q49+2*0.95*0.0000000567*(((BX49+$B$7)+273)^4-(BX49+273)^4)-44100*G49)/(1.84*29.3*N49+8*0.95*0.0000000567*(BX49+273)^3))</f>
        <v>27.813867572913345</v>
      </c>
      <c r="S49">
        <f t="shared" ref="S49:S80" si="55">($C$7*BY49+$D$7*BZ49+$E$7*R49)</f>
        <v>28.001432258064501</v>
      </c>
      <c r="T49">
        <f t="shared" ref="T49:T80" si="56">0.61365*EXP(17.502*S49/(240.97+S49))</f>
        <v>3.7951565439685697</v>
      </c>
      <c r="U49">
        <f t="shared" ref="U49:U80" si="57">(V49/W49*100)</f>
        <v>40.129558688123637</v>
      </c>
      <c r="V49">
        <f t="shared" ref="V49:V80" si="58">BS49*(BV49+BW49)/1000</f>
        <v>1.5623210714881075</v>
      </c>
      <c r="W49">
        <f t="shared" ref="W49:W80" si="59">0.61365*EXP(17.502*BX49/(240.97+BX49))</f>
        <v>3.8931927550712819</v>
      </c>
      <c r="X49">
        <f t="shared" ref="X49:X80" si="60">(T49-BS49*(BV49+BW49)/1000)</f>
        <v>2.2328354724804624</v>
      </c>
      <c r="Y49">
        <f t="shared" ref="Y49:Y80" si="61">(-G49*44100)</f>
        <v>-137.09962816907841</v>
      </c>
      <c r="Z49">
        <f t="shared" ref="Z49:Z80" si="62">2*29.3*N49*0.92*(BX49-S49)</f>
        <v>79.262720920913708</v>
      </c>
      <c r="AA49">
        <f t="shared" ref="AA49:AA80" si="63">2*0.95*0.0000000567*(((BX49+$B$7)+273)^4-(S49+273)^4)</f>
        <v>5.1609086618059088</v>
      </c>
      <c r="AB49">
        <f t="shared" ref="AB49:AB80" si="64">Q49+AA49+Y49+Z49</f>
        <v>-36.152043771036631</v>
      </c>
      <c r="AC49">
        <v>-3.9503252941590301E-2</v>
      </c>
      <c r="AD49">
        <v>4.4345862101962598E-2</v>
      </c>
      <c r="AE49">
        <v>3.3428368401752899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50132.375257016334</v>
      </c>
      <c r="AK49" t="s">
        <v>251</v>
      </c>
      <c r="AL49">
        <v>2.31573846153846</v>
      </c>
      <c r="AM49">
        <v>1.39236</v>
      </c>
      <c r="AN49">
        <f t="shared" ref="AN49:AN80" si="68">AM49-AL49</f>
        <v>-0.92337846153845993</v>
      </c>
      <c r="AO49">
        <f t="shared" ref="AO49:AO80" si="69">AN49/AM49</f>
        <v>-0.66317508513492196</v>
      </c>
      <c r="AP49">
        <v>-0.43471319720601198</v>
      </c>
      <c r="AQ49" t="s">
        <v>353</v>
      </c>
      <c r="AR49">
        <v>2.3708730769230799</v>
      </c>
      <c r="AS49">
        <v>1.8512</v>
      </c>
      <c r="AT49">
        <f t="shared" ref="AT49:AT80" si="70">1-AR49/AS49</f>
        <v>-0.28072227577953757</v>
      </c>
      <c r="AU49">
        <v>0.5</v>
      </c>
      <c r="AV49">
        <f t="shared" ref="AV49:AV80" si="71">BJ49</f>
        <v>84.303344532693515</v>
      </c>
      <c r="AW49">
        <f t="shared" ref="AW49:AW80" si="72">H49</f>
        <v>2.6892765371528915</v>
      </c>
      <c r="AX49">
        <f t="shared" ref="AX49:AX80" si="73">AT49*AU49*AV49</f>
        <v>-11.83291336652208</v>
      </c>
      <c r="AY49">
        <f t="shared" ref="AY49:AY80" si="74">BD49/AS49</f>
        <v>1</v>
      </c>
      <c r="AZ49">
        <f t="shared" ref="AZ49:AZ80" si="75">(AW49-AP49)/AV49</f>
        <v>3.7056533779005592E-2</v>
      </c>
      <c r="BA49">
        <f t="shared" ref="BA49:BA80" si="76">(AM49-AS49)/AS49</f>
        <v>-0.24786084701815034</v>
      </c>
      <c r="BB49" t="s">
        <v>253</v>
      </c>
      <c r="BC49">
        <v>0</v>
      </c>
      <c r="BD49">
        <f t="shared" ref="BD49:BD80" si="77">AS49-BC49</f>
        <v>1.8512</v>
      </c>
      <c r="BE49">
        <f t="shared" ref="BE49:BE80" si="78">(AS49-AR49)/(AS49-BC49)</f>
        <v>-0.28072227577953757</v>
      </c>
      <c r="BF49">
        <f t="shared" ref="BF49:BF80" si="79">(AM49-AS49)/(AM49-BC49)</f>
        <v>-0.32954121060645231</v>
      </c>
      <c r="BG49">
        <f t="shared" ref="BG49:BG80" si="80">(AS49-AR49)/(AS49-AL49)</f>
        <v>1.1186868686868789</v>
      </c>
      <c r="BH49">
        <f t="shared" ref="BH49:BH80" si="81">(AM49-AS49)/(AM49-AL49)</f>
        <v>0.49691434131517115</v>
      </c>
      <c r="BI49">
        <f t="shared" ref="BI49:BI80" si="82">$B$11*CB49+$C$11*CC49+$F$11*CD49</f>
        <v>100.003616129032</v>
      </c>
      <c r="BJ49">
        <f t="shared" ref="BJ49:BJ80" si="83">BI49*BK49</f>
        <v>84.303344532693515</v>
      </c>
      <c r="BK49">
        <f t="shared" ref="BK49:BK80" si="84">($B$11*$D$9+$C$11*$D$9+$F$11*((CQ49+CI49)/MAX(CQ49+CI49+CR49, 0.1)*$I$9+CR49/MAX(CQ49+CI49+CR49, 0.1)*$J$9))/($B$11+$C$11+$F$11)</f>
        <v>0.84300296125211271</v>
      </c>
      <c r="BL49">
        <f t="shared" ref="BL49:BL80" si="85">($B$11*$K$9+$C$11*$K$9+$F$11*((CQ49+CI49)/MAX(CQ49+CI49+CR49, 0.1)*$P$9+CR49/MAX(CQ49+CI49+CR49, 0.1)*$Q$9))/($B$11+$C$11+$F$11)</f>
        <v>0.19600592250422574</v>
      </c>
      <c r="BM49">
        <v>0.62554964725562501</v>
      </c>
      <c r="BN49">
        <v>0.5</v>
      </c>
      <c r="BO49" t="s">
        <v>254</v>
      </c>
      <c r="BP49">
        <v>1684847529.9000001</v>
      </c>
      <c r="BQ49">
        <v>400.00799999999998</v>
      </c>
      <c r="BR49">
        <v>400.500032258065</v>
      </c>
      <c r="BS49">
        <v>16.365290322580599</v>
      </c>
      <c r="BT49">
        <v>15.982712903225799</v>
      </c>
      <c r="BU49">
        <v>500.00458064516101</v>
      </c>
      <c r="BV49">
        <v>95.265551612903195</v>
      </c>
      <c r="BW49">
        <v>0.19997577419354801</v>
      </c>
      <c r="BX49">
        <v>28.439635483871001</v>
      </c>
      <c r="BY49">
        <v>28.001432258064501</v>
      </c>
      <c r="BZ49">
        <v>999.9</v>
      </c>
      <c r="CA49">
        <v>9999.8387096774204</v>
      </c>
      <c r="CB49">
        <v>0</v>
      </c>
      <c r="CC49">
        <v>74.122103225806498</v>
      </c>
      <c r="CD49">
        <v>100.003616129032</v>
      </c>
      <c r="CE49">
        <v>0.89988932258064502</v>
      </c>
      <c r="CF49">
        <v>0.10011069032258101</v>
      </c>
      <c r="CG49">
        <v>0</v>
      </c>
      <c r="CH49">
        <v>2.3732000000000002</v>
      </c>
      <c r="CI49">
        <v>0</v>
      </c>
      <c r="CJ49">
        <v>44.440083870967698</v>
      </c>
      <c r="CK49">
        <v>914.33625806451596</v>
      </c>
      <c r="CL49">
        <v>37.179000000000002</v>
      </c>
      <c r="CM49">
        <v>41.561999999999998</v>
      </c>
      <c r="CN49">
        <v>39.262</v>
      </c>
      <c r="CO49">
        <v>40.191064516129003</v>
      </c>
      <c r="CP49">
        <v>37.870935483871001</v>
      </c>
      <c r="CQ49">
        <v>89.991290322580596</v>
      </c>
      <c r="CR49">
        <v>10.01</v>
      </c>
      <c r="CS49">
        <v>0</v>
      </c>
      <c r="CT49">
        <v>59.400000095367403</v>
      </c>
      <c r="CU49">
        <v>2.3708730769230799</v>
      </c>
      <c r="CV49">
        <v>0.25437607217425201</v>
      </c>
      <c r="CW49">
        <v>-0.31482734371210402</v>
      </c>
      <c r="CX49">
        <v>44.437757692307699</v>
      </c>
      <c r="CY49">
        <v>15</v>
      </c>
      <c r="CZ49">
        <v>1684845489.5999999</v>
      </c>
      <c r="DA49" t="s">
        <v>255</v>
      </c>
      <c r="DB49">
        <v>4</v>
      </c>
      <c r="DC49">
        <v>-3.907</v>
      </c>
      <c r="DD49">
        <v>0.34699999999999998</v>
      </c>
      <c r="DE49">
        <v>402</v>
      </c>
      <c r="DF49">
        <v>15</v>
      </c>
      <c r="DG49">
        <v>1.34</v>
      </c>
      <c r="DH49">
        <v>0.2</v>
      </c>
      <c r="DI49">
        <v>-0.50511292307692301</v>
      </c>
      <c r="DJ49">
        <v>0.144072299154826</v>
      </c>
      <c r="DK49">
        <v>9.9810076355401206E-2</v>
      </c>
      <c r="DL49">
        <v>1</v>
      </c>
      <c r="DM49">
        <v>2.38493181818182</v>
      </c>
      <c r="DN49">
        <v>-5.14394929925482E-2</v>
      </c>
      <c r="DO49">
        <v>0.19066157163071501</v>
      </c>
      <c r="DP49">
        <v>1</v>
      </c>
      <c r="DQ49">
        <v>0.38495290384615399</v>
      </c>
      <c r="DR49">
        <v>-2.0392259882185199E-2</v>
      </c>
      <c r="DS49">
        <v>3.6102103990445999E-3</v>
      </c>
      <c r="DT49">
        <v>1</v>
      </c>
      <c r="DU49">
        <v>3</v>
      </c>
      <c r="DV49">
        <v>3</v>
      </c>
      <c r="DW49" t="s">
        <v>260</v>
      </c>
      <c r="DX49">
        <v>100</v>
      </c>
      <c r="DY49">
        <v>100</v>
      </c>
      <c r="DZ49">
        <v>-3.907</v>
      </c>
      <c r="EA49">
        <v>0.34699999999999998</v>
      </c>
      <c r="EB49">
        <v>2</v>
      </c>
      <c r="EC49">
        <v>514.84699999999998</v>
      </c>
      <c r="ED49">
        <v>417.28399999999999</v>
      </c>
      <c r="EE49">
        <v>27.7563</v>
      </c>
      <c r="EF49">
        <v>29.947099999999999</v>
      </c>
      <c r="EG49">
        <v>30</v>
      </c>
      <c r="EH49">
        <v>30.129000000000001</v>
      </c>
      <c r="EI49">
        <v>30.167400000000001</v>
      </c>
      <c r="EJ49">
        <v>20.12</v>
      </c>
      <c r="EK49">
        <v>22.245200000000001</v>
      </c>
      <c r="EL49">
        <v>0</v>
      </c>
      <c r="EM49">
        <v>27.839400000000001</v>
      </c>
      <c r="EN49">
        <v>400.40100000000001</v>
      </c>
      <c r="EO49">
        <v>15.9824</v>
      </c>
      <c r="EP49">
        <v>100.547</v>
      </c>
      <c r="EQ49">
        <v>90.408100000000005</v>
      </c>
    </row>
    <row r="50" spans="1:147" x14ac:dyDescent="0.3">
      <c r="A50">
        <v>34</v>
      </c>
      <c r="B50">
        <v>1684847597.9000001</v>
      </c>
      <c r="C50">
        <v>2040.8000001907301</v>
      </c>
      <c r="D50" t="s">
        <v>354</v>
      </c>
      <c r="E50" t="s">
        <v>355</v>
      </c>
      <c r="F50">
        <v>1684847589.9000001</v>
      </c>
      <c r="G50">
        <f t="shared" si="43"/>
        <v>3.0886920623453646E-3</v>
      </c>
      <c r="H50">
        <f t="shared" si="44"/>
        <v>2.4520285645911555</v>
      </c>
      <c r="I50">
        <f t="shared" si="45"/>
        <v>400.04741935483901</v>
      </c>
      <c r="J50">
        <f t="shared" si="46"/>
        <v>355.1828309088699</v>
      </c>
      <c r="K50">
        <f t="shared" si="47"/>
        <v>33.908106056070423</v>
      </c>
      <c r="L50">
        <f t="shared" si="48"/>
        <v>38.191176888337615</v>
      </c>
      <c r="M50">
        <f t="shared" si="49"/>
        <v>0.13144298255320797</v>
      </c>
      <c r="N50">
        <f t="shared" si="50"/>
        <v>3.3545893712925494</v>
      </c>
      <c r="O50">
        <f t="shared" si="51"/>
        <v>0.12864733558734734</v>
      </c>
      <c r="P50">
        <f t="shared" si="52"/>
        <v>8.065081012757086E-2</v>
      </c>
      <c r="Q50">
        <f t="shared" si="53"/>
        <v>16.521339059603321</v>
      </c>
      <c r="R50">
        <f t="shared" si="54"/>
        <v>27.78447858333131</v>
      </c>
      <c r="S50">
        <f t="shared" si="55"/>
        <v>27.9782193548387</v>
      </c>
      <c r="T50">
        <f t="shared" si="56"/>
        <v>3.7900238999538987</v>
      </c>
      <c r="U50">
        <f t="shared" si="57"/>
        <v>40.205996299469071</v>
      </c>
      <c r="V50">
        <f t="shared" si="58"/>
        <v>1.5622180040307572</v>
      </c>
      <c r="W50">
        <f t="shared" si="59"/>
        <v>3.8855348649857646</v>
      </c>
      <c r="X50">
        <f t="shared" si="60"/>
        <v>2.2278058959231415</v>
      </c>
      <c r="Y50">
        <f t="shared" si="61"/>
        <v>-136.21131994943059</v>
      </c>
      <c r="Z50">
        <f t="shared" si="62"/>
        <v>77.320913335256265</v>
      </c>
      <c r="AA50">
        <f t="shared" si="63"/>
        <v>5.0338384825513725</v>
      </c>
      <c r="AB50">
        <f t="shared" si="64"/>
        <v>-37.335229072019629</v>
      </c>
      <c r="AC50">
        <v>-3.9495420553900797E-2</v>
      </c>
      <c r="AD50">
        <v>4.4337069560626399E-2</v>
      </c>
      <c r="AE50">
        <v>3.3423093793413599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50128.49896228678</v>
      </c>
      <c r="AK50" t="s">
        <v>251</v>
      </c>
      <c r="AL50">
        <v>2.31573846153846</v>
      </c>
      <c r="AM50">
        <v>1.39236</v>
      </c>
      <c r="AN50">
        <f t="shared" si="68"/>
        <v>-0.92337846153845993</v>
      </c>
      <c r="AO50">
        <f t="shared" si="69"/>
        <v>-0.66317508513492196</v>
      </c>
      <c r="AP50">
        <v>-0.43471319720601198</v>
      </c>
      <c r="AQ50" t="s">
        <v>356</v>
      </c>
      <c r="AR50">
        <v>2.4320269230769198</v>
      </c>
      <c r="AS50">
        <v>2.4647000000000001</v>
      </c>
      <c r="AT50">
        <f t="shared" si="70"/>
        <v>1.3256411296742154E-2</v>
      </c>
      <c r="AU50">
        <v>0.5</v>
      </c>
      <c r="AV50">
        <f t="shared" si="71"/>
        <v>84.289632610365857</v>
      </c>
      <c r="AW50">
        <f t="shared" si="72"/>
        <v>2.4520285645911555</v>
      </c>
      <c r="AX50">
        <f t="shared" si="73"/>
        <v>0.55868901896714995</v>
      </c>
      <c r="AY50">
        <f t="shared" si="74"/>
        <v>1</v>
      </c>
      <c r="AZ50">
        <f t="shared" si="75"/>
        <v>3.4247886393589035E-2</v>
      </c>
      <c r="BA50">
        <f t="shared" si="76"/>
        <v>-0.43507931999837707</v>
      </c>
      <c r="BB50" t="s">
        <v>253</v>
      </c>
      <c r="BC50">
        <v>0</v>
      </c>
      <c r="BD50">
        <f t="shared" si="77"/>
        <v>2.4647000000000001</v>
      </c>
      <c r="BE50">
        <f t="shared" si="78"/>
        <v>1.325641129674212E-2</v>
      </c>
      <c r="BF50">
        <f t="shared" si="79"/>
        <v>-0.77016001608779339</v>
      </c>
      <c r="BG50">
        <f t="shared" si="80"/>
        <v>0.21933901368450251</v>
      </c>
      <c r="BH50">
        <f t="shared" si="81"/>
        <v>1.1613223013815508</v>
      </c>
      <c r="BI50">
        <f t="shared" si="82"/>
        <v>99.987300000000005</v>
      </c>
      <c r="BJ50">
        <f t="shared" si="83"/>
        <v>84.289632610365857</v>
      </c>
      <c r="BK50">
        <f t="shared" si="84"/>
        <v>0.84300338753387527</v>
      </c>
      <c r="BL50">
        <f t="shared" si="85"/>
        <v>0.19600677506775066</v>
      </c>
      <c r="BM50">
        <v>0.62554964725562501</v>
      </c>
      <c r="BN50">
        <v>0.5</v>
      </c>
      <c r="BO50" t="s">
        <v>254</v>
      </c>
      <c r="BP50">
        <v>1684847589.9000001</v>
      </c>
      <c r="BQ50">
        <v>400.04741935483901</v>
      </c>
      <c r="BR50">
        <v>400.50877419354799</v>
      </c>
      <c r="BS50">
        <v>16.364022580645202</v>
      </c>
      <c r="BT50">
        <v>15.9839258064516</v>
      </c>
      <c r="BU50">
        <v>500.007612903226</v>
      </c>
      <c r="BV50">
        <v>95.266638709677395</v>
      </c>
      <c r="BW50">
        <v>0.19998609677419399</v>
      </c>
      <c r="BX50">
        <v>28.405754838709701</v>
      </c>
      <c r="BY50">
        <v>27.9782193548387</v>
      </c>
      <c r="BZ50">
        <v>999.9</v>
      </c>
      <c r="CA50">
        <v>9997.7419354838694</v>
      </c>
      <c r="CB50">
        <v>0</v>
      </c>
      <c r="CC50">
        <v>74.118651612903193</v>
      </c>
      <c r="CD50">
        <v>99.987300000000005</v>
      </c>
      <c r="CE50">
        <v>0.89988116129032303</v>
      </c>
      <c r="CF50">
        <v>0.10011884516128999</v>
      </c>
      <c r="CG50">
        <v>0</v>
      </c>
      <c r="CH50">
        <v>2.42814516129032</v>
      </c>
      <c r="CI50">
        <v>0</v>
      </c>
      <c r="CJ50">
        <v>43.660767741935501</v>
      </c>
      <c r="CK50">
        <v>914.18454838709704</v>
      </c>
      <c r="CL50">
        <v>37.080290322580602</v>
      </c>
      <c r="CM50">
        <v>41.5</v>
      </c>
      <c r="CN50">
        <v>39.186999999999998</v>
      </c>
      <c r="CO50">
        <v>40.128999999999998</v>
      </c>
      <c r="CP50">
        <v>37.783999999999999</v>
      </c>
      <c r="CQ50">
        <v>89.977096774193498</v>
      </c>
      <c r="CR50">
        <v>10.01</v>
      </c>
      <c r="CS50">
        <v>0</v>
      </c>
      <c r="CT50">
        <v>59.200000047683702</v>
      </c>
      <c r="CU50">
        <v>2.4320269230769198</v>
      </c>
      <c r="CV50">
        <v>-0.47836923972979101</v>
      </c>
      <c r="CW50">
        <v>0.79951453175857501</v>
      </c>
      <c r="CX50">
        <v>43.677300000000002</v>
      </c>
      <c r="CY50">
        <v>15</v>
      </c>
      <c r="CZ50">
        <v>1684845489.5999999</v>
      </c>
      <c r="DA50" t="s">
        <v>255</v>
      </c>
      <c r="DB50">
        <v>4</v>
      </c>
      <c r="DC50">
        <v>-3.907</v>
      </c>
      <c r="DD50">
        <v>0.34699999999999998</v>
      </c>
      <c r="DE50">
        <v>402</v>
      </c>
      <c r="DF50">
        <v>15</v>
      </c>
      <c r="DG50">
        <v>1.34</v>
      </c>
      <c r="DH50">
        <v>0.2</v>
      </c>
      <c r="DI50">
        <v>-0.48635803846153902</v>
      </c>
      <c r="DJ50">
        <v>0.304251696405688</v>
      </c>
      <c r="DK50">
        <v>9.2883088387822596E-2</v>
      </c>
      <c r="DL50">
        <v>1</v>
      </c>
      <c r="DM50">
        <v>2.4090386363636398</v>
      </c>
      <c r="DN50">
        <v>0.15943941690576</v>
      </c>
      <c r="DO50">
        <v>0.20150603669719999</v>
      </c>
      <c r="DP50">
        <v>1</v>
      </c>
      <c r="DQ50">
        <v>0.37309521153846198</v>
      </c>
      <c r="DR50">
        <v>7.6204738324941595E-2</v>
      </c>
      <c r="DS50">
        <v>1.1565804954421201E-2</v>
      </c>
      <c r="DT50">
        <v>1</v>
      </c>
      <c r="DU50">
        <v>3</v>
      </c>
      <c r="DV50">
        <v>3</v>
      </c>
      <c r="DW50" t="s">
        <v>260</v>
      </c>
      <c r="DX50">
        <v>100</v>
      </c>
      <c r="DY50">
        <v>100</v>
      </c>
      <c r="DZ50">
        <v>-3.907</v>
      </c>
      <c r="EA50">
        <v>0.34699999999999998</v>
      </c>
      <c r="EB50">
        <v>2</v>
      </c>
      <c r="EC50">
        <v>515.20699999999999</v>
      </c>
      <c r="ED50">
        <v>417.24599999999998</v>
      </c>
      <c r="EE50">
        <v>27.7729</v>
      </c>
      <c r="EF50">
        <v>29.947099999999999</v>
      </c>
      <c r="EG50">
        <v>30.0001</v>
      </c>
      <c r="EH50">
        <v>30.1264</v>
      </c>
      <c r="EI50">
        <v>30.162199999999999</v>
      </c>
      <c r="EJ50">
        <v>20.1159</v>
      </c>
      <c r="EK50">
        <v>22.818100000000001</v>
      </c>
      <c r="EL50">
        <v>0</v>
      </c>
      <c r="EM50">
        <v>27.783899999999999</v>
      </c>
      <c r="EN50">
        <v>400.45800000000003</v>
      </c>
      <c r="EO50">
        <v>15.893000000000001</v>
      </c>
      <c r="EP50">
        <v>100.545</v>
      </c>
      <c r="EQ50">
        <v>90.406899999999993</v>
      </c>
    </row>
    <row r="51" spans="1:147" x14ac:dyDescent="0.3">
      <c r="A51">
        <v>35</v>
      </c>
      <c r="B51">
        <v>1684847657.9000001</v>
      </c>
      <c r="C51">
        <v>2100.8000001907299</v>
      </c>
      <c r="D51" t="s">
        <v>357</v>
      </c>
      <c r="E51" t="s">
        <v>358</v>
      </c>
      <c r="F51">
        <v>1684847649.9000001</v>
      </c>
      <c r="G51">
        <f t="shared" si="43"/>
        <v>2.8829826838694369E-3</v>
      </c>
      <c r="H51">
        <f t="shared" si="44"/>
        <v>1.8769955213467773</v>
      </c>
      <c r="I51">
        <f t="shared" si="45"/>
        <v>400.047387096774</v>
      </c>
      <c r="J51">
        <f t="shared" si="46"/>
        <v>360.44909666057526</v>
      </c>
      <c r="K51">
        <f t="shared" si="47"/>
        <v>34.425607052133721</v>
      </c>
      <c r="L51">
        <f t="shared" si="48"/>
        <v>38.207542418659344</v>
      </c>
      <c r="M51">
        <f t="shared" si="49"/>
        <v>0.12221548651884515</v>
      </c>
      <c r="N51">
        <f t="shared" si="50"/>
        <v>3.3545711467993837</v>
      </c>
      <c r="O51">
        <f t="shared" si="51"/>
        <v>0.11979467118229516</v>
      </c>
      <c r="P51">
        <f t="shared" si="52"/>
        <v>7.508517629177261E-2</v>
      </c>
      <c r="Q51">
        <f t="shared" si="53"/>
        <v>16.523219634243802</v>
      </c>
      <c r="R51">
        <f t="shared" si="54"/>
        <v>27.828721824139883</v>
      </c>
      <c r="S51">
        <f t="shared" si="55"/>
        <v>27.992745161290301</v>
      </c>
      <c r="T51">
        <f t="shared" si="56"/>
        <v>3.7932350157803829</v>
      </c>
      <c r="U51">
        <f t="shared" si="57"/>
        <v>40.133754935969527</v>
      </c>
      <c r="V51">
        <f t="shared" si="58"/>
        <v>1.5591526044142672</v>
      </c>
      <c r="W51">
        <f t="shared" si="59"/>
        <v>3.8848909276039114</v>
      </c>
      <c r="X51">
        <f t="shared" si="60"/>
        <v>2.2340824113661157</v>
      </c>
      <c r="Y51">
        <f t="shared" si="61"/>
        <v>-127.13953635864216</v>
      </c>
      <c r="Z51">
        <f t="shared" si="62"/>
        <v>74.177758490089573</v>
      </c>
      <c r="AA51">
        <f t="shared" si="63"/>
        <v>4.8295158793676052</v>
      </c>
      <c r="AB51">
        <f t="shared" si="64"/>
        <v>-31.609042354941181</v>
      </c>
      <c r="AC51">
        <v>-3.9495151186833402E-2</v>
      </c>
      <c r="AD51">
        <v>4.4336767172495302E-2</v>
      </c>
      <c r="AE51">
        <v>3.3422912386003198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50129.521675246404</v>
      </c>
      <c r="AK51" t="s">
        <v>251</v>
      </c>
      <c r="AL51">
        <v>2.31573846153846</v>
      </c>
      <c r="AM51">
        <v>1.39236</v>
      </c>
      <c r="AN51">
        <f t="shared" si="68"/>
        <v>-0.92337846153845993</v>
      </c>
      <c r="AO51">
        <f t="shared" si="69"/>
        <v>-0.66317508513492196</v>
      </c>
      <c r="AP51">
        <v>-0.43471319720601198</v>
      </c>
      <c r="AQ51" t="s">
        <v>359</v>
      </c>
      <c r="AR51">
        <v>2.3538423076923101</v>
      </c>
      <c r="AS51">
        <v>1.7012</v>
      </c>
      <c r="AT51">
        <f t="shared" si="70"/>
        <v>-0.38363643762773925</v>
      </c>
      <c r="AU51">
        <v>0.5</v>
      </c>
      <c r="AV51">
        <f t="shared" si="71"/>
        <v>84.299360574673159</v>
      </c>
      <c r="AW51">
        <f t="shared" si="72"/>
        <v>1.8769955213467773</v>
      </c>
      <c r="AX51">
        <f t="shared" si="73"/>
        <v>-16.170153192581949</v>
      </c>
      <c r="AY51">
        <f t="shared" si="74"/>
        <v>1</v>
      </c>
      <c r="AZ51">
        <f t="shared" si="75"/>
        <v>2.7422612731505314E-2</v>
      </c>
      <c r="BA51">
        <f t="shared" si="76"/>
        <v>-0.18154244063014344</v>
      </c>
      <c r="BB51" t="s">
        <v>253</v>
      </c>
      <c r="BC51">
        <v>0</v>
      </c>
      <c r="BD51">
        <f t="shared" si="77"/>
        <v>1.7012</v>
      </c>
      <c r="BE51">
        <f t="shared" si="78"/>
        <v>-0.38363643762773925</v>
      </c>
      <c r="BF51">
        <f t="shared" si="79"/>
        <v>-0.22181045132006089</v>
      </c>
      <c r="BG51">
        <f t="shared" si="80"/>
        <v>1.0620040055075795</v>
      </c>
      <c r="BH51">
        <f t="shared" si="81"/>
        <v>0.33446740731361146</v>
      </c>
      <c r="BI51">
        <f t="shared" si="82"/>
        <v>99.998858064516099</v>
      </c>
      <c r="BJ51">
        <f t="shared" si="83"/>
        <v>84.299360574673159</v>
      </c>
      <c r="BK51">
        <f t="shared" si="84"/>
        <v>0.84300323229977159</v>
      </c>
      <c r="BL51">
        <f t="shared" si="85"/>
        <v>0.19600646459954321</v>
      </c>
      <c r="BM51">
        <v>0.62554964725562501</v>
      </c>
      <c r="BN51">
        <v>0.5</v>
      </c>
      <c r="BO51" t="s">
        <v>254</v>
      </c>
      <c r="BP51">
        <v>1684847649.9000001</v>
      </c>
      <c r="BQ51">
        <v>400.047387096774</v>
      </c>
      <c r="BR51">
        <v>400.426516129032</v>
      </c>
      <c r="BS51">
        <v>16.324916129032299</v>
      </c>
      <c r="BT51">
        <v>15.9701096774194</v>
      </c>
      <c r="BU51">
        <v>499.99306451612898</v>
      </c>
      <c r="BV51">
        <v>95.307503225806499</v>
      </c>
      <c r="BW51">
        <v>0.200038258064516</v>
      </c>
      <c r="BX51">
        <v>28.402903225806501</v>
      </c>
      <c r="BY51">
        <v>27.992745161290301</v>
      </c>
      <c r="BZ51">
        <v>999.9</v>
      </c>
      <c r="CA51">
        <v>9993.3870967741896</v>
      </c>
      <c r="CB51">
        <v>0</v>
      </c>
      <c r="CC51">
        <v>74.132458064516101</v>
      </c>
      <c r="CD51">
        <v>99.998858064516099</v>
      </c>
      <c r="CE51">
        <v>0.89988932258064502</v>
      </c>
      <c r="CF51">
        <v>0.10011069032258101</v>
      </c>
      <c r="CG51">
        <v>0</v>
      </c>
      <c r="CH51">
        <v>2.38066774193548</v>
      </c>
      <c r="CI51">
        <v>0</v>
      </c>
      <c r="CJ51">
        <v>43.796729032258099</v>
      </c>
      <c r="CK51">
        <v>914.29280645161305</v>
      </c>
      <c r="CL51">
        <v>37</v>
      </c>
      <c r="CM51">
        <v>41.433</v>
      </c>
      <c r="CN51">
        <v>39.116870967741903</v>
      </c>
      <c r="CO51">
        <v>40.061999999999998</v>
      </c>
      <c r="CP51">
        <v>37.689032258064501</v>
      </c>
      <c r="CQ51">
        <v>89.988064516129</v>
      </c>
      <c r="CR51">
        <v>10.0106451612903</v>
      </c>
      <c r="CS51">
        <v>0</v>
      </c>
      <c r="CT51">
        <v>59.600000143051098</v>
      </c>
      <c r="CU51">
        <v>2.3538423076923101</v>
      </c>
      <c r="CV51">
        <v>0.14427008149376699</v>
      </c>
      <c r="CW51">
        <v>-0.74308717749208697</v>
      </c>
      <c r="CX51">
        <v>43.792957692307702</v>
      </c>
      <c r="CY51">
        <v>15</v>
      </c>
      <c r="CZ51">
        <v>1684845489.5999999</v>
      </c>
      <c r="DA51" t="s">
        <v>255</v>
      </c>
      <c r="DB51">
        <v>4</v>
      </c>
      <c r="DC51">
        <v>-3.907</v>
      </c>
      <c r="DD51">
        <v>0.34699999999999998</v>
      </c>
      <c r="DE51">
        <v>402</v>
      </c>
      <c r="DF51">
        <v>15</v>
      </c>
      <c r="DG51">
        <v>1.34</v>
      </c>
      <c r="DH51">
        <v>0.2</v>
      </c>
      <c r="DI51">
        <v>-0.42660520192307699</v>
      </c>
      <c r="DJ51">
        <v>0.75031442550990002</v>
      </c>
      <c r="DK51">
        <v>0.47515062405505798</v>
      </c>
      <c r="DL51">
        <v>0</v>
      </c>
      <c r="DM51">
        <v>2.3451454545454502</v>
      </c>
      <c r="DN51">
        <v>0.191774059191163</v>
      </c>
      <c r="DO51">
        <v>0.174498629135727</v>
      </c>
      <c r="DP51">
        <v>1</v>
      </c>
      <c r="DQ51">
        <v>0.35528288461538499</v>
      </c>
      <c r="DR51">
        <v>-1.4745482796877599E-2</v>
      </c>
      <c r="DS51">
        <v>5.2877903981132504E-3</v>
      </c>
      <c r="DT51">
        <v>1</v>
      </c>
      <c r="DU51">
        <v>2</v>
      </c>
      <c r="DV51">
        <v>3</v>
      </c>
      <c r="DW51" t="s">
        <v>256</v>
      </c>
      <c r="DX51">
        <v>100</v>
      </c>
      <c r="DY51">
        <v>100</v>
      </c>
      <c r="DZ51">
        <v>-3.907</v>
      </c>
      <c r="EA51">
        <v>0.34699999999999998</v>
      </c>
      <c r="EB51">
        <v>2</v>
      </c>
      <c r="EC51">
        <v>516.73199999999997</v>
      </c>
      <c r="ED51">
        <v>418.85700000000003</v>
      </c>
      <c r="EE51">
        <v>27.779</v>
      </c>
      <c r="EF51">
        <v>29.952200000000001</v>
      </c>
      <c r="EG51">
        <v>30</v>
      </c>
      <c r="EH51">
        <v>30.1264</v>
      </c>
      <c r="EI51">
        <v>30.162199999999999</v>
      </c>
      <c r="EJ51">
        <v>20.131900000000002</v>
      </c>
      <c r="EK51">
        <v>22.818100000000001</v>
      </c>
      <c r="EL51">
        <v>0</v>
      </c>
      <c r="EM51">
        <v>27.7805</v>
      </c>
      <c r="EN51">
        <v>400.75</v>
      </c>
      <c r="EO51">
        <v>15.9308</v>
      </c>
      <c r="EP51">
        <v>100.542</v>
      </c>
      <c r="EQ51">
        <v>90.403999999999996</v>
      </c>
    </row>
    <row r="52" spans="1:147" x14ac:dyDescent="0.3">
      <c r="A52">
        <v>36</v>
      </c>
      <c r="B52">
        <v>1684847717.9000001</v>
      </c>
      <c r="C52">
        <v>2160.8000001907299</v>
      </c>
      <c r="D52" t="s">
        <v>360</v>
      </c>
      <c r="E52" t="s">
        <v>361</v>
      </c>
      <c r="F52">
        <v>1684847709.9000001</v>
      </c>
      <c r="G52">
        <f t="shared" si="43"/>
        <v>2.7694841376095644E-3</v>
      </c>
      <c r="H52">
        <f t="shared" si="44"/>
        <v>2.7471385507181814</v>
      </c>
      <c r="I52">
        <f t="shared" si="45"/>
        <v>400.03096774193602</v>
      </c>
      <c r="J52">
        <f t="shared" si="46"/>
        <v>347.52493214263518</v>
      </c>
      <c r="K52">
        <f t="shared" si="47"/>
        <v>33.175841552805188</v>
      </c>
      <c r="L52">
        <f t="shared" si="48"/>
        <v>38.188235647434958</v>
      </c>
      <c r="M52">
        <f t="shared" si="49"/>
        <v>0.11717032629296271</v>
      </c>
      <c r="N52">
        <f t="shared" si="50"/>
        <v>3.3534578210554682</v>
      </c>
      <c r="O52">
        <f t="shared" si="51"/>
        <v>0.11494256546791481</v>
      </c>
      <c r="P52">
        <f t="shared" si="52"/>
        <v>7.2035730957412406E-2</v>
      </c>
      <c r="Q52">
        <f t="shared" si="53"/>
        <v>16.521664227033718</v>
      </c>
      <c r="R52">
        <f t="shared" si="54"/>
        <v>27.841626215917156</v>
      </c>
      <c r="S52">
        <f t="shared" si="55"/>
        <v>27.985025806451599</v>
      </c>
      <c r="T52">
        <f t="shared" si="56"/>
        <v>3.7915282579784226</v>
      </c>
      <c r="U52">
        <f t="shared" si="57"/>
        <v>40.07775258044137</v>
      </c>
      <c r="V52">
        <f t="shared" si="58"/>
        <v>1.5558105524020263</v>
      </c>
      <c r="W52">
        <f t="shared" si="59"/>
        <v>3.8819805309175153</v>
      </c>
      <c r="X52">
        <f t="shared" si="60"/>
        <v>2.2357177055763966</v>
      </c>
      <c r="Y52">
        <f t="shared" si="61"/>
        <v>-122.13425046858178</v>
      </c>
      <c r="Z52">
        <f t="shared" si="62"/>
        <v>73.217689315911798</v>
      </c>
      <c r="AA52">
        <f t="shared" si="63"/>
        <v>4.7681013964208852</v>
      </c>
      <c r="AB52">
        <f t="shared" si="64"/>
        <v>-27.626795529215386</v>
      </c>
      <c r="AC52">
        <v>-3.9478696806577097E-2</v>
      </c>
      <c r="AD52">
        <v>4.4318295689174801E-2</v>
      </c>
      <c r="AE52">
        <v>3.34118302888389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50110.681693650557</v>
      </c>
      <c r="AK52" t="s">
        <v>251</v>
      </c>
      <c r="AL52">
        <v>2.31573846153846</v>
      </c>
      <c r="AM52">
        <v>1.39236</v>
      </c>
      <c r="AN52">
        <f t="shared" si="68"/>
        <v>-0.92337846153845993</v>
      </c>
      <c r="AO52">
        <f t="shared" si="69"/>
        <v>-0.66317508513492196</v>
      </c>
      <c r="AP52">
        <v>-0.43471319720601198</v>
      </c>
      <c r="AQ52" t="s">
        <v>362</v>
      </c>
      <c r="AR52">
        <v>2.3866653846153798</v>
      </c>
      <c r="AS52">
        <v>1.6415999999999999</v>
      </c>
      <c r="AT52">
        <f t="shared" si="70"/>
        <v>-0.45386536587194204</v>
      </c>
      <c r="AU52">
        <v>0.5</v>
      </c>
      <c r="AV52">
        <f t="shared" si="71"/>
        <v>84.29134990641947</v>
      </c>
      <c r="AW52">
        <f t="shared" si="72"/>
        <v>2.7471385507181814</v>
      </c>
      <c r="AX52">
        <f t="shared" si="73"/>
        <v>-19.128462182558479</v>
      </c>
      <c r="AY52">
        <f t="shared" si="74"/>
        <v>1</v>
      </c>
      <c r="AZ52">
        <f t="shared" si="75"/>
        <v>3.7748259476882214E-2</v>
      </c>
      <c r="BA52">
        <f t="shared" si="76"/>
        <v>-0.15182748538011689</v>
      </c>
      <c r="BB52" t="s">
        <v>253</v>
      </c>
      <c r="BC52">
        <v>0</v>
      </c>
      <c r="BD52">
        <f t="shared" si="77"/>
        <v>1.6415999999999999</v>
      </c>
      <c r="BE52">
        <f t="shared" si="78"/>
        <v>-0.45386536587194193</v>
      </c>
      <c r="BF52">
        <f t="shared" si="79"/>
        <v>-0.17900542963026797</v>
      </c>
      <c r="BG52">
        <f t="shared" si="80"/>
        <v>1.1052112097491911</v>
      </c>
      <c r="BH52">
        <f t="shared" si="81"/>
        <v>0.26992182553699162</v>
      </c>
      <c r="BI52">
        <f t="shared" si="82"/>
        <v>99.989345161290302</v>
      </c>
      <c r="BJ52">
        <f t="shared" si="83"/>
        <v>84.29134990641947</v>
      </c>
      <c r="BK52">
        <f t="shared" si="84"/>
        <v>0.84300331970822695</v>
      </c>
      <c r="BL52">
        <f t="shared" si="85"/>
        <v>0.19600663941645402</v>
      </c>
      <c r="BM52">
        <v>0.62554964725562501</v>
      </c>
      <c r="BN52">
        <v>0.5</v>
      </c>
      <c r="BO52" t="s">
        <v>254</v>
      </c>
      <c r="BP52">
        <v>1684847709.9000001</v>
      </c>
      <c r="BQ52">
        <v>400.03096774193602</v>
      </c>
      <c r="BR52">
        <v>400.51325806451598</v>
      </c>
      <c r="BS52">
        <v>16.2974903225806</v>
      </c>
      <c r="BT52">
        <v>15.956654838709699</v>
      </c>
      <c r="BU52">
        <v>500.01109677419402</v>
      </c>
      <c r="BV52">
        <v>95.263183870967694</v>
      </c>
      <c r="BW52">
        <v>0.20001454838709701</v>
      </c>
      <c r="BX52">
        <v>28.3900096774194</v>
      </c>
      <c r="BY52">
        <v>27.985025806451599</v>
      </c>
      <c r="BZ52">
        <v>999.9</v>
      </c>
      <c r="CA52">
        <v>9993.8709677419392</v>
      </c>
      <c r="CB52">
        <v>0</v>
      </c>
      <c r="CC52">
        <v>74.118651612903193</v>
      </c>
      <c r="CD52">
        <v>99.989345161290302</v>
      </c>
      <c r="CE52">
        <v>0.89988932258064502</v>
      </c>
      <c r="CF52">
        <v>0.10011069032258101</v>
      </c>
      <c r="CG52">
        <v>0</v>
      </c>
      <c r="CH52">
        <v>2.3858645161290299</v>
      </c>
      <c r="CI52">
        <v>0</v>
      </c>
      <c r="CJ52">
        <v>43.309687096774198</v>
      </c>
      <c r="CK52">
        <v>914.205774193548</v>
      </c>
      <c r="CL52">
        <v>36.941064516129003</v>
      </c>
      <c r="CM52">
        <v>41.375</v>
      </c>
      <c r="CN52">
        <v>39.052</v>
      </c>
      <c r="CO52">
        <v>40.043999999999997</v>
      </c>
      <c r="CP52">
        <v>37.652999999999999</v>
      </c>
      <c r="CQ52">
        <v>89.979354838709696</v>
      </c>
      <c r="CR52">
        <v>10.01</v>
      </c>
      <c r="CS52">
        <v>0</v>
      </c>
      <c r="CT52">
        <v>59.400000095367403</v>
      </c>
      <c r="CU52">
        <v>2.3866653846153798</v>
      </c>
      <c r="CV52">
        <v>0.18504957114050699</v>
      </c>
      <c r="CW52">
        <v>-0.47993844045731399</v>
      </c>
      <c r="CX52">
        <v>43.302361538461497</v>
      </c>
      <c r="CY52">
        <v>15</v>
      </c>
      <c r="CZ52">
        <v>1684845489.5999999</v>
      </c>
      <c r="DA52" t="s">
        <v>255</v>
      </c>
      <c r="DB52">
        <v>4</v>
      </c>
      <c r="DC52">
        <v>-3.907</v>
      </c>
      <c r="DD52">
        <v>0.34699999999999998</v>
      </c>
      <c r="DE52">
        <v>402</v>
      </c>
      <c r="DF52">
        <v>15</v>
      </c>
      <c r="DG52">
        <v>1.34</v>
      </c>
      <c r="DH52">
        <v>0.2</v>
      </c>
      <c r="DI52">
        <v>-0.48899961538461501</v>
      </c>
      <c r="DJ52">
        <v>1.10478886706735E-2</v>
      </c>
      <c r="DK52">
        <v>8.5006834572546999E-2</v>
      </c>
      <c r="DL52">
        <v>1</v>
      </c>
      <c r="DM52">
        <v>2.3671818181818201</v>
      </c>
      <c r="DN52">
        <v>0.37063878392864802</v>
      </c>
      <c r="DO52">
        <v>0.22763153667188399</v>
      </c>
      <c r="DP52">
        <v>1</v>
      </c>
      <c r="DQ52">
        <v>0.344024134615385</v>
      </c>
      <c r="DR52">
        <v>-3.1483915307782599E-2</v>
      </c>
      <c r="DS52">
        <v>4.7092427450577097E-3</v>
      </c>
      <c r="DT52">
        <v>1</v>
      </c>
      <c r="DU52">
        <v>3</v>
      </c>
      <c r="DV52">
        <v>3</v>
      </c>
      <c r="DW52" t="s">
        <v>260</v>
      </c>
      <c r="DX52">
        <v>100</v>
      </c>
      <c r="DY52">
        <v>100</v>
      </c>
      <c r="DZ52">
        <v>-3.907</v>
      </c>
      <c r="EA52">
        <v>0.34699999999999998</v>
      </c>
      <c r="EB52">
        <v>2</v>
      </c>
      <c r="EC52">
        <v>514.995</v>
      </c>
      <c r="ED52">
        <v>417.53100000000001</v>
      </c>
      <c r="EE52">
        <v>27.755400000000002</v>
      </c>
      <c r="EF52">
        <v>29.962599999999998</v>
      </c>
      <c r="EG52">
        <v>30.0001</v>
      </c>
      <c r="EH52">
        <v>30.131599999999999</v>
      </c>
      <c r="EI52">
        <v>30.167400000000001</v>
      </c>
      <c r="EJ52">
        <v>20.116700000000002</v>
      </c>
      <c r="EK52">
        <v>23.0974</v>
      </c>
      <c r="EL52">
        <v>0</v>
      </c>
      <c r="EM52">
        <v>27.770299999999999</v>
      </c>
      <c r="EN52">
        <v>400.47199999999998</v>
      </c>
      <c r="EO52">
        <v>15.916</v>
      </c>
      <c r="EP52">
        <v>100.542</v>
      </c>
      <c r="EQ52">
        <v>90.4011</v>
      </c>
    </row>
    <row r="53" spans="1:147" x14ac:dyDescent="0.3">
      <c r="A53">
        <v>37</v>
      </c>
      <c r="B53">
        <v>1684847777.9000001</v>
      </c>
      <c r="C53">
        <v>2220.8000001907299</v>
      </c>
      <c r="D53" t="s">
        <v>363</v>
      </c>
      <c r="E53" t="s">
        <v>364</v>
      </c>
      <c r="F53">
        <v>1684847769.9000001</v>
      </c>
      <c r="G53">
        <f t="shared" si="43"/>
        <v>2.7115886385335524E-3</v>
      </c>
      <c r="H53">
        <f t="shared" si="44"/>
        <v>2.7599778653328415</v>
      </c>
      <c r="I53">
        <f t="shared" si="45"/>
        <v>400.00809677419397</v>
      </c>
      <c r="J53">
        <f t="shared" si="46"/>
        <v>346.54344768383544</v>
      </c>
      <c r="K53">
        <f t="shared" si="47"/>
        <v>33.081959701549671</v>
      </c>
      <c r="L53">
        <f t="shared" si="48"/>
        <v>38.185837378320521</v>
      </c>
      <c r="M53">
        <f t="shared" si="49"/>
        <v>0.11472052723669099</v>
      </c>
      <c r="N53">
        <f t="shared" si="50"/>
        <v>3.3546503262544172</v>
      </c>
      <c r="O53">
        <f t="shared" si="51"/>
        <v>0.11258477749990237</v>
      </c>
      <c r="P53">
        <f t="shared" si="52"/>
        <v>7.0554062778448473E-2</v>
      </c>
      <c r="Q53">
        <f t="shared" si="53"/>
        <v>16.523868274071514</v>
      </c>
      <c r="R53">
        <f t="shared" si="54"/>
        <v>27.842643583328233</v>
      </c>
      <c r="S53">
        <f t="shared" si="55"/>
        <v>27.981232258064502</v>
      </c>
      <c r="T53">
        <f t="shared" si="56"/>
        <v>3.7906897458432915</v>
      </c>
      <c r="U53">
        <f t="shared" si="57"/>
        <v>40.108256476302174</v>
      </c>
      <c r="V53">
        <f t="shared" si="58"/>
        <v>1.5558704669196535</v>
      </c>
      <c r="W53">
        <f t="shared" si="59"/>
        <v>3.8791775150808019</v>
      </c>
      <c r="X53">
        <f t="shared" si="60"/>
        <v>2.2348192789236379</v>
      </c>
      <c r="Y53">
        <f t="shared" si="61"/>
        <v>-119.58105895932967</v>
      </c>
      <c r="Z53">
        <f t="shared" si="62"/>
        <v>71.682530993064574</v>
      </c>
      <c r="AA53">
        <f t="shared" si="63"/>
        <v>4.6660919767915336</v>
      </c>
      <c r="AB53">
        <f t="shared" si="64"/>
        <v>-26.70856771540204</v>
      </c>
      <c r="AC53">
        <v>-3.9496321502855002E-2</v>
      </c>
      <c r="AD53">
        <v>4.4338080954754902E-2</v>
      </c>
      <c r="AE53">
        <v>3.34237005417845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50134.196209263231</v>
      </c>
      <c r="AK53" t="s">
        <v>251</v>
      </c>
      <c r="AL53">
        <v>2.31573846153846</v>
      </c>
      <c r="AM53">
        <v>1.39236</v>
      </c>
      <c r="AN53">
        <f t="shared" si="68"/>
        <v>-0.92337846153845993</v>
      </c>
      <c r="AO53">
        <f t="shared" si="69"/>
        <v>-0.66317508513492196</v>
      </c>
      <c r="AP53">
        <v>-0.43471319720601198</v>
      </c>
      <c r="AQ53" t="s">
        <v>365</v>
      </c>
      <c r="AR53">
        <v>2.4282307692307699</v>
      </c>
      <c r="AS53">
        <v>1.6008</v>
      </c>
      <c r="AT53">
        <f t="shared" si="70"/>
        <v>-0.51688578787529349</v>
      </c>
      <c r="AU53">
        <v>0.5</v>
      </c>
      <c r="AV53">
        <f t="shared" si="71"/>
        <v>84.302969668976758</v>
      </c>
      <c r="AW53">
        <f t="shared" si="72"/>
        <v>2.7599778653328415</v>
      </c>
      <c r="AX53">
        <f t="shared" si="73"/>
        <v>-21.787503448788012</v>
      </c>
      <c r="AY53">
        <f t="shared" si="74"/>
        <v>1</v>
      </c>
      <c r="AZ53">
        <f t="shared" si="75"/>
        <v>3.789535617882854E-2</v>
      </c>
      <c r="BA53">
        <f t="shared" si="76"/>
        <v>-0.13020989505247374</v>
      </c>
      <c r="BB53" t="s">
        <v>253</v>
      </c>
      <c r="BC53">
        <v>0</v>
      </c>
      <c r="BD53">
        <f t="shared" si="77"/>
        <v>1.6008</v>
      </c>
      <c r="BE53">
        <f t="shared" si="78"/>
        <v>-0.51688578787529349</v>
      </c>
      <c r="BF53">
        <f t="shared" si="79"/>
        <v>-0.14970266310436953</v>
      </c>
      <c r="BG53">
        <f t="shared" si="80"/>
        <v>1.1573454412429292</v>
      </c>
      <c r="BH53">
        <f t="shared" si="81"/>
        <v>0.2257362594885674</v>
      </c>
      <c r="BI53">
        <f t="shared" si="82"/>
        <v>100.003180645161</v>
      </c>
      <c r="BJ53">
        <f t="shared" si="83"/>
        <v>84.302969668976758</v>
      </c>
      <c r="BK53">
        <f t="shared" si="84"/>
        <v>0.8430028837593383</v>
      </c>
      <c r="BL53">
        <f t="shared" si="85"/>
        <v>0.19600576751867671</v>
      </c>
      <c r="BM53">
        <v>0.62554964725562501</v>
      </c>
      <c r="BN53">
        <v>0.5</v>
      </c>
      <c r="BO53" t="s">
        <v>254</v>
      </c>
      <c r="BP53">
        <v>1684847769.9000001</v>
      </c>
      <c r="BQ53">
        <v>400.00809677419397</v>
      </c>
      <c r="BR53">
        <v>400.48909677419402</v>
      </c>
      <c r="BS53">
        <v>16.298209677419401</v>
      </c>
      <c r="BT53">
        <v>15.9644935483871</v>
      </c>
      <c r="BU53">
        <v>500.00212903225798</v>
      </c>
      <c r="BV53">
        <v>95.262664516129007</v>
      </c>
      <c r="BW53">
        <v>0.19999658064516099</v>
      </c>
      <c r="BX53">
        <v>28.377583870967701</v>
      </c>
      <c r="BY53">
        <v>27.981232258064502</v>
      </c>
      <c r="BZ53">
        <v>999.9</v>
      </c>
      <c r="CA53">
        <v>9998.3870967741896</v>
      </c>
      <c r="CB53">
        <v>0</v>
      </c>
      <c r="CC53">
        <v>74.115200000000002</v>
      </c>
      <c r="CD53">
        <v>100.003180645161</v>
      </c>
      <c r="CE53">
        <v>0.89990564516129001</v>
      </c>
      <c r="CF53">
        <v>0.100094380645161</v>
      </c>
      <c r="CG53">
        <v>0</v>
      </c>
      <c r="CH53">
        <v>2.4420419354838701</v>
      </c>
      <c r="CI53">
        <v>0</v>
      </c>
      <c r="CJ53">
        <v>43.294235483870999</v>
      </c>
      <c r="CK53">
        <v>914.33754838709694</v>
      </c>
      <c r="CL53">
        <v>36.890999999999998</v>
      </c>
      <c r="CM53">
        <v>41.328258064516099</v>
      </c>
      <c r="CN53">
        <v>38.9593548387097</v>
      </c>
      <c r="CO53">
        <v>40</v>
      </c>
      <c r="CP53">
        <v>37.618903225806498</v>
      </c>
      <c r="CQ53">
        <v>89.993870967741898</v>
      </c>
      <c r="CR53">
        <v>10.01</v>
      </c>
      <c r="CS53">
        <v>0</v>
      </c>
      <c r="CT53">
        <v>59.400000095367403</v>
      </c>
      <c r="CU53">
        <v>2.4282307692307699</v>
      </c>
      <c r="CV53">
        <v>0.26136069374211002</v>
      </c>
      <c r="CW53">
        <v>0.75894700434733797</v>
      </c>
      <c r="CX53">
        <v>43.300207692307701</v>
      </c>
      <c r="CY53">
        <v>15</v>
      </c>
      <c r="CZ53">
        <v>1684845489.5999999</v>
      </c>
      <c r="DA53" t="s">
        <v>255</v>
      </c>
      <c r="DB53">
        <v>4</v>
      </c>
      <c r="DC53">
        <v>-3.907</v>
      </c>
      <c r="DD53">
        <v>0.34699999999999998</v>
      </c>
      <c r="DE53">
        <v>402</v>
      </c>
      <c r="DF53">
        <v>15</v>
      </c>
      <c r="DG53">
        <v>1.34</v>
      </c>
      <c r="DH53">
        <v>0.2</v>
      </c>
      <c r="DI53">
        <v>-0.48922373076923098</v>
      </c>
      <c r="DJ53">
        <v>4.9800379065883499E-2</v>
      </c>
      <c r="DK53">
        <v>8.4749386148245606E-2</v>
      </c>
      <c r="DL53">
        <v>1</v>
      </c>
      <c r="DM53">
        <v>2.3841772727272699</v>
      </c>
      <c r="DN53">
        <v>0.31497992089235899</v>
      </c>
      <c r="DO53">
        <v>0.15332925484904</v>
      </c>
      <c r="DP53">
        <v>1</v>
      </c>
      <c r="DQ53">
        <v>0.339286961538462</v>
      </c>
      <c r="DR53">
        <v>-5.87447997950995E-2</v>
      </c>
      <c r="DS53">
        <v>7.9609119644807602E-3</v>
      </c>
      <c r="DT53">
        <v>1</v>
      </c>
      <c r="DU53">
        <v>3</v>
      </c>
      <c r="DV53">
        <v>3</v>
      </c>
      <c r="DW53" t="s">
        <v>260</v>
      </c>
      <c r="DX53">
        <v>100</v>
      </c>
      <c r="DY53">
        <v>100</v>
      </c>
      <c r="DZ53">
        <v>-3.907</v>
      </c>
      <c r="EA53">
        <v>0.34699999999999998</v>
      </c>
      <c r="EB53">
        <v>2</v>
      </c>
      <c r="EC53">
        <v>515.43799999999999</v>
      </c>
      <c r="ED53">
        <v>417.197</v>
      </c>
      <c r="EE53">
        <v>27.775700000000001</v>
      </c>
      <c r="EF53">
        <v>29.978100000000001</v>
      </c>
      <c r="EG53">
        <v>30.0001</v>
      </c>
      <c r="EH53">
        <v>30.139299999999999</v>
      </c>
      <c r="EI53">
        <v>30.172499999999999</v>
      </c>
      <c r="EJ53">
        <v>20.117899999999999</v>
      </c>
      <c r="EK53">
        <v>23.377600000000001</v>
      </c>
      <c r="EL53">
        <v>0</v>
      </c>
      <c r="EM53">
        <v>27.7865</v>
      </c>
      <c r="EN53">
        <v>400.56900000000002</v>
      </c>
      <c r="EO53">
        <v>15.916</v>
      </c>
      <c r="EP53">
        <v>100.541</v>
      </c>
      <c r="EQ53">
        <v>90.398300000000006</v>
      </c>
    </row>
    <row r="54" spans="1:147" x14ac:dyDescent="0.3">
      <c r="A54">
        <v>38</v>
      </c>
      <c r="B54">
        <v>1684847837.9000001</v>
      </c>
      <c r="C54">
        <v>2280.8000001907299</v>
      </c>
      <c r="D54" t="s">
        <v>366</v>
      </c>
      <c r="E54" t="s">
        <v>367</v>
      </c>
      <c r="F54">
        <v>1684847829.9000001</v>
      </c>
      <c r="G54">
        <f t="shared" si="43"/>
        <v>2.619874796521184E-3</v>
      </c>
      <c r="H54">
        <f t="shared" si="44"/>
        <v>2.7665881307360416</v>
      </c>
      <c r="I54">
        <f t="shared" si="45"/>
        <v>399.99961290322602</v>
      </c>
      <c r="J54">
        <f t="shared" si="46"/>
        <v>345.05920316273881</v>
      </c>
      <c r="K54">
        <f t="shared" si="47"/>
        <v>32.938645654094806</v>
      </c>
      <c r="L54">
        <f t="shared" si="48"/>
        <v>38.183144777566092</v>
      </c>
      <c r="M54">
        <f t="shared" si="49"/>
        <v>0.11070102005487122</v>
      </c>
      <c r="N54">
        <f t="shared" si="50"/>
        <v>3.3558118083792414</v>
      </c>
      <c r="O54">
        <f t="shared" si="51"/>
        <v>0.10871158681238692</v>
      </c>
      <c r="P54">
        <f t="shared" si="52"/>
        <v>6.8120506481162899E-2</v>
      </c>
      <c r="Q54">
        <f t="shared" si="53"/>
        <v>16.522791825664584</v>
      </c>
      <c r="R54">
        <f t="shared" si="54"/>
        <v>27.864722117023454</v>
      </c>
      <c r="S54">
        <f t="shared" si="55"/>
        <v>27.9869870967742</v>
      </c>
      <c r="T54">
        <f t="shared" si="56"/>
        <v>3.7919618379126914</v>
      </c>
      <c r="U54">
        <f t="shared" si="57"/>
        <v>40.107660222993609</v>
      </c>
      <c r="V54">
        <f t="shared" si="58"/>
        <v>1.5559307832807223</v>
      </c>
      <c r="W54">
        <f t="shared" si="59"/>
        <v>3.8793855703123556</v>
      </c>
      <c r="X54">
        <f t="shared" si="60"/>
        <v>2.2360310546319688</v>
      </c>
      <c r="Y54">
        <f t="shared" si="61"/>
        <v>-115.53647852658422</v>
      </c>
      <c r="Z54">
        <f t="shared" si="62"/>
        <v>70.833104661415874</v>
      </c>
      <c r="AA54">
        <f t="shared" si="63"/>
        <v>4.6093569377852477</v>
      </c>
      <c r="AB54">
        <f t="shared" si="64"/>
        <v>-23.571225101718511</v>
      </c>
      <c r="AC54">
        <v>-3.9513490139538199E-2</v>
      </c>
      <c r="AD54">
        <v>4.4357354253486997E-2</v>
      </c>
      <c r="AE54">
        <v>3.3435261981978099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50154.843161573415</v>
      </c>
      <c r="AK54" t="s">
        <v>251</v>
      </c>
      <c r="AL54">
        <v>2.31573846153846</v>
      </c>
      <c r="AM54">
        <v>1.39236</v>
      </c>
      <c r="AN54">
        <f t="shared" si="68"/>
        <v>-0.92337846153845993</v>
      </c>
      <c r="AO54">
        <f t="shared" si="69"/>
        <v>-0.66317508513492196</v>
      </c>
      <c r="AP54">
        <v>-0.43471319720601198</v>
      </c>
      <c r="AQ54" t="s">
        <v>368</v>
      </c>
      <c r="AR54">
        <v>2.3998192307692299</v>
      </c>
      <c r="AS54">
        <v>1.6439999999999999</v>
      </c>
      <c r="AT54">
        <f t="shared" si="70"/>
        <v>-0.45974405764551696</v>
      </c>
      <c r="AU54">
        <v>0.5</v>
      </c>
      <c r="AV54">
        <f t="shared" si="71"/>
        <v>84.297011372901778</v>
      </c>
      <c r="AW54">
        <f t="shared" si="72"/>
        <v>2.7665881307360416</v>
      </c>
      <c r="AX54">
        <f t="shared" si="73"/>
        <v>-19.377525027984078</v>
      </c>
      <c r="AY54">
        <f t="shared" si="74"/>
        <v>1</v>
      </c>
      <c r="AZ54">
        <f t="shared" si="75"/>
        <v>3.7976451072275472E-2</v>
      </c>
      <c r="BA54">
        <f t="shared" si="76"/>
        <v>-0.15306569343065687</v>
      </c>
      <c r="BB54" t="s">
        <v>253</v>
      </c>
      <c r="BC54">
        <v>0</v>
      </c>
      <c r="BD54">
        <f t="shared" si="77"/>
        <v>1.6439999999999999</v>
      </c>
      <c r="BE54">
        <f t="shared" si="78"/>
        <v>-0.45974405764551701</v>
      </c>
      <c r="BF54">
        <f t="shared" si="79"/>
        <v>-0.1807291217788502</v>
      </c>
      <c r="BG54">
        <f t="shared" si="80"/>
        <v>1.125168907312829</v>
      </c>
      <c r="BH54">
        <f t="shared" si="81"/>
        <v>0.27252097648101653</v>
      </c>
      <c r="BI54">
        <f t="shared" si="82"/>
        <v>99.996048387096806</v>
      </c>
      <c r="BJ54">
        <f t="shared" si="83"/>
        <v>84.297011372901778</v>
      </c>
      <c r="BK54">
        <f t="shared" si="84"/>
        <v>0.84300342596117239</v>
      </c>
      <c r="BL54">
        <f t="shared" si="85"/>
        <v>0.1960068519223449</v>
      </c>
      <c r="BM54">
        <v>0.62554964725562501</v>
      </c>
      <c r="BN54">
        <v>0.5</v>
      </c>
      <c r="BO54" t="s">
        <v>254</v>
      </c>
      <c r="BP54">
        <v>1684847829.9000001</v>
      </c>
      <c r="BQ54">
        <v>399.99961290322602</v>
      </c>
      <c r="BR54">
        <v>400.476838709677</v>
      </c>
      <c r="BS54">
        <v>16.2996451612903</v>
      </c>
      <c r="BT54">
        <v>15.977222580645201</v>
      </c>
      <c r="BU54">
        <v>500.011161290323</v>
      </c>
      <c r="BV54">
        <v>95.257974193548407</v>
      </c>
      <c r="BW54">
        <v>0.19998012903225801</v>
      </c>
      <c r="BX54">
        <v>28.3785064516129</v>
      </c>
      <c r="BY54">
        <v>27.9869870967742</v>
      </c>
      <c r="BZ54">
        <v>999.9</v>
      </c>
      <c r="CA54">
        <v>10003.225806451601</v>
      </c>
      <c r="CB54">
        <v>0</v>
      </c>
      <c r="CC54">
        <v>74.118651612903193</v>
      </c>
      <c r="CD54">
        <v>99.996048387096806</v>
      </c>
      <c r="CE54">
        <v>0.89988932258064502</v>
      </c>
      <c r="CF54">
        <v>0.10011069032258101</v>
      </c>
      <c r="CG54">
        <v>0</v>
      </c>
      <c r="CH54">
        <v>2.4030903225806401</v>
      </c>
      <c r="CI54">
        <v>0</v>
      </c>
      <c r="CJ54">
        <v>43.116858064516101</v>
      </c>
      <c r="CK54">
        <v>914.26745161290296</v>
      </c>
      <c r="CL54">
        <v>36.860774193548401</v>
      </c>
      <c r="CM54">
        <v>41.302</v>
      </c>
      <c r="CN54">
        <v>38.936999999999998</v>
      </c>
      <c r="CO54">
        <v>39.965451612903202</v>
      </c>
      <c r="CP54">
        <v>37.561999999999998</v>
      </c>
      <c r="CQ54">
        <v>89.984516129032201</v>
      </c>
      <c r="CR54">
        <v>10.010967741935501</v>
      </c>
      <c r="CS54">
        <v>0</v>
      </c>
      <c r="CT54">
        <v>59.400000095367403</v>
      </c>
      <c r="CU54">
        <v>2.3998192307692299</v>
      </c>
      <c r="CV54">
        <v>4.4160676002666099E-2</v>
      </c>
      <c r="CW54">
        <v>-1.4373059856624499</v>
      </c>
      <c r="CX54">
        <v>43.102192307692299</v>
      </c>
      <c r="CY54">
        <v>15</v>
      </c>
      <c r="CZ54">
        <v>1684845489.5999999</v>
      </c>
      <c r="DA54" t="s">
        <v>255</v>
      </c>
      <c r="DB54">
        <v>4</v>
      </c>
      <c r="DC54">
        <v>-3.907</v>
      </c>
      <c r="DD54">
        <v>0.34699999999999998</v>
      </c>
      <c r="DE54">
        <v>402</v>
      </c>
      <c r="DF54">
        <v>15</v>
      </c>
      <c r="DG54">
        <v>1.34</v>
      </c>
      <c r="DH54">
        <v>0.2</v>
      </c>
      <c r="DI54">
        <v>-0.465259211538462</v>
      </c>
      <c r="DJ54">
        <v>-7.2661572612569602E-3</v>
      </c>
      <c r="DK54">
        <v>8.6062382932680898E-2</v>
      </c>
      <c r="DL54">
        <v>1</v>
      </c>
      <c r="DM54">
        <v>2.3817727272727298</v>
      </c>
      <c r="DN54">
        <v>0.143826393902903</v>
      </c>
      <c r="DO54">
        <v>0.1880139082907</v>
      </c>
      <c r="DP54">
        <v>1</v>
      </c>
      <c r="DQ54">
        <v>0.32487813461538501</v>
      </c>
      <c r="DR54">
        <v>-2.81508699735274E-2</v>
      </c>
      <c r="DS54">
        <v>4.4093041533210297E-3</v>
      </c>
      <c r="DT54">
        <v>1</v>
      </c>
      <c r="DU54">
        <v>3</v>
      </c>
      <c r="DV54">
        <v>3</v>
      </c>
      <c r="DW54" t="s">
        <v>260</v>
      </c>
      <c r="DX54">
        <v>100</v>
      </c>
      <c r="DY54">
        <v>100</v>
      </c>
      <c r="DZ54">
        <v>-3.907</v>
      </c>
      <c r="EA54">
        <v>0.34699999999999998</v>
      </c>
      <c r="EB54">
        <v>2</v>
      </c>
      <c r="EC54">
        <v>514.4</v>
      </c>
      <c r="ED54">
        <v>417.14699999999999</v>
      </c>
      <c r="EE54">
        <v>27.787500000000001</v>
      </c>
      <c r="EF54">
        <v>29.9937</v>
      </c>
      <c r="EG54">
        <v>30.0002</v>
      </c>
      <c r="EH54">
        <v>30.1523</v>
      </c>
      <c r="EI54">
        <v>30.1828</v>
      </c>
      <c r="EJ54">
        <v>20.117799999999999</v>
      </c>
      <c r="EK54">
        <v>23.648800000000001</v>
      </c>
      <c r="EL54">
        <v>0</v>
      </c>
      <c r="EM54">
        <v>27.7837</v>
      </c>
      <c r="EN54">
        <v>400.55599999999998</v>
      </c>
      <c r="EO54">
        <v>15.916</v>
      </c>
      <c r="EP54">
        <v>100.536</v>
      </c>
      <c r="EQ54">
        <v>90.394400000000005</v>
      </c>
    </row>
    <row r="55" spans="1:147" x14ac:dyDescent="0.3">
      <c r="A55">
        <v>39</v>
      </c>
      <c r="B55">
        <v>1684847957.4000001</v>
      </c>
      <c r="C55">
        <v>2400.3000001907299</v>
      </c>
      <c r="D55" t="s">
        <v>369</v>
      </c>
      <c r="E55" t="s">
        <v>370</v>
      </c>
      <c r="F55">
        <v>1684847949.4000001</v>
      </c>
      <c r="G55">
        <f t="shared" si="43"/>
        <v>2.9180119115580433E-3</v>
      </c>
      <c r="H55">
        <f t="shared" si="44"/>
        <v>11.683785499684818</v>
      </c>
      <c r="I55">
        <f t="shared" si="45"/>
        <v>399.83648387096798</v>
      </c>
      <c r="J55">
        <f t="shared" si="46"/>
        <v>229.60216687228373</v>
      </c>
      <c r="K55">
        <f t="shared" si="47"/>
        <v>21.932669703422913</v>
      </c>
      <c r="L55">
        <f t="shared" si="48"/>
        <v>38.194245531654545</v>
      </c>
      <c r="M55">
        <f t="shared" si="49"/>
        <v>0.12046040125242852</v>
      </c>
      <c r="N55">
        <f t="shared" si="50"/>
        <v>3.3633330825173333</v>
      </c>
      <c r="O55">
        <f t="shared" si="51"/>
        <v>0.11811389404765359</v>
      </c>
      <c r="P55">
        <f t="shared" si="52"/>
        <v>7.4028201023734475E-2</v>
      </c>
      <c r="Q55">
        <f t="shared" si="53"/>
        <v>161.8479468278243</v>
      </c>
      <c r="R55">
        <f t="shared" si="54"/>
        <v>28.160262935710225</v>
      </c>
      <c r="S55">
        <f t="shared" si="55"/>
        <v>28.193370967741899</v>
      </c>
      <c r="T55">
        <f t="shared" si="56"/>
        <v>3.837829335338975</v>
      </c>
      <c r="U55">
        <f t="shared" si="57"/>
        <v>40.723875098119763</v>
      </c>
      <c r="V55">
        <f t="shared" si="58"/>
        <v>1.544369727496703</v>
      </c>
      <c r="W55">
        <f t="shared" si="59"/>
        <v>3.7922956098252234</v>
      </c>
      <c r="X55">
        <f t="shared" si="60"/>
        <v>2.293459607842272</v>
      </c>
      <c r="Y55">
        <f t="shared" si="61"/>
        <v>-128.68432529970971</v>
      </c>
      <c r="Z55">
        <f t="shared" si="62"/>
        <v>-37.148610963974463</v>
      </c>
      <c r="AA55">
        <f t="shared" si="63"/>
        <v>-2.4097777747793336</v>
      </c>
      <c r="AB55">
        <f t="shared" si="64"/>
        <v>-6.3947672106392162</v>
      </c>
      <c r="AC55">
        <v>-3.9624725607691903E-2</v>
      </c>
      <c r="AD55">
        <v>4.4482225811251698E-2</v>
      </c>
      <c r="AE55">
        <v>3.3510128867906799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50356.828852330727</v>
      </c>
      <c r="AK55" t="s">
        <v>251</v>
      </c>
      <c r="AL55">
        <v>2.31573846153846</v>
      </c>
      <c r="AM55">
        <v>1.39236</v>
      </c>
      <c r="AN55">
        <f t="shared" si="68"/>
        <v>-0.92337846153845993</v>
      </c>
      <c r="AO55">
        <f t="shared" si="69"/>
        <v>-0.66317508513492196</v>
      </c>
      <c r="AP55">
        <v>-0.43471319720601198</v>
      </c>
      <c r="AQ55" t="s">
        <v>371</v>
      </c>
      <c r="AR55">
        <v>2.3605576923076899</v>
      </c>
      <c r="AS55">
        <v>1.4088000000000001</v>
      </c>
      <c r="AT55">
        <f t="shared" si="70"/>
        <v>-0.67558041759489629</v>
      </c>
      <c r="AU55">
        <v>0.5</v>
      </c>
      <c r="AV55">
        <f t="shared" si="71"/>
        <v>841.20295540643031</v>
      </c>
      <c r="AW55">
        <f t="shared" si="72"/>
        <v>11.683785499684818</v>
      </c>
      <c r="AX55">
        <f t="shared" si="73"/>
        <v>-284.15012194776853</v>
      </c>
      <c r="AY55">
        <f t="shared" si="74"/>
        <v>1</v>
      </c>
      <c r="AZ55">
        <f t="shared" si="75"/>
        <v>1.44061532582654E-2</v>
      </c>
      <c r="BA55">
        <f t="shared" si="76"/>
        <v>-1.1669505962521301E-2</v>
      </c>
      <c r="BB55" t="s">
        <v>253</v>
      </c>
      <c r="BC55">
        <v>0</v>
      </c>
      <c r="BD55">
        <f t="shared" si="77"/>
        <v>1.4088000000000001</v>
      </c>
      <c r="BE55">
        <f t="shared" si="78"/>
        <v>-0.67558041759489618</v>
      </c>
      <c r="BF55">
        <f t="shared" si="79"/>
        <v>-1.180729121778851E-2</v>
      </c>
      <c r="BG55">
        <f t="shared" si="80"/>
        <v>1.0494181608454469</v>
      </c>
      <c r="BH55">
        <f t="shared" si="81"/>
        <v>1.7804183966570963E-2</v>
      </c>
      <c r="BI55">
        <f t="shared" si="82"/>
        <v>1000.00316129032</v>
      </c>
      <c r="BJ55">
        <f t="shared" si="83"/>
        <v>841.20295540643031</v>
      </c>
      <c r="BK55">
        <f t="shared" si="84"/>
        <v>0.84120029612807701</v>
      </c>
      <c r="BL55">
        <f t="shared" si="85"/>
        <v>0.19240059225615402</v>
      </c>
      <c r="BM55">
        <v>0.62554964725562501</v>
      </c>
      <c r="BN55">
        <v>0.5</v>
      </c>
      <c r="BO55" t="s">
        <v>254</v>
      </c>
      <c r="BP55">
        <v>1684847949.4000001</v>
      </c>
      <c r="BQ55">
        <v>399.83648387096798</v>
      </c>
      <c r="BR55">
        <v>401.44425806451602</v>
      </c>
      <c r="BS55">
        <v>16.167235483871</v>
      </c>
      <c r="BT55">
        <v>15.808054838709699</v>
      </c>
      <c r="BU55">
        <v>499.98525806451602</v>
      </c>
      <c r="BV55">
        <v>95.324790322580597</v>
      </c>
      <c r="BW55">
        <v>0.19987306451612899</v>
      </c>
      <c r="BX55">
        <v>27.9884967741935</v>
      </c>
      <c r="BY55">
        <v>28.193370967741899</v>
      </c>
      <c r="BZ55">
        <v>999.9</v>
      </c>
      <c r="CA55">
        <v>10024.3548387097</v>
      </c>
      <c r="CB55">
        <v>0</v>
      </c>
      <c r="CC55">
        <v>74.135909677419406</v>
      </c>
      <c r="CD55">
        <v>1000.00316129032</v>
      </c>
      <c r="CE55">
        <v>0.95998867741935501</v>
      </c>
      <c r="CF55">
        <v>4.0011129032258001E-2</v>
      </c>
      <c r="CG55">
        <v>0</v>
      </c>
      <c r="CH55">
        <v>2.3637548387096801</v>
      </c>
      <c r="CI55">
        <v>0</v>
      </c>
      <c r="CJ55">
        <v>592.21196774193595</v>
      </c>
      <c r="CK55">
        <v>9334.3222580645197</v>
      </c>
      <c r="CL55">
        <v>37.388870967741902</v>
      </c>
      <c r="CM55">
        <v>41.25</v>
      </c>
      <c r="CN55">
        <v>38.929000000000002</v>
      </c>
      <c r="CO55">
        <v>39.941064516129003</v>
      </c>
      <c r="CP55">
        <v>37.713419354838699</v>
      </c>
      <c r="CQ55">
        <v>959.99322580645196</v>
      </c>
      <c r="CR55">
        <v>40.01</v>
      </c>
      <c r="CS55">
        <v>0</v>
      </c>
      <c r="CT55">
        <v>118.60000014305101</v>
      </c>
      <c r="CU55">
        <v>2.3605576923076899</v>
      </c>
      <c r="CV55">
        <v>-0.88636240028774205</v>
      </c>
      <c r="CW55">
        <v>-44.969777777714299</v>
      </c>
      <c r="CX55">
        <v>592.03115384615398</v>
      </c>
      <c r="CY55">
        <v>15</v>
      </c>
      <c r="CZ55">
        <v>1684845489.5999999</v>
      </c>
      <c r="DA55" t="s">
        <v>255</v>
      </c>
      <c r="DB55">
        <v>4</v>
      </c>
      <c r="DC55">
        <v>-3.907</v>
      </c>
      <c r="DD55">
        <v>0.34699999999999998</v>
      </c>
      <c r="DE55">
        <v>402</v>
      </c>
      <c r="DF55">
        <v>15</v>
      </c>
      <c r="DG55">
        <v>1.34</v>
      </c>
      <c r="DH55">
        <v>0.2</v>
      </c>
      <c r="DI55">
        <v>-1.54550846153846</v>
      </c>
      <c r="DJ55">
        <v>-0.64747145906271197</v>
      </c>
      <c r="DK55">
        <v>0.12175051925943001</v>
      </c>
      <c r="DL55">
        <v>0</v>
      </c>
      <c r="DM55">
        <v>2.3324659090909101</v>
      </c>
      <c r="DN55">
        <v>3.0958096002137302E-2</v>
      </c>
      <c r="DO55">
        <v>0.168588153286994</v>
      </c>
      <c r="DP55">
        <v>1</v>
      </c>
      <c r="DQ55">
        <v>0.33383701923076903</v>
      </c>
      <c r="DR55">
        <v>0.36898974985063498</v>
      </c>
      <c r="DS55">
        <v>5.3635137315257701E-2</v>
      </c>
      <c r="DT55">
        <v>0</v>
      </c>
      <c r="DU55">
        <v>1</v>
      </c>
      <c r="DV55">
        <v>3</v>
      </c>
      <c r="DW55" t="s">
        <v>372</v>
      </c>
      <c r="DX55">
        <v>100</v>
      </c>
      <c r="DY55">
        <v>100</v>
      </c>
      <c r="DZ55">
        <v>-3.907</v>
      </c>
      <c r="EA55">
        <v>0.34699999999999998</v>
      </c>
      <c r="EB55">
        <v>2</v>
      </c>
      <c r="EC55">
        <v>514.26900000000001</v>
      </c>
      <c r="ED55">
        <v>417.35</v>
      </c>
      <c r="EE55">
        <v>22.546299999999999</v>
      </c>
      <c r="EF55">
        <v>30.042999999999999</v>
      </c>
      <c r="EG55">
        <v>29.9984</v>
      </c>
      <c r="EH55">
        <v>30.183399999999999</v>
      </c>
      <c r="EI55">
        <v>30.211200000000002</v>
      </c>
      <c r="EJ55">
        <v>20.146699999999999</v>
      </c>
      <c r="EK55">
        <v>26.324999999999999</v>
      </c>
      <c r="EL55">
        <v>0</v>
      </c>
      <c r="EM55">
        <v>22.573</v>
      </c>
      <c r="EN55">
        <v>401.39699999999999</v>
      </c>
      <c r="EO55">
        <v>15.5908</v>
      </c>
      <c r="EP55">
        <v>100.53100000000001</v>
      </c>
      <c r="EQ55">
        <v>90.387</v>
      </c>
    </row>
    <row r="56" spans="1:147" x14ac:dyDescent="0.3">
      <c r="A56">
        <v>40</v>
      </c>
      <c r="B56">
        <v>1684848017.4000001</v>
      </c>
      <c r="C56">
        <v>2460.3000001907299</v>
      </c>
      <c r="D56" t="s">
        <v>373</v>
      </c>
      <c r="E56" t="s">
        <v>374</v>
      </c>
      <c r="F56">
        <v>1684848009.4000001</v>
      </c>
      <c r="G56">
        <f t="shared" si="43"/>
        <v>3.9136520955107877E-3</v>
      </c>
      <c r="H56">
        <f t="shared" si="44"/>
        <v>12.404120265581703</v>
      </c>
      <c r="I56">
        <f t="shared" si="45"/>
        <v>399.94619354838699</v>
      </c>
      <c r="J56">
        <f t="shared" si="46"/>
        <v>266.09545457809054</v>
      </c>
      <c r="K56">
        <f t="shared" si="47"/>
        <v>25.419015604254099</v>
      </c>
      <c r="L56">
        <f t="shared" si="48"/>
        <v>38.205231843541362</v>
      </c>
      <c r="M56">
        <f t="shared" si="49"/>
        <v>0.16774009488481051</v>
      </c>
      <c r="N56">
        <f t="shared" si="50"/>
        <v>3.3577189550248381</v>
      </c>
      <c r="O56">
        <f t="shared" si="51"/>
        <v>0.16321998463790841</v>
      </c>
      <c r="P56">
        <f t="shared" si="52"/>
        <v>0.10240845898181722</v>
      </c>
      <c r="Q56">
        <f t="shared" si="53"/>
        <v>161.84771209435013</v>
      </c>
      <c r="R56">
        <f t="shared" si="54"/>
        <v>27.329214414832588</v>
      </c>
      <c r="S56">
        <f t="shared" si="55"/>
        <v>27.622403225806501</v>
      </c>
      <c r="T56">
        <f t="shared" si="56"/>
        <v>3.7121032269015886</v>
      </c>
      <c r="U56">
        <f t="shared" si="57"/>
        <v>40.533826552056595</v>
      </c>
      <c r="V56">
        <f t="shared" si="58"/>
        <v>1.4838982463583612</v>
      </c>
      <c r="W56">
        <f t="shared" si="59"/>
        <v>3.6608886270646748</v>
      </c>
      <c r="X56">
        <f t="shared" si="60"/>
        <v>2.2282049805432274</v>
      </c>
      <c r="Y56">
        <f t="shared" si="61"/>
        <v>-172.59205741202575</v>
      </c>
      <c r="Z56">
        <f t="shared" si="62"/>
        <v>-42.980306535821882</v>
      </c>
      <c r="AA56">
        <f t="shared" si="63"/>
        <v>-2.7764244285135584</v>
      </c>
      <c r="AB56">
        <f t="shared" si="64"/>
        <v>-56.50107628201107</v>
      </c>
      <c r="AC56">
        <v>-3.9541686179284601E-2</v>
      </c>
      <c r="AD56">
        <v>4.4389006778210997E-2</v>
      </c>
      <c r="AE56">
        <v>3.3454245780766199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50356.640213657702</v>
      </c>
      <c r="AK56" t="s">
        <v>251</v>
      </c>
      <c r="AL56">
        <v>2.31573846153846</v>
      </c>
      <c r="AM56">
        <v>1.39236</v>
      </c>
      <c r="AN56">
        <f t="shared" si="68"/>
        <v>-0.92337846153845993</v>
      </c>
      <c r="AO56">
        <f t="shared" si="69"/>
        <v>-0.66317508513492196</v>
      </c>
      <c r="AP56">
        <v>-0.43471319720601198</v>
      </c>
      <c r="AQ56" t="s">
        <v>375</v>
      </c>
      <c r="AR56">
        <v>2.4068884615384598</v>
      </c>
      <c r="AS56">
        <v>2.1352000000000002</v>
      </c>
      <c r="AT56">
        <f t="shared" si="70"/>
        <v>-0.1272426290457378</v>
      </c>
      <c r="AU56">
        <v>0.5</v>
      </c>
      <c r="AV56">
        <f t="shared" si="71"/>
        <v>841.20139350912916</v>
      </c>
      <c r="AW56">
        <f t="shared" si="72"/>
        <v>12.404120265581703</v>
      </c>
      <c r="AX56">
        <f t="shared" si="73"/>
        <v>-53.518338433519915</v>
      </c>
      <c r="AY56">
        <f t="shared" si="74"/>
        <v>1</v>
      </c>
      <c r="AZ56">
        <f t="shared" si="75"/>
        <v>1.5262496664716213E-2</v>
      </c>
      <c r="BA56">
        <f t="shared" si="76"/>
        <v>-0.34790183589359314</v>
      </c>
      <c r="BB56" t="s">
        <v>253</v>
      </c>
      <c r="BC56">
        <v>0</v>
      </c>
      <c r="BD56">
        <f t="shared" si="77"/>
        <v>2.1352000000000002</v>
      </c>
      <c r="BE56">
        <f t="shared" si="78"/>
        <v>-0.12724262904573791</v>
      </c>
      <c r="BF56">
        <f t="shared" si="79"/>
        <v>-0.5335114481886869</v>
      </c>
      <c r="BG56">
        <f t="shared" si="80"/>
        <v>1.5048785683851766</v>
      </c>
      <c r="BH56">
        <f t="shared" si="81"/>
        <v>0.80448053635812455</v>
      </c>
      <c r="BI56">
        <f t="shared" si="82"/>
        <v>1000.00125806452</v>
      </c>
      <c r="BJ56">
        <f t="shared" si="83"/>
        <v>841.20139350912916</v>
      </c>
      <c r="BK56">
        <f t="shared" si="84"/>
        <v>0.84120033522483317</v>
      </c>
      <c r="BL56">
        <f t="shared" si="85"/>
        <v>0.19240067044966644</v>
      </c>
      <c r="BM56">
        <v>0.62554964725562501</v>
      </c>
      <c r="BN56">
        <v>0.5</v>
      </c>
      <c r="BO56" t="s">
        <v>254</v>
      </c>
      <c r="BP56">
        <v>1684848009.4000001</v>
      </c>
      <c r="BQ56">
        <v>399.94619354838699</v>
      </c>
      <c r="BR56">
        <v>401.69387096774199</v>
      </c>
      <c r="BS56">
        <v>15.533983870967701</v>
      </c>
      <c r="BT56">
        <v>15.0519612903226</v>
      </c>
      <c r="BU56">
        <v>500.008451612903</v>
      </c>
      <c r="BV56">
        <v>95.325948387096801</v>
      </c>
      <c r="BW56">
        <v>0.19998099999999999</v>
      </c>
      <c r="BX56">
        <v>27.3849709677419</v>
      </c>
      <c r="BY56">
        <v>27.622403225806501</v>
      </c>
      <c r="BZ56">
        <v>999.9</v>
      </c>
      <c r="CA56">
        <v>10003.225806451601</v>
      </c>
      <c r="CB56">
        <v>0</v>
      </c>
      <c r="CC56">
        <v>74.175603225806498</v>
      </c>
      <c r="CD56">
        <v>1000.00125806452</v>
      </c>
      <c r="CE56">
        <v>0.95999158064516099</v>
      </c>
      <c r="CF56">
        <v>4.0008167741935503E-2</v>
      </c>
      <c r="CG56">
        <v>0</v>
      </c>
      <c r="CH56">
        <v>2.4124645161290301</v>
      </c>
      <c r="CI56">
        <v>0</v>
      </c>
      <c r="CJ56">
        <v>565.78335483871001</v>
      </c>
      <c r="CK56">
        <v>9334.3061290322603</v>
      </c>
      <c r="CL56">
        <v>37.860741935483901</v>
      </c>
      <c r="CM56">
        <v>41.311999999999998</v>
      </c>
      <c r="CN56">
        <v>39.151000000000003</v>
      </c>
      <c r="CO56">
        <v>40.018000000000001</v>
      </c>
      <c r="CP56">
        <v>38.064032258064501</v>
      </c>
      <c r="CQ56">
        <v>959.99161290322604</v>
      </c>
      <c r="CR56">
        <v>40.011290322580599</v>
      </c>
      <c r="CS56">
        <v>0</v>
      </c>
      <c r="CT56">
        <v>59.600000143051098</v>
      </c>
      <c r="CU56">
        <v>2.4068884615384598</v>
      </c>
      <c r="CV56">
        <v>0.40152136025156399</v>
      </c>
      <c r="CW56">
        <v>-2.46167522175107</v>
      </c>
      <c r="CX56">
        <v>565.75069230769202</v>
      </c>
      <c r="CY56">
        <v>15</v>
      </c>
      <c r="CZ56">
        <v>1684845489.5999999</v>
      </c>
      <c r="DA56" t="s">
        <v>255</v>
      </c>
      <c r="DB56">
        <v>4</v>
      </c>
      <c r="DC56">
        <v>-3.907</v>
      </c>
      <c r="DD56">
        <v>0.34699999999999998</v>
      </c>
      <c r="DE56">
        <v>402</v>
      </c>
      <c r="DF56">
        <v>15</v>
      </c>
      <c r="DG56">
        <v>1.34</v>
      </c>
      <c r="DH56">
        <v>0.2</v>
      </c>
      <c r="DI56">
        <v>-1.74116</v>
      </c>
      <c r="DJ56">
        <v>-0.113682711517138</v>
      </c>
      <c r="DK56">
        <v>9.3975551321361497E-2</v>
      </c>
      <c r="DL56">
        <v>1</v>
      </c>
      <c r="DM56">
        <v>2.3592613636363602</v>
      </c>
      <c r="DN56">
        <v>0.67710859206803298</v>
      </c>
      <c r="DO56">
        <v>0.17853111291861301</v>
      </c>
      <c r="DP56">
        <v>1</v>
      </c>
      <c r="DQ56">
        <v>0.47988205769230802</v>
      </c>
      <c r="DR56">
        <v>4.7323648937078203E-2</v>
      </c>
      <c r="DS56">
        <v>1.3037803375647901E-2</v>
      </c>
      <c r="DT56">
        <v>1</v>
      </c>
      <c r="DU56">
        <v>3</v>
      </c>
      <c r="DV56">
        <v>3</v>
      </c>
      <c r="DW56" t="s">
        <v>260</v>
      </c>
      <c r="DX56">
        <v>100</v>
      </c>
      <c r="DY56">
        <v>100</v>
      </c>
      <c r="DZ56">
        <v>-3.907</v>
      </c>
      <c r="EA56">
        <v>0.34699999999999998</v>
      </c>
      <c r="EB56">
        <v>2</v>
      </c>
      <c r="EC56">
        <v>514.94200000000001</v>
      </c>
      <c r="ED56">
        <v>415.73200000000003</v>
      </c>
      <c r="EE56">
        <v>23.959299999999999</v>
      </c>
      <c r="EF56">
        <v>30.1158</v>
      </c>
      <c r="EG56">
        <v>30.000399999999999</v>
      </c>
      <c r="EH56">
        <v>30.2196</v>
      </c>
      <c r="EI56">
        <v>30.244700000000002</v>
      </c>
      <c r="EJ56">
        <v>20.147300000000001</v>
      </c>
      <c r="EK56">
        <v>30.315999999999999</v>
      </c>
      <c r="EL56">
        <v>0</v>
      </c>
      <c r="EM56">
        <v>24.065000000000001</v>
      </c>
      <c r="EN56">
        <v>401.67700000000002</v>
      </c>
      <c r="EO56">
        <v>14.910500000000001</v>
      </c>
      <c r="EP56">
        <v>100.526</v>
      </c>
      <c r="EQ56">
        <v>90.386399999999995</v>
      </c>
    </row>
    <row r="57" spans="1:147" x14ac:dyDescent="0.3">
      <c r="A57">
        <v>41</v>
      </c>
      <c r="B57">
        <v>1684848077.4000001</v>
      </c>
      <c r="C57">
        <v>2520.3000001907299</v>
      </c>
      <c r="D57" t="s">
        <v>376</v>
      </c>
      <c r="E57" t="s">
        <v>377</v>
      </c>
      <c r="F57">
        <v>1684848069.4000001</v>
      </c>
      <c r="G57">
        <f t="shared" si="43"/>
        <v>4.2092993531881364E-3</v>
      </c>
      <c r="H57">
        <f t="shared" si="44"/>
        <v>13.670692534812398</v>
      </c>
      <c r="I57">
        <f t="shared" si="45"/>
        <v>399.95967741935499</v>
      </c>
      <c r="J57">
        <f t="shared" si="46"/>
        <v>261.37855757886024</v>
      </c>
      <c r="K57">
        <f t="shared" si="47"/>
        <v>24.968057220724251</v>
      </c>
      <c r="L57">
        <f t="shared" si="48"/>
        <v>38.205950037718523</v>
      </c>
      <c r="M57">
        <f t="shared" si="49"/>
        <v>0.1782925713143525</v>
      </c>
      <c r="N57">
        <f t="shared" si="50"/>
        <v>3.3559524026432137</v>
      </c>
      <c r="O57">
        <f t="shared" si="51"/>
        <v>0.17319255909836684</v>
      </c>
      <c r="P57">
        <f t="shared" si="52"/>
        <v>0.10869141376947697</v>
      </c>
      <c r="Q57">
        <f t="shared" si="53"/>
        <v>161.84483512222164</v>
      </c>
      <c r="R57">
        <f t="shared" si="54"/>
        <v>27.318628447107237</v>
      </c>
      <c r="S57">
        <f t="shared" si="55"/>
        <v>27.697129032258101</v>
      </c>
      <c r="T57">
        <f t="shared" si="56"/>
        <v>3.7283505473127585</v>
      </c>
      <c r="U57">
        <f t="shared" si="57"/>
        <v>40.016711683039873</v>
      </c>
      <c r="V57">
        <f t="shared" si="58"/>
        <v>1.4698771513634168</v>
      </c>
      <c r="W57">
        <f t="shared" si="59"/>
        <v>3.6731582619927989</v>
      </c>
      <c r="X57">
        <f t="shared" si="60"/>
        <v>2.2584733959493417</v>
      </c>
      <c r="Y57">
        <f t="shared" si="61"/>
        <v>-185.6301014755968</v>
      </c>
      <c r="Z57">
        <f t="shared" si="62"/>
        <v>-46.138491542879798</v>
      </c>
      <c r="AA57">
        <f t="shared" si="63"/>
        <v>-2.9839678722155765</v>
      </c>
      <c r="AB57">
        <f t="shared" si="64"/>
        <v>-72.907725768470527</v>
      </c>
      <c r="AC57">
        <v>-3.9515568520420097E-2</v>
      </c>
      <c r="AD57">
        <v>4.4359687418103103E-2</v>
      </c>
      <c r="AE57">
        <v>3.3436661462476098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50315.134255814119</v>
      </c>
      <c r="AK57" t="s">
        <v>251</v>
      </c>
      <c r="AL57">
        <v>2.31573846153846</v>
      </c>
      <c r="AM57">
        <v>1.39236</v>
      </c>
      <c r="AN57">
        <f t="shared" si="68"/>
        <v>-0.92337846153845993</v>
      </c>
      <c r="AO57">
        <f t="shared" si="69"/>
        <v>-0.66317508513492196</v>
      </c>
      <c r="AP57">
        <v>-0.43471319720601198</v>
      </c>
      <c r="AQ57" t="s">
        <v>378</v>
      </c>
      <c r="AR57">
        <v>2.40735769230769</v>
      </c>
      <c r="AS57">
        <v>1.6024</v>
      </c>
      <c r="AT57">
        <f t="shared" si="70"/>
        <v>-0.50234504013210812</v>
      </c>
      <c r="AU57">
        <v>0.5</v>
      </c>
      <c r="AV57">
        <f t="shared" si="71"/>
        <v>841.18877938082835</v>
      </c>
      <c r="AW57">
        <f t="shared" si="72"/>
        <v>13.670692534812398</v>
      </c>
      <c r="AX57">
        <f t="shared" si="73"/>
        <v>-211.28350556837063</v>
      </c>
      <c r="AY57">
        <f t="shared" si="74"/>
        <v>1</v>
      </c>
      <c r="AZ57">
        <f t="shared" si="75"/>
        <v>1.6768418787517517E-2</v>
      </c>
      <c r="BA57">
        <f t="shared" si="76"/>
        <v>-0.13107838242636047</v>
      </c>
      <c r="BB57" t="s">
        <v>253</v>
      </c>
      <c r="BC57">
        <v>0</v>
      </c>
      <c r="BD57">
        <f t="shared" si="77"/>
        <v>1.6024</v>
      </c>
      <c r="BE57">
        <f t="shared" si="78"/>
        <v>-0.50234504013210801</v>
      </c>
      <c r="BF57">
        <f t="shared" si="79"/>
        <v>-0.1508517912034244</v>
      </c>
      <c r="BG57">
        <f t="shared" si="80"/>
        <v>1.128437250630836</v>
      </c>
      <c r="BH57">
        <f t="shared" si="81"/>
        <v>0.22746902678458411</v>
      </c>
      <c r="BI57">
        <f t="shared" si="82"/>
        <v>999.98658064516098</v>
      </c>
      <c r="BJ57">
        <f t="shared" si="83"/>
        <v>841.18877938082835</v>
      </c>
      <c r="BK57">
        <f t="shared" si="84"/>
        <v>0.84120006774302802</v>
      </c>
      <c r="BL57">
        <f t="shared" si="85"/>
        <v>0.19240013548605622</v>
      </c>
      <c r="BM57">
        <v>0.62554964725562501</v>
      </c>
      <c r="BN57">
        <v>0.5</v>
      </c>
      <c r="BO57" t="s">
        <v>254</v>
      </c>
      <c r="BP57">
        <v>1684848069.4000001</v>
      </c>
      <c r="BQ57">
        <v>399.95967741935499</v>
      </c>
      <c r="BR57">
        <v>401.88061290322599</v>
      </c>
      <c r="BS57">
        <v>15.387435483871</v>
      </c>
      <c r="BT57">
        <v>14.868922580645201</v>
      </c>
      <c r="BU57">
        <v>500.00851612903199</v>
      </c>
      <c r="BV57">
        <v>95.324464516128998</v>
      </c>
      <c r="BW57">
        <v>0.20004006451612899</v>
      </c>
      <c r="BX57">
        <v>27.4421161290323</v>
      </c>
      <c r="BY57">
        <v>27.697129032258101</v>
      </c>
      <c r="BZ57">
        <v>999.9</v>
      </c>
      <c r="CA57">
        <v>9996.77419354839</v>
      </c>
      <c r="CB57">
        <v>0</v>
      </c>
      <c r="CC57">
        <v>74.168700000000001</v>
      </c>
      <c r="CD57">
        <v>999.98658064516098</v>
      </c>
      <c r="CE57">
        <v>0.95999351612903205</v>
      </c>
      <c r="CF57">
        <v>4.0006193548387102E-2</v>
      </c>
      <c r="CG57">
        <v>0</v>
      </c>
      <c r="CH57">
        <v>2.4144645161290299</v>
      </c>
      <c r="CI57">
        <v>0</v>
      </c>
      <c r="CJ57">
        <v>568.46219354838695</v>
      </c>
      <c r="CK57">
        <v>9334.1803225806507</v>
      </c>
      <c r="CL57">
        <v>38.245935483871001</v>
      </c>
      <c r="CM57">
        <v>41.420999999999999</v>
      </c>
      <c r="CN57">
        <v>39.433</v>
      </c>
      <c r="CO57">
        <v>40.128999999999998</v>
      </c>
      <c r="CP57">
        <v>38.350612903225802</v>
      </c>
      <c r="CQ57">
        <v>959.98225806451603</v>
      </c>
      <c r="CR57">
        <v>40.001612903225798</v>
      </c>
      <c r="CS57">
        <v>0</v>
      </c>
      <c r="CT57">
        <v>59.400000095367403</v>
      </c>
      <c r="CU57">
        <v>2.40735769230769</v>
      </c>
      <c r="CV57">
        <v>0.29783590143344402</v>
      </c>
      <c r="CW57">
        <v>6.6261196579890598</v>
      </c>
      <c r="CX57">
        <v>568.54092307692304</v>
      </c>
      <c r="CY57">
        <v>15</v>
      </c>
      <c r="CZ57">
        <v>1684845489.5999999</v>
      </c>
      <c r="DA57" t="s">
        <v>255</v>
      </c>
      <c r="DB57">
        <v>4</v>
      </c>
      <c r="DC57">
        <v>-3.907</v>
      </c>
      <c r="DD57">
        <v>0.34699999999999998</v>
      </c>
      <c r="DE57">
        <v>402</v>
      </c>
      <c r="DF57">
        <v>15</v>
      </c>
      <c r="DG57">
        <v>1.34</v>
      </c>
      <c r="DH57">
        <v>0.2</v>
      </c>
      <c r="DI57">
        <v>-1.90131653846154</v>
      </c>
      <c r="DJ57">
        <v>-0.180565320583985</v>
      </c>
      <c r="DK57">
        <v>8.5628271591280294E-2</v>
      </c>
      <c r="DL57">
        <v>1</v>
      </c>
      <c r="DM57">
        <v>2.4247863636363598</v>
      </c>
      <c r="DN57">
        <v>2.8586766481142598E-3</v>
      </c>
      <c r="DO57">
        <v>0.198875352226314</v>
      </c>
      <c r="DP57">
        <v>1</v>
      </c>
      <c r="DQ57">
        <v>0.50643073076923095</v>
      </c>
      <c r="DR57">
        <v>0.14536221975577501</v>
      </c>
      <c r="DS57">
        <v>2.1900506583634599E-2</v>
      </c>
      <c r="DT57">
        <v>0</v>
      </c>
      <c r="DU57">
        <v>2</v>
      </c>
      <c r="DV57">
        <v>3</v>
      </c>
      <c r="DW57" t="s">
        <v>256</v>
      </c>
      <c r="DX57">
        <v>100</v>
      </c>
      <c r="DY57">
        <v>100</v>
      </c>
      <c r="DZ57">
        <v>-3.907</v>
      </c>
      <c r="EA57">
        <v>0.34699999999999998</v>
      </c>
      <c r="EB57">
        <v>2</v>
      </c>
      <c r="EC57">
        <v>515.16899999999998</v>
      </c>
      <c r="ED57">
        <v>415.392</v>
      </c>
      <c r="EE57">
        <v>26.364100000000001</v>
      </c>
      <c r="EF57">
        <v>30.167899999999999</v>
      </c>
      <c r="EG57">
        <v>30.000499999999999</v>
      </c>
      <c r="EH57">
        <v>30.2638</v>
      </c>
      <c r="EI57">
        <v>30.2836</v>
      </c>
      <c r="EJ57">
        <v>20.150300000000001</v>
      </c>
      <c r="EK57">
        <v>31.1572</v>
      </c>
      <c r="EL57">
        <v>0</v>
      </c>
      <c r="EM57">
        <v>26.475899999999999</v>
      </c>
      <c r="EN57">
        <v>401.899</v>
      </c>
      <c r="EO57">
        <v>14.833399999999999</v>
      </c>
      <c r="EP57">
        <v>100.51300000000001</v>
      </c>
      <c r="EQ57">
        <v>90.379099999999994</v>
      </c>
    </row>
    <row r="58" spans="1:147" x14ac:dyDescent="0.3">
      <c r="A58">
        <v>42</v>
      </c>
      <c r="B58">
        <v>1684848137.4000001</v>
      </c>
      <c r="C58">
        <v>2580.3000001907299</v>
      </c>
      <c r="D58" t="s">
        <v>379</v>
      </c>
      <c r="E58" t="s">
        <v>380</v>
      </c>
      <c r="F58">
        <v>1684848129.4000001</v>
      </c>
      <c r="G58">
        <f t="shared" si="43"/>
        <v>3.6704855792801762E-3</v>
      </c>
      <c r="H58">
        <f t="shared" si="44"/>
        <v>14.8099557646331</v>
      </c>
      <c r="I58">
        <f t="shared" si="45"/>
        <v>399.97719354838699</v>
      </c>
      <c r="J58">
        <f t="shared" si="46"/>
        <v>227.84080456460381</v>
      </c>
      <c r="K58">
        <f t="shared" si="47"/>
        <v>21.763892583710199</v>
      </c>
      <c r="L58">
        <f t="shared" si="48"/>
        <v>38.206767628634566</v>
      </c>
      <c r="M58">
        <f t="shared" si="49"/>
        <v>0.15154655417082641</v>
      </c>
      <c r="N58">
        <f t="shared" si="50"/>
        <v>3.3587843267865356</v>
      </c>
      <c r="O58">
        <f t="shared" si="51"/>
        <v>0.14784783134801599</v>
      </c>
      <c r="P58">
        <f t="shared" si="52"/>
        <v>9.2729691340161804E-2</v>
      </c>
      <c r="Q58">
        <f t="shared" si="53"/>
        <v>161.84510420137221</v>
      </c>
      <c r="R58">
        <f t="shared" si="54"/>
        <v>27.796598457269681</v>
      </c>
      <c r="S58">
        <f t="shared" si="55"/>
        <v>27.999964516129001</v>
      </c>
      <c r="T58">
        <f t="shared" si="56"/>
        <v>3.7948318295798744</v>
      </c>
      <c r="U58">
        <f t="shared" si="57"/>
        <v>39.704851114834419</v>
      </c>
      <c r="V58">
        <f t="shared" si="58"/>
        <v>1.4889718179878075</v>
      </c>
      <c r="W58">
        <f t="shared" si="59"/>
        <v>3.7501004944745957</v>
      </c>
      <c r="X58">
        <f t="shared" si="60"/>
        <v>2.3058600115920669</v>
      </c>
      <c r="Y58">
        <f t="shared" si="61"/>
        <v>-161.86841404625577</v>
      </c>
      <c r="Z58">
        <f t="shared" si="62"/>
        <v>-36.803385974524623</v>
      </c>
      <c r="AA58">
        <f t="shared" si="63"/>
        <v>-2.3860321963017697</v>
      </c>
      <c r="AB58">
        <f t="shared" si="64"/>
        <v>-39.212728015709963</v>
      </c>
      <c r="AC58">
        <v>-3.95574399111287E-2</v>
      </c>
      <c r="AD58">
        <v>4.4406691722308697E-2</v>
      </c>
      <c r="AE58">
        <v>3.3464850516577802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50306.846289555746</v>
      </c>
      <c r="AK58" t="s">
        <v>251</v>
      </c>
      <c r="AL58">
        <v>2.31573846153846</v>
      </c>
      <c r="AM58">
        <v>1.39236</v>
      </c>
      <c r="AN58">
        <f t="shared" si="68"/>
        <v>-0.92337846153845993</v>
      </c>
      <c r="AO58">
        <f t="shared" si="69"/>
        <v>-0.66317508513492196</v>
      </c>
      <c r="AP58">
        <v>-0.43471319720601198</v>
      </c>
      <c r="AQ58" t="s">
        <v>381</v>
      </c>
      <c r="AR58">
        <v>2.3976999999999999</v>
      </c>
      <c r="AS58">
        <v>1.5784</v>
      </c>
      <c r="AT58">
        <f t="shared" si="70"/>
        <v>-0.51906994424733899</v>
      </c>
      <c r="AU58">
        <v>0.5</v>
      </c>
      <c r="AV58">
        <f t="shared" si="71"/>
        <v>841.19065180645384</v>
      </c>
      <c r="AW58">
        <f t="shared" si="72"/>
        <v>14.8099557646331</v>
      </c>
      <c r="AX58">
        <f t="shared" si="73"/>
        <v>-218.31839236727936</v>
      </c>
      <c r="AY58">
        <f t="shared" si="74"/>
        <v>1</v>
      </c>
      <c r="AZ58">
        <f t="shared" si="75"/>
        <v>1.8122727504283651E-2</v>
      </c>
      <c r="BA58">
        <f t="shared" si="76"/>
        <v>-0.1178661936137861</v>
      </c>
      <c r="BB58" t="s">
        <v>253</v>
      </c>
      <c r="BC58">
        <v>0</v>
      </c>
      <c r="BD58">
        <f t="shared" si="77"/>
        <v>1.5784</v>
      </c>
      <c r="BE58">
        <f t="shared" si="78"/>
        <v>-0.51906994424733899</v>
      </c>
      <c r="BF58">
        <f t="shared" si="79"/>
        <v>-0.13361486971760175</v>
      </c>
      <c r="BG58">
        <f t="shared" si="80"/>
        <v>1.1111586370939159</v>
      </c>
      <c r="BH58">
        <f t="shared" si="81"/>
        <v>0.20147751734433453</v>
      </c>
      <c r="BI58">
        <f t="shared" si="82"/>
        <v>999.98887096774195</v>
      </c>
      <c r="BJ58">
        <f t="shared" si="83"/>
        <v>841.19065180645384</v>
      </c>
      <c r="BK58">
        <f t="shared" si="84"/>
        <v>0.84120001354854013</v>
      </c>
      <c r="BL58">
        <f t="shared" si="85"/>
        <v>0.19240002709708012</v>
      </c>
      <c r="BM58">
        <v>0.62554964725562501</v>
      </c>
      <c r="BN58">
        <v>0.5</v>
      </c>
      <c r="BO58" t="s">
        <v>254</v>
      </c>
      <c r="BP58">
        <v>1684848129.4000001</v>
      </c>
      <c r="BQ58">
        <v>399.97719354838699</v>
      </c>
      <c r="BR58">
        <v>402.01367741935502</v>
      </c>
      <c r="BS58">
        <v>15.587677419354799</v>
      </c>
      <c r="BT58">
        <v>15.135635483871001</v>
      </c>
      <c r="BU58">
        <v>500.01567741935497</v>
      </c>
      <c r="BV58">
        <v>95.3224290322581</v>
      </c>
      <c r="BW58">
        <v>0.19993635483871</v>
      </c>
      <c r="BX58">
        <v>27.7967193548387</v>
      </c>
      <c r="BY58">
        <v>27.999964516129001</v>
      </c>
      <c r="BZ58">
        <v>999.9</v>
      </c>
      <c r="CA58">
        <v>10007.580645161301</v>
      </c>
      <c r="CB58">
        <v>0</v>
      </c>
      <c r="CC58">
        <v>74.191135483870994</v>
      </c>
      <c r="CD58">
        <v>999.98887096774195</v>
      </c>
      <c r="CE58">
        <v>0.95999803225806501</v>
      </c>
      <c r="CF58">
        <v>4.0001587096774198E-2</v>
      </c>
      <c r="CG58">
        <v>0</v>
      </c>
      <c r="CH58">
        <v>2.3628451612903199</v>
      </c>
      <c r="CI58">
        <v>0</v>
      </c>
      <c r="CJ58">
        <v>578.72019354838699</v>
      </c>
      <c r="CK58">
        <v>9334.2187096774196</v>
      </c>
      <c r="CL58">
        <v>38.558064516129001</v>
      </c>
      <c r="CM58">
        <v>41.568096774193499</v>
      </c>
      <c r="CN58">
        <v>39.713419354838699</v>
      </c>
      <c r="CO58">
        <v>40.258000000000003</v>
      </c>
      <c r="CP58">
        <v>38.616870967741903</v>
      </c>
      <c r="CQ58">
        <v>959.98870967741902</v>
      </c>
      <c r="CR58">
        <v>40</v>
      </c>
      <c r="CS58">
        <v>0</v>
      </c>
      <c r="CT58">
        <v>59.299999952316298</v>
      </c>
      <c r="CU58">
        <v>2.3976999999999999</v>
      </c>
      <c r="CV58">
        <v>0.18760340528963099</v>
      </c>
      <c r="CW58">
        <v>12.5787350482608</v>
      </c>
      <c r="CX58">
        <v>578.81969230769198</v>
      </c>
      <c r="CY58">
        <v>15</v>
      </c>
      <c r="CZ58">
        <v>1684845489.5999999</v>
      </c>
      <c r="DA58" t="s">
        <v>255</v>
      </c>
      <c r="DB58">
        <v>4</v>
      </c>
      <c r="DC58">
        <v>-3.907</v>
      </c>
      <c r="DD58">
        <v>0.34699999999999998</v>
      </c>
      <c r="DE58">
        <v>402</v>
      </c>
      <c r="DF58">
        <v>15</v>
      </c>
      <c r="DG58">
        <v>1.34</v>
      </c>
      <c r="DH58">
        <v>0.2</v>
      </c>
      <c r="DI58">
        <v>-2.01957846153846</v>
      </c>
      <c r="DJ58">
        <v>-0.148376573038558</v>
      </c>
      <c r="DK58">
        <v>8.7561069993475807E-2</v>
      </c>
      <c r="DL58">
        <v>1</v>
      </c>
      <c r="DM58">
        <v>2.3691977272727298</v>
      </c>
      <c r="DN58">
        <v>0.237980746089057</v>
      </c>
      <c r="DO58">
        <v>0.20378168408265199</v>
      </c>
      <c r="DP58">
        <v>1</v>
      </c>
      <c r="DQ58">
        <v>0.44943853846153797</v>
      </c>
      <c r="DR58">
        <v>6.3395724408779303E-2</v>
      </c>
      <c r="DS58">
        <v>1.61410613659001E-2</v>
      </c>
      <c r="DT58">
        <v>1</v>
      </c>
      <c r="DU58">
        <v>3</v>
      </c>
      <c r="DV58">
        <v>3</v>
      </c>
      <c r="DW58" t="s">
        <v>260</v>
      </c>
      <c r="DX58">
        <v>100</v>
      </c>
      <c r="DY58">
        <v>100</v>
      </c>
      <c r="DZ58">
        <v>-3.907</v>
      </c>
      <c r="EA58">
        <v>0.34699999999999998</v>
      </c>
      <c r="EB58">
        <v>2</v>
      </c>
      <c r="EC58">
        <v>515.31399999999996</v>
      </c>
      <c r="ED58">
        <v>415.14100000000002</v>
      </c>
      <c r="EE58">
        <v>26.949300000000001</v>
      </c>
      <c r="EF58">
        <v>30.188800000000001</v>
      </c>
      <c r="EG58">
        <v>30.000699999999998</v>
      </c>
      <c r="EH58">
        <v>30.297599999999999</v>
      </c>
      <c r="EI58">
        <v>30.317299999999999</v>
      </c>
      <c r="EJ58">
        <v>20.155899999999999</v>
      </c>
      <c r="EK58">
        <v>28.7927</v>
      </c>
      <c r="EL58">
        <v>0</v>
      </c>
      <c r="EM58">
        <v>26.691600000000001</v>
      </c>
      <c r="EN58">
        <v>401.93099999999998</v>
      </c>
      <c r="EO58">
        <v>15.168699999999999</v>
      </c>
      <c r="EP58">
        <v>100.506</v>
      </c>
      <c r="EQ58">
        <v>90.374799999999993</v>
      </c>
    </row>
    <row r="59" spans="1:147" x14ac:dyDescent="0.3">
      <c r="A59">
        <v>43</v>
      </c>
      <c r="B59">
        <v>1684848197.4000001</v>
      </c>
      <c r="C59">
        <v>2640.3000001907299</v>
      </c>
      <c r="D59" t="s">
        <v>382</v>
      </c>
      <c r="E59" t="s">
        <v>383</v>
      </c>
      <c r="F59">
        <v>1684848189.40323</v>
      </c>
      <c r="G59">
        <f t="shared" si="43"/>
        <v>3.9527658806701414E-3</v>
      </c>
      <c r="H59">
        <f t="shared" si="44"/>
        <v>15.393844950412655</v>
      </c>
      <c r="I59">
        <f t="shared" si="45"/>
        <v>399.99209677419299</v>
      </c>
      <c r="J59">
        <f t="shared" si="46"/>
        <v>233.28023952328172</v>
      </c>
      <c r="K59">
        <f t="shared" si="47"/>
        <v>22.282847944905061</v>
      </c>
      <c r="L59">
        <f t="shared" si="48"/>
        <v>38.20710699627675</v>
      </c>
      <c r="M59">
        <f t="shared" si="49"/>
        <v>0.16344553844643839</v>
      </c>
      <c r="N59">
        <f t="shared" si="50"/>
        <v>3.3575000931759482</v>
      </c>
      <c r="O59">
        <f t="shared" si="51"/>
        <v>0.1591504540354213</v>
      </c>
      <c r="P59">
        <f t="shared" si="52"/>
        <v>9.9845529087980528E-2</v>
      </c>
      <c r="Q59">
        <f t="shared" si="53"/>
        <v>161.84506449267295</v>
      </c>
      <c r="R59">
        <f t="shared" si="54"/>
        <v>27.880896480287603</v>
      </c>
      <c r="S59">
        <f t="shared" si="55"/>
        <v>28.1057806451613</v>
      </c>
      <c r="T59">
        <f t="shared" si="56"/>
        <v>3.8183041674947256</v>
      </c>
      <c r="U59">
        <f t="shared" si="57"/>
        <v>39.973064423360348</v>
      </c>
      <c r="V59">
        <f t="shared" si="58"/>
        <v>1.5121097210186125</v>
      </c>
      <c r="W59">
        <f t="shared" si="59"/>
        <v>3.7828216145843752</v>
      </c>
      <c r="X59">
        <f t="shared" si="60"/>
        <v>2.306194446476113</v>
      </c>
      <c r="Y59">
        <f t="shared" si="61"/>
        <v>-174.31697533755323</v>
      </c>
      <c r="Z59">
        <f t="shared" si="62"/>
        <v>-28.994225702186</v>
      </c>
      <c r="AA59">
        <f t="shared" si="63"/>
        <v>-1.8828572869459264</v>
      </c>
      <c r="AB59">
        <f t="shared" si="64"/>
        <v>-43.348993834012205</v>
      </c>
      <c r="AC59">
        <v>-3.9538450104699301E-2</v>
      </c>
      <c r="AD59">
        <v>4.4385374000993301E-2</v>
      </c>
      <c r="AE59">
        <v>3.3452067223942499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50258.750946162065</v>
      </c>
      <c r="AK59" t="s">
        <v>251</v>
      </c>
      <c r="AL59">
        <v>2.31573846153846</v>
      </c>
      <c r="AM59">
        <v>1.39236</v>
      </c>
      <c r="AN59">
        <f t="shared" si="68"/>
        <v>-0.92337846153845993</v>
      </c>
      <c r="AO59">
        <f t="shared" si="69"/>
        <v>-0.66317508513492196</v>
      </c>
      <c r="AP59">
        <v>-0.43471319720601198</v>
      </c>
      <c r="AQ59" t="s">
        <v>384</v>
      </c>
      <c r="AR59">
        <v>2.4160730769230798</v>
      </c>
      <c r="AS59">
        <v>1.98105</v>
      </c>
      <c r="AT59">
        <f t="shared" si="70"/>
        <v>-0.21959217431315703</v>
      </c>
      <c r="AU59">
        <v>0.5</v>
      </c>
      <c r="AV59">
        <f t="shared" si="71"/>
        <v>841.19028971607963</v>
      </c>
      <c r="AW59">
        <f t="shared" si="72"/>
        <v>15.393844950412655</v>
      </c>
      <c r="AX59">
        <f t="shared" si="73"/>
        <v>-92.359402364934212</v>
      </c>
      <c r="AY59">
        <f t="shared" si="74"/>
        <v>1</v>
      </c>
      <c r="AZ59">
        <f t="shared" si="75"/>
        <v>1.8816857899014924E-2</v>
      </c>
      <c r="BA59">
        <f t="shared" si="76"/>
        <v>-0.29716059665328987</v>
      </c>
      <c r="BB59" t="s">
        <v>253</v>
      </c>
      <c r="BC59">
        <v>0</v>
      </c>
      <c r="BD59">
        <f t="shared" si="77"/>
        <v>1.98105</v>
      </c>
      <c r="BE59">
        <f t="shared" si="78"/>
        <v>-0.21959217431315708</v>
      </c>
      <c r="BF59">
        <f t="shared" si="79"/>
        <v>-0.42280013789537185</v>
      </c>
      <c r="BG59">
        <f t="shared" si="80"/>
        <v>1.2997851044025015</v>
      </c>
      <c r="BH59">
        <f t="shared" si="81"/>
        <v>0.63753923718252137</v>
      </c>
      <c r="BI59">
        <f t="shared" si="82"/>
        <v>999.98841935483904</v>
      </c>
      <c r="BJ59">
        <f t="shared" si="83"/>
        <v>841.19028971607963</v>
      </c>
      <c r="BK59">
        <f t="shared" si="84"/>
        <v>0.8412000313551522</v>
      </c>
      <c r="BL59">
        <f t="shared" si="85"/>
        <v>0.19240006271030452</v>
      </c>
      <c r="BM59">
        <v>0.62554964725562501</v>
      </c>
      <c r="BN59">
        <v>0.5</v>
      </c>
      <c r="BO59" t="s">
        <v>254</v>
      </c>
      <c r="BP59">
        <v>1684848189.40323</v>
      </c>
      <c r="BQ59">
        <v>399.99209677419299</v>
      </c>
      <c r="BR59">
        <v>402.11580645161303</v>
      </c>
      <c r="BS59">
        <v>15.8303516129032</v>
      </c>
      <c r="BT59">
        <v>15.3436548387097</v>
      </c>
      <c r="BU59">
        <v>500.005032258065</v>
      </c>
      <c r="BV59">
        <v>95.319683870967793</v>
      </c>
      <c r="BW59">
        <v>0.19997090322580599</v>
      </c>
      <c r="BX59">
        <v>27.945599999999999</v>
      </c>
      <c r="BY59">
        <v>28.1057806451613</v>
      </c>
      <c r="BZ59">
        <v>999.9</v>
      </c>
      <c r="CA59">
        <v>10003.064516128999</v>
      </c>
      <c r="CB59">
        <v>0</v>
      </c>
      <c r="CC59">
        <v>74.196312903225802</v>
      </c>
      <c r="CD59">
        <v>999.98841935483904</v>
      </c>
      <c r="CE59">
        <v>0.96000041935483904</v>
      </c>
      <c r="CF59">
        <v>3.9999283870967697E-2</v>
      </c>
      <c r="CG59">
        <v>0</v>
      </c>
      <c r="CH59">
        <v>2.3814354838709701</v>
      </c>
      <c r="CI59">
        <v>0</v>
      </c>
      <c r="CJ59">
        <v>592.79009677419401</v>
      </c>
      <c r="CK59">
        <v>9334.2154838709594</v>
      </c>
      <c r="CL59">
        <v>38.840451612903202</v>
      </c>
      <c r="CM59">
        <v>41.75</v>
      </c>
      <c r="CN59">
        <v>39.965451612903202</v>
      </c>
      <c r="CO59">
        <v>40.418999999999997</v>
      </c>
      <c r="CP59">
        <v>38.875</v>
      </c>
      <c r="CQ59">
        <v>959.989354838709</v>
      </c>
      <c r="CR59">
        <v>40.000645161290301</v>
      </c>
      <c r="CS59">
        <v>0</v>
      </c>
      <c r="CT59">
        <v>59.299999952316298</v>
      </c>
      <c r="CU59">
        <v>2.4160730769230798</v>
      </c>
      <c r="CV59">
        <v>-0.293856419708238</v>
      </c>
      <c r="CW59">
        <v>16.428136729273898</v>
      </c>
      <c r="CX59">
        <v>592.92019230769199</v>
      </c>
      <c r="CY59">
        <v>15</v>
      </c>
      <c r="CZ59">
        <v>1684845489.5999999</v>
      </c>
      <c r="DA59" t="s">
        <v>255</v>
      </c>
      <c r="DB59">
        <v>4</v>
      </c>
      <c r="DC59">
        <v>-3.907</v>
      </c>
      <c r="DD59">
        <v>0.34699999999999998</v>
      </c>
      <c r="DE59">
        <v>402</v>
      </c>
      <c r="DF59">
        <v>15</v>
      </c>
      <c r="DG59">
        <v>1.34</v>
      </c>
      <c r="DH59">
        <v>0.2</v>
      </c>
      <c r="DI59">
        <v>-2.1236886538461501</v>
      </c>
      <c r="DJ59">
        <v>7.26184170089116E-3</v>
      </c>
      <c r="DK59">
        <v>0.102080285164873</v>
      </c>
      <c r="DL59">
        <v>1</v>
      </c>
      <c r="DM59">
        <v>2.3568477272727302</v>
      </c>
      <c r="DN59">
        <v>0.12268415563580699</v>
      </c>
      <c r="DO59">
        <v>0.17038773895366899</v>
      </c>
      <c r="DP59">
        <v>1</v>
      </c>
      <c r="DQ59">
        <v>0.483285807692308</v>
      </c>
      <c r="DR59">
        <v>3.2236896826519298E-2</v>
      </c>
      <c r="DS59">
        <v>4.9383063432659599E-3</v>
      </c>
      <c r="DT59">
        <v>1</v>
      </c>
      <c r="DU59">
        <v>3</v>
      </c>
      <c r="DV59">
        <v>3</v>
      </c>
      <c r="DW59" t="s">
        <v>260</v>
      </c>
      <c r="DX59">
        <v>100</v>
      </c>
      <c r="DY59">
        <v>100</v>
      </c>
      <c r="DZ59">
        <v>-3.907</v>
      </c>
      <c r="EA59">
        <v>0.34699999999999998</v>
      </c>
      <c r="EB59">
        <v>2</v>
      </c>
      <c r="EC59">
        <v>515.14200000000005</v>
      </c>
      <c r="ED59">
        <v>415.69600000000003</v>
      </c>
      <c r="EE59">
        <v>25.8658</v>
      </c>
      <c r="EF59">
        <v>30.204499999999999</v>
      </c>
      <c r="EG59">
        <v>29.9999</v>
      </c>
      <c r="EH59">
        <v>30.323599999999999</v>
      </c>
      <c r="EI59">
        <v>30.3432</v>
      </c>
      <c r="EJ59">
        <v>20.1601</v>
      </c>
      <c r="EK59">
        <v>27.945399999999999</v>
      </c>
      <c r="EL59">
        <v>0</v>
      </c>
      <c r="EM59">
        <v>25.8125</v>
      </c>
      <c r="EN59">
        <v>402.04700000000003</v>
      </c>
      <c r="EO59">
        <v>15.3392</v>
      </c>
      <c r="EP59">
        <v>100.502</v>
      </c>
      <c r="EQ59">
        <v>90.371499999999997</v>
      </c>
    </row>
    <row r="60" spans="1:147" x14ac:dyDescent="0.3">
      <c r="A60">
        <v>44</v>
      </c>
      <c r="B60">
        <v>1684848257.4000001</v>
      </c>
      <c r="C60">
        <v>2700.3000001907299</v>
      </c>
      <c r="D60" t="s">
        <v>385</v>
      </c>
      <c r="E60" t="s">
        <v>386</v>
      </c>
      <c r="F60">
        <v>1684848249.40323</v>
      </c>
      <c r="G60">
        <f t="shared" si="43"/>
        <v>4.1393095456591167E-3</v>
      </c>
      <c r="H60">
        <f t="shared" si="44"/>
        <v>16.295524246597299</v>
      </c>
      <c r="I60">
        <f t="shared" si="45"/>
        <v>399.983580645161</v>
      </c>
      <c r="J60">
        <f t="shared" si="46"/>
        <v>233.75419692494768</v>
      </c>
      <c r="K60">
        <f t="shared" si="47"/>
        <v>22.327950102179539</v>
      </c>
      <c r="L60">
        <f t="shared" si="48"/>
        <v>38.206002492454544</v>
      </c>
      <c r="M60">
        <f t="shared" si="49"/>
        <v>0.17363632607377202</v>
      </c>
      <c r="N60">
        <f t="shared" si="50"/>
        <v>3.3559263732418456</v>
      </c>
      <c r="O60">
        <f t="shared" si="51"/>
        <v>0.16879528646542585</v>
      </c>
      <c r="P60">
        <f t="shared" si="52"/>
        <v>0.10592076002822032</v>
      </c>
      <c r="Q60">
        <f t="shared" si="53"/>
        <v>161.8486559831361</v>
      </c>
      <c r="R60">
        <f t="shared" si="54"/>
        <v>27.760225705823164</v>
      </c>
      <c r="S60">
        <f t="shared" si="55"/>
        <v>28.001058064516101</v>
      </c>
      <c r="T60">
        <f t="shared" si="56"/>
        <v>3.7950737573387214</v>
      </c>
      <c r="U60">
        <f t="shared" si="57"/>
        <v>40.307412326488986</v>
      </c>
      <c r="V60">
        <f t="shared" si="58"/>
        <v>1.5178388896603143</v>
      </c>
      <c r="W60">
        <f t="shared" si="59"/>
        <v>3.7656569897513115</v>
      </c>
      <c r="X60">
        <f t="shared" si="60"/>
        <v>2.2772348676784073</v>
      </c>
      <c r="Y60">
        <f t="shared" si="61"/>
        <v>-182.54355096356704</v>
      </c>
      <c r="Z60">
        <f t="shared" si="62"/>
        <v>-24.138273471759167</v>
      </c>
      <c r="AA60">
        <f t="shared" si="63"/>
        <v>-1.5668242947222575</v>
      </c>
      <c r="AB60">
        <f t="shared" si="64"/>
        <v>-46.399992746912375</v>
      </c>
      <c r="AC60">
        <v>-3.9515183729574903E-2</v>
      </c>
      <c r="AD60">
        <v>4.4359255456669799E-2</v>
      </c>
      <c r="AE60">
        <v>3.3436402364861499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50243.383623622045</v>
      </c>
      <c r="AK60" t="s">
        <v>251</v>
      </c>
      <c r="AL60">
        <v>2.31573846153846</v>
      </c>
      <c r="AM60">
        <v>1.39236</v>
      </c>
      <c r="AN60">
        <f t="shared" si="68"/>
        <v>-0.92337846153845993</v>
      </c>
      <c r="AO60">
        <f t="shared" si="69"/>
        <v>-0.66317508513492196</v>
      </c>
      <c r="AP60">
        <v>-0.43471319720601198</v>
      </c>
      <c r="AQ60" t="s">
        <v>387</v>
      </c>
      <c r="AR60">
        <v>2.3959307692307701</v>
      </c>
      <c r="AS60">
        <v>1.2188000000000001</v>
      </c>
      <c r="AT60">
        <f t="shared" si="70"/>
        <v>-0.96581126454772726</v>
      </c>
      <c r="AU60">
        <v>0.5</v>
      </c>
      <c r="AV60">
        <f t="shared" si="71"/>
        <v>841.20912913544328</v>
      </c>
      <c r="AW60">
        <f t="shared" si="72"/>
        <v>16.295524246597299</v>
      </c>
      <c r="AX60">
        <f t="shared" si="73"/>
        <v>-406.22462637969744</v>
      </c>
      <c r="AY60">
        <f t="shared" si="74"/>
        <v>1</v>
      </c>
      <c r="AZ60">
        <f t="shared" si="75"/>
        <v>1.9888321303642879E-2</v>
      </c>
      <c r="BA60">
        <f t="shared" si="76"/>
        <v>0.14240236297998024</v>
      </c>
      <c r="BB60" t="s">
        <v>253</v>
      </c>
      <c r="BC60">
        <v>0</v>
      </c>
      <c r="BD60">
        <f t="shared" si="77"/>
        <v>1.2188000000000001</v>
      </c>
      <c r="BE60">
        <f t="shared" si="78"/>
        <v>-0.96581126454772714</v>
      </c>
      <c r="BF60">
        <f t="shared" si="79"/>
        <v>0.12465167054497395</v>
      </c>
      <c r="BG60">
        <f t="shared" si="80"/>
        <v>1.0731055665418461</v>
      </c>
      <c r="BH60">
        <f t="shared" si="81"/>
        <v>-0.18796193243540468</v>
      </c>
      <c r="BI60">
        <f t="shared" si="82"/>
        <v>1000.01083870968</v>
      </c>
      <c r="BJ60">
        <f t="shared" si="83"/>
        <v>841.20912913544328</v>
      </c>
      <c r="BK60">
        <f t="shared" si="84"/>
        <v>0.84120001161273461</v>
      </c>
      <c r="BL60">
        <f t="shared" si="85"/>
        <v>0.19240002322546931</v>
      </c>
      <c r="BM60">
        <v>0.62554964725562501</v>
      </c>
      <c r="BN60">
        <v>0.5</v>
      </c>
      <c r="BO60" t="s">
        <v>254</v>
      </c>
      <c r="BP60">
        <v>1684848249.40323</v>
      </c>
      <c r="BQ60">
        <v>399.983580645161</v>
      </c>
      <c r="BR60">
        <v>402.22941935483902</v>
      </c>
      <c r="BS60">
        <v>15.890451612903201</v>
      </c>
      <c r="BT60">
        <v>15.3808193548387</v>
      </c>
      <c r="BU60">
        <v>500.00716129032298</v>
      </c>
      <c r="BV60">
        <v>95.318922580645193</v>
      </c>
      <c r="BW60">
        <v>0.200004548387097</v>
      </c>
      <c r="BX60">
        <v>27.867641935483899</v>
      </c>
      <c r="BY60">
        <v>28.001058064516101</v>
      </c>
      <c r="BZ60">
        <v>999.9</v>
      </c>
      <c r="CA60">
        <v>9997.2580645161306</v>
      </c>
      <c r="CB60">
        <v>0</v>
      </c>
      <c r="CC60">
        <v>74.1945870967742</v>
      </c>
      <c r="CD60">
        <v>1000.01083870968</v>
      </c>
      <c r="CE60">
        <v>0.960003612903226</v>
      </c>
      <c r="CF60">
        <v>3.9996322580645199E-2</v>
      </c>
      <c r="CG60">
        <v>0</v>
      </c>
      <c r="CH60">
        <v>2.3947774193548401</v>
      </c>
      <c r="CI60">
        <v>0</v>
      </c>
      <c r="CJ60">
        <v>608.31006451612905</v>
      </c>
      <c r="CK60">
        <v>9334.4358064516091</v>
      </c>
      <c r="CL60">
        <v>39.086387096774203</v>
      </c>
      <c r="CM60">
        <v>41.930999999999997</v>
      </c>
      <c r="CN60">
        <v>40.203258064516099</v>
      </c>
      <c r="CO60">
        <v>40.566064516129003</v>
      </c>
      <c r="CP60">
        <v>39.102645161290297</v>
      </c>
      <c r="CQ60">
        <v>960.01354838709699</v>
      </c>
      <c r="CR60">
        <v>40.000967741935497</v>
      </c>
      <c r="CS60">
        <v>0</v>
      </c>
      <c r="CT60">
        <v>59.200000047683702</v>
      </c>
      <c r="CU60">
        <v>2.3959307692307701</v>
      </c>
      <c r="CV60">
        <v>-0.37816069042433598</v>
      </c>
      <c r="CW60">
        <v>19.486700816775301</v>
      </c>
      <c r="CX60">
        <v>608.38715384615398</v>
      </c>
      <c r="CY60">
        <v>15</v>
      </c>
      <c r="CZ60">
        <v>1684845489.5999999</v>
      </c>
      <c r="DA60" t="s">
        <v>255</v>
      </c>
      <c r="DB60">
        <v>4</v>
      </c>
      <c r="DC60">
        <v>-3.907</v>
      </c>
      <c r="DD60">
        <v>0.34699999999999998</v>
      </c>
      <c r="DE60">
        <v>402</v>
      </c>
      <c r="DF60">
        <v>15</v>
      </c>
      <c r="DG60">
        <v>1.34</v>
      </c>
      <c r="DH60">
        <v>0.2</v>
      </c>
      <c r="DI60">
        <v>-2.2257448076923101</v>
      </c>
      <c r="DJ60">
        <v>-0.15804741739942799</v>
      </c>
      <c r="DK60">
        <v>9.7839065532096106E-2</v>
      </c>
      <c r="DL60">
        <v>1</v>
      </c>
      <c r="DM60">
        <v>2.3900477272727301</v>
      </c>
      <c r="DN60">
        <v>0.17326364487229301</v>
      </c>
      <c r="DO60">
        <v>0.16882343855023699</v>
      </c>
      <c r="DP60">
        <v>1</v>
      </c>
      <c r="DQ60">
        <v>0.50717601923076905</v>
      </c>
      <c r="DR60">
        <v>2.2362132673100301E-2</v>
      </c>
      <c r="DS60">
        <v>3.7309452683983498E-3</v>
      </c>
      <c r="DT60">
        <v>1</v>
      </c>
      <c r="DU60">
        <v>3</v>
      </c>
      <c r="DV60">
        <v>3</v>
      </c>
      <c r="DW60" t="s">
        <v>260</v>
      </c>
      <c r="DX60">
        <v>100</v>
      </c>
      <c r="DY60">
        <v>100</v>
      </c>
      <c r="DZ60">
        <v>-3.907</v>
      </c>
      <c r="EA60">
        <v>0.34699999999999998</v>
      </c>
      <c r="EB60">
        <v>2</v>
      </c>
      <c r="EC60">
        <v>515.07600000000002</v>
      </c>
      <c r="ED60">
        <v>415.63299999999998</v>
      </c>
      <c r="EE60">
        <v>25.278700000000001</v>
      </c>
      <c r="EF60">
        <v>30.222799999999999</v>
      </c>
      <c r="EG60">
        <v>29.9999</v>
      </c>
      <c r="EH60">
        <v>30.347100000000001</v>
      </c>
      <c r="EI60">
        <v>30.369199999999999</v>
      </c>
      <c r="EJ60">
        <v>20.161100000000001</v>
      </c>
      <c r="EK60">
        <v>28.844200000000001</v>
      </c>
      <c r="EL60">
        <v>0</v>
      </c>
      <c r="EM60">
        <v>25.552499999999998</v>
      </c>
      <c r="EN60">
        <v>402.21800000000002</v>
      </c>
      <c r="EO60">
        <v>15.2316</v>
      </c>
      <c r="EP60">
        <v>100.499</v>
      </c>
      <c r="EQ60">
        <v>90.368499999999997</v>
      </c>
    </row>
    <row r="61" spans="1:147" x14ac:dyDescent="0.3">
      <c r="A61">
        <v>45</v>
      </c>
      <c r="B61">
        <v>1684848317.9000001</v>
      </c>
      <c r="C61">
        <v>2760.8000001907299</v>
      </c>
      <c r="D61" t="s">
        <v>388</v>
      </c>
      <c r="E61" t="s">
        <v>389</v>
      </c>
      <c r="F61">
        <v>1684848309.9000001</v>
      </c>
      <c r="G61">
        <f t="shared" si="43"/>
        <v>4.8518507750340521E-3</v>
      </c>
      <c r="H61">
        <f t="shared" si="44"/>
        <v>16.47311009365982</v>
      </c>
      <c r="I61">
        <f t="shared" si="45"/>
        <v>399.994741935484</v>
      </c>
      <c r="J61">
        <f t="shared" si="46"/>
        <v>254.81407716582839</v>
      </c>
      <c r="K61">
        <f t="shared" si="47"/>
        <v>24.339878174307749</v>
      </c>
      <c r="L61">
        <f t="shared" si="48"/>
        <v>38.207556652128957</v>
      </c>
      <c r="M61">
        <f t="shared" si="49"/>
        <v>0.20481944518598125</v>
      </c>
      <c r="N61">
        <f t="shared" si="50"/>
        <v>3.3554426821764705</v>
      </c>
      <c r="O61">
        <f t="shared" si="51"/>
        <v>0.19811866099821018</v>
      </c>
      <c r="P61">
        <f t="shared" si="52"/>
        <v>0.12440794000044295</v>
      </c>
      <c r="Q61">
        <f t="shared" si="53"/>
        <v>161.84587701426167</v>
      </c>
      <c r="R61">
        <f t="shared" si="54"/>
        <v>27.534325150153464</v>
      </c>
      <c r="S61">
        <f t="shared" si="55"/>
        <v>27.947093548387102</v>
      </c>
      <c r="T61">
        <f t="shared" si="56"/>
        <v>3.7831511258939612</v>
      </c>
      <c r="U61">
        <f t="shared" si="57"/>
        <v>40.211615237714767</v>
      </c>
      <c r="V61">
        <f t="shared" si="58"/>
        <v>1.5086966634215859</v>
      </c>
      <c r="W61">
        <f t="shared" si="59"/>
        <v>3.7518927168251834</v>
      </c>
      <c r="X61">
        <f t="shared" si="60"/>
        <v>2.2744544624723755</v>
      </c>
      <c r="Y61">
        <f t="shared" si="61"/>
        <v>-213.9666191790017</v>
      </c>
      <c r="Z61">
        <f t="shared" si="62"/>
        <v>-25.722033968496067</v>
      </c>
      <c r="AA61">
        <f t="shared" si="63"/>
        <v>-1.6688962856325755</v>
      </c>
      <c r="AB61">
        <f t="shared" si="64"/>
        <v>-79.511672418868656</v>
      </c>
      <c r="AC61">
        <v>-3.95080335787193E-2</v>
      </c>
      <c r="AD61">
        <v>4.43512287859468E-2</v>
      </c>
      <c r="AE61">
        <v>3.3431587685594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50245.166334818365</v>
      </c>
      <c r="AK61" t="s">
        <v>251</v>
      </c>
      <c r="AL61">
        <v>2.31573846153846</v>
      </c>
      <c r="AM61">
        <v>1.39236</v>
      </c>
      <c r="AN61">
        <f t="shared" si="68"/>
        <v>-0.92337846153845993</v>
      </c>
      <c r="AO61">
        <f t="shared" si="69"/>
        <v>-0.66317508513492196</v>
      </c>
      <c r="AP61">
        <v>-0.43471319720601198</v>
      </c>
      <c r="AQ61" t="s">
        <v>390</v>
      </c>
      <c r="AR61">
        <v>2.38948076923077</v>
      </c>
      <c r="AS61">
        <v>2.0266799999999998</v>
      </c>
      <c r="AT61">
        <f t="shared" si="70"/>
        <v>-0.17901235973650031</v>
      </c>
      <c r="AU61">
        <v>0.5</v>
      </c>
      <c r="AV61">
        <f t="shared" si="71"/>
        <v>841.19720039975959</v>
      </c>
      <c r="AW61">
        <f t="shared" si="72"/>
        <v>16.47311009365982</v>
      </c>
      <c r="AX61">
        <f t="shared" si="73"/>
        <v>-75.292347923649359</v>
      </c>
      <c r="AY61">
        <f t="shared" si="74"/>
        <v>1</v>
      </c>
      <c r="AZ61">
        <f t="shared" si="75"/>
        <v>2.009971417264677E-2</v>
      </c>
      <c r="BA61">
        <f t="shared" si="76"/>
        <v>-0.31298478299484861</v>
      </c>
      <c r="BB61" t="s">
        <v>253</v>
      </c>
      <c r="BC61">
        <v>0</v>
      </c>
      <c r="BD61">
        <f t="shared" si="77"/>
        <v>2.0266799999999998</v>
      </c>
      <c r="BE61">
        <f t="shared" si="78"/>
        <v>-0.1790123597365002</v>
      </c>
      <c r="BF61">
        <f t="shared" si="79"/>
        <v>-0.45557183487029201</v>
      </c>
      <c r="BG61">
        <f t="shared" si="80"/>
        <v>1.2551120880524662</v>
      </c>
      <c r="BH61">
        <f t="shared" si="81"/>
        <v>0.68695559450579569</v>
      </c>
      <c r="BI61">
        <f t="shared" si="82"/>
        <v>999.99699999999996</v>
      </c>
      <c r="BJ61">
        <f t="shared" si="83"/>
        <v>841.19720039975959</v>
      </c>
      <c r="BK61">
        <f t="shared" si="84"/>
        <v>0.84119972399893161</v>
      </c>
      <c r="BL61">
        <f t="shared" si="85"/>
        <v>0.19239944799786321</v>
      </c>
      <c r="BM61">
        <v>0.62554964725562501</v>
      </c>
      <c r="BN61">
        <v>0.5</v>
      </c>
      <c r="BO61" t="s">
        <v>254</v>
      </c>
      <c r="BP61">
        <v>1684848309.9000001</v>
      </c>
      <c r="BQ61">
        <v>399.994741935484</v>
      </c>
      <c r="BR61">
        <v>402.29845161290302</v>
      </c>
      <c r="BS61">
        <v>15.794538709677401</v>
      </c>
      <c r="BT61">
        <v>15.1971225806452</v>
      </c>
      <c r="BU61">
        <v>500.00925806451602</v>
      </c>
      <c r="BV61">
        <v>95.320129032258095</v>
      </c>
      <c r="BW61">
        <v>0.20001822580645201</v>
      </c>
      <c r="BX61">
        <v>27.804903225806399</v>
      </c>
      <c r="BY61">
        <v>27.947093548387102</v>
      </c>
      <c r="BZ61">
        <v>999.9</v>
      </c>
      <c r="CA61">
        <v>9995.3225806451592</v>
      </c>
      <c r="CB61">
        <v>0</v>
      </c>
      <c r="CC61">
        <v>74.215296774193604</v>
      </c>
      <c r="CD61">
        <v>999.99699999999996</v>
      </c>
      <c r="CE61">
        <v>0.96000609677419402</v>
      </c>
      <c r="CF61">
        <v>3.9994019354838699E-2</v>
      </c>
      <c r="CG61">
        <v>0</v>
      </c>
      <c r="CH61">
        <v>2.3783451612903201</v>
      </c>
      <c r="CI61">
        <v>0</v>
      </c>
      <c r="CJ61">
        <v>620.941483870968</v>
      </c>
      <c r="CK61">
        <v>9334.3170967742008</v>
      </c>
      <c r="CL61">
        <v>39.314032258064501</v>
      </c>
      <c r="CM61">
        <v>42.125</v>
      </c>
      <c r="CN61">
        <v>40.436999999999998</v>
      </c>
      <c r="CO61">
        <v>40.7093548387097</v>
      </c>
      <c r="CP61">
        <v>39.311999999999998</v>
      </c>
      <c r="CQ61">
        <v>960.00548387096796</v>
      </c>
      <c r="CR61">
        <v>39.990645161290303</v>
      </c>
      <c r="CS61">
        <v>0</v>
      </c>
      <c r="CT61">
        <v>59.600000143051098</v>
      </c>
      <c r="CU61">
        <v>2.38948076923077</v>
      </c>
      <c r="CV61">
        <v>-0.11944956368017701</v>
      </c>
      <c r="CW61">
        <v>13.4515213597201</v>
      </c>
      <c r="CX61">
        <v>620.97903846153804</v>
      </c>
      <c r="CY61">
        <v>15</v>
      </c>
      <c r="CZ61">
        <v>1684845489.5999999</v>
      </c>
      <c r="DA61" t="s">
        <v>255</v>
      </c>
      <c r="DB61">
        <v>4</v>
      </c>
      <c r="DC61">
        <v>-3.907</v>
      </c>
      <c r="DD61">
        <v>0.34699999999999998</v>
      </c>
      <c r="DE61">
        <v>402</v>
      </c>
      <c r="DF61">
        <v>15</v>
      </c>
      <c r="DG61">
        <v>1.34</v>
      </c>
      <c r="DH61">
        <v>0.2</v>
      </c>
      <c r="DI61">
        <v>-2.2935459615384599</v>
      </c>
      <c r="DJ61">
        <v>-9.9554817824061406E-2</v>
      </c>
      <c r="DK61">
        <v>8.8105101534378394E-2</v>
      </c>
      <c r="DL61">
        <v>1</v>
      </c>
      <c r="DM61">
        <v>2.3936704545454499</v>
      </c>
      <c r="DN61">
        <v>-0.35204669073414402</v>
      </c>
      <c r="DO61">
        <v>0.178556146733057</v>
      </c>
      <c r="DP61">
        <v>1</v>
      </c>
      <c r="DQ61">
        <v>0.582835461538462</v>
      </c>
      <c r="DR61">
        <v>0.13105604749344399</v>
      </c>
      <c r="DS61">
        <v>1.99436793953735E-2</v>
      </c>
      <c r="DT61">
        <v>0</v>
      </c>
      <c r="DU61">
        <v>2</v>
      </c>
      <c r="DV61">
        <v>3</v>
      </c>
      <c r="DW61" t="s">
        <v>256</v>
      </c>
      <c r="DX61">
        <v>100</v>
      </c>
      <c r="DY61">
        <v>100</v>
      </c>
      <c r="DZ61">
        <v>-3.907</v>
      </c>
      <c r="EA61">
        <v>0.34699999999999998</v>
      </c>
      <c r="EB61">
        <v>2</v>
      </c>
      <c r="EC61">
        <v>515.26499999999999</v>
      </c>
      <c r="ED61">
        <v>415.553</v>
      </c>
      <c r="EE61">
        <v>25.463100000000001</v>
      </c>
      <c r="EF61">
        <v>30.2438</v>
      </c>
      <c r="EG61">
        <v>30.0001</v>
      </c>
      <c r="EH61">
        <v>30.3706</v>
      </c>
      <c r="EI61">
        <v>30.392600000000002</v>
      </c>
      <c r="EJ61">
        <v>20.160900000000002</v>
      </c>
      <c r="EK61">
        <v>30.225000000000001</v>
      </c>
      <c r="EL61">
        <v>0</v>
      </c>
      <c r="EM61">
        <v>25.4754</v>
      </c>
      <c r="EN61">
        <v>402.22300000000001</v>
      </c>
      <c r="EO61">
        <v>15.1213</v>
      </c>
      <c r="EP61">
        <v>100.495</v>
      </c>
      <c r="EQ61">
        <v>90.368700000000004</v>
      </c>
    </row>
    <row r="62" spans="1:147" x14ac:dyDescent="0.3">
      <c r="A62">
        <v>46</v>
      </c>
      <c r="B62">
        <v>1684848378</v>
      </c>
      <c r="C62">
        <v>2820.9000000953702</v>
      </c>
      <c r="D62" t="s">
        <v>391</v>
      </c>
      <c r="E62" t="s">
        <v>392</v>
      </c>
      <c r="F62">
        <v>1684848369.94839</v>
      </c>
      <c r="G62">
        <f t="shared" si="43"/>
        <v>4.9562761046429461E-3</v>
      </c>
      <c r="H62">
        <f t="shared" si="44"/>
        <v>16.951256538348058</v>
      </c>
      <c r="I62">
        <f t="shared" si="45"/>
        <v>399.97619354838702</v>
      </c>
      <c r="J62">
        <f t="shared" si="46"/>
        <v>253.70032210803677</v>
      </c>
      <c r="K62">
        <f t="shared" si="47"/>
        <v>24.23352852908236</v>
      </c>
      <c r="L62">
        <f t="shared" si="48"/>
        <v>38.205842297594593</v>
      </c>
      <c r="M62">
        <f t="shared" si="49"/>
        <v>0.20914146582862669</v>
      </c>
      <c r="N62">
        <f t="shared" si="50"/>
        <v>3.3572150067114488</v>
      </c>
      <c r="O62">
        <f t="shared" si="51"/>
        <v>0.20216364328811548</v>
      </c>
      <c r="P62">
        <f t="shared" si="52"/>
        <v>0.12695981232474338</v>
      </c>
      <c r="Q62">
        <f t="shared" si="53"/>
        <v>161.84665504274753</v>
      </c>
      <c r="R62">
        <f t="shared" si="54"/>
        <v>27.531717052488592</v>
      </c>
      <c r="S62">
        <f t="shared" si="55"/>
        <v>27.9503290322581</v>
      </c>
      <c r="T62">
        <f t="shared" si="56"/>
        <v>3.7838650343369422</v>
      </c>
      <c r="U62">
        <f t="shared" si="57"/>
        <v>40.114962551268718</v>
      </c>
      <c r="V62">
        <f t="shared" si="58"/>
        <v>1.5069293392646543</v>
      </c>
      <c r="W62">
        <f t="shared" si="59"/>
        <v>3.7565268503958622</v>
      </c>
      <c r="X62">
        <f t="shared" si="60"/>
        <v>2.2769356950722877</v>
      </c>
      <c r="Y62">
        <f t="shared" si="61"/>
        <v>-218.57177621475392</v>
      </c>
      <c r="Z62">
        <f t="shared" si="62"/>
        <v>-22.49407289434772</v>
      </c>
      <c r="AA62">
        <f t="shared" si="63"/>
        <v>-1.4588666241470567</v>
      </c>
      <c r="AB62">
        <f t="shared" si="64"/>
        <v>-80.678060690501169</v>
      </c>
      <c r="AC62">
        <v>-3.9534234966752603E-2</v>
      </c>
      <c r="AD62">
        <v>4.4380642139381803E-2</v>
      </c>
      <c r="AE62">
        <v>3.3449229465085302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50273.5964673532</v>
      </c>
      <c r="AK62" t="s">
        <v>251</v>
      </c>
      <c r="AL62">
        <v>2.31573846153846</v>
      </c>
      <c r="AM62">
        <v>1.39236</v>
      </c>
      <c r="AN62">
        <f t="shared" si="68"/>
        <v>-0.92337846153845993</v>
      </c>
      <c r="AO62">
        <f t="shared" si="69"/>
        <v>-0.66317508513492196</v>
      </c>
      <c r="AP62">
        <v>-0.43471319720601198</v>
      </c>
      <c r="AQ62" t="s">
        <v>393</v>
      </c>
      <c r="AR62">
        <v>2.3963115384615401</v>
      </c>
      <c r="AS62">
        <v>1.34718</v>
      </c>
      <c r="AT62">
        <f t="shared" si="70"/>
        <v>-0.7787612185910866</v>
      </c>
      <c r="AU62">
        <v>0.5</v>
      </c>
      <c r="AV62">
        <f t="shared" si="71"/>
        <v>841.20138975481984</v>
      </c>
      <c r="AW62">
        <f t="shared" si="72"/>
        <v>16.951256538348058</v>
      </c>
      <c r="AX62">
        <f t="shared" si="73"/>
        <v>-327.54750968298953</v>
      </c>
      <c r="AY62">
        <f t="shared" si="74"/>
        <v>1</v>
      </c>
      <c r="AZ62">
        <f t="shared" si="75"/>
        <v>2.0668023076639779E-2</v>
      </c>
      <c r="BA62">
        <f t="shared" si="76"/>
        <v>3.3536721150848436E-2</v>
      </c>
      <c r="BB62" t="s">
        <v>253</v>
      </c>
      <c r="BC62">
        <v>0</v>
      </c>
      <c r="BD62">
        <f t="shared" si="77"/>
        <v>1.34718</v>
      </c>
      <c r="BE62">
        <f t="shared" si="78"/>
        <v>-0.7787612185910866</v>
      </c>
      <c r="BF62">
        <f t="shared" si="79"/>
        <v>3.2448504697061099E-2</v>
      </c>
      <c r="BG62">
        <f t="shared" si="80"/>
        <v>1.0831886562583921</v>
      </c>
      <c r="BH62">
        <f t="shared" si="81"/>
        <v>-4.8929016521269804E-2</v>
      </c>
      <c r="BI62">
        <f t="shared" si="82"/>
        <v>1000.002</v>
      </c>
      <c r="BJ62">
        <f t="shared" si="83"/>
        <v>841.20138975481984</v>
      </c>
      <c r="BK62">
        <f t="shared" si="84"/>
        <v>0.84119970735540517</v>
      </c>
      <c r="BL62">
        <f t="shared" si="85"/>
        <v>0.19239941471081026</v>
      </c>
      <c r="BM62">
        <v>0.62554964725562501</v>
      </c>
      <c r="BN62">
        <v>0.5</v>
      </c>
      <c r="BO62" t="s">
        <v>254</v>
      </c>
      <c r="BP62">
        <v>1684848369.94839</v>
      </c>
      <c r="BQ62">
        <v>399.97619354838702</v>
      </c>
      <c r="BR62">
        <v>402.34496774193502</v>
      </c>
      <c r="BS62">
        <v>15.7760129032258</v>
      </c>
      <c r="BT62">
        <v>15.1657193548387</v>
      </c>
      <c r="BU62">
        <v>500.00280645161303</v>
      </c>
      <c r="BV62">
        <v>95.320280645161304</v>
      </c>
      <c r="BW62">
        <v>0.20001009677419401</v>
      </c>
      <c r="BX62">
        <v>27.826048387096801</v>
      </c>
      <c r="BY62">
        <v>27.9503290322581</v>
      </c>
      <c r="BZ62">
        <v>999.9</v>
      </c>
      <c r="CA62">
        <v>10001.935483871001</v>
      </c>
      <c r="CB62">
        <v>0</v>
      </c>
      <c r="CC62">
        <v>74.234280645161306</v>
      </c>
      <c r="CD62">
        <v>1000.002</v>
      </c>
      <c r="CE62">
        <v>0.96000893548387101</v>
      </c>
      <c r="CF62">
        <v>3.9991387096774203E-2</v>
      </c>
      <c r="CG62">
        <v>0</v>
      </c>
      <c r="CH62">
        <v>2.40584838709677</v>
      </c>
      <c r="CI62">
        <v>0</v>
      </c>
      <c r="CJ62">
        <v>628.367387096774</v>
      </c>
      <c r="CK62">
        <v>9334.3690322580605</v>
      </c>
      <c r="CL62">
        <v>39.5</v>
      </c>
      <c r="CM62">
        <v>42.274000000000001</v>
      </c>
      <c r="CN62">
        <v>40.625</v>
      </c>
      <c r="CO62">
        <v>40.875</v>
      </c>
      <c r="CP62">
        <v>39.481709677419403</v>
      </c>
      <c r="CQ62">
        <v>960.01161290322602</v>
      </c>
      <c r="CR62">
        <v>39.990322580645199</v>
      </c>
      <c r="CS62">
        <v>0</v>
      </c>
      <c r="CT62">
        <v>59.600000143051098</v>
      </c>
      <c r="CU62">
        <v>2.3963115384615401</v>
      </c>
      <c r="CV62">
        <v>0.15739144814572401</v>
      </c>
      <c r="CW62">
        <v>4.8041367398726598</v>
      </c>
      <c r="CX62">
        <v>628.40588461538505</v>
      </c>
      <c r="CY62">
        <v>15</v>
      </c>
      <c r="CZ62">
        <v>1684845489.5999999</v>
      </c>
      <c r="DA62" t="s">
        <v>255</v>
      </c>
      <c r="DB62">
        <v>4</v>
      </c>
      <c r="DC62">
        <v>-3.907</v>
      </c>
      <c r="DD62">
        <v>0.34699999999999998</v>
      </c>
      <c r="DE62">
        <v>402</v>
      </c>
      <c r="DF62">
        <v>15</v>
      </c>
      <c r="DG62">
        <v>1.34</v>
      </c>
      <c r="DH62">
        <v>0.2</v>
      </c>
      <c r="DI62">
        <v>-2.3589809615384598</v>
      </c>
      <c r="DJ62">
        <v>-0.184838889690119</v>
      </c>
      <c r="DK62">
        <v>8.9717900114740401E-2</v>
      </c>
      <c r="DL62">
        <v>1</v>
      </c>
      <c r="DM62">
        <v>2.3807999999999998</v>
      </c>
      <c r="DN62">
        <v>0.36797495188169199</v>
      </c>
      <c r="DO62">
        <v>0.18617064142144599</v>
      </c>
      <c r="DP62">
        <v>1</v>
      </c>
      <c r="DQ62">
        <v>0.60723851923076899</v>
      </c>
      <c r="DR62">
        <v>3.0532189539827399E-2</v>
      </c>
      <c r="DS62">
        <v>4.6418051921572299E-3</v>
      </c>
      <c r="DT62">
        <v>1</v>
      </c>
      <c r="DU62">
        <v>3</v>
      </c>
      <c r="DV62">
        <v>3</v>
      </c>
      <c r="DW62" t="s">
        <v>260</v>
      </c>
      <c r="DX62">
        <v>100</v>
      </c>
      <c r="DY62">
        <v>100</v>
      </c>
      <c r="DZ62">
        <v>-3.907</v>
      </c>
      <c r="EA62">
        <v>0.34699999999999998</v>
      </c>
      <c r="EB62">
        <v>2</v>
      </c>
      <c r="EC62">
        <v>515.81399999999996</v>
      </c>
      <c r="ED62">
        <v>415.59500000000003</v>
      </c>
      <c r="EE62">
        <v>25.784300000000002</v>
      </c>
      <c r="EF62">
        <v>30.2621</v>
      </c>
      <c r="EG62">
        <v>30.000299999999999</v>
      </c>
      <c r="EH62">
        <v>30.391500000000001</v>
      </c>
      <c r="EI62">
        <v>30.416</v>
      </c>
      <c r="EJ62">
        <v>20.163699999999999</v>
      </c>
      <c r="EK62">
        <v>30.225000000000001</v>
      </c>
      <c r="EL62">
        <v>0</v>
      </c>
      <c r="EM62">
        <v>25.808599999999998</v>
      </c>
      <c r="EN62">
        <v>402.37400000000002</v>
      </c>
      <c r="EO62">
        <v>15.1341</v>
      </c>
      <c r="EP62">
        <v>100.494</v>
      </c>
      <c r="EQ62">
        <v>90.366500000000002</v>
      </c>
    </row>
    <row r="63" spans="1:147" x14ac:dyDescent="0.3">
      <c r="A63">
        <v>47</v>
      </c>
      <c r="B63">
        <v>1684848438.5</v>
      </c>
      <c r="C63">
        <v>2881.4000000953702</v>
      </c>
      <c r="D63" t="s">
        <v>394</v>
      </c>
      <c r="E63" t="s">
        <v>395</v>
      </c>
      <c r="F63">
        <v>1684848430.4419401</v>
      </c>
      <c r="G63">
        <f t="shared" si="43"/>
        <v>5.2382591658041329E-3</v>
      </c>
      <c r="H63">
        <f t="shared" si="44"/>
        <v>17.314710961023927</v>
      </c>
      <c r="I63">
        <f t="shared" si="45"/>
        <v>399.98467741935502</v>
      </c>
      <c r="J63">
        <f t="shared" si="46"/>
        <v>257.56863739265617</v>
      </c>
      <c r="K63">
        <f t="shared" si="47"/>
        <v>24.602979956678499</v>
      </c>
      <c r="L63">
        <f t="shared" si="48"/>
        <v>38.206573211492596</v>
      </c>
      <c r="M63">
        <f t="shared" si="49"/>
        <v>0.22054627832350446</v>
      </c>
      <c r="N63">
        <f t="shared" si="50"/>
        <v>3.3546635326131455</v>
      </c>
      <c r="O63">
        <f t="shared" si="51"/>
        <v>0.21279617699203587</v>
      </c>
      <c r="P63">
        <f t="shared" si="52"/>
        <v>0.13367123742953751</v>
      </c>
      <c r="Q63">
        <f t="shared" si="53"/>
        <v>161.84843983209876</v>
      </c>
      <c r="R63">
        <f t="shared" si="54"/>
        <v>27.529394907458219</v>
      </c>
      <c r="S63">
        <f t="shared" si="55"/>
        <v>27.992470967741902</v>
      </c>
      <c r="T63">
        <f t="shared" si="56"/>
        <v>3.7931743798069393</v>
      </c>
      <c r="U63">
        <f t="shared" si="57"/>
        <v>39.972454266088661</v>
      </c>
      <c r="V63">
        <f t="shared" si="58"/>
        <v>1.5070571598920475</v>
      </c>
      <c r="W63">
        <f t="shared" si="59"/>
        <v>3.7702392499091206</v>
      </c>
      <c r="X63">
        <f t="shared" si="60"/>
        <v>2.2861172199148916</v>
      </c>
      <c r="Y63">
        <f t="shared" si="61"/>
        <v>-231.00722921196225</v>
      </c>
      <c r="Z63">
        <f t="shared" si="62"/>
        <v>-18.806754884695096</v>
      </c>
      <c r="AA63">
        <f t="shared" si="63"/>
        <v>-1.2212875623278141</v>
      </c>
      <c r="AB63">
        <f t="shared" si="64"/>
        <v>-89.18683182688639</v>
      </c>
      <c r="AC63">
        <v>-3.9496516701213902E-2</v>
      </c>
      <c r="AD63">
        <v>4.4338300082013102E-2</v>
      </c>
      <c r="AE63">
        <v>3.3423831998457301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50217.160596924019</v>
      </c>
      <c r="AK63" t="s">
        <v>251</v>
      </c>
      <c r="AL63">
        <v>2.31573846153846</v>
      </c>
      <c r="AM63">
        <v>1.39236</v>
      </c>
      <c r="AN63">
        <f t="shared" si="68"/>
        <v>-0.92337846153845993</v>
      </c>
      <c r="AO63">
        <f t="shared" si="69"/>
        <v>-0.66317508513492196</v>
      </c>
      <c r="AP63">
        <v>-0.43471319720601198</v>
      </c>
      <c r="AQ63" t="s">
        <v>396</v>
      </c>
      <c r="AR63">
        <v>2.36809615384615</v>
      </c>
      <c r="AS63">
        <v>1.5840000000000001</v>
      </c>
      <c r="AT63">
        <f t="shared" si="70"/>
        <v>-0.49501019813519576</v>
      </c>
      <c r="AU63">
        <v>0.5</v>
      </c>
      <c r="AV63">
        <f t="shared" si="71"/>
        <v>841.21079144537157</v>
      </c>
      <c r="AW63">
        <f t="shared" si="72"/>
        <v>17.314710961023927</v>
      </c>
      <c r="AX63">
        <f t="shared" si="73"/>
        <v>-208.20396027341911</v>
      </c>
      <c r="AY63">
        <f t="shared" si="74"/>
        <v>1</v>
      </c>
      <c r="AZ63">
        <f t="shared" si="75"/>
        <v>2.1099853138751123E-2</v>
      </c>
      <c r="BA63">
        <f t="shared" si="76"/>
        <v>-0.1209848484848485</v>
      </c>
      <c r="BB63" t="s">
        <v>253</v>
      </c>
      <c r="BC63">
        <v>0</v>
      </c>
      <c r="BD63">
        <f t="shared" si="77"/>
        <v>1.5840000000000001</v>
      </c>
      <c r="BE63">
        <f t="shared" si="78"/>
        <v>-0.49501019813519564</v>
      </c>
      <c r="BF63">
        <f t="shared" si="79"/>
        <v>-0.13763681806429373</v>
      </c>
      <c r="BG63">
        <f t="shared" si="80"/>
        <v>1.0715524672539549</v>
      </c>
      <c r="BH63">
        <f t="shared" si="81"/>
        <v>0.2075422028803928</v>
      </c>
      <c r="BI63">
        <f t="shared" si="82"/>
        <v>1000.0131935483899</v>
      </c>
      <c r="BJ63">
        <f t="shared" si="83"/>
        <v>841.21079144537157</v>
      </c>
      <c r="BK63">
        <f t="shared" si="84"/>
        <v>0.84119969303651587</v>
      </c>
      <c r="BL63">
        <f t="shared" si="85"/>
        <v>0.19239938607303189</v>
      </c>
      <c r="BM63">
        <v>0.62554964725562501</v>
      </c>
      <c r="BN63">
        <v>0.5</v>
      </c>
      <c r="BO63" t="s">
        <v>254</v>
      </c>
      <c r="BP63">
        <v>1684848430.4419401</v>
      </c>
      <c r="BQ63">
        <v>399.98467741935502</v>
      </c>
      <c r="BR63">
        <v>402.41303225806502</v>
      </c>
      <c r="BS63">
        <v>15.7773838709677</v>
      </c>
      <c r="BT63">
        <v>15.132370967741901</v>
      </c>
      <c r="BU63">
        <v>500.00425806451602</v>
      </c>
      <c r="BV63">
        <v>95.320029032258105</v>
      </c>
      <c r="BW63">
        <v>0.20006303225806499</v>
      </c>
      <c r="BX63">
        <v>27.888483870967701</v>
      </c>
      <c r="BY63">
        <v>27.992470967741902</v>
      </c>
      <c r="BZ63">
        <v>999.9</v>
      </c>
      <c r="CA63">
        <v>9992.4193548387102</v>
      </c>
      <c r="CB63">
        <v>0</v>
      </c>
      <c r="CC63">
        <v>74.232554838709703</v>
      </c>
      <c r="CD63">
        <v>1000.0131935483899</v>
      </c>
      <c r="CE63">
        <v>0.96001096774193595</v>
      </c>
      <c r="CF63">
        <v>3.9989412903225802E-2</v>
      </c>
      <c r="CG63">
        <v>0</v>
      </c>
      <c r="CH63">
        <v>2.3483999999999998</v>
      </c>
      <c r="CI63">
        <v>0</v>
      </c>
      <c r="CJ63">
        <v>631.21577419354799</v>
      </c>
      <c r="CK63">
        <v>9334.47806451613</v>
      </c>
      <c r="CL63">
        <v>39.686999999999998</v>
      </c>
      <c r="CM63">
        <v>42.436999999999998</v>
      </c>
      <c r="CN63">
        <v>40.814032258064501</v>
      </c>
      <c r="CO63">
        <v>41</v>
      </c>
      <c r="CP63">
        <v>39.631</v>
      </c>
      <c r="CQ63">
        <v>960.02354838709698</v>
      </c>
      <c r="CR63">
        <v>39.990322580645199</v>
      </c>
      <c r="CS63">
        <v>0</v>
      </c>
      <c r="CT63">
        <v>60</v>
      </c>
      <c r="CU63">
        <v>2.36809615384615</v>
      </c>
      <c r="CV63">
        <v>0.57786323245399396</v>
      </c>
      <c r="CW63">
        <v>2.3195213652689102</v>
      </c>
      <c r="CX63">
        <v>631.26792307692301</v>
      </c>
      <c r="CY63">
        <v>15</v>
      </c>
      <c r="CZ63">
        <v>1684845489.5999999</v>
      </c>
      <c r="DA63" t="s">
        <v>255</v>
      </c>
      <c r="DB63">
        <v>4</v>
      </c>
      <c r="DC63">
        <v>-3.907</v>
      </c>
      <c r="DD63">
        <v>0.34699999999999998</v>
      </c>
      <c r="DE63">
        <v>402</v>
      </c>
      <c r="DF63">
        <v>15</v>
      </c>
      <c r="DG63">
        <v>1.34</v>
      </c>
      <c r="DH63">
        <v>0.2</v>
      </c>
      <c r="DI63">
        <v>-2.4203063461538501</v>
      </c>
      <c r="DJ63">
        <v>-9.5957101383697493E-2</v>
      </c>
      <c r="DK63">
        <v>7.2031202854917903E-2</v>
      </c>
      <c r="DL63">
        <v>1</v>
      </c>
      <c r="DM63">
        <v>2.3622454545454499</v>
      </c>
      <c r="DN63">
        <v>-3.4892189996080798E-2</v>
      </c>
      <c r="DO63">
        <v>0.18710934145882999</v>
      </c>
      <c r="DP63">
        <v>1</v>
      </c>
      <c r="DQ63">
        <v>0.64418846153846199</v>
      </c>
      <c r="DR63">
        <v>1.31059883650139E-2</v>
      </c>
      <c r="DS63">
        <v>3.2400200050518302E-3</v>
      </c>
      <c r="DT63">
        <v>1</v>
      </c>
      <c r="DU63">
        <v>3</v>
      </c>
      <c r="DV63">
        <v>3</v>
      </c>
      <c r="DW63" t="s">
        <v>260</v>
      </c>
      <c r="DX63">
        <v>100</v>
      </c>
      <c r="DY63">
        <v>100</v>
      </c>
      <c r="DZ63">
        <v>-3.907</v>
      </c>
      <c r="EA63">
        <v>0.34699999999999998</v>
      </c>
      <c r="EB63">
        <v>2</v>
      </c>
      <c r="EC63">
        <v>515.58000000000004</v>
      </c>
      <c r="ED63">
        <v>415.74299999999999</v>
      </c>
      <c r="EE63">
        <v>25.8522</v>
      </c>
      <c r="EF63">
        <v>30.275200000000002</v>
      </c>
      <c r="EG63">
        <v>30.000299999999999</v>
      </c>
      <c r="EH63">
        <v>30.409700000000001</v>
      </c>
      <c r="EI63">
        <v>30.436900000000001</v>
      </c>
      <c r="EJ63">
        <v>20.162400000000002</v>
      </c>
      <c r="EK63">
        <v>30.496300000000002</v>
      </c>
      <c r="EL63">
        <v>0</v>
      </c>
      <c r="EM63">
        <v>25.854900000000001</v>
      </c>
      <c r="EN63">
        <v>402.35</v>
      </c>
      <c r="EO63">
        <v>15.085900000000001</v>
      </c>
      <c r="EP63">
        <v>100.49</v>
      </c>
      <c r="EQ63">
        <v>90.364500000000007</v>
      </c>
    </row>
    <row r="64" spans="1:147" x14ac:dyDescent="0.3">
      <c r="A64">
        <v>48</v>
      </c>
      <c r="B64">
        <v>1684848499</v>
      </c>
      <c r="C64">
        <v>2941.9000000953702</v>
      </c>
      <c r="D64" t="s">
        <v>397</v>
      </c>
      <c r="E64" t="s">
        <v>398</v>
      </c>
      <c r="F64">
        <v>1684848490.9548399</v>
      </c>
      <c r="G64">
        <f t="shared" si="43"/>
        <v>5.3818046842232974E-3</v>
      </c>
      <c r="H64">
        <f t="shared" si="44"/>
        <v>17.429074000867335</v>
      </c>
      <c r="I64">
        <f t="shared" si="45"/>
        <v>399.98525806451602</v>
      </c>
      <c r="J64">
        <f t="shared" si="46"/>
        <v>260.03828834531168</v>
      </c>
      <c r="K64">
        <f t="shared" si="47"/>
        <v>24.838632780653022</v>
      </c>
      <c r="L64">
        <f t="shared" si="48"/>
        <v>38.206246495309117</v>
      </c>
      <c r="M64">
        <f t="shared" si="49"/>
        <v>0.22660075046002426</v>
      </c>
      <c r="N64">
        <f t="shared" si="50"/>
        <v>3.3581323464073436</v>
      </c>
      <c r="O64">
        <f t="shared" si="51"/>
        <v>0.21843589223260376</v>
      </c>
      <c r="P64">
        <f t="shared" si="52"/>
        <v>0.13723150237753903</v>
      </c>
      <c r="Q64">
        <f t="shared" si="53"/>
        <v>161.84566150827331</v>
      </c>
      <c r="R64">
        <f t="shared" si="54"/>
        <v>27.529031888448195</v>
      </c>
      <c r="S64">
        <f t="shared" si="55"/>
        <v>28.016312903225799</v>
      </c>
      <c r="T64">
        <f t="shared" si="56"/>
        <v>3.7984500172862901</v>
      </c>
      <c r="U64">
        <f t="shared" si="57"/>
        <v>39.987627444035027</v>
      </c>
      <c r="V64">
        <f t="shared" si="58"/>
        <v>1.5104579724308567</v>
      </c>
      <c r="W64">
        <f t="shared" si="59"/>
        <v>3.7773133065842153</v>
      </c>
      <c r="X64">
        <f t="shared" si="60"/>
        <v>2.2879920448554332</v>
      </c>
      <c r="Y64">
        <f t="shared" si="61"/>
        <v>-237.33758657424741</v>
      </c>
      <c r="Z64">
        <f t="shared" si="62"/>
        <v>-17.325291480673307</v>
      </c>
      <c r="AA64">
        <f t="shared" si="63"/>
        <v>-1.1242345773524622</v>
      </c>
      <c r="AB64">
        <f t="shared" si="64"/>
        <v>-93.941451123999883</v>
      </c>
      <c r="AC64">
        <v>-3.9547798786949598E-2</v>
      </c>
      <c r="AD64">
        <v>4.4395868715808903E-2</v>
      </c>
      <c r="AE64">
        <v>3.3458360689154198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50274.309920926811</v>
      </c>
      <c r="AK64" t="s">
        <v>251</v>
      </c>
      <c r="AL64">
        <v>2.31573846153846</v>
      </c>
      <c r="AM64">
        <v>1.39236</v>
      </c>
      <c r="AN64">
        <f t="shared" si="68"/>
        <v>-0.92337846153845993</v>
      </c>
      <c r="AO64">
        <f t="shared" si="69"/>
        <v>-0.66317508513492196</v>
      </c>
      <c r="AP64">
        <v>-0.43471319720601198</v>
      </c>
      <c r="AQ64" t="s">
        <v>399</v>
      </c>
      <c r="AR64">
        <v>2.36358076923077</v>
      </c>
      <c r="AS64">
        <v>1.4592000000000001</v>
      </c>
      <c r="AT64">
        <f t="shared" si="70"/>
        <v>-0.61977848768556054</v>
      </c>
      <c r="AU64">
        <v>0.5</v>
      </c>
      <c r="AV64">
        <f t="shared" si="71"/>
        <v>841.19608707127134</v>
      </c>
      <c r="AW64">
        <f t="shared" si="72"/>
        <v>17.429074000867335</v>
      </c>
      <c r="AX64">
        <f t="shared" si="73"/>
        <v>-260.6776193460218</v>
      </c>
      <c r="AY64">
        <f t="shared" si="74"/>
        <v>1</v>
      </c>
      <c r="AZ64">
        <f t="shared" si="75"/>
        <v>2.1236174861759452E-2</v>
      </c>
      <c r="BA64">
        <f t="shared" si="76"/>
        <v>-4.5805921052631586E-2</v>
      </c>
      <c r="BB64" t="s">
        <v>253</v>
      </c>
      <c r="BC64">
        <v>0</v>
      </c>
      <c r="BD64">
        <f t="shared" si="77"/>
        <v>1.4592000000000001</v>
      </c>
      <c r="BE64">
        <f t="shared" si="78"/>
        <v>-0.61977848768556054</v>
      </c>
      <c r="BF64">
        <f t="shared" si="79"/>
        <v>-4.8004826338016039E-2</v>
      </c>
      <c r="BG64">
        <f t="shared" si="80"/>
        <v>1.0558554108666396</v>
      </c>
      <c r="BH64">
        <f t="shared" si="81"/>
        <v>7.2386353791095051E-2</v>
      </c>
      <c r="BI64">
        <f t="shared" si="82"/>
        <v>999.99567741935505</v>
      </c>
      <c r="BJ64">
        <f t="shared" si="83"/>
        <v>841.19608707127134</v>
      </c>
      <c r="BK64">
        <f t="shared" si="84"/>
        <v>0.84119972322491354</v>
      </c>
      <c r="BL64">
        <f t="shared" si="85"/>
        <v>0.19239944644982726</v>
      </c>
      <c r="BM64">
        <v>0.62554964725562501</v>
      </c>
      <c r="BN64">
        <v>0.5</v>
      </c>
      <c r="BO64" t="s">
        <v>254</v>
      </c>
      <c r="BP64">
        <v>1684848490.9548399</v>
      </c>
      <c r="BQ64">
        <v>399.98525806451602</v>
      </c>
      <c r="BR64">
        <v>402.43512903225798</v>
      </c>
      <c r="BS64">
        <v>15.813145161290301</v>
      </c>
      <c r="BT64">
        <v>15.1504741935484</v>
      </c>
      <c r="BU64">
        <v>499.99922580645199</v>
      </c>
      <c r="BV64">
        <v>95.319167741935502</v>
      </c>
      <c r="BW64">
        <v>0.19996883870967699</v>
      </c>
      <c r="BX64">
        <v>27.9206161290323</v>
      </c>
      <c r="BY64">
        <v>28.016312903225799</v>
      </c>
      <c r="BZ64">
        <v>999.9</v>
      </c>
      <c r="CA64">
        <v>10005.483870967701</v>
      </c>
      <c r="CB64">
        <v>0</v>
      </c>
      <c r="CC64">
        <v>74.225651612903206</v>
      </c>
      <c r="CD64">
        <v>999.99567741935505</v>
      </c>
      <c r="CE64">
        <v>0.96001193548387098</v>
      </c>
      <c r="CF64">
        <v>3.9988425806451601E-2</v>
      </c>
      <c r="CG64">
        <v>0</v>
      </c>
      <c r="CH64">
        <v>2.34142580645161</v>
      </c>
      <c r="CI64">
        <v>0</v>
      </c>
      <c r="CJ64">
        <v>632.04558064516095</v>
      </c>
      <c r="CK64">
        <v>9334.3170967741898</v>
      </c>
      <c r="CL64">
        <v>39.866870967741903</v>
      </c>
      <c r="CM64">
        <v>42.5945161290323</v>
      </c>
      <c r="CN64">
        <v>40.983741935483899</v>
      </c>
      <c r="CO64">
        <v>41.133000000000003</v>
      </c>
      <c r="CP64">
        <v>39.808</v>
      </c>
      <c r="CQ64">
        <v>960.00612903225795</v>
      </c>
      <c r="CR64">
        <v>39.990645161290303</v>
      </c>
      <c r="CS64">
        <v>0</v>
      </c>
      <c r="CT64">
        <v>60</v>
      </c>
      <c r="CU64">
        <v>2.36358076923077</v>
      </c>
      <c r="CV64">
        <v>0.412652985223596</v>
      </c>
      <c r="CW64">
        <v>1.22711110820483</v>
      </c>
      <c r="CX64">
        <v>632.07065384615396</v>
      </c>
      <c r="CY64">
        <v>15</v>
      </c>
      <c r="CZ64">
        <v>1684845489.5999999</v>
      </c>
      <c r="DA64" t="s">
        <v>255</v>
      </c>
      <c r="DB64">
        <v>4</v>
      </c>
      <c r="DC64">
        <v>-3.907</v>
      </c>
      <c r="DD64">
        <v>0.34699999999999998</v>
      </c>
      <c r="DE64">
        <v>402</v>
      </c>
      <c r="DF64">
        <v>15</v>
      </c>
      <c r="DG64">
        <v>1.34</v>
      </c>
      <c r="DH64">
        <v>0.2</v>
      </c>
      <c r="DI64">
        <v>-2.4546511538461502</v>
      </c>
      <c r="DJ64">
        <v>-0.14198530413048999</v>
      </c>
      <c r="DK64">
        <v>0.11495039956523501</v>
      </c>
      <c r="DL64">
        <v>1</v>
      </c>
      <c r="DM64">
        <v>2.35192045454545</v>
      </c>
      <c r="DN64">
        <v>0.17260215646273599</v>
      </c>
      <c r="DO64">
        <v>0.12834413713199799</v>
      </c>
      <c r="DP64">
        <v>1</v>
      </c>
      <c r="DQ64">
        <v>0.66137117307692295</v>
      </c>
      <c r="DR64">
        <v>1.45571124450482E-2</v>
      </c>
      <c r="DS64">
        <v>3.04496890675772E-3</v>
      </c>
      <c r="DT64">
        <v>1</v>
      </c>
      <c r="DU64">
        <v>3</v>
      </c>
      <c r="DV64">
        <v>3</v>
      </c>
      <c r="DW64" t="s">
        <v>260</v>
      </c>
      <c r="DX64">
        <v>100</v>
      </c>
      <c r="DY64">
        <v>100</v>
      </c>
      <c r="DZ64">
        <v>-3.907</v>
      </c>
      <c r="EA64">
        <v>0.34699999999999998</v>
      </c>
      <c r="EB64">
        <v>2</v>
      </c>
      <c r="EC64">
        <v>515.45000000000005</v>
      </c>
      <c r="ED64">
        <v>415.60700000000003</v>
      </c>
      <c r="EE64">
        <v>25.739100000000001</v>
      </c>
      <c r="EF64">
        <v>30.285699999999999</v>
      </c>
      <c r="EG64">
        <v>30.0001</v>
      </c>
      <c r="EH64">
        <v>30.4254</v>
      </c>
      <c r="EI64">
        <v>30.452500000000001</v>
      </c>
      <c r="EJ64">
        <v>20.1632</v>
      </c>
      <c r="EK64">
        <v>29.648099999999999</v>
      </c>
      <c r="EL64">
        <v>0</v>
      </c>
      <c r="EM64">
        <v>25.7182</v>
      </c>
      <c r="EN64">
        <v>402.46499999999997</v>
      </c>
      <c r="EO64">
        <v>15.2661</v>
      </c>
      <c r="EP64">
        <v>100.489</v>
      </c>
      <c r="EQ64">
        <v>90.365799999999993</v>
      </c>
    </row>
    <row r="65" spans="1:147" x14ac:dyDescent="0.3">
      <c r="A65">
        <v>49</v>
      </c>
      <c r="B65">
        <v>1684848558.9000001</v>
      </c>
      <c r="C65">
        <v>3001.8000001907299</v>
      </c>
      <c r="D65" t="s">
        <v>400</v>
      </c>
      <c r="E65" t="s">
        <v>401</v>
      </c>
      <c r="F65">
        <v>1684848550.9516101</v>
      </c>
      <c r="G65">
        <f t="shared" si="43"/>
        <v>5.4599581008272337E-3</v>
      </c>
      <c r="H65">
        <f t="shared" si="44"/>
        <v>17.609906282655665</v>
      </c>
      <c r="I65">
        <f t="shared" si="45"/>
        <v>399.97648387096802</v>
      </c>
      <c r="J65">
        <f t="shared" si="46"/>
        <v>261.17433105210625</v>
      </c>
      <c r="K65">
        <f t="shared" si="47"/>
        <v>24.946891566602986</v>
      </c>
      <c r="L65">
        <f t="shared" si="48"/>
        <v>38.205017821331936</v>
      </c>
      <c r="M65">
        <f t="shared" si="49"/>
        <v>0.23111014571574162</v>
      </c>
      <c r="N65">
        <f t="shared" si="50"/>
        <v>3.3565111047306715</v>
      </c>
      <c r="O65">
        <f t="shared" si="51"/>
        <v>0.22261969920068955</v>
      </c>
      <c r="P65">
        <f t="shared" si="52"/>
        <v>0.1398741572970853</v>
      </c>
      <c r="Q65">
        <f t="shared" si="53"/>
        <v>161.84903027849782</v>
      </c>
      <c r="R65">
        <f t="shared" si="54"/>
        <v>27.508746695331908</v>
      </c>
      <c r="S65">
        <f t="shared" si="55"/>
        <v>27.996351612903201</v>
      </c>
      <c r="T65">
        <f t="shared" si="56"/>
        <v>3.7940326358875192</v>
      </c>
      <c r="U65">
        <f t="shared" si="57"/>
        <v>40.152359181808265</v>
      </c>
      <c r="V65">
        <f t="shared" si="58"/>
        <v>1.5164823600987423</v>
      </c>
      <c r="W65">
        <f t="shared" si="59"/>
        <v>3.7768200698548524</v>
      </c>
      <c r="X65">
        <f t="shared" si="60"/>
        <v>2.2775502757887769</v>
      </c>
      <c r="Y65">
        <f t="shared" si="61"/>
        <v>-240.784152246481</v>
      </c>
      <c r="Z65">
        <f t="shared" si="62"/>
        <v>-14.10991584279718</v>
      </c>
      <c r="AA65">
        <f t="shared" si="63"/>
        <v>-0.91593040401182657</v>
      </c>
      <c r="AB65">
        <f t="shared" si="64"/>
        <v>-93.960968214792175</v>
      </c>
      <c r="AC65">
        <v>-3.95238280674663E-2</v>
      </c>
      <c r="AD65">
        <v>4.4368959483238497E-2</v>
      </c>
      <c r="AE65">
        <v>3.3442222802608499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50245.438498518917</v>
      </c>
      <c r="AK65" t="s">
        <v>251</v>
      </c>
      <c r="AL65">
        <v>2.31573846153846</v>
      </c>
      <c r="AM65">
        <v>1.39236</v>
      </c>
      <c r="AN65">
        <f t="shared" si="68"/>
        <v>-0.92337846153845993</v>
      </c>
      <c r="AO65">
        <f t="shared" si="69"/>
        <v>-0.66317508513492196</v>
      </c>
      <c r="AP65">
        <v>-0.43471319720601198</v>
      </c>
      <c r="AQ65" t="s">
        <v>402</v>
      </c>
      <c r="AR65">
        <v>2.3364846153846202</v>
      </c>
      <c r="AS65">
        <v>1.45381</v>
      </c>
      <c r="AT65">
        <f t="shared" si="70"/>
        <v>-0.60714578616505599</v>
      </c>
      <c r="AU65">
        <v>0.5</v>
      </c>
      <c r="AV65">
        <f t="shared" si="71"/>
        <v>841.21356580688973</v>
      </c>
      <c r="AW65">
        <f t="shared" si="72"/>
        <v>17.609906282655665</v>
      </c>
      <c r="AX65">
        <f t="shared" si="73"/>
        <v>-255.36963587226705</v>
      </c>
      <c r="AY65">
        <f t="shared" si="74"/>
        <v>1</v>
      </c>
      <c r="AZ65">
        <f t="shared" si="75"/>
        <v>2.1450699576573432E-2</v>
      </c>
      <c r="BA65">
        <f t="shared" si="76"/>
        <v>-4.2268246882329878E-2</v>
      </c>
      <c r="BB65" t="s">
        <v>253</v>
      </c>
      <c r="BC65">
        <v>0</v>
      </c>
      <c r="BD65">
        <f t="shared" si="77"/>
        <v>1.45381</v>
      </c>
      <c r="BE65">
        <f t="shared" si="78"/>
        <v>-0.60714578616505599</v>
      </c>
      <c r="BF65">
        <f t="shared" si="79"/>
        <v>-4.4133701054325035E-2</v>
      </c>
      <c r="BG65">
        <f t="shared" si="80"/>
        <v>1.0240694614134569</v>
      </c>
      <c r="BH65">
        <f t="shared" si="81"/>
        <v>6.6549093962638986E-2</v>
      </c>
      <c r="BI65">
        <f t="shared" si="82"/>
        <v>1000.0164516129</v>
      </c>
      <c r="BJ65">
        <f t="shared" si="83"/>
        <v>841.21356580688973</v>
      </c>
      <c r="BK65">
        <f t="shared" si="84"/>
        <v>0.84119972671461418</v>
      </c>
      <c r="BL65">
        <f t="shared" si="85"/>
        <v>0.19239945342922837</v>
      </c>
      <c r="BM65">
        <v>0.62554964725562501</v>
      </c>
      <c r="BN65">
        <v>0.5</v>
      </c>
      <c r="BO65" t="s">
        <v>254</v>
      </c>
      <c r="BP65">
        <v>1684848550.9516101</v>
      </c>
      <c r="BQ65">
        <v>399.97648387096802</v>
      </c>
      <c r="BR65">
        <v>402.452838709677</v>
      </c>
      <c r="BS65">
        <v>15.8763774193548</v>
      </c>
      <c r="BT65">
        <v>15.2041387096774</v>
      </c>
      <c r="BU65">
        <v>500.00832258064497</v>
      </c>
      <c r="BV65">
        <v>95.318245161290307</v>
      </c>
      <c r="BW65">
        <v>0.19991493548387099</v>
      </c>
      <c r="BX65">
        <v>27.918377419354801</v>
      </c>
      <c r="BY65">
        <v>27.996351612903201</v>
      </c>
      <c r="BZ65">
        <v>999.9</v>
      </c>
      <c r="CA65">
        <v>9999.5161290322594</v>
      </c>
      <c r="CB65">
        <v>0</v>
      </c>
      <c r="CC65">
        <v>74.222200000000001</v>
      </c>
      <c r="CD65">
        <v>1000.0164516129</v>
      </c>
      <c r="CE65">
        <v>0.96001354838709696</v>
      </c>
      <c r="CF65">
        <v>3.9986780645161299E-2</v>
      </c>
      <c r="CG65">
        <v>0</v>
      </c>
      <c r="CH65">
        <v>2.3427709677419402</v>
      </c>
      <c r="CI65">
        <v>0</v>
      </c>
      <c r="CJ65">
        <v>631.97238709677401</v>
      </c>
      <c r="CK65">
        <v>9334.52193548387</v>
      </c>
      <c r="CL65">
        <v>40</v>
      </c>
      <c r="CM65">
        <v>42.741870967741903</v>
      </c>
      <c r="CN65">
        <v>41.128999999999998</v>
      </c>
      <c r="CO65">
        <v>41.25</v>
      </c>
      <c r="CP65">
        <v>39.936999999999998</v>
      </c>
      <c r="CQ65">
        <v>960.02645161290297</v>
      </c>
      <c r="CR65">
        <v>39.9916129032258</v>
      </c>
      <c r="CS65">
        <v>0</v>
      </c>
      <c r="CT65">
        <v>59.399999856948902</v>
      </c>
      <c r="CU65">
        <v>2.3364846153846202</v>
      </c>
      <c r="CV65">
        <v>0.431350425597952</v>
      </c>
      <c r="CW65">
        <v>-0.28649572649246302</v>
      </c>
      <c r="CX65">
        <v>631.99738461538504</v>
      </c>
      <c r="CY65">
        <v>15</v>
      </c>
      <c r="CZ65">
        <v>1684845489.5999999</v>
      </c>
      <c r="DA65" t="s">
        <v>255</v>
      </c>
      <c r="DB65">
        <v>4</v>
      </c>
      <c r="DC65">
        <v>-3.907</v>
      </c>
      <c r="DD65">
        <v>0.34699999999999998</v>
      </c>
      <c r="DE65">
        <v>402</v>
      </c>
      <c r="DF65">
        <v>15</v>
      </c>
      <c r="DG65">
        <v>1.34</v>
      </c>
      <c r="DH65">
        <v>0.2</v>
      </c>
      <c r="DI65">
        <v>-2.4690113461538501</v>
      </c>
      <c r="DJ65">
        <v>-0.13177524270826399</v>
      </c>
      <c r="DK65">
        <v>9.6674330934583705E-2</v>
      </c>
      <c r="DL65">
        <v>1</v>
      </c>
      <c r="DM65">
        <v>2.3842659090909102</v>
      </c>
      <c r="DN65">
        <v>-0.28999681132059801</v>
      </c>
      <c r="DO65">
        <v>0.19126043042642399</v>
      </c>
      <c r="DP65">
        <v>1</v>
      </c>
      <c r="DQ65">
        <v>0.66995215384615403</v>
      </c>
      <c r="DR65">
        <v>1.7951204473363801E-2</v>
      </c>
      <c r="DS65">
        <v>3.5279533802552499E-3</v>
      </c>
      <c r="DT65">
        <v>1</v>
      </c>
      <c r="DU65">
        <v>3</v>
      </c>
      <c r="DV65">
        <v>3</v>
      </c>
      <c r="DW65" t="s">
        <v>260</v>
      </c>
      <c r="DX65">
        <v>100</v>
      </c>
      <c r="DY65">
        <v>100</v>
      </c>
      <c r="DZ65">
        <v>-3.907</v>
      </c>
      <c r="EA65">
        <v>0.34699999999999998</v>
      </c>
      <c r="EB65">
        <v>2</v>
      </c>
      <c r="EC65">
        <v>515.19500000000005</v>
      </c>
      <c r="ED65">
        <v>415.71800000000002</v>
      </c>
      <c r="EE65">
        <v>25.65</v>
      </c>
      <c r="EF65">
        <v>30.293600000000001</v>
      </c>
      <c r="EG65">
        <v>30.0001</v>
      </c>
      <c r="EH65">
        <v>30.441199999999998</v>
      </c>
      <c r="EI65">
        <v>30.4682</v>
      </c>
      <c r="EJ65">
        <v>20.165299999999998</v>
      </c>
      <c r="EK65">
        <v>29.353899999999999</v>
      </c>
      <c r="EL65">
        <v>0</v>
      </c>
      <c r="EM65">
        <v>25.653700000000001</v>
      </c>
      <c r="EN65">
        <v>402.49900000000002</v>
      </c>
      <c r="EO65">
        <v>15.248200000000001</v>
      </c>
      <c r="EP65">
        <v>100.48699999999999</v>
      </c>
      <c r="EQ65">
        <v>90.366100000000003</v>
      </c>
    </row>
    <row r="66" spans="1:147" x14ac:dyDescent="0.3">
      <c r="A66">
        <v>50</v>
      </c>
      <c r="B66">
        <v>1684848619</v>
      </c>
      <c r="C66">
        <v>3061.9000000953702</v>
      </c>
      <c r="D66" t="s">
        <v>403</v>
      </c>
      <c r="E66" t="s">
        <v>404</v>
      </c>
      <c r="F66">
        <v>1684848610.98387</v>
      </c>
      <c r="G66">
        <f t="shared" si="43"/>
        <v>5.5678813636779005E-3</v>
      </c>
      <c r="H66">
        <f t="shared" si="44"/>
        <v>17.879467904959924</v>
      </c>
      <c r="I66">
        <f t="shared" si="45"/>
        <v>399.99535483871</v>
      </c>
      <c r="J66">
        <f t="shared" si="46"/>
        <v>262.12429517133745</v>
      </c>
      <c r="K66">
        <f t="shared" si="47"/>
        <v>25.037071178840826</v>
      </c>
      <c r="L66">
        <f t="shared" si="48"/>
        <v>38.205966996521106</v>
      </c>
      <c r="M66">
        <f t="shared" si="49"/>
        <v>0.23652954952289224</v>
      </c>
      <c r="N66">
        <f t="shared" si="50"/>
        <v>3.3594253136650312</v>
      </c>
      <c r="O66">
        <f t="shared" si="51"/>
        <v>0.22765187211965252</v>
      </c>
      <c r="P66">
        <f t="shared" si="52"/>
        <v>0.14305228220085478</v>
      </c>
      <c r="Q66">
        <f t="shared" si="53"/>
        <v>161.84875623995893</v>
      </c>
      <c r="R66">
        <f t="shared" si="54"/>
        <v>27.475733502802331</v>
      </c>
      <c r="S66">
        <f t="shared" si="55"/>
        <v>27.977790322580599</v>
      </c>
      <c r="T66">
        <f t="shared" si="56"/>
        <v>3.7899290929401523</v>
      </c>
      <c r="U66">
        <f t="shared" si="57"/>
        <v>40.232178127117599</v>
      </c>
      <c r="V66">
        <f t="shared" si="58"/>
        <v>1.5187291658648725</v>
      </c>
      <c r="W66">
        <f t="shared" si="59"/>
        <v>3.7749116169308445</v>
      </c>
      <c r="X66">
        <f t="shared" si="60"/>
        <v>2.2711999270752798</v>
      </c>
      <c r="Y66">
        <f t="shared" si="61"/>
        <v>-245.54356813819541</v>
      </c>
      <c r="Z66">
        <f t="shared" si="62"/>
        <v>-12.329728628436815</v>
      </c>
      <c r="AA66">
        <f t="shared" si="63"/>
        <v>-0.79956860466465363</v>
      </c>
      <c r="AB66">
        <f t="shared" si="64"/>
        <v>-96.824109131337934</v>
      </c>
      <c r="AC66">
        <v>-3.9566919212573E-2</v>
      </c>
      <c r="AD66">
        <v>4.4417333068612397E-2</v>
      </c>
      <c r="AE66">
        <v>3.34712309121368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50299.373605875771</v>
      </c>
      <c r="AK66" t="s">
        <v>251</v>
      </c>
      <c r="AL66">
        <v>2.31573846153846</v>
      </c>
      <c r="AM66">
        <v>1.39236</v>
      </c>
      <c r="AN66">
        <f t="shared" si="68"/>
        <v>-0.92337846153845993</v>
      </c>
      <c r="AO66">
        <f t="shared" si="69"/>
        <v>-0.66317508513492196</v>
      </c>
      <c r="AP66">
        <v>-0.43471319720601198</v>
      </c>
      <c r="AQ66" t="s">
        <v>405</v>
      </c>
      <c r="AR66">
        <v>2.30245384615385</v>
      </c>
      <c r="AS66">
        <v>1.5711999999999999</v>
      </c>
      <c r="AT66">
        <f t="shared" si="70"/>
        <v>-0.4654110527964932</v>
      </c>
      <c r="AU66">
        <v>0.5</v>
      </c>
      <c r="AV66">
        <f t="shared" si="71"/>
        <v>841.21020534187437</v>
      </c>
      <c r="AW66">
        <f t="shared" si="72"/>
        <v>17.879467904959924</v>
      </c>
      <c r="AX66">
        <f t="shared" si="73"/>
        <v>-195.754263645658</v>
      </c>
      <c r="AY66">
        <f t="shared" si="74"/>
        <v>1</v>
      </c>
      <c r="AZ66">
        <f t="shared" si="75"/>
        <v>2.1771230289250841E-2</v>
      </c>
      <c r="BA66">
        <f t="shared" si="76"/>
        <v>-0.11382382892057021</v>
      </c>
      <c r="BB66" t="s">
        <v>253</v>
      </c>
      <c r="BC66">
        <v>0</v>
      </c>
      <c r="BD66">
        <f t="shared" si="77"/>
        <v>1.5711999999999999</v>
      </c>
      <c r="BE66">
        <f t="shared" si="78"/>
        <v>-0.46541105279649314</v>
      </c>
      <c r="BF66">
        <f t="shared" si="79"/>
        <v>-0.1284437932718549</v>
      </c>
      <c r="BG66">
        <f t="shared" si="80"/>
        <v>0.98215724764955781</v>
      </c>
      <c r="BH66">
        <f t="shared" si="81"/>
        <v>0.19368006451225955</v>
      </c>
      <c r="BI66">
        <f t="shared" si="82"/>
        <v>1000.01219354839</v>
      </c>
      <c r="BJ66">
        <f t="shared" si="83"/>
        <v>841.21020534187437</v>
      </c>
      <c r="BK66">
        <f t="shared" si="84"/>
        <v>0.84119994812960119</v>
      </c>
      <c r="BL66">
        <f t="shared" si="85"/>
        <v>0.19239989625920234</v>
      </c>
      <c r="BM66">
        <v>0.62554964725562501</v>
      </c>
      <c r="BN66">
        <v>0.5</v>
      </c>
      <c r="BO66" t="s">
        <v>254</v>
      </c>
      <c r="BP66">
        <v>1684848610.98387</v>
      </c>
      <c r="BQ66">
        <v>399.99535483871</v>
      </c>
      <c r="BR66">
        <v>402.51087096774199</v>
      </c>
      <c r="BS66">
        <v>15.900254838709699</v>
      </c>
      <c r="BT66">
        <v>15.2147387096774</v>
      </c>
      <c r="BU66">
        <v>500.00367741935497</v>
      </c>
      <c r="BV66">
        <v>95.316083870967702</v>
      </c>
      <c r="BW66">
        <v>0.199942838709677</v>
      </c>
      <c r="BX66">
        <v>27.909712903225799</v>
      </c>
      <c r="BY66">
        <v>27.977790322580599</v>
      </c>
      <c r="BZ66">
        <v>999.9</v>
      </c>
      <c r="CA66">
        <v>10010.6451612903</v>
      </c>
      <c r="CB66">
        <v>0</v>
      </c>
      <c r="CC66">
        <v>74.225651612903206</v>
      </c>
      <c r="CD66">
        <v>1000.01219354839</v>
      </c>
      <c r="CE66">
        <v>0.96000070967741902</v>
      </c>
      <c r="CF66">
        <v>3.9999600000000003E-2</v>
      </c>
      <c r="CG66">
        <v>0</v>
      </c>
      <c r="CH66">
        <v>2.3298322580645201</v>
      </c>
      <c r="CI66">
        <v>0</v>
      </c>
      <c r="CJ66">
        <v>632.28796774193597</v>
      </c>
      <c r="CK66">
        <v>9334.4306451612902</v>
      </c>
      <c r="CL66">
        <v>40.125</v>
      </c>
      <c r="CM66">
        <v>42.860774193548401</v>
      </c>
      <c r="CN66">
        <v>41.277999999999999</v>
      </c>
      <c r="CO66">
        <v>41.375</v>
      </c>
      <c r="CP66">
        <v>40.061999999999998</v>
      </c>
      <c r="CQ66">
        <v>960.012258064516</v>
      </c>
      <c r="CR66">
        <v>39.998709677419399</v>
      </c>
      <c r="CS66">
        <v>0</v>
      </c>
      <c r="CT66">
        <v>59.200000047683702</v>
      </c>
      <c r="CU66">
        <v>2.30245384615385</v>
      </c>
      <c r="CV66">
        <v>0.19044786584836401</v>
      </c>
      <c r="CW66">
        <v>3.5761367583023298</v>
      </c>
      <c r="CX66">
        <v>632.30992307692304</v>
      </c>
      <c r="CY66">
        <v>15</v>
      </c>
      <c r="CZ66">
        <v>1684845489.5999999</v>
      </c>
      <c r="DA66" t="s">
        <v>255</v>
      </c>
      <c r="DB66">
        <v>4</v>
      </c>
      <c r="DC66">
        <v>-3.907</v>
      </c>
      <c r="DD66">
        <v>0.34699999999999998</v>
      </c>
      <c r="DE66">
        <v>402</v>
      </c>
      <c r="DF66">
        <v>15</v>
      </c>
      <c r="DG66">
        <v>1.34</v>
      </c>
      <c r="DH66">
        <v>0.2</v>
      </c>
      <c r="DI66">
        <v>-2.4946590384615401</v>
      </c>
      <c r="DJ66">
        <v>-0.13526330203602299</v>
      </c>
      <c r="DK66">
        <v>0.111349979435244</v>
      </c>
      <c r="DL66">
        <v>1</v>
      </c>
      <c r="DM66">
        <v>2.2987409090909101</v>
      </c>
      <c r="DN66">
        <v>3.2010937008225902E-2</v>
      </c>
      <c r="DO66">
        <v>0.21331981039806</v>
      </c>
      <c r="DP66">
        <v>1</v>
      </c>
      <c r="DQ66">
        <v>0.68474976923076902</v>
      </c>
      <c r="DR66">
        <v>8.1276608415840699E-3</v>
      </c>
      <c r="DS66">
        <v>2.6726530726500098E-3</v>
      </c>
      <c r="DT66">
        <v>1</v>
      </c>
      <c r="DU66">
        <v>3</v>
      </c>
      <c r="DV66">
        <v>3</v>
      </c>
      <c r="DW66" t="s">
        <v>260</v>
      </c>
      <c r="DX66">
        <v>100</v>
      </c>
      <c r="DY66">
        <v>100</v>
      </c>
      <c r="DZ66">
        <v>-3.907</v>
      </c>
      <c r="EA66">
        <v>0.34699999999999998</v>
      </c>
      <c r="EB66">
        <v>2</v>
      </c>
      <c r="EC66">
        <v>515.53399999999999</v>
      </c>
      <c r="ED66">
        <v>415.298</v>
      </c>
      <c r="EE66">
        <v>25.636700000000001</v>
      </c>
      <c r="EF66">
        <v>30.299299999999999</v>
      </c>
      <c r="EG66">
        <v>29.9999</v>
      </c>
      <c r="EH66">
        <v>30.451599999999999</v>
      </c>
      <c r="EI66">
        <v>30.4786</v>
      </c>
      <c r="EJ66">
        <v>20.163</v>
      </c>
      <c r="EK66">
        <v>29.353899999999999</v>
      </c>
      <c r="EL66">
        <v>0</v>
      </c>
      <c r="EM66">
        <v>25.6416</v>
      </c>
      <c r="EN66">
        <v>402.45499999999998</v>
      </c>
      <c r="EO66">
        <v>15.245900000000001</v>
      </c>
      <c r="EP66">
        <v>100.485</v>
      </c>
      <c r="EQ66">
        <v>90.364699999999999</v>
      </c>
    </row>
    <row r="67" spans="1:147" x14ac:dyDescent="0.3">
      <c r="A67">
        <v>51</v>
      </c>
      <c r="B67">
        <v>1684848679</v>
      </c>
      <c r="C67">
        <v>3121.9000000953702</v>
      </c>
      <c r="D67" t="s">
        <v>406</v>
      </c>
      <c r="E67" t="s">
        <v>407</v>
      </c>
      <c r="F67">
        <v>1684848671</v>
      </c>
      <c r="G67">
        <f t="shared" si="43"/>
        <v>5.6596078466195441E-3</v>
      </c>
      <c r="H67">
        <f t="shared" si="44"/>
        <v>17.657163934759996</v>
      </c>
      <c r="I67">
        <f t="shared" si="45"/>
        <v>400.002580645161</v>
      </c>
      <c r="J67">
        <f t="shared" si="46"/>
        <v>265.67617435203709</v>
      </c>
      <c r="K67">
        <f t="shared" si="47"/>
        <v>25.376512445444533</v>
      </c>
      <c r="L67">
        <f t="shared" si="48"/>
        <v>38.206928004396815</v>
      </c>
      <c r="M67">
        <f t="shared" si="49"/>
        <v>0.24068132986481278</v>
      </c>
      <c r="N67">
        <f t="shared" si="50"/>
        <v>3.3540511679975786</v>
      </c>
      <c r="O67">
        <f t="shared" si="51"/>
        <v>0.23148165571962309</v>
      </c>
      <c r="P67">
        <f t="shared" si="52"/>
        <v>0.14547329022316985</v>
      </c>
      <c r="Q67">
        <f t="shared" si="53"/>
        <v>161.85080392069639</v>
      </c>
      <c r="R67">
        <f t="shared" si="54"/>
        <v>27.458608355776942</v>
      </c>
      <c r="S67">
        <f t="shared" si="55"/>
        <v>27.981283870967701</v>
      </c>
      <c r="T67">
        <f t="shared" si="56"/>
        <v>3.7907011530859345</v>
      </c>
      <c r="U67">
        <f t="shared" si="57"/>
        <v>40.26296109859355</v>
      </c>
      <c r="V67">
        <f t="shared" si="58"/>
        <v>1.5202922318587502</v>
      </c>
      <c r="W67">
        <f t="shared" si="59"/>
        <v>3.7759076589919678</v>
      </c>
      <c r="X67">
        <f t="shared" si="60"/>
        <v>2.2704089212271841</v>
      </c>
      <c r="Y67">
        <f t="shared" si="61"/>
        <v>-249.58870603592189</v>
      </c>
      <c r="Z67">
        <f t="shared" si="62"/>
        <v>-12.123931169465633</v>
      </c>
      <c r="AA67">
        <f t="shared" si="63"/>
        <v>-0.78751409510594872</v>
      </c>
      <c r="AB67">
        <f t="shared" si="64"/>
        <v>-100.64934737979709</v>
      </c>
      <c r="AC67">
        <v>-3.9487465892201701E-2</v>
      </c>
      <c r="AD67">
        <v>4.4328139756002499E-2</v>
      </c>
      <c r="AE67">
        <v>3.34177364932507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50201.752081799823</v>
      </c>
      <c r="AK67" t="s">
        <v>251</v>
      </c>
      <c r="AL67">
        <v>2.31573846153846</v>
      </c>
      <c r="AM67">
        <v>1.39236</v>
      </c>
      <c r="AN67">
        <f t="shared" si="68"/>
        <v>-0.92337846153845993</v>
      </c>
      <c r="AO67">
        <f t="shared" si="69"/>
        <v>-0.66317508513492196</v>
      </c>
      <c r="AP67">
        <v>-0.43471319720601198</v>
      </c>
      <c r="AQ67" t="s">
        <v>408</v>
      </c>
      <c r="AR67">
        <v>2.4819076923076899</v>
      </c>
      <c r="AS67">
        <v>1.7836000000000001</v>
      </c>
      <c r="AT67">
        <f t="shared" si="70"/>
        <v>-0.39151586247347492</v>
      </c>
      <c r="AU67">
        <v>0.5</v>
      </c>
      <c r="AV67">
        <f t="shared" si="71"/>
        <v>841.22279109659848</v>
      </c>
      <c r="AW67">
        <f t="shared" si="72"/>
        <v>17.657163934759996</v>
      </c>
      <c r="AX67">
        <f t="shared" si="73"/>
        <v>-164.6760332942643</v>
      </c>
      <c r="AY67">
        <f t="shared" si="74"/>
        <v>1</v>
      </c>
      <c r="AZ67">
        <f t="shared" si="75"/>
        <v>2.1506641669065883E-2</v>
      </c>
      <c r="BA67">
        <f t="shared" si="76"/>
        <v>-0.21935411527248264</v>
      </c>
      <c r="BB67" t="s">
        <v>253</v>
      </c>
      <c r="BC67">
        <v>0</v>
      </c>
      <c r="BD67">
        <f t="shared" si="77"/>
        <v>1.7836000000000001</v>
      </c>
      <c r="BE67">
        <f t="shared" si="78"/>
        <v>-0.39151586247347492</v>
      </c>
      <c r="BF67">
        <f t="shared" si="79"/>
        <v>-0.28099054842138527</v>
      </c>
      <c r="BG67">
        <f t="shared" si="80"/>
        <v>1.3122669056636498</v>
      </c>
      <c r="BH67">
        <f t="shared" si="81"/>
        <v>0.42370492305846835</v>
      </c>
      <c r="BI67">
        <f t="shared" si="82"/>
        <v>1000.02741935484</v>
      </c>
      <c r="BJ67">
        <f t="shared" si="83"/>
        <v>841.22279109659848</v>
      </c>
      <c r="BK67">
        <f t="shared" si="84"/>
        <v>0.84119972594282155</v>
      </c>
      <c r="BL67">
        <f t="shared" si="85"/>
        <v>0.19239945188564309</v>
      </c>
      <c r="BM67">
        <v>0.62554964725562501</v>
      </c>
      <c r="BN67">
        <v>0.5</v>
      </c>
      <c r="BO67" t="s">
        <v>254</v>
      </c>
      <c r="BP67">
        <v>1684848671</v>
      </c>
      <c r="BQ67">
        <v>400.002580645161</v>
      </c>
      <c r="BR67">
        <v>402.49480645161299</v>
      </c>
      <c r="BS67">
        <v>15.9165064516129</v>
      </c>
      <c r="BT67">
        <v>15.219729032258099</v>
      </c>
      <c r="BU67">
        <v>500.01841935483901</v>
      </c>
      <c r="BV67">
        <v>95.316648387096805</v>
      </c>
      <c r="BW67">
        <v>0.20005538709677401</v>
      </c>
      <c r="BX67">
        <v>27.914235483871</v>
      </c>
      <c r="BY67">
        <v>27.981283870967701</v>
      </c>
      <c r="BZ67">
        <v>999.9</v>
      </c>
      <c r="CA67">
        <v>9990.4838709677406</v>
      </c>
      <c r="CB67">
        <v>0</v>
      </c>
      <c r="CC67">
        <v>74.229103225806497</v>
      </c>
      <c r="CD67">
        <v>1000.02741935484</v>
      </c>
      <c r="CE67">
        <v>0.96000764516129</v>
      </c>
      <c r="CF67">
        <v>3.9992583870967699E-2</v>
      </c>
      <c r="CG67">
        <v>0</v>
      </c>
      <c r="CH67">
        <v>2.49490967741936</v>
      </c>
      <c r="CI67">
        <v>0</v>
      </c>
      <c r="CJ67">
        <v>632.48577419354797</v>
      </c>
      <c r="CK67">
        <v>9334.61</v>
      </c>
      <c r="CL67">
        <v>40.25</v>
      </c>
      <c r="CM67">
        <v>42.995935483871001</v>
      </c>
      <c r="CN67">
        <v>41.411000000000001</v>
      </c>
      <c r="CO67">
        <v>41.477645161290297</v>
      </c>
      <c r="CP67">
        <v>40.177</v>
      </c>
      <c r="CQ67">
        <v>960.03483870967705</v>
      </c>
      <c r="CR67">
        <v>39.991935483871003</v>
      </c>
      <c r="CS67">
        <v>0</v>
      </c>
      <c r="CT67">
        <v>59.600000143051098</v>
      </c>
      <c r="CU67">
        <v>2.4819076923076899</v>
      </c>
      <c r="CV67">
        <v>0.65145299894868502</v>
      </c>
      <c r="CW67">
        <v>0.53343589136847402</v>
      </c>
      <c r="CX67">
        <v>632.45173076923095</v>
      </c>
      <c r="CY67">
        <v>15</v>
      </c>
      <c r="CZ67">
        <v>1684845489.5999999</v>
      </c>
      <c r="DA67" t="s">
        <v>255</v>
      </c>
      <c r="DB67">
        <v>4</v>
      </c>
      <c r="DC67">
        <v>-3.907</v>
      </c>
      <c r="DD67">
        <v>0.34699999999999998</v>
      </c>
      <c r="DE67">
        <v>402</v>
      </c>
      <c r="DF67">
        <v>15</v>
      </c>
      <c r="DG67">
        <v>1.34</v>
      </c>
      <c r="DH67">
        <v>0.2</v>
      </c>
      <c r="DI67">
        <v>-2.49892615384615</v>
      </c>
      <c r="DJ67">
        <v>0.152743618201923</v>
      </c>
      <c r="DK67">
        <v>8.3935849981579297E-2</v>
      </c>
      <c r="DL67">
        <v>1</v>
      </c>
      <c r="DM67">
        <v>2.4458159090909102</v>
      </c>
      <c r="DN67">
        <v>0.46048974809603499</v>
      </c>
      <c r="DO67">
        <v>0.20473797882702099</v>
      </c>
      <c r="DP67">
        <v>1</v>
      </c>
      <c r="DQ67">
        <v>0.69601682692307698</v>
      </c>
      <c r="DR67">
        <v>9.4947374711848494E-3</v>
      </c>
      <c r="DS67">
        <v>2.67651114556844E-3</v>
      </c>
      <c r="DT67">
        <v>1</v>
      </c>
      <c r="DU67">
        <v>3</v>
      </c>
      <c r="DV67">
        <v>3</v>
      </c>
      <c r="DW67" t="s">
        <v>260</v>
      </c>
      <c r="DX67">
        <v>100</v>
      </c>
      <c r="DY67">
        <v>100</v>
      </c>
      <c r="DZ67">
        <v>-3.907</v>
      </c>
      <c r="EA67">
        <v>0.34699999999999998</v>
      </c>
      <c r="EB67">
        <v>2</v>
      </c>
      <c r="EC67">
        <v>515.21500000000003</v>
      </c>
      <c r="ED67">
        <v>415.61900000000003</v>
      </c>
      <c r="EE67">
        <v>25.690799999999999</v>
      </c>
      <c r="EF67">
        <v>30.304099999999998</v>
      </c>
      <c r="EG67">
        <v>30</v>
      </c>
      <c r="EH67">
        <v>30.459499999999998</v>
      </c>
      <c r="EI67">
        <v>30.489100000000001</v>
      </c>
      <c r="EJ67">
        <v>20.1676</v>
      </c>
      <c r="EK67">
        <v>29.353899999999999</v>
      </c>
      <c r="EL67">
        <v>0</v>
      </c>
      <c r="EM67">
        <v>25.6953</v>
      </c>
      <c r="EN67">
        <v>402.53100000000001</v>
      </c>
      <c r="EO67">
        <v>15.2125</v>
      </c>
      <c r="EP67">
        <v>100.48399999999999</v>
      </c>
      <c r="EQ67">
        <v>90.365099999999998</v>
      </c>
    </row>
    <row r="68" spans="1:147" x14ac:dyDescent="0.3">
      <c r="A68">
        <v>52</v>
      </c>
      <c r="B68">
        <v>1684848739</v>
      </c>
      <c r="C68">
        <v>3181.9000000953702</v>
      </c>
      <c r="D68" t="s">
        <v>409</v>
      </c>
      <c r="E68" t="s">
        <v>410</v>
      </c>
      <c r="F68">
        <v>1684848731</v>
      </c>
      <c r="G68">
        <f t="shared" si="43"/>
        <v>5.7203337891128404E-3</v>
      </c>
      <c r="H68">
        <f t="shared" si="44"/>
        <v>17.867592477403768</v>
      </c>
      <c r="I68">
        <f t="shared" si="45"/>
        <v>399.99861290322599</v>
      </c>
      <c r="J68">
        <f t="shared" si="46"/>
        <v>265.46245789015256</v>
      </c>
      <c r="K68">
        <f t="shared" si="47"/>
        <v>25.355424593186921</v>
      </c>
      <c r="L68">
        <f t="shared" si="48"/>
        <v>38.205532893257143</v>
      </c>
      <c r="M68">
        <f t="shared" si="49"/>
        <v>0.24321890197818008</v>
      </c>
      <c r="N68">
        <f t="shared" si="50"/>
        <v>3.3540662726604675</v>
      </c>
      <c r="O68">
        <f t="shared" si="51"/>
        <v>0.23382832656732019</v>
      </c>
      <c r="P68">
        <f t="shared" si="52"/>
        <v>0.14695620073118512</v>
      </c>
      <c r="Q68">
        <f t="shared" si="53"/>
        <v>161.8442535935541</v>
      </c>
      <c r="R68">
        <f t="shared" si="54"/>
        <v>27.464791141391128</v>
      </c>
      <c r="S68">
        <f t="shared" si="55"/>
        <v>27.989841935483899</v>
      </c>
      <c r="T68">
        <f t="shared" si="56"/>
        <v>3.7925930307514295</v>
      </c>
      <c r="U68">
        <f t="shared" si="57"/>
        <v>40.233055219182312</v>
      </c>
      <c r="V68">
        <f t="shared" si="58"/>
        <v>1.5209465873095653</v>
      </c>
      <c r="W68">
        <f t="shared" si="59"/>
        <v>3.7803407646367573</v>
      </c>
      <c r="X68">
        <f t="shared" si="60"/>
        <v>2.2716464434418642</v>
      </c>
      <c r="Y68">
        <f t="shared" si="61"/>
        <v>-252.26672009987627</v>
      </c>
      <c r="Z68">
        <f t="shared" si="62"/>
        <v>-10.034005445746894</v>
      </c>
      <c r="AA68">
        <f t="shared" si="63"/>
        <v>-0.65185247087331288</v>
      </c>
      <c r="AB68">
        <f t="shared" si="64"/>
        <v>-101.10832442294237</v>
      </c>
      <c r="AC68">
        <v>-3.9487689132523998E-2</v>
      </c>
      <c r="AD68">
        <v>4.4328390362821102E-2</v>
      </c>
      <c r="AE68">
        <v>3.3417886845776499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50198.614228612343</v>
      </c>
      <c r="AK68" t="s">
        <v>251</v>
      </c>
      <c r="AL68">
        <v>2.31573846153846</v>
      </c>
      <c r="AM68">
        <v>1.39236</v>
      </c>
      <c r="AN68">
        <f t="shared" si="68"/>
        <v>-0.92337846153845993</v>
      </c>
      <c r="AO68">
        <f t="shared" si="69"/>
        <v>-0.66317508513492196</v>
      </c>
      <c r="AP68">
        <v>-0.43471319720601198</v>
      </c>
      <c r="AQ68" t="s">
        <v>411</v>
      </c>
      <c r="AR68">
        <v>2.3806192307692302</v>
      </c>
      <c r="AS68">
        <v>1.57701</v>
      </c>
      <c r="AT68">
        <f t="shared" si="70"/>
        <v>-0.50957776473784588</v>
      </c>
      <c r="AU68">
        <v>0.5</v>
      </c>
      <c r="AV68">
        <f t="shared" si="71"/>
        <v>841.18968673518816</v>
      </c>
      <c r="AW68">
        <f t="shared" si="72"/>
        <v>17.867592477403768</v>
      </c>
      <c r="AX68">
        <f t="shared" si="73"/>
        <v>-214.32578014352299</v>
      </c>
      <c r="AY68">
        <f t="shared" si="74"/>
        <v>1</v>
      </c>
      <c r="AZ68">
        <f t="shared" si="75"/>
        <v>2.1757643921722809E-2</v>
      </c>
      <c r="BA68">
        <f t="shared" si="76"/>
        <v>-0.11708866779538492</v>
      </c>
      <c r="BB68" t="s">
        <v>253</v>
      </c>
      <c r="BC68">
        <v>0</v>
      </c>
      <c r="BD68">
        <f t="shared" si="77"/>
        <v>1.57701</v>
      </c>
      <c r="BE68">
        <f t="shared" si="78"/>
        <v>-0.50957776473784577</v>
      </c>
      <c r="BF68">
        <f t="shared" si="79"/>
        <v>-0.13261656468154787</v>
      </c>
      <c r="BG68">
        <f t="shared" si="80"/>
        <v>1.0878276289716129</v>
      </c>
      <c r="BH68">
        <f t="shared" si="81"/>
        <v>0.19997217575592005</v>
      </c>
      <c r="BI68">
        <f t="shared" si="82"/>
        <v>999.98819354838702</v>
      </c>
      <c r="BJ68">
        <f t="shared" si="83"/>
        <v>841.18968673518816</v>
      </c>
      <c r="BK68">
        <f t="shared" si="84"/>
        <v>0.84119961831777867</v>
      </c>
      <c r="BL68">
        <f t="shared" si="85"/>
        <v>0.19239923663555769</v>
      </c>
      <c r="BM68">
        <v>0.62554964725562501</v>
      </c>
      <c r="BN68">
        <v>0.5</v>
      </c>
      <c r="BO68" t="s">
        <v>254</v>
      </c>
      <c r="BP68">
        <v>1684848731</v>
      </c>
      <c r="BQ68">
        <v>399.99861290322599</v>
      </c>
      <c r="BR68">
        <v>402.52025806451599</v>
      </c>
      <c r="BS68">
        <v>15.923780645161299</v>
      </c>
      <c r="BT68">
        <v>15.2195161290323</v>
      </c>
      <c r="BU68">
        <v>500.00700000000001</v>
      </c>
      <c r="BV68">
        <v>95.314109677419296</v>
      </c>
      <c r="BW68">
        <v>0.200053774193548</v>
      </c>
      <c r="BX68">
        <v>27.9343516129032</v>
      </c>
      <c r="BY68">
        <v>27.989841935483899</v>
      </c>
      <c r="BZ68">
        <v>999.9</v>
      </c>
      <c r="CA68">
        <v>9990.8064516128998</v>
      </c>
      <c r="CB68">
        <v>0</v>
      </c>
      <c r="CC68">
        <v>74.222200000000001</v>
      </c>
      <c r="CD68">
        <v>999.98819354838702</v>
      </c>
      <c r="CE68">
        <v>0.960011709677419</v>
      </c>
      <c r="CF68">
        <v>3.9988567741935502E-2</v>
      </c>
      <c r="CG68">
        <v>0</v>
      </c>
      <c r="CH68">
        <v>2.39830967741936</v>
      </c>
      <c r="CI68">
        <v>0</v>
      </c>
      <c r="CJ68">
        <v>632.52599999999995</v>
      </c>
      <c r="CK68">
        <v>9334.2506451612899</v>
      </c>
      <c r="CL68">
        <v>40.375</v>
      </c>
      <c r="CM68">
        <v>43.061999999999998</v>
      </c>
      <c r="CN68">
        <v>41.508000000000003</v>
      </c>
      <c r="CO68">
        <v>41.561999999999998</v>
      </c>
      <c r="CP68">
        <v>40.25</v>
      </c>
      <c r="CQ68">
        <v>960.00064516128998</v>
      </c>
      <c r="CR68">
        <v>39.986774193548399</v>
      </c>
      <c r="CS68">
        <v>0</v>
      </c>
      <c r="CT68">
        <v>59.400000095367403</v>
      </c>
      <c r="CU68">
        <v>2.3806192307692302</v>
      </c>
      <c r="CV68">
        <v>-1.0732205103485599</v>
      </c>
      <c r="CW68">
        <v>-0.33052991278903598</v>
      </c>
      <c r="CX68">
        <v>632.54600000000005</v>
      </c>
      <c r="CY68">
        <v>15</v>
      </c>
      <c r="CZ68">
        <v>1684845489.5999999</v>
      </c>
      <c r="DA68" t="s">
        <v>255</v>
      </c>
      <c r="DB68">
        <v>4</v>
      </c>
      <c r="DC68">
        <v>-3.907</v>
      </c>
      <c r="DD68">
        <v>0.34699999999999998</v>
      </c>
      <c r="DE68">
        <v>402</v>
      </c>
      <c r="DF68">
        <v>15</v>
      </c>
      <c r="DG68">
        <v>1.34</v>
      </c>
      <c r="DH68">
        <v>0.2</v>
      </c>
      <c r="DI68">
        <v>-2.5031880769230801</v>
      </c>
      <c r="DJ68">
        <v>-0.19052604798088499</v>
      </c>
      <c r="DK68">
        <v>0.10993612792537701</v>
      </c>
      <c r="DL68">
        <v>1</v>
      </c>
      <c r="DM68">
        <v>2.3545454545454501</v>
      </c>
      <c r="DN68">
        <v>0.10128434282662301</v>
      </c>
      <c r="DO68">
        <v>0.20893139745613901</v>
      </c>
      <c r="DP68">
        <v>1</v>
      </c>
      <c r="DQ68">
        <v>0.70450692307692298</v>
      </c>
      <c r="DR68">
        <v>-2.4601178178084901E-3</v>
      </c>
      <c r="DS68">
        <v>2.5912557383969402E-3</v>
      </c>
      <c r="DT68">
        <v>1</v>
      </c>
      <c r="DU68">
        <v>3</v>
      </c>
      <c r="DV68">
        <v>3</v>
      </c>
      <c r="DW68" t="s">
        <v>260</v>
      </c>
      <c r="DX68">
        <v>100</v>
      </c>
      <c r="DY68">
        <v>100</v>
      </c>
      <c r="DZ68">
        <v>-3.907</v>
      </c>
      <c r="EA68">
        <v>0.34699999999999998</v>
      </c>
      <c r="EB68">
        <v>2</v>
      </c>
      <c r="EC68">
        <v>515.89300000000003</v>
      </c>
      <c r="ED68">
        <v>415.30399999999997</v>
      </c>
      <c r="EE68">
        <v>25.700600000000001</v>
      </c>
      <c r="EF68">
        <v>30.306699999999999</v>
      </c>
      <c r="EG68">
        <v>30.0002</v>
      </c>
      <c r="EH68">
        <v>30.464700000000001</v>
      </c>
      <c r="EI68">
        <v>30.4969</v>
      </c>
      <c r="EJ68">
        <v>20.16</v>
      </c>
      <c r="EK68">
        <v>29.625</v>
      </c>
      <c r="EL68">
        <v>0</v>
      </c>
      <c r="EM68">
        <v>25.7074</v>
      </c>
      <c r="EN68">
        <v>402.29199999999997</v>
      </c>
      <c r="EO68">
        <v>15.1395</v>
      </c>
      <c r="EP68">
        <v>100.485</v>
      </c>
      <c r="EQ68">
        <v>90.366100000000003</v>
      </c>
    </row>
    <row r="69" spans="1:147" x14ac:dyDescent="0.3">
      <c r="A69">
        <v>53</v>
      </c>
      <c r="B69">
        <v>1684848799</v>
      </c>
      <c r="C69">
        <v>3241.9000000953702</v>
      </c>
      <c r="D69" t="s">
        <v>412</v>
      </c>
      <c r="E69" t="s">
        <v>413</v>
      </c>
      <c r="F69">
        <v>1684848791</v>
      </c>
      <c r="G69">
        <f t="shared" si="43"/>
        <v>5.8748523414738126E-3</v>
      </c>
      <c r="H69">
        <f t="shared" si="44"/>
        <v>17.800921893062732</v>
      </c>
      <c r="I69">
        <f t="shared" si="45"/>
        <v>399.99638709677401</v>
      </c>
      <c r="J69">
        <f t="shared" si="46"/>
        <v>268.77531704249151</v>
      </c>
      <c r="K69">
        <f t="shared" si="47"/>
        <v>25.671876788094185</v>
      </c>
      <c r="L69">
        <f t="shared" si="48"/>
        <v>38.205360812978988</v>
      </c>
      <c r="M69">
        <f t="shared" si="49"/>
        <v>0.24949580891138992</v>
      </c>
      <c r="N69">
        <f t="shared" si="50"/>
        <v>3.3585142718587795</v>
      </c>
      <c r="O69">
        <f t="shared" si="51"/>
        <v>0.23963737749780695</v>
      </c>
      <c r="P69">
        <f t="shared" si="52"/>
        <v>0.15062664395949027</v>
      </c>
      <c r="Q69">
        <f t="shared" si="53"/>
        <v>161.84696079029973</v>
      </c>
      <c r="R69">
        <f t="shared" si="54"/>
        <v>27.43713299948249</v>
      </c>
      <c r="S69">
        <f t="shared" si="55"/>
        <v>27.979825806451601</v>
      </c>
      <c r="T69">
        <f t="shared" si="56"/>
        <v>3.7903789100085907</v>
      </c>
      <c r="U69">
        <f t="shared" si="57"/>
        <v>40.027672718434232</v>
      </c>
      <c r="V69">
        <f t="shared" si="58"/>
        <v>1.5138077386686593</v>
      </c>
      <c r="W69">
        <f t="shared" si="59"/>
        <v>3.7819029582788972</v>
      </c>
      <c r="X69">
        <f t="shared" si="60"/>
        <v>2.2765711713399313</v>
      </c>
      <c r="Y69">
        <f t="shared" si="61"/>
        <v>-259.08098825899515</v>
      </c>
      <c r="Z69">
        <f t="shared" si="62"/>
        <v>-6.9511138682898705</v>
      </c>
      <c r="AA69">
        <f t="shared" si="63"/>
        <v>-0.45096982024037124</v>
      </c>
      <c r="AB69">
        <f t="shared" si="64"/>
        <v>-104.63611115722566</v>
      </c>
      <c r="AC69">
        <v>-3.9553446396199801E-2</v>
      </c>
      <c r="AD69">
        <v>4.4402208651949999E-2</v>
      </c>
      <c r="AE69">
        <v>3.3462162384013499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50277.61182071644</v>
      </c>
      <c r="AK69" t="s">
        <v>251</v>
      </c>
      <c r="AL69">
        <v>2.31573846153846</v>
      </c>
      <c r="AM69">
        <v>1.39236</v>
      </c>
      <c r="AN69">
        <f t="shared" si="68"/>
        <v>-0.92337846153845993</v>
      </c>
      <c r="AO69">
        <f t="shared" si="69"/>
        <v>-0.66317508513492196</v>
      </c>
      <c r="AP69">
        <v>-0.43471319720601198</v>
      </c>
      <c r="AQ69" t="s">
        <v>414</v>
      </c>
      <c r="AR69">
        <v>2.3104846153846199</v>
      </c>
      <c r="AS69">
        <v>1.7423999999999999</v>
      </c>
      <c r="AT69">
        <f t="shared" si="70"/>
        <v>-0.32603570671752746</v>
      </c>
      <c r="AU69">
        <v>0.5</v>
      </c>
      <c r="AV69">
        <f t="shared" si="71"/>
        <v>841.20196679995138</v>
      </c>
      <c r="AW69">
        <f t="shared" si="72"/>
        <v>17.800921893062732</v>
      </c>
      <c r="AX69">
        <f t="shared" si="73"/>
        <v>-137.13093886889811</v>
      </c>
      <c r="AY69">
        <f t="shared" si="74"/>
        <v>1</v>
      </c>
      <c r="AZ69">
        <f t="shared" si="75"/>
        <v>2.1678069964148589E-2</v>
      </c>
      <c r="BA69">
        <f t="shared" si="76"/>
        <v>-0.20089531680440767</v>
      </c>
      <c r="BB69" t="s">
        <v>253</v>
      </c>
      <c r="BC69">
        <v>0</v>
      </c>
      <c r="BD69">
        <f t="shared" si="77"/>
        <v>1.7423999999999999</v>
      </c>
      <c r="BE69">
        <f t="shared" si="78"/>
        <v>-0.32603570671752752</v>
      </c>
      <c r="BF69">
        <f t="shared" si="79"/>
        <v>-0.25140049987072299</v>
      </c>
      <c r="BG69">
        <f t="shared" si="80"/>
        <v>0.9908363968122037</v>
      </c>
      <c r="BH69">
        <f t="shared" si="81"/>
        <v>0.37908616518603977</v>
      </c>
      <c r="BI69">
        <f t="shared" si="82"/>
        <v>1000.0025483871</v>
      </c>
      <c r="BJ69">
        <f t="shared" si="83"/>
        <v>841.20196679995138</v>
      </c>
      <c r="BK69">
        <f t="shared" si="84"/>
        <v>0.84119982309717367</v>
      </c>
      <c r="BL69">
        <f t="shared" si="85"/>
        <v>0.1923996461943473</v>
      </c>
      <c r="BM69">
        <v>0.62554964725562501</v>
      </c>
      <c r="BN69">
        <v>0.5</v>
      </c>
      <c r="BO69" t="s">
        <v>254</v>
      </c>
      <c r="BP69">
        <v>1684848791</v>
      </c>
      <c r="BQ69">
        <v>399.99638709677401</v>
      </c>
      <c r="BR69">
        <v>402.51745161290302</v>
      </c>
      <c r="BS69">
        <v>15.849022580645199</v>
      </c>
      <c r="BT69">
        <v>15.1256709677419</v>
      </c>
      <c r="BU69">
        <v>500.00116129032301</v>
      </c>
      <c r="BV69">
        <v>95.314341935483895</v>
      </c>
      <c r="BW69">
        <v>0.19992280645161301</v>
      </c>
      <c r="BX69">
        <v>27.941435483871</v>
      </c>
      <c r="BY69">
        <v>27.979825806451601</v>
      </c>
      <c r="BZ69">
        <v>999.9</v>
      </c>
      <c r="CA69">
        <v>10007.419354838699</v>
      </c>
      <c r="CB69">
        <v>0</v>
      </c>
      <c r="CC69">
        <v>74.229103225806497</v>
      </c>
      <c r="CD69">
        <v>1000.0025483871</v>
      </c>
      <c r="CE69">
        <v>0.96000667741935497</v>
      </c>
      <c r="CF69">
        <v>3.9993590322580597E-2</v>
      </c>
      <c r="CG69">
        <v>0</v>
      </c>
      <c r="CH69">
        <v>2.2921225806451599</v>
      </c>
      <c r="CI69">
        <v>0</v>
      </c>
      <c r="CJ69">
        <v>632.55432258064502</v>
      </c>
      <c r="CK69">
        <v>9334.3674193548395</v>
      </c>
      <c r="CL69">
        <v>40.443096774193499</v>
      </c>
      <c r="CM69">
        <v>43.140999999999998</v>
      </c>
      <c r="CN69">
        <v>41.625</v>
      </c>
      <c r="CO69">
        <v>41.625</v>
      </c>
      <c r="CP69">
        <v>40.370935483871001</v>
      </c>
      <c r="CQ69">
        <v>960.00806451612902</v>
      </c>
      <c r="CR69">
        <v>39.994193548387102</v>
      </c>
      <c r="CS69">
        <v>0</v>
      </c>
      <c r="CT69">
        <v>59.200000047683702</v>
      </c>
      <c r="CU69">
        <v>2.3104846153846199</v>
      </c>
      <c r="CV69">
        <v>1.65743554335782E-2</v>
      </c>
      <c r="CW69">
        <v>-0.80919657462806605</v>
      </c>
      <c r="CX69">
        <v>632.55519230769198</v>
      </c>
      <c r="CY69">
        <v>15</v>
      </c>
      <c r="CZ69">
        <v>1684845489.5999999</v>
      </c>
      <c r="DA69" t="s">
        <v>255</v>
      </c>
      <c r="DB69">
        <v>4</v>
      </c>
      <c r="DC69">
        <v>-3.907</v>
      </c>
      <c r="DD69">
        <v>0.34699999999999998</v>
      </c>
      <c r="DE69">
        <v>402</v>
      </c>
      <c r="DF69">
        <v>15</v>
      </c>
      <c r="DG69">
        <v>1.34</v>
      </c>
      <c r="DH69">
        <v>0.2</v>
      </c>
      <c r="DI69">
        <v>-2.51331403846154</v>
      </c>
      <c r="DJ69">
        <v>-7.8554614530847694E-2</v>
      </c>
      <c r="DK69">
        <v>0.104071038575721</v>
      </c>
      <c r="DL69">
        <v>1</v>
      </c>
      <c r="DM69">
        <v>2.3090477272727301</v>
      </c>
      <c r="DN69">
        <v>6.6607033026039195E-2</v>
      </c>
      <c r="DO69">
        <v>0.21019472302068801</v>
      </c>
      <c r="DP69">
        <v>1</v>
      </c>
      <c r="DQ69">
        <v>0.72520603846153797</v>
      </c>
      <c r="DR69">
        <v>-2.03322598821832E-2</v>
      </c>
      <c r="DS69">
        <v>3.54898093694914E-3</v>
      </c>
      <c r="DT69">
        <v>1</v>
      </c>
      <c r="DU69">
        <v>3</v>
      </c>
      <c r="DV69">
        <v>3</v>
      </c>
      <c r="DW69" t="s">
        <v>260</v>
      </c>
      <c r="DX69">
        <v>100</v>
      </c>
      <c r="DY69">
        <v>100</v>
      </c>
      <c r="DZ69">
        <v>-3.907</v>
      </c>
      <c r="EA69">
        <v>0.34699999999999998</v>
      </c>
      <c r="EB69">
        <v>2</v>
      </c>
      <c r="EC69">
        <v>515.91399999999999</v>
      </c>
      <c r="ED69">
        <v>415.56900000000002</v>
      </c>
      <c r="EE69">
        <v>25.7012</v>
      </c>
      <c r="EF69">
        <v>30.304099999999998</v>
      </c>
      <c r="EG69">
        <v>30.0001</v>
      </c>
      <c r="EH69">
        <v>30.467400000000001</v>
      </c>
      <c r="EI69">
        <v>30.499500000000001</v>
      </c>
      <c r="EJ69">
        <v>20.162400000000002</v>
      </c>
      <c r="EK69">
        <v>30.767900000000001</v>
      </c>
      <c r="EL69">
        <v>0</v>
      </c>
      <c r="EM69">
        <v>25.7179</v>
      </c>
      <c r="EN69">
        <v>402.57900000000001</v>
      </c>
      <c r="EO69">
        <v>15.113099999999999</v>
      </c>
      <c r="EP69">
        <v>100.48699999999999</v>
      </c>
      <c r="EQ69">
        <v>90.369699999999995</v>
      </c>
    </row>
    <row r="70" spans="1:147" x14ac:dyDescent="0.3">
      <c r="A70">
        <v>54</v>
      </c>
      <c r="B70">
        <v>1684848859</v>
      </c>
      <c r="C70">
        <v>3301.9000000953702</v>
      </c>
      <c r="D70" t="s">
        <v>415</v>
      </c>
      <c r="E70" t="s">
        <v>416</v>
      </c>
      <c r="F70">
        <v>1684848851</v>
      </c>
      <c r="G70">
        <f t="shared" si="43"/>
        <v>5.8917043769691349E-3</v>
      </c>
      <c r="H70">
        <f t="shared" si="44"/>
        <v>17.730537669105701</v>
      </c>
      <c r="I70">
        <f t="shared" si="45"/>
        <v>400.01929032258101</v>
      </c>
      <c r="J70">
        <f t="shared" si="46"/>
        <v>269.52530569932128</v>
      </c>
      <c r="K70">
        <f t="shared" si="47"/>
        <v>25.743041490192773</v>
      </c>
      <c r="L70">
        <f t="shared" si="48"/>
        <v>38.206850970571416</v>
      </c>
      <c r="M70">
        <f t="shared" si="49"/>
        <v>0.25011844630855296</v>
      </c>
      <c r="N70">
        <f t="shared" si="50"/>
        <v>3.3568252695153635</v>
      </c>
      <c r="O70">
        <f t="shared" si="51"/>
        <v>0.24020702687027579</v>
      </c>
      <c r="P70">
        <f t="shared" si="52"/>
        <v>0.15098716725884168</v>
      </c>
      <c r="Q70">
        <f t="shared" si="53"/>
        <v>161.84359986896888</v>
      </c>
      <c r="R70">
        <f t="shared" si="54"/>
        <v>27.435534677454296</v>
      </c>
      <c r="S70">
        <f t="shared" si="55"/>
        <v>27.981258064516101</v>
      </c>
      <c r="T70">
        <f t="shared" si="56"/>
        <v>3.7906954494608693</v>
      </c>
      <c r="U70">
        <f t="shared" si="57"/>
        <v>40.001657127965927</v>
      </c>
      <c r="V70">
        <f t="shared" si="58"/>
        <v>1.5130455840544494</v>
      </c>
      <c r="W70">
        <f t="shared" si="59"/>
        <v>3.7824572597434973</v>
      </c>
      <c r="X70">
        <f t="shared" si="60"/>
        <v>2.2776498654064197</v>
      </c>
      <c r="Y70">
        <f t="shared" si="61"/>
        <v>-259.82416302433887</v>
      </c>
      <c r="Z70">
        <f t="shared" si="62"/>
        <v>-6.752050367782874</v>
      </c>
      <c r="AA70">
        <f t="shared" si="63"/>
        <v>-0.43828413580034131</v>
      </c>
      <c r="AB70">
        <f t="shared" si="64"/>
        <v>-105.17089765895319</v>
      </c>
      <c r="AC70">
        <v>-3.9528472754005603E-2</v>
      </c>
      <c r="AD70">
        <v>4.4374173550775803E-2</v>
      </c>
      <c r="AE70">
        <v>3.3445350009106898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50246.708887612425</v>
      </c>
      <c r="AK70" t="s">
        <v>251</v>
      </c>
      <c r="AL70">
        <v>2.31573846153846</v>
      </c>
      <c r="AM70">
        <v>1.39236</v>
      </c>
      <c r="AN70">
        <f t="shared" si="68"/>
        <v>-0.92337846153845993</v>
      </c>
      <c r="AO70">
        <f t="shared" si="69"/>
        <v>-0.66317508513492196</v>
      </c>
      <c r="AP70">
        <v>-0.43471319720601198</v>
      </c>
      <c r="AQ70" t="s">
        <v>417</v>
      </c>
      <c r="AR70">
        <v>2.2979307692307702</v>
      </c>
      <c r="AS70">
        <v>1.4672000000000001</v>
      </c>
      <c r="AT70">
        <f t="shared" si="70"/>
        <v>-0.56620145122053578</v>
      </c>
      <c r="AU70">
        <v>0.5</v>
      </c>
      <c r="AV70">
        <f t="shared" si="71"/>
        <v>841.18685427093862</v>
      </c>
      <c r="AW70">
        <f t="shared" si="72"/>
        <v>17.730537669105701</v>
      </c>
      <c r="AX70">
        <f t="shared" si="73"/>
        <v>-238.14060881792139</v>
      </c>
      <c r="AY70">
        <f t="shared" si="74"/>
        <v>1</v>
      </c>
      <c r="AZ70">
        <f t="shared" si="75"/>
        <v>2.1594786906240514E-2</v>
      </c>
      <c r="BA70">
        <f t="shared" si="76"/>
        <v>-5.1008724100327162E-2</v>
      </c>
      <c r="BB70" t="s">
        <v>253</v>
      </c>
      <c r="BC70">
        <v>0</v>
      </c>
      <c r="BD70">
        <f t="shared" si="77"/>
        <v>1.4672000000000001</v>
      </c>
      <c r="BE70">
        <f t="shared" si="78"/>
        <v>-0.56620145122053578</v>
      </c>
      <c r="BF70">
        <f t="shared" si="79"/>
        <v>-5.3750466833290253E-2</v>
      </c>
      <c r="BG70">
        <f t="shared" si="80"/>
        <v>0.97901368869549754</v>
      </c>
      <c r="BH70">
        <f t="shared" si="81"/>
        <v>8.1050190271178241E-2</v>
      </c>
      <c r="BI70">
        <f t="shared" si="82"/>
        <v>999.98490322580597</v>
      </c>
      <c r="BJ70">
        <f t="shared" si="83"/>
        <v>841.18685427093862</v>
      </c>
      <c r="BK70">
        <f t="shared" si="84"/>
        <v>0.84119955367065247</v>
      </c>
      <c r="BL70">
        <f t="shared" si="85"/>
        <v>0.19239910734130486</v>
      </c>
      <c r="BM70">
        <v>0.62554964725562501</v>
      </c>
      <c r="BN70">
        <v>0.5</v>
      </c>
      <c r="BO70" t="s">
        <v>254</v>
      </c>
      <c r="BP70">
        <v>1684848851</v>
      </c>
      <c r="BQ70">
        <v>400.01929032258101</v>
      </c>
      <c r="BR70">
        <v>402.53238709677402</v>
      </c>
      <c r="BS70">
        <v>15.841332258064501</v>
      </c>
      <c r="BT70">
        <v>15.115906451612901</v>
      </c>
      <c r="BU70">
        <v>500.00558064516099</v>
      </c>
      <c r="BV70">
        <v>95.312535483871002</v>
      </c>
      <c r="BW70">
        <v>0.19998577419354799</v>
      </c>
      <c r="BX70">
        <v>27.9439483870968</v>
      </c>
      <c r="BY70">
        <v>27.981258064516101</v>
      </c>
      <c r="BZ70">
        <v>999.9</v>
      </c>
      <c r="CA70">
        <v>10001.2903225806</v>
      </c>
      <c r="CB70">
        <v>0</v>
      </c>
      <c r="CC70">
        <v>74.222200000000001</v>
      </c>
      <c r="CD70">
        <v>999.98490322580597</v>
      </c>
      <c r="CE70">
        <v>0.96001477419354797</v>
      </c>
      <c r="CF70">
        <v>3.9985458064516102E-2</v>
      </c>
      <c r="CG70">
        <v>0</v>
      </c>
      <c r="CH70">
        <v>2.2753000000000001</v>
      </c>
      <c r="CI70">
        <v>0</v>
      </c>
      <c r="CJ70">
        <v>632.49929032258103</v>
      </c>
      <c r="CK70">
        <v>9334.2248387096806</v>
      </c>
      <c r="CL70">
        <v>40.558</v>
      </c>
      <c r="CM70">
        <v>43.25</v>
      </c>
      <c r="CN70">
        <v>41.691064516129003</v>
      </c>
      <c r="CO70">
        <v>41.691064516129003</v>
      </c>
      <c r="CP70">
        <v>40.436999999999998</v>
      </c>
      <c r="CQ70">
        <v>960.00032258064505</v>
      </c>
      <c r="CR70">
        <v>39.984516129032301</v>
      </c>
      <c r="CS70">
        <v>0</v>
      </c>
      <c r="CT70">
        <v>59.600000143051098</v>
      </c>
      <c r="CU70">
        <v>2.2979307692307702</v>
      </c>
      <c r="CV70">
        <v>-0.80180513765291594</v>
      </c>
      <c r="CW70">
        <v>0.92772649500051996</v>
      </c>
      <c r="CX70">
        <v>632.50684615384603</v>
      </c>
      <c r="CY70">
        <v>15</v>
      </c>
      <c r="CZ70">
        <v>1684845489.5999999</v>
      </c>
      <c r="DA70" t="s">
        <v>255</v>
      </c>
      <c r="DB70">
        <v>4</v>
      </c>
      <c r="DC70">
        <v>-3.907</v>
      </c>
      <c r="DD70">
        <v>0.34699999999999998</v>
      </c>
      <c r="DE70">
        <v>402</v>
      </c>
      <c r="DF70">
        <v>15</v>
      </c>
      <c r="DG70">
        <v>1.34</v>
      </c>
      <c r="DH70">
        <v>0.2</v>
      </c>
      <c r="DI70">
        <v>-2.52310961538462</v>
      </c>
      <c r="DJ70">
        <v>4.6517544608680399E-2</v>
      </c>
      <c r="DK70">
        <v>0.10133606302340201</v>
      </c>
      <c r="DL70">
        <v>1</v>
      </c>
      <c r="DM70">
        <v>2.3065568181818201</v>
      </c>
      <c r="DN70">
        <v>-0.218100934977974</v>
      </c>
      <c r="DO70">
        <v>0.20164579814134001</v>
      </c>
      <c r="DP70">
        <v>1</v>
      </c>
      <c r="DQ70">
        <v>0.72495628846153803</v>
      </c>
      <c r="DR70">
        <v>6.6250029881328998E-3</v>
      </c>
      <c r="DS70">
        <v>2.6763384166872701E-3</v>
      </c>
      <c r="DT70">
        <v>1</v>
      </c>
      <c r="DU70">
        <v>3</v>
      </c>
      <c r="DV70">
        <v>3</v>
      </c>
      <c r="DW70" t="s">
        <v>260</v>
      </c>
      <c r="DX70">
        <v>100</v>
      </c>
      <c r="DY70">
        <v>100</v>
      </c>
      <c r="DZ70">
        <v>-3.907</v>
      </c>
      <c r="EA70">
        <v>0.34699999999999998</v>
      </c>
      <c r="EB70">
        <v>2</v>
      </c>
      <c r="EC70">
        <v>515.53200000000004</v>
      </c>
      <c r="ED70">
        <v>415.34100000000001</v>
      </c>
      <c r="EE70">
        <v>25.718499999999999</v>
      </c>
      <c r="EF70">
        <v>30.301400000000001</v>
      </c>
      <c r="EG70">
        <v>30.0001</v>
      </c>
      <c r="EH70">
        <v>30.467400000000001</v>
      </c>
      <c r="EI70">
        <v>30.502099999999999</v>
      </c>
      <c r="EJ70">
        <v>20.161999999999999</v>
      </c>
      <c r="EK70">
        <v>30.767900000000001</v>
      </c>
      <c r="EL70">
        <v>0</v>
      </c>
      <c r="EM70">
        <v>25.727900000000002</v>
      </c>
      <c r="EN70">
        <v>402.45499999999998</v>
      </c>
      <c r="EO70">
        <v>15.141299999999999</v>
      </c>
      <c r="EP70">
        <v>100.48699999999999</v>
      </c>
      <c r="EQ70">
        <v>90.370199999999997</v>
      </c>
    </row>
    <row r="71" spans="1:147" x14ac:dyDescent="0.3">
      <c r="A71">
        <v>55</v>
      </c>
      <c r="B71">
        <v>1684848919</v>
      </c>
      <c r="C71">
        <v>3361.9000000953702</v>
      </c>
      <c r="D71" t="s">
        <v>418</v>
      </c>
      <c r="E71" t="s">
        <v>419</v>
      </c>
      <c r="F71">
        <v>1684848911</v>
      </c>
      <c r="G71">
        <f t="shared" si="43"/>
        <v>5.9044527299165215E-3</v>
      </c>
      <c r="H71">
        <f t="shared" si="44"/>
        <v>17.750596355448572</v>
      </c>
      <c r="I71">
        <f t="shared" si="45"/>
        <v>399.99235483871001</v>
      </c>
      <c r="J71">
        <f t="shared" si="46"/>
        <v>269.58153466026573</v>
      </c>
      <c r="K71">
        <f t="shared" si="47"/>
        <v>25.747885106385642</v>
      </c>
      <c r="L71">
        <f t="shared" si="48"/>
        <v>38.203496425668696</v>
      </c>
      <c r="M71">
        <f t="shared" si="49"/>
        <v>0.25059717556279798</v>
      </c>
      <c r="N71">
        <f t="shared" si="50"/>
        <v>3.3596597668195911</v>
      </c>
      <c r="O71">
        <f t="shared" si="51"/>
        <v>0.24065662559911111</v>
      </c>
      <c r="P71">
        <f t="shared" si="52"/>
        <v>0.15127065390986505</v>
      </c>
      <c r="Q71">
        <f t="shared" si="53"/>
        <v>161.84723402103987</v>
      </c>
      <c r="R71">
        <f t="shared" si="54"/>
        <v>27.435497026592472</v>
      </c>
      <c r="S71">
        <f t="shared" si="55"/>
        <v>27.979883870967701</v>
      </c>
      <c r="T71">
        <f t="shared" si="56"/>
        <v>3.790391742240562</v>
      </c>
      <c r="U71">
        <f t="shared" si="57"/>
        <v>39.97121672083049</v>
      </c>
      <c r="V71">
        <f t="shared" si="58"/>
        <v>1.5121106575513941</v>
      </c>
      <c r="W71">
        <f t="shared" si="59"/>
        <v>3.7829988216580275</v>
      </c>
      <c r="X71">
        <f t="shared" si="60"/>
        <v>2.2782810846891679</v>
      </c>
      <c r="Y71">
        <f t="shared" si="61"/>
        <v>-260.3863653893186</v>
      </c>
      <c r="Z71">
        <f t="shared" si="62"/>
        <v>-6.0642145770902953</v>
      </c>
      <c r="AA71">
        <f t="shared" si="63"/>
        <v>-0.39330585703797177</v>
      </c>
      <c r="AB71">
        <f t="shared" si="64"/>
        <v>-104.996651802407</v>
      </c>
      <c r="AC71">
        <v>-3.9570386631607599E-2</v>
      </c>
      <c r="AD71">
        <v>4.4421225550241299E-2</v>
      </c>
      <c r="AE71">
        <v>3.3473564662716599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50297.348618268574</v>
      </c>
      <c r="AK71" t="s">
        <v>251</v>
      </c>
      <c r="AL71">
        <v>2.31573846153846</v>
      </c>
      <c r="AM71">
        <v>1.39236</v>
      </c>
      <c r="AN71">
        <f t="shared" si="68"/>
        <v>-0.92337846153845993</v>
      </c>
      <c r="AO71">
        <f t="shared" si="69"/>
        <v>-0.66317508513492196</v>
      </c>
      <c r="AP71">
        <v>-0.43471319720601198</v>
      </c>
      <c r="AQ71" t="s">
        <v>420</v>
      </c>
      <c r="AR71">
        <v>2.3574999999999999</v>
      </c>
      <c r="AS71">
        <v>1.4084000000000001</v>
      </c>
      <c r="AT71">
        <f t="shared" si="70"/>
        <v>-0.67388525986935521</v>
      </c>
      <c r="AU71">
        <v>0.5</v>
      </c>
      <c r="AV71">
        <f t="shared" si="71"/>
        <v>841.20255085162228</v>
      </c>
      <c r="AW71">
        <f t="shared" si="72"/>
        <v>17.750596355448572</v>
      </c>
      <c r="AX71">
        <f t="shared" si="73"/>
        <v>-283.43699979170498</v>
      </c>
      <c r="AY71">
        <f t="shared" si="74"/>
        <v>1</v>
      </c>
      <c r="AZ71">
        <f t="shared" si="75"/>
        <v>2.161822920561049E-2</v>
      </c>
      <c r="BA71">
        <f t="shared" si="76"/>
        <v>-1.1388809997159936E-2</v>
      </c>
      <c r="BB71" t="s">
        <v>253</v>
      </c>
      <c r="BC71">
        <v>0</v>
      </c>
      <c r="BD71">
        <f t="shared" si="77"/>
        <v>1.4084000000000001</v>
      </c>
      <c r="BE71">
        <f t="shared" si="78"/>
        <v>-0.6738852598693551</v>
      </c>
      <c r="BF71">
        <f t="shared" si="79"/>
        <v>-1.1520009193024832E-2</v>
      </c>
      <c r="BG71">
        <f t="shared" si="80"/>
        <v>1.0460264170778457</v>
      </c>
      <c r="BH71">
        <f t="shared" si="81"/>
        <v>1.7370992142566849E-2</v>
      </c>
      <c r="BI71">
        <f t="shared" si="82"/>
        <v>1000.0031290322599</v>
      </c>
      <c r="BJ71">
        <f t="shared" si="83"/>
        <v>841.20255085162228</v>
      </c>
      <c r="BK71">
        <f t="shared" si="84"/>
        <v>0.8411999187099396</v>
      </c>
      <c r="BL71">
        <f t="shared" si="85"/>
        <v>0.19239983741987929</v>
      </c>
      <c r="BM71">
        <v>0.62554964725562501</v>
      </c>
      <c r="BN71">
        <v>0.5</v>
      </c>
      <c r="BO71" t="s">
        <v>254</v>
      </c>
      <c r="BP71">
        <v>1684848911</v>
      </c>
      <c r="BQ71">
        <v>399.99235483871001</v>
      </c>
      <c r="BR71">
        <v>402.50854838709699</v>
      </c>
      <c r="BS71">
        <v>15.831867741935501</v>
      </c>
      <c r="BT71">
        <v>15.104874193548399</v>
      </c>
      <c r="BU71">
        <v>500.01170967741899</v>
      </c>
      <c r="BV71">
        <v>95.310616129032297</v>
      </c>
      <c r="BW71">
        <v>0.19995041935483901</v>
      </c>
      <c r="BX71">
        <v>27.946403225806499</v>
      </c>
      <c r="BY71">
        <v>27.979883870967701</v>
      </c>
      <c r="BZ71">
        <v>999.9</v>
      </c>
      <c r="CA71">
        <v>10012.0967741935</v>
      </c>
      <c r="CB71">
        <v>0</v>
      </c>
      <c r="CC71">
        <v>74.222200000000001</v>
      </c>
      <c r="CD71">
        <v>1000.0031290322599</v>
      </c>
      <c r="CE71">
        <v>0.960000935483871</v>
      </c>
      <c r="CF71">
        <v>3.9999290322580601E-2</v>
      </c>
      <c r="CG71">
        <v>0</v>
      </c>
      <c r="CH71">
        <v>2.3642387096774198</v>
      </c>
      <c r="CI71">
        <v>0</v>
      </c>
      <c r="CJ71">
        <v>632.46022580645194</v>
      </c>
      <c r="CK71">
        <v>9334.3509677419406</v>
      </c>
      <c r="CL71">
        <v>40.625</v>
      </c>
      <c r="CM71">
        <v>43.308</v>
      </c>
      <c r="CN71">
        <v>41.81</v>
      </c>
      <c r="CO71">
        <v>41.75</v>
      </c>
      <c r="CP71">
        <v>40.5</v>
      </c>
      <c r="CQ71">
        <v>960.00580645161301</v>
      </c>
      <c r="CR71">
        <v>39.997419354838698</v>
      </c>
      <c r="CS71">
        <v>0</v>
      </c>
      <c r="CT71">
        <v>59.400000095367403</v>
      </c>
      <c r="CU71">
        <v>2.3574999999999999</v>
      </c>
      <c r="CV71">
        <v>0.36078633113998998</v>
      </c>
      <c r="CW71">
        <v>-0.65945299785494305</v>
      </c>
      <c r="CX71">
        <v>632.47050000000002</v>
      </c>
      <c r="CY71">
        <v>15</v>
      </c>
      <c r="CZ71">
        <v>1684845489.5999999</v>
      </c>
      <c r="DA71" t="s">
        <v>255</v>
      </c>
      <c r="DB71">
        <v>4</v>
      </c>
      <c r="DC71">
        <v>-3.907</v>
      </c>
      <c r="DD71">
        <v>0.34699999999999998</v>
      </c>
      <c r="DE71">
        <v>402</v>
      </c>
      <c r="DF71">
        <v>15</v>
      </c>
      <c r="DG71">
        <v>1.34</v>
      </c>
      <c r="DH71">
        <v>0.2</v>
      </c>
      <c r="DI71">
        <v>-2.5085953846153899</v>
      </c>
      <c r="DJ71">
        <v>-0.22771621275503801</v>
      </c>
      <c r="DK71">
        <v>9.6665783351742002E-2</v>
      </c>
      <c r="DL71">
        <v>1</v>
      </c>
      <c r="DM71">
        <v>2.2840818181818201</v>
      </c>
      <c r="DN71">
        <v>0.560112917091657</v>
      </c>
      <c r="DO71">
        <v>0.20646811472160601</v>
      </c>
      <c r="DP71">
        <v>1</v>
      </c>
      <c r="DQ71">
        <v>0.72772230769230695</v>
      </c>
      <c r="DR71">
        <v>-8.7361905575000492E-3</v>
      </c>
      <c r="DS71">
        <v>2.7615838511375799E-3</v>
      </c>
      <c r="DT71">
        <v>1</v>
      </c>
      <c r="DU71">
        <v>3</v>
      </c>
      <c r="DV71">
        <v>3</v>
      </c>
      <c r="DW71" t="s">
        <v>260</v>
      </c>
      <c r="DX71">
        <v>100</v>
      </c>
      <c r="DY71">
        <v>100</v>
      </c>
      <c r="DZ71">
        <v>-3.907</v>
      </c>
      <c r="EA71">
        <v>0.34699999999999998</v>
      </c>
      <c r="EB71">
        <v>2</v>
      </c>
      <c r="EC71">
        <v>515.38400000000001</v>
      </c>
      <c r="ED71">
        <v>415.44600000000003</v>
      </c>
      <c r="EE71">
        <v>25.779399999999999</v>
      </c>
      <c r="EF71">
        <v>30.293600000000001</v>
      </c>
      <c r="EG71">
        <v>30.0001</v>
      </c>
      <c r="EH71">
        <v>30.464700000000001</v>
      </c>
      <c r="EI71">
        <v>30.499500000000001</v>
      </c>
      <c r="EJ71">
        <v>20.1633</v>
      </c>
      <c r="EK71">
        <v>30.494599999999998</v>
      </c>
      <c r="EL71">
        <v>0</v>
      </c>
      <c r="EM71">
        <v>25.7943</v>
      </c>
      <c r="EN71">
        <v>402.58499999999998</v>
      </c>
      <c r="EO71">
        <v>15.1937</v>
      </c>
      <c r="EP71">
        <v>100.488</v>
      </c>
      <c r="EQ71">
        <v>90.375399999999999</v>
      </c>
    </row>
    <row r="72" spans="1:147" x14ac:dyDescent="0.3">
      <c r="A72">
        <v>56</v>
      </c>
      <c r="B72">
        <v>1684848979</v>
      </c>
      <c r="C72">
        <v>3421.9000000953702</v>
      </c>
      <c r="D72" t="s">
        <v>421</v>
      </c>
      <c r="E72" t="s">
        <v>422</v>
      </c>
      <c r="F72">
        <v>1684848971</v>
      </c>
      <c r="G72">
        <f t="shared" si="43"/>
        <v>5.8226781284007123E-3</v>
      </c>
      <c r="H72">
        <f t="shared" si="44"/>
        <v>17.670609159308007</v>
      </c>
      <c r="I72">
        <f t="shared" si="45"/>
        <v>399.99596774193498</v>
      </c>
      <c r="J72">
        <f t="shared" si="46"/>
        <v>268.75523305614195</v>
      </c>
      <c r="K72">
        <f t="shared" si="47"/>
        <v>25.668836098365006</v>
      </c>
      <c r="L72">
        <f t="shared" si="48"/>
        <v>38.203650285126905</v>
      </c>
      <c r="M72">
        <f t="shared" si="49"/>
        <v>0.24752344152582159</v>
      </c>
      <c r="N72">
        <f t="shared" si="50"/>
        <v>3.3596885608716009</v>
      </c>
      <c r="O72">
        <f t="shared" si="51"/>
        <v>0.23782025272377277</v>
      </c>
      <c r="P72">
        <f t="shared" si="52"/>
        <v>0.14947775704996846</v>
      </c>
      <c r="Q72">
        <f t="shared" si="53"/>
        <v>161.84743490205682</v>
      </c>
      <c r="R72">
        <f t="shared" si="54"/>
        <v>27.468129752375745</v>
      </c>
      <c r="S72">
        <f t="shared" si="55"/>
        <v>27.9820064516129</v>
      </c>
      <c r="T72">
        <f t="shared" si="56"/>
        <v>3.7908608576277221</v>
      </c>
      <c r="U72">
        <f t="shared" si="57"/>
        <v>40.07900035984089</v>
      </c>
      <c r="V72">
        <f t="shared" si="58"/>
        <v>1.5174199203676602</v>
      </c>
      <c r="W72">
        <f t="shared" si="59"/>
        <v>3.7860722741181769</v>
      </c>
      <c r="X72">
        <f t="shared" si="60"/>
        <v>2.2734409372600619</v>
      </c>
      <c r="Y72">
        <f t="shared" si="61"/>
        <v>-256.7801054624714</v>
      </c>
      <c r="Z72">
        <f t="shared" si="62"/>
        <v>-3.9263774178692437</v>
      </c>
      <c r="AA72">
        <f t="shared" si="63"/>
        <v>-0.25467065826695356</v>
      </c>
      <c r="AB72">
        <f t="shared" si="64"/>
        <v>-99.113718636550772</v>
      </c>
      <c r="AC72">
        <v>-3.9570812484857602E-2</v>
      </c>
      <c r="AD72">
        <v>4.4421703607821203E-2</v>
      </c>
      <c r="AE72">
        <v>3.3473851279165601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50295.529214894086</v>
      </c>
      <c r="AK72" t="s">
        <v>251</v>
      </c>
      <c r="AL72">
        <v>2.31573846153846</v>
      </c>
      <c r="AM72">
        <v>1.39236</v>
      </c>
      <c r="AN72">
        <f t="shared" si="68"/>
        <v>-0.92337846153845993</v>
      </c>
      <c r="AO72">
        <f t="shared" si="69"/>
        <v>-0.66317508513492196</v>
      </c>
      <c r="AP72">
        <v>-0.43471319720601198</v>
      </c>
      <c r="AQ72" t="s">
        <v>423</v>
      </c>
      <c r="AR72">
        <v>2.3877730769230801</v>
      </c>
      <c r="AS72">
        <v>1.70146</v>
      </c>
      <c r="AT72">
        <f t="shared" si="70"/>
        <v>-0.40336715345825347</v>
      </c>
      <c r="AU72">
        <v>0.5</v>
      </c>
      <c r="AV72">
        <f t="shared" si="71"/>
        <v>841.200247277789</v>
      </c>
      <c r="AW72">
        <f t="shared" si="72"/>
        <v>17.670609159308007</v>
      </c>
      <c r="AX72">
        <f t="shared" si="73"/>
        <v>-169.65627461641034</v>
      </c>
      <c r="AY72">
        <f t="shared" si="74"/>
        <v>1</v>
      </c>
      <c r="AZ72">
        <f t="shared" si="75"/>
        <v>2.1523201419762671E-2</v>
      </c>
      <c r="BA72">
        <f t="shared" si="76"/>
        <v>-0.18166750908043677</v>
      </c>
      <c r="BB72" t="s">
        <v>253</v>
      </c>
      <c r="BC72">
        <v>0</v>
      </c>
      <c r="BD72">
        <f t="shared" si="77"/>
        <v>1.70146</v>
      </c>
      <c r="BE72">
        <f t="shared" si="78"/>
        <v>-0.40336715345825358</v>
      </c>
      <c r="BF72">
        <f t="shared" si="79"/>
        <v>-0.22199718463615725</v>
      </c>
      <c r="BG72">
        <f t="shared" si="80"/>
        <v>1.1172670374999141</v>
      </c>
      <c r="BH72">
        <f t="shared" si="81"/>
        <v>0.3347489819992141</v>
      </c>
      <c r="BI72">
        <f t="shared" si="82"/>
        <v>999.99993548387101</v>
      </c>
      <c r="BJ72">
        <f t="shared" si="83"/>
        <v>841.200247277789</v>
      </c>
      <c r="BK72">
        <f t="shared" si="84"/>
        <v>0.84120030154877612</v>
      </c>
      <c r="BL72">
        <f t="shared" si="85"/>
        <v>0.19240060309755239</v>
      </c>
      <c r="BM72">
        <v>0.62554964725562501</v>
      </c>
      <c r="BN72">
        <v>0.5</v>
      </c>
      <c r="BO72" t="s">
        <v>254</v>
      </c>
      <c r="BP72">
        <v>1684848971</v>
      </c>
      <c r="BQ72">
        <v>399.99596774193498</v>
      </c>
      <c r="BR72">
        <v>402.49809677419302</v>
      </c>
      <c r="BS72">
        <v>15.887535483871</v>
      </c>
      <c r="BT72">
        <v>15.1706419354839</v>
      </c>
      <c r="BU72">
        <v>500.00532258064499</v>
      </c>
      <c r="BV72">
        <v>95.310106451612896</v>
      </c>
      <c r="BW72">
        <v>0.19998206451612899</v>
      </c>
      <c r="BX72">
        <v>27.960329032258102</v>
      </c>
      <c r="BY72">
        <v>27.9820064516129</v>
      </c>
      <c r="BZ72">
        <v>999.9</v>
      </c>
      <c r="CA72">
        <v>10012.2580645161</v>
      </c>
      <c r="CB72">
        <v>0</v>
      </c>
      <c r="CC72">
        <v>74.225651612903206</v>
      </c>
      <c r="CD72">
        <v>999.99993548387101</v>
      </c>
      <c r="CE72">
        <v>0.95998700000000003</v>
      </c>
      <c r="CF72">
        <v>4.0013300000000002E-2</v>
      </c>
      <c r="CG72">
        <v>0</v>
      </c>
      <c r="CH72">
        <v>2.4060645161290299</v>
      </c>
      <c r="CI72">
        <v>0</v>
      </c>
      <c r="CJ72">
        <v>632.39974193548403</v>
      </c>
      <c r="CK72">
        <v>9334.2829032258105</v>
      </c>
      <c r="CL72">
        <v>40.686999999999998</v>
      </c>
      <c r="CM72">
        <v>43.368903225806399</v>
      </c>
      <c r="CN72">
        <v>41.875</v>
      </c>
      <c r="CO72">
        <v>41.811999999999998</v>
      </c>
      <c r="CP72">
        <v>40.561999999999998</v>
      </c>
      <c r="CQ72">
        <v>959.98870967741902</v>
      </c>
      <c r="CR72">
        <v>40.01</v>
      </c>
      <c r="CS72">
        <v>0</v>
      </c>
      <c r="CT72">
        <v>59.400000095367403</v>
      </c>
      <c r="CU72">
        <v>2.3877730769230801</v>
      </c>
      <c r="CV72">
        <v>0.54468719153129497</v>
      </c>
      <c r="CW72">
        <v>0.65456410398418696</v>
      </c>
      <c r="CX72">
        <v>632.439153846154</v>
      </c>
      <c r="CY72">
        <v>15</v>
      </c>
      <c r="CZ72">
        <v>1684845489.5999999</v>
      </c>
      <c r="DA72" t="s">
        <v>255</v>
      </c>
      <c r="DB72">
        <v>4</v>
      </c>
      <c r="DC72">
        <v>-3.907</v>
      </c>
      <c r="DD72">
        <v>0.34699999999999998</v>
      </c>
      <c r="DE72">
        <v>402</v>
      </c>
      <c r="DF72">
        <v>15</v>
      </c>
      <c r="DG72">
        <v>1.34</v>
      </c>
      <c r="DH72">
        <v>0.2</v>
      </c>
      <c r="DI72">
        <v>-2.51008788461538</v>
      </c>
      <c r="DJ72">
        <v>-6.9862375137731301E-3</v>
      </c>
      <c r="DK72">
        <v>9.5769090712555904E-2</v>
      </c>
      <c r="DL72">
        <v>1</v>
      </c>
      <c r="DM72">
        <v>2.36944545454545</v>
      </c>
      <c r="DN72">
        <v>0.41092036385863101</v>
      </c>
      <c r="DO72">
        <v>0.16130491799770999</v>
      </c>
      <c r="DP72">
        <v>1</v>
      </c>
      <c r="DQ72">
        <v>0.70927898076923102</v>
      </c>
      <c r="DR72">
        <v>7.9217237257749706E-2</v>
      </c>
      <c r="DS72">
        <v>1.06840748987424E-2</v>
      </c>
      <c r="DT72">
        <v>1</v>
      </c>
      <c r="DU72">
        <v>3</v>
      </c>
      <c r="DV72">
        <v>3</v>
      </c>
      <c r="DW72" t="s">
        <v>260</v>
      </c>
      <c r="DX72">
        <v>100</v>
      </c>
      <c r="DY72">
        <v>100</v>
      </c>
      <c r="DZ72">
        <v>-3.907</v>
      </c>
      <c r="EA72">
        <v>0.34699999999999998</v>
      </c>
      <c r="EB72">
        <v>2</v>
      </c>
      <c r="EC72">
        <v>515.97900000000004</v>
      </c>
      <c r="ED72">
        <v>415.53199999999998</v>
      </c>
      <c r="EE72">
        <v>25.8291</v>
      </c>
      <c r="EF72">
        <v>30.283100000000001</v>
      </c>
      <c r="EG72">
        <v>30.0001</v>
      </c>
      <c r="EH72">
        <v>30.459499999999998</v>
      </c>
      <c r="EI72">
        <v>30.494299999999999</v>
      </c>
      <c r="EJ72">
        <v>20.162299999999998</v>
      </c>
      <c r="EK72">
        <v>29.371200000000002</v>
      </c>
      <c r="EL72">
        <v>0</v>
      </c>
      <c r="EM72">
        <v>25.831199999999999</v>
      </c>
      <c r="EN72">
        <v>402.52499999999998</v>
      </c>
      <c r="EO72">
        <v>15.1944</v>
      </c>
      <c r="EP72">
        <v>100.492</v>
      </c>
      <c r="EQ72">
        <v>90.380099999999999</v>
      </c>
    </row>
    <row r="73" spans="1:147" x14ac:dyDescent="0.3">
      <c r="A73">
        <v>57</v>
      </c>
      <c r="B73">
        <v>1684849039</v>
      </c>
      <c r="C73">
        <v>3481.9000000953702</v>
      </c>
      <c r="D73" t="s">
        <v>424</v>
      </c>
      <c r="E73" t="s">
        <v>425</v>
      </c>
      <c r="F73">
        <v>1684849031</v>
      </c>
      <c r="G73">
        <f t="shared" si="43"/>
        <v>5.8929609860819262E-3</v>
      </c>
      <c r="H73">
        <f t="shared" si="44"/>
        <v>18.252340176666713</v>
      </c>
      <c r="I73">
        <f t="shared" si="45"/>
        <v>399.98235483871002</v>
      </c>
      <c r="J73">
        <f t="shared" si="46"/>
        <v>266.12352417848916</v>
      </c>
      <c r="K73">
        <f t="shared" si="47"/>
        <v>25.400671288967885</v>
      </c>
      <c r="L73">
        <f t="shared" si="48"/>
        <v>38.1770846752773</v>
      </c>
      <c r="M73">
        <f t="shared" si="49"/>
        <v>0.25018177074308812</v>
      </c>
      <c r="N73">
        <f t="shared" si="50"/>
        <v>3.3524416598675613</v>
      </c>
      <c r="O73">
        <f t="shared" si="51"/>
        <v>0.24025302589650707</v>
      </c>
      <c r="P73">
        <f t="shared" si="52"/>
        <v>0.15101736699615548</v>
      </c>
      <c r="Q73">
        <f t="shared" si="53"/>
        <v>161.84743129640657</v>
      </c>
      <c r="R73">
        <f t="shared" si="54"/>
        <v>27.463067380715444</v>
      </c>
      <c r="S73">
        <f t="shared" si="55"/>
        <v>27.989212903225798</v>
      </c>
      <c r="T73">
        <f t="shared" si="56"/>
        <v>3.792453946490248</v>
      </c>
      <c r="U73">
        <f t="shared" si="57"/>
        <v>40.024662859302239</v>
      </c>
      <c r="V73">
        <f t="shared" si="58"/>
        <v>1.516426522630079</v>
      </c>
      <c r="W73">
        <f t="shared" si="59"/>
        <v>3.7887302835272783</v>
      </c>
      <c r="X73">
        <f t="shared" si="60"/>
        <v>2.2760274238601692</v>
      </c>
      <c r="Y73">
        <f t="shared" si="61"/>
        <v>-259.87957948621295</v>
      </c>
      <c r="Z73">
        <f t="shared" si="62"/>
        <v>-3.0451241548005132</v>
      </c>
      <c r="AA73">
        <f t="shared" si="63"/>
        <v>-0.19795720407599915</v>
      </c>
      <c r="AB73">
        <f t="shared" si="64"/>
        <v>-101.2752295486829</v>
      </c>
      <c r="AC73">
        <v>-3.9463680404705097E-2</v>
      </c>
      <c r="AD73">
        <v>4.4301438462564402E-2</v>
      </c>
      <c r="AE73">
        <v>3.34017153662447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50161.55939066875</v>
      </c>
      <c r="AK73" t="s">
        <v>251</v>
      </c>
      <c r="AL73">
        <v>2.31573846153846</v>
      </c>
      <c r="AM73">
        <v>1.39236</v>
      </c>
      <c r="AN73">
        <f t="shared" si="68"/>
        <v>-0.92337846153845993</v>
      </c>
      <c r="AO73">
        <f t="shared" si="69"/>
        <v>-0.66317508513492196</v>
      </c>
      <c r="AP73">
        <v>-0.43471319720601198</v>
      </c>
      <c r="AQ73" t="s">
        <v>426</v>
      </c>
      <c r="AR73">
        <v>2.3280500000000002</v>
      </c>
      <c r="AS73">
        <v>1.5036</v>
      </c>
      <c r="AT73">
        <f t="shared" si="70"/>
        <v>-0.54831737164139405</v>
      </c>
      <c r="AU73">
        <v>0.5</v>
      </c>
      <c r="AV73">
        <f t="shared" si="71"/>
        <v>841.20012360094029</v>
      </c>
      <c r="AW73">
        <f t="shared" si="72"/>
        <v>18.252340176666713</v>
      </c>
      <c r="AX73">
        <f t="shared" si="73"/>
        <v>-230.6223203986417</v>
      </c>
      <c r="AY73">
        <f t="shared" si="74"/>
        <v>1</v>
      </c>
      <c r="AZ73">
        <f t="shared" si="75"/>
        <v>2.2214753480870549E-2</v>
      </c>
      <c r="BA73">
        <f t="shared" si="76"/>
        <v>-7.3982442138866719E-2</v>
      </c>
      <c r="BB73" t="s">
        <v>253</v>
      </c>
      <c r="BC73">
        <v>0</v>
      </c>
      <c r="BD73">
        <f t="shared" si="77"/>
        <v>1.5036</v>
      </c>
      <c r="BE73">
        <f t="shared" si="78"/>
        <v>-0.54831737164139405</v>
      </c>
      <c r="BF73">
        <f t="shared" si="79"/>
        <v>-7.9893131086787902E-2</v>
      </c>
      <c r="BG73">
        <f t="shared" si="80"/>
        <v>1.0151594082100459</v>
      </c>
      <c r="BH73">
        <f t="shared" si="81"/>
        <v>0.12047064625555673</v>
      </c>
      <c r="BI73">
        <f t="shared" si="82"/>
        <v>999.99977419354798</v>
      </c>
      <c r="BJ73">
        <f t="shared" si="83"/>
        <v>841.20012360094029</v>
      </c>
      <c r="BK73">
        <f t="shared" si="84"/>
        <v>0.8412003135493985</v>
      </c>
      <c r="BL73">
        <f t="shared" si="85"/>
        <v>0.19240062709879713</v>
      </c>
      <c r="BM73">
        <v>0.62554964725562501</v>
      </c>
      <c r="BN73">
        <v>0.5</v>
      </c>
      <c r="BO73" t="s">
        <v>254</v>
      </c>
      <c r="BP73">
        <v>1684849031</v>
      </c>
      <c r="BQ73">
        <v>399.98235483871002</v>
      </c>
      <c r="BR73">
        <v>402.56074193548397</v>
      </c>
      <c r="BS73">
        <v>15.8876419354839</v>
      </c>
      <c r="BT73">
        <v>15.162103225806399</v>
      </c>
      <c r="BU73">
        <v>500.01087096774199</v>
      </c>
      <c r="BV73">
        <v>95.246932258064504</v>
      </c>
      <c r="BW73">
        <v>0.19998987096774201</v>
      </c>
      <c r="BX73">
        <v>27.972364516129002</v>
      </c>
      <c r="BY73">
        <v>27.989212903225798</v>
      </c>
      <c r="BZ73">
        <v>999.9</v>
      </c>
      <c r="CA73">
        <v>9991.77419354839</v>
      </c>
      <c r="CB73">
        <v>0</v>
      </c>
      <c r="CC73">
        <v>74.272248387096795</v>
      </c>
      <c r="CD73">
        <v>999.99977419354798</v>
      </c>
      <c r="CE73">
        <v>0.95998732258064601</v>
      </c>
      <c r="CF73">
        <v>4.0012970967741902E-2</v>
      </c>
      <c r="CG73">
        <v>0</v>
      </c>
      <c r="CH73">
        <v>2.3201580645161299</v>
      </c>
      <c r="CI73">
        <v>0</v>
      </c>
      <c r="CJ73">
        <v>631.59874193548399</v>
      </c>
      <c r="CK73">
        <v>9334.2783870967705</v>
      </c>
      <c r="CL73">
        <v>40.75</v>
      </c>
      <c r="CM73">
        <v>43.418999999999997</v>
      </c>
      <c r="CN73">
        <v>41.936999999999998</v>
      </c>
      <c r="CO73">
        <v>41.875</v>
      </c>
      <c r="CP73">
        <v>40.625</v>
      </c>
      <c r="CQ73">
        <v>959.98645161290301</v>
      </c>
      <c r="CR73">
        <v>40.010322580645202</v>
      </c>
      <c r="CS73">
        <v>0</v>
      </c>
      <c r="CT73">
        <v>59.299999952316298</v>
      </c>
      <c r="CU73">
        <v>2.3280500000000002</v>
      </c>
      <c r="CV73">
        <v>-0.186129917437556</v>
      </c>
      <c r="CW73">
        <v>-1.0491965862325301</v>
      </c>
      <c r="CX73">
        <v>631.58911538461598</v>
      </c>
      <c r="CY73">
        <v>15</v>
      </c>
      <c r="CZ73">
        <v>1684845489.5999999</v>
      </c>
      <c r="DA73" t="s">
        <v>255</v>
      </c>
      <c r="DB73">
        <v>4</v>
      </c>
      <c r="DC73">
        <v>-3.907</v>
      </c>
      <c r="DD73">
        <v>0.34699999999999998</v>
      </c>
      <c r="DE73">
        <v>402</v>
      </c>
      <c r="DF73">
        <v>15</v>
      </c>
      <c r="DG73">
        <v>1.34</v>
      </c>
      <c r="DH73">
        <v>0.2</v>
      </c>
      <c r="DI73">
        <v>-2.5387540384615401</v>
      </c>
      <c r="DJ73">
        <v>-0.33842156578161903</v>
      </c>
      <c r="DK73">
        <v>0.103083939270935</v>
      </c>
      <c r="DL73">
        <v>1</v>
      </c>
      <c r="DM73">
        <v>2.2918204545454501</v>
      </c>
      <c r="DN73">
        <v>0.28425056825796302</v>
      </c>
      <c r="DO73">
        <v>0.219636658204103</v>
      </c>
      <c r="DP73">
        <v>1</v>
      </c>
      <c r="DQ73">
        <v>0.725806423076923</v>
      </c>
      <c r="DR73">
        <v>-3.0677196277645799E-3</v>
      </c>
      <c r="DS73">
        <v>2.24045263581125E-3</v>
      </c>
      <c r="DT73">
        <v>1</v>
      </c>
      <c r="DU73">
        <v>3</v>
      </c>
      <c r="DV73">
        <v>3</v>
      </c>
      <c r="DW73" t="s">
        <v>260</v>
      </c>
      <c r="DX73">
        <v>100</v>
      </c>
      <c r="DY73">
        <v>100</v>
      </c>
      <c r="DZ73">
        <v>-3.907</v>
      </c>
      <c r="EA73">
        <v>0.34699999999999998</v>
      </c>
      <c r="EB73">
        <v>2</v>
      </c>
      <c r="EC73">
        <v>515.91600000000005</v>
      </c>
      <c r="ED73">
        <v>414.983</v>
      </c>
      <c r="EE73">
        <v>25.8142</v>
      </c>
      <c r="EF73">
        <v>30.27</v>
      </c>
      <c r="EG73">
        <v>30.000299999999999</v>
      </c>
      <c r="EH73">
        <v>30.451599999999999</v>
      </c>
      <c r="EI73">
        <v>30.4864</v>
      </c>
      <c r="EJ73">
        <v>20.165500000000002</v>
      </c>
      <c r="EK73">
        <v>29.371200000000002</v>
      </c>
      <c r="EL73">
        <v>0</v>
      </c>
      <c r="EM73">
        <v>25.822199999999999</v>
      </c>
      <c r="EN73">
        <v>402.62599999999998</v>
      </c>
      <c r="EO73">
        <v>15.189299999999999</v>
      </c>
      <c r="EP73">
        <v>100.49299999999999</v>
      </c>
      <c r="EQ73">
        <v>90.380799999999994</v>
      </c>
    </row>
    <row r="74" spans="1:147" x14ac:dyDescent="0.3">
      <c r="A74">
        <v>58</v>
      </c>
      <c r="B74">
        <v>1684849157.5</v>
      </c>
      <c r="C74">
        <v>3600.4000000953702</v>
      </c>
      <c r="D74" t="s">
        <v>427</v>
      </c>
      <c r="E74" t="s">
        <v>428</v>
      </c>
      <c r="F74">
        <v>1684849149.5</v>
      </c>
      <c r="G74">
        <f t="shared" si="43"/>
        <v>5.6344922464790963E-3</v>
      </c>
      <c r="H74">
        <f t="shared" si="44"/>
        <v>-1.6666031486266903</v>
      </c>
      <c r="I74">
        <f t="shared" si="45"/>
        <v>400.12067741935499</v>
      </c>
      <c r="J74">
        <f t="shared" si="46"/>
        <v>396.24979308436218</v>
      </c>
      <c r="K74">
        <f t="shared" si="47"/>
        <v>37.820927089436566</v>
      </c>
      <c r="L74">
        <f t="shared" si="48"/>
        <v>38.190392100549488</v>
      </c>
      <c r="M74">
        <f t="shared" si="49"/>
        <v>0.24681406841761205</v>
      </c>
      <c r="N74">
        <f t="shared" si="50"/>
        <v>3.3527507574030526</v>
      </c>
      <c r="O74">
        <f t="shared" si="51"/>
        <v>0.23714612544636174</v>
      </c>
      <c r="P74">
        <f t="shared" si="52"/>
        <v>0.14905340023895097</v>
      </c>
      <c r="Q74">
        <f t="shared" si="53"/>
        <v>0</v>
      </c>
      <c r="R74">
        <f t="shared" si="54"/>
        <v>26.956652860899933</v>
      </c>
      <c r="S74">
        <f t="shared" si="55"/>
        <v>27.647019354838701</v>
      </c>
      <c r="T74">
        <f t="shared" si="56"/>
        <v>3.7174485715279451</v>
      </c>
      <c r="U74">
        <f t="shared" si="57"/>
        <v>39.26839034422499</v>
      </c>
      <c r="V74">
        <f t="shared" si="58"/>
        <v>1.5117857992700894</v>
      </c>
      <c r="W74">
        <f t="shared" si="59"/>
        <v>3.8498797277348045</v>
      </c>
      <c r="X74">
        <f t="shared" si="60"/>
        <v>2.2056627722578557</v>
      </c>
      <c r="Y74">
        <f t="shared" si="61"/>
        <v>-248.48110806972815</v>
      </c>
      <c r="Z74">
        <f t="shared" si="62"/>
        <v>108.4911653786552</v>
      </c>
      <c r="AA74">
        <f t="shared" si="63"/>
        <v>7.0497765455337227</v>
      </c>
      <c r="AB74">
        <f t="shared" si="64"/>
        <v>-132.94016614553925</v>
      </c>
      <c r="AC74">
        <v>-3.9468247922317998E-2</v>
      </c>
      <c r="AD74">
        <v>4.4306565901221298E-2</v>
      </c>
      <c r="AE74">
        <v>3.3404792140186199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50121.359785434237</v>
      </c>
      <c r="AK74" t="s">
        <v>429</v>
      </c>
      <c r="AL74">
        <v>2.2721153846153799</v>
      </c>
      <c r="AM74">
        <v>1.5496000000000001</v>
      </c>
      <c r="AN74">
        <f t="shared" si="68"/>
        <v>-0.72251538461537979</v>
      </c>
      <c r="AO74">
        <f t="shared" si="69"/>
        <v>-0.46625928279257856</v>
      </c>
      <c r="AP74">
        <v>-0.52127150586955395</v>
      </c>
      <c r="AQ74" t="s">
        <v>253</v>
      </c>
      <c r="AR74">
        <v>0</v>
      </c>
      <c r="AS74">
        <v>0</v>
      </c>
      <c r="AT74" t="e">
        <f t="shared" si="70"/>
        <v>#DIV/0!</v>
      </c>
      <c r="AU74">
        <v>0.5</v>
      </c>
      <c r="AV74">
        <f t="shared" si="71"/>
        <v>0</v>
      </c>
      <c r="AW74">
        <f t="shared" si="72"/>
        <v>-1.6666031486266903</v>
      </c>
      <c r="AX74" t="e">
        <f t="shared" si="73"/>
        <v>#DIV/0!</v>
      </c>
      <c r="AY74" t="e">
        <f t="shared" si="74"/>
        <v>#DIV/0!</v>
      </c>
      <c r="AZ74" t="e">
        <f t="shared" si="75"/>
        <v>#DIV/0!</v>
      </c>
      <c r="BA74" t="e">
        <f t="shared" si="76"/>
        <v>#DIV/0!</v>
      </c>
      <c r="BB74" t="s">
        <v>253</v>
      </c>
      <c r="BC74">
        <v>0</v>
      </c>
      <c r="BD74">
        <f t="shared" si="77"/>
        <v>0</v>
      </c>
      <c r="BE74" t="e">
        <f t="shared" si="78"/>
        <v>#DIV/0!</v>
      </c>
      <c r="BF74">
        <f t="shared" si="79"/>
        <v>1</v>
      </c>
      <c r="BG74">
        <f t="shared" si="80"/>
        <v>0</v>
      </c>
      <c r="BH74">
        <f t="shared" si="81"/>
        <v>-2.1447294175263911</v>
      </c>
      <c r="BI74">
        <f t="shared" si="82"/>
        <v>0</v>
      </c>
      <c r="BJ74">
        <f t="shared" si="83"/>
        <v>0</v>
      </c>
      <c r="BK74">
        <f t="shared" si="84"/>
        <v>0</v>
      </c>
      <c r="BL74">
        <f t="shared" si="85"/>
        <v>0</v>
      </c>
      <c r="BM74">
        <v>0.62554964725562501</v>
      </c>
      <c r="BN74">
        <v>0.5</v>
      </c>
      <c r="BO74" t="s">
        <v>254</v>
      </c>
      <c r="BP74">
        <v>1684849149.5</v>
      </c>
      <c r="BQ74">
        <v>400.12067741935499</v>
      </c>
      <c r="BR74">
        <v>400.19422580645198</v>
      </c>
      <c r="BS74">
        <v>15.8389774193548</v>
      </c>
      <c r="BT74">
        <v>15.145216129032301</v>
      </c>
      <c r="BU74">
        <v>500.00306451612897</v>
      </c>
      <c r="BV74">
        <v>95.247193548387102</v>
      </c>
      <c r="BW74">
        <v>0.19999090322580601</v>
      </c>
      <c r="BX74">
        <v>28.247235483870998</v>
      </c>
      <c r="BY74">
        <v>27.647019354838701</v>
      </c>
      <c r="BZ74">
        <v>999.9</v>
      </c>
      <c r="CA74">
        <v>9992.9032258064508</v>
      </c>
      <c r="CB74">
        <v>0</v>
      </c>
      <c r="CC74">
        <v>74.225651612903206</v>
      </c>
      <c r="CD74">
        <v>0</v>
      </c>
      <c r="CE74">
        <v>0</v>
      </c>
      <c r="CF74">
        <v>0</v>
      </c>
      <c r="CG74">
        <v>0</v>
      </c>
      <c r="CH74">
        <v>2.2811967741935502</v>
      </c>
      <c r="CI74">
        <v>0</v>
      </c>
      <c r="CJ74">
        <v>-2.67265483870968</v>
      </c>
      <c r="CK74">
        <v>-0.11752580645161299</v>
      </c>
      <c r="CL74">
        <v>39.953419354838701</v>
      </c>
      <c r="CM74">
        <v>43.5</v>
      </c>
      <c r="CN74">
        <v>41.872870967741903</v>
      </c>
      <c r="CO74">
        <v>41.875</v>
      </c>
      <c r="CP74">
        <v>40.314290322580597</v>
      </c>
      <c r="CQ74">
        <v>0</v>
      </c>
      <c r="CR74">
        <v>0</v>
      </c>
      <c r="CS74">
        <v>0</v>
      </c>
      <c r="CT74">
        <v>117.90000009536701</v>
      </c>
      <c r="CU74">
        <v>2.2721153846153799</v>
      </c>
      <c r="CV74">
        <v>0.18901880872965399</v>
      </c>
      <c r="CW74">
        <v>-1.00613676323363</v>
      </c>
      <c r="CX74">
        <v>-2.65358076923077</v>
      </c>
      <c r="CY74">
        <v>15</v>
      </c>
      <c r="CZ74">
        <v>1684845489.5999999</v>
      </c>
      <c r="DA74" t="s">
        <v>255</v>
      </c>
      <c r="DB74">
        <v>4</v>
      </c>
      <c r="DC74">
        <v>-3.907</v>
      </c>
      <c r="DD74">
        <v>0.34699999999999998</v>
      </c>
      <c r="DE74">
        <v>402</v>
      </c>
      <c r="DF74">
        <v>15</v>
      </c>
      <c r="DG74">
        <v>1.34</v>
      </c>
      <c r="DH74">
        <v>0.2</v>
      </c>
      <c r="DI74">
        <v>-6.7991405192307702E-2</v>
      </c>
      <c r="DJ74">
        <v>-0.13958528324085201</v>
      </c>
      <c r="DK74">
        <v>9.6949191913961702E-2</v>
      </c>
      <c r="DL74">
        <v>1</v>
      </c>
      <c r="DM74">
        <v>2.2612840909090899</v>
      </c>
      <c r="DN74">
        <v>-9.8207381370912394E-2</v>
      </c>
      <c r="DO74">
        <v>0.194080742268851</v>
      </c>
      <c r="DP74">
        <v>1</v>
      </c>
      <c r="DQ74">
        <v>0.72359838461538495</v>
      </c>
      <c r="DR74">
        <v>-0.44156266712200798</v>
      </c>
      <c r="DS74">
        <v>6.5076054459719507E-2</v>
      </c>
      <c r="DT74">
        <v>0</v>
      </c>
      <c r="DU74">
        <v>2</v>
      </c>
      <c r="DV74">
        <v>3</v>
      </c>
      <c r="DW74" t="s">
        <v>256</v>
      </c>
      <c r="DX74">
        <v>100</v>
      </c>
      <c r="DY74">
        <v>100</v>
      </c>
      <c r="DZ74">
        <v>-3.907</v>
      </c>
      <c r="EA74">
        <v>0.34699999999999998</v>
      </c>
      <c r="EB74">
        <v>2</v>
      </c>
      <c r="EC74">
        <v>516.51199999999994</v>
      </c>
      <c r="ED74">
        <v>415.59399999999999</v>
      </c>
      <c r="EE74">
        <v>30.424800000000001</v>
      </c>
      <c r="EF74">
        <v>30.235900000000001</v>
      </c>
      <c r="EG74">
        <v>29.9999</v>
      </c>
      <c r="EH74">
        <v>30.430700000000002</v>
      </c>
      <c r="EI74">
        <v>30.4682</v>
      </c>
      <c r="EJ74">
        <v>20.077400000000001</v>
      </c>
      <c r="EK74">
        <v>27.621700000000001</v>
      </c>
      <c r="EL74">
        <v>0</v>
      </c>
      <c r="EM74">
        <v>30.336099999999998</v>
      </c>
      <c r="EN74">
        <v>400.15600000000001</v>
      </c>
      <c r="EO74">
        <v>15.496700000000001</v>
      </c>
      <c r="EP74">
        <v>100.499</v>
      </c>
      <c r="EQ74">
        <v>90.389399999999995</v>
      </c>
    </row>
    <row r="75" spans="1:147" x14ac:dyDescent="0.3">
      <c r="A75">
        <v>59</v>
      </c>
      <c r="B75">
        <v>1684849217.5</v>
      </c>
      <c r="C75">
        <v>3660.4000000953702</v>
      </c>
      <c r="D75" t="s">
        <v>430</v>
      </c>
      <c r="E75" t="s">
        <v>431</v>
      </c>
      <c r="F75">
        <v>1684849209.5</v>
      </c>
      <c r="G75">
        <f t="shared" si="43"/>
        <v>4.8130010063953E-3</v>
      </c>
      <c r="H75">
        <f t="shared" si="44"/>
        <v>-1.0225202402116396</v>
      </c>
      <c r="I75">
        <f t="shared" si="45"/>
        <v>400.00799999999998</v>
      </c>
      <c r="J75">
        <f t="shared" si="46"/>
        <v>392.8376534366468</v>
      </c>
      <c r="K75">
        <f t="shared" si="47"/>
        <v>37.494851441847899</v>
      </c>
      <c r="L75">
        <f t="shared" si="48"/>
        <v>38.179233595206959</v>
      </c>
      <c r="M75">
        <f t="shared" si="49"/>
        <v>0.20326454167616204</v>
      </c>
      <c r="N75">
        <f t="shared" si="50"/>
        <v>3.3552239300985112</v>
      </c>
      <c r="O75">
        <f t="shared" si="51"/>
        <v>0.19666293057285128</v>
      </c>
      <c r="P75">
        <f t="shared" si="52"/>
        <v>0.12348959927086602</v>
      </c>
      <c r="Q75">
        <f t="shared" si="53"/>
        <v>0</v>
      </c>
      <c r="R75">
        <f t="shared" si="54"/>
        <v>27.764139182320886</v>
      </c>
      <c r="S75">
        <f t="shared" si="55"/>
        <v>28.2250612903226</v>
      </c>
      <c r="T75">
        <f t="shared" si="56"/>
        <v>3.8449149989846716</v>
      </c>
      <c r="U75">
        <f t="shared" si="57"/>
        <v>39.477095678258152</v>
      </c>
      <c r="V75">
        <f t="shared" si="58"/>
        <v>1.5753532824206569</v>
      </c>
      <c r="W75">
        <f t="shared" si="59"/>
        <v>3.9905501034319406</v>
      </c>
      <c r="X75">
        <f t="shared" si="60"/>
        <v>2.2695617165640147</v>
      </c>
      <c r="Y75">
        <f t="shared" si="61"/>
        <v>-212.25334438203274</v>
      </c>
      <c r="Z75">
        <f t="shared" si="62"/>
        <v>115.82533989768338</v>
      </c>
      <c r="AA75">
        <f t="shared" si="63"/>
        <v>7.5657349043386031</v>
      </c>
      <c r="AB75">
        <f t="shared" si="64"/>
        <v>-88.862269580010761</v>
      </c>
      <c r="AC75">
        <v>-3.95048000193031E-2</v>
      </c>
      <c r="AD75">
        <v>4.4347598832226803E-2</v>
      </c>
      <c r="AE75">
        <v>3.3429410218659399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50063.134785022594</v>
      </c>
      <c r="AK75" t="s">
        <v>432</v>
      </c>
      <c r="AL75">
        <v>2.3576307692307701</v>
      </c>
      <c r="AM75">
        <v>1.4752000000000001</v>
      </c>
      <c r="AN75">
        <f t="shared" si="68"/>
        <v>-0.88243076923077002</v>
      </c>
      <c r="AO75">
        <f t="shared" si="69"/>
        <v>-0.59817703987986037</v>
      </c>
      <c r="AP75">
        <v>-0.31981858778792199</v>
      </c>
      <c r="AQ75" t="s">
        <v>253</v>
      </c>
      <c r="AR75">
        <v>0</v>
      </c>
      <c r="AS75">
        <v>0</v>
      </c>
      <c r="AT75" t="e">
        <f t="shared" si="70"/>
        <v>#DIV/0!</v>
      </c>
      <c r="AU75">
        <v>0.5</v>
      </c>
      <c r="AV75">
        <f t="shared" si="71"/>
        <v>0</v>
      </c>
      <c r="AW75">
        <f t="shared" si="72"/>
        <v>-1.0225202402116396</v>
      </c>
      <c r="AX75" t="e">
        <f t="shared" si="73"/>
        <v>#DIV/0!</v>
      </c>
      <c r="AY75" t="e">
        <f t="shared" si="74"/>
        <v>#DIV/0!</v>
      </c>
      <c r="AZ75" t="e">
        <f t="shared" si="75"/>
        <v>#DIV/0!</v>
      </c>
      <c r="BA75" t="e">
        <f t="shared" si="76"/>
        <v>#DIV/0!</v>
      </c>
      <c r="BB75" t="s">
        <v>253</v>
      </c>
      <c r="BC75">
        <v>0</v>
      </c>
      <c r="BD75">
        <f t="shared" si="77"/>
        <v>0</v>
      </c>
      <c r="BE75" t="e">
        <f t="shared" si="78"/>
        <v>#DIV/0!</v>
      </c>
      <c r="BF75">
        <f t="shared" si="79"/>
        <v>1</v>
      </c>
      <c r="BG75">
        <f t="shared" si="80"/>
        <v>0</v>
      </c>
      <c r="BH75">
        <f t="shared" si="81"/>
        <v>-1.6717458767739446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v>0.62554964725562501</v>
      </c>
      <c r="BN75">
        <v>0.5</v>
      </c>
      <c r="BO75" t="s">
        <v>254</v>
      </c>
      <c r="BP75">
        <v>1684849209.5</v>
      </c>
      <c r="BQ75">
        <v>400.00799999999998</v>
      </c>
      <c r="BR75">
        <v>400.12093548387099</v>
      </c>
      <c r="BS75">
        <v>16.505148387096799</v>
      </c>
      <c r="BT75">
        <v>15.9129516129032</v>
      </c>
      <c r="BU75">
        <v>500.01587096774199</v>
      </c>
      <c r="BV75">
        <v>95.246238709677399</v>
      </c>
      <c r="BW75">
        <v>0.19993635483871</v>
      </c>
      <c r="BX75">
        <v>28.865380645161299</v>
      </c>
      <c r="BY75">
        <v>28.2250612903226</v>
      </c>
      <c r="BZ75">
        <v>999.9</v>
      </c>
      <c r="CA75">
        <v>10002.2580645161</v>
      </c>
      <c r="CB75">
        <v>0</v>
      </c>
      <c r="CC75">
        <v>74.222200000000001</v>
      </c>
      <c r="CD75">
        <v>0</v>
      </c>
      <c r="CE75">
        <v>0</v>
      </c>
      <c r="CF75">
        <v>0</v>
      </c>
      <c r="CG75">
        <v>0</v>
      </c>
      <c r="CH75">
        <v>2.3469419354838701</v>
      </c>
      <c r="CI75">
        <v>0</v>
      </c>
      <c r="CJ75">
        <v>-4.4090806451612901</v>
      </c>
      <c r="CK75">
        <v>-0.26786129032258099</v>
      </c>
      <c r="CL75">
        <v>39.459419354838701</v>
      </c>
      <c r="CM75">
        <v>43.396999999999998</v>
      </c>
      <c r="CN75">
        <v>41.588419354838699</v>
      </c>
      <c r="CO75">
        <v>41.795999999999999</v>
      </c>
      <c r="CP75">
        <v>39.923032258064502</v>
      </c>
      <c r="CQ75">
        <v>0</v>
      </c>
      <c r="CR75">
        <v>0</v>
      </c>
      <c r="CS75">
        <v>0</v>
      </c>
      <c r="CT75">
        <v>59.299999952316298</v>
      </c>
      <c r="CU75">
        <v>2.3576307692307701</v>
      </c>
      <c r="CV75">
        <v>-1.54119636774459E-2</v>
      </c>
      <c r="CW75">
        <v>-2.8084034219753899</v>
      </c>
      <c r="CX75">
        <v>-4.4296230769230798</v>
      </c>
      <c r="CY75">
        <v>15</v>
      </c>
      <c r="CZ75">
        <v>1684845489.5999999</v>
      </c>
      <c r="DA75" t="s">
        <v>255</v>
      </c>
      <c r="DB75">
        <v>4</v>
      </c>
      <c r="DC75">
        <v>-3.907</v>
      </c>
      <c r="DD75">
        <v>0.34699999999999998</v>
      </c>
      <c r="DE75">
        <v>402</v>
      </c>
      <c r="DF75">
        <v>15</v>
      </c>
      <c r="DG75">
        <v>1.34</v>
      </c>
      <c r="DH75">
        <v>0.2</v>
      </c>
      <c r="DI75">
        <v>-0.11698733826923099</v>
      </c>
      <c r="DJ75">
        <v>2.5478787108340901E-2</v>
      </c>
      <c r="DK75">
        <v>9.0665738653214895E-2</v>
      </c>
      <c r="DL75">
        <v>1</v>
      </c>
      <c r="DM75">
        <v>2.34740454545455</v>
      </c>
      <c r="DN75">
        <v>8.8845032757523205E-3</v>
      </c>
      <c r="DO75">
        <v>0.22720400820182601</v>
      </c>
      <c r="DP75">
        <v>1</v>
      </c>
      <c r="DQ75">
        <v>0.59533982692307696</v>
      </c>
      <c r="DR75">
        <v>-6.8366903440620602E-2</v>
      </c>
      <c r="DS75">
        <v>1.8199772823731301E-2</v>
      </c>
      <c r="DT75">
        <v>1</v>
      </c>
      <c r="DU75">
        <v>3</v>
      </c>
      <c r="DV75">
        <v>3</v>
      </c>
      <c r="DW75" t="s">
        <v>260</v>
      </c>
      <c r="DX75">
        <v>100</v>
      </c>
      <c r="DY75">
        <v>100</v>
      </c>
      <c r="DZ75">
        <v>-3.907</v>
      </c>
      <c r="EA75">
        <v>0.34699999999999998</v>
      </c>
      <c r="EB75">
        <v>2</v>
      </c>
      <c r="EC75">
        <v>515.21900000000005</v>
      </c>
      <c r="ED75">
        <v>416.72</v>
      </c>
      <c r="EE75">
        <v>30.4236</v>
      </c>
      <c r="EF75">
        <v>30.201899999999998</v>
      </c>
      <c r="EG75">
        <v>29.9999</v>
      </c>
      <c r="EH75">
        <v>30.412400000000002</v>
      </c>
      <c r="EI75">
        <v>30.452500000000001</v>
      </c>
      <c r="EJ75">
        <v>20.083100000000002</v>
      </c>
      <c r="EK75">
        <v>24.5351</v>
      </c>
      <c r="EL75">
        <v>0</v>
      </c>
      <c r="EM75">
        <v>30.42</v>
      </c>
      <c r="EN75">
        <v>400.06</v>
      </c>
      <c r="EO75">
        <v>16.1069</v>
      </c>
      <c r="EP75">
        <v>100.504</v>
      </c>
      <c r="EQ75">
        <v>90.390900000000002</v>
      </c>
    </row>
    <row r="76" spans="1:147" x14ac:dyDescent="0.3">
      <c r="A76">
        <v>60</v>
      </c>
      <c r="B76">
        <v>1684849277.5</v>
      </c>
      <c r="C76">
        <v>3720.4000000953702</v>
      </c>
      <c r="D76" t="s">
        <v>433</v>
      </c>
      <c r="E76" t="s">
        <v>434</v>
      </c>
      <c r="F76">
        <v>1684849269.5</v>
      </c>
      <c r="G76">
        <f t="shared" si="43"/>
        <v>4.5966545602090757E-3</v>
      </c>
      <c r="H76">
        <f t="shared" si="44"/>
        <v>-1.5884418279413921</v>
      </c>
      <c r="I76">
        <f t="shared" si="45"/>
        <v>400.03238709677402</v>
      </c>
      <c r="J76">
        <f t="shared" si="46"/>
        <v>398.00415803519252</v>
      </c>
      <c r="K76">
        <f t="shared" si="47"/>
        <v>37.988879143489321</v>
      </c>
      <c r="L76">
        <f t="shared" si="48"/>
        <v>38.182470459409487</v>
      </c>
      <c r="M76">
        <f t="shared" si="49"/>
        <v>0.19930094079436916</v>
      </c>
      <c r="N76">
        <f t="shared" si="50"/>
        <v>3.3514915564786061</v>
      </c>
      <c r="O76">
        <f t="shared" si="51"/>
        <v>0.19294311966491529</v>
      </c>
      <c r="P76">
        <f t="shared" si="52"/>
        <v>0.12114377952172177</v>
      </c>
      <c r="Q76">
        <f t="shared" si="53"/>
        <v>0</v>
      </c>
      <c r="R76">
        <f t="shared" si="54"/>
        <v>27.666308487904889</v>
      </c>
      <c r="S76">
        <f t="shared" si="55"/>
        <v>28.065461290322599</v>
      </c>
      <c r="T76">
        <f t="shared" si="56"/>
        <v>3.809345557287545</v>
      </c>
      <c r="U76">
        <f t="shared" si="57"/>
        <v>40.431359487191628</v>
      </c>
      <c r="V76">
        <f t="shared" si="58"/>
        <v>1.5998265223186978</v>
      </c>
      <c r="W76">
        <f t="shared" si="59"/>
        <v>3.9568951987021648</v>
      </c>
      <c r="X76">
        <f t="shared" si="60"/>
        <v>2.2095190349688472</v>
      </c>
      <c r="Y76">
        <f t="shared" si="61"/>
        <v>-202.71246610522024</v>
      </c>
      <c r="Z76">
        <f t="shared" si="62"/>
        <v>118.12875650309068</v>
      </c>
      <c r="AA76">
        <f t="shared" si="63"/>
        <v>7.7130456669159413</v>
      </c>
      <c r="AB76">
        <f t="shared" si="64"/>
        <v>-76.870663935213614</v>
      </c>
      <c r="AC76">
        <v>-3.9449641848243303E-2</v>
      </c>
      <c r="AD76">
        <v>4.42856789530909E-2</v>
      </c>
      <c r="AE76">
        <v>3.3392257981304301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50020.343899256506</v>
      </c>
      <c r="AK76" t="s">
        <v>435</v>
      </c>
      <c r="AL76">
        <v>2.31196153846154</v>
      </c>
      <c r="AM76">
        <v>1.482</v>
      </c>
      <c r="AN76">
        <f t="shared" si="68"/>
        <v>-0.82996153846153997</v>
      </c>
      <c r="AO76">
        <f t="shared" si="69"/>
        <v>-0.56002802865151147</v>
      </c>
      <c r="AP76">
        <v>-0.49682461257755101</v>
      </c>
      <c r="AQ76" t="s">
        <v>253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-1.5884418279413921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253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-1.7856249131099649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0.62554964725562501</v>
      </c>
      <c r="BN76">
        <v>0.5</v>
      </c>
      <c r="BO76" t="s">
        <v>254</v>
      </c>
      <c r="BP76">
        <v>1684849269.5</v>
      </c>
      <c r="BQ76">
        <v>400.03238709677402</v>
      </c>
      <c r="BR76">
        <v>400.06370967741901</v>
      </c>
      <c r="BS76">
        <v>16.761158064516099</v>
      </c>
      <c r="BT76">
        <v>16.1957290322581</v>
      </c>
      <c r="BU76">
        <v>500.01677419354797</v>
      </c>
      <c r="BV76">
        <v>95.248412903225798</v>
      </c>
      <c r="BW76">
        <v>0.20003499999999999</v>
      </c>
      <c r="BX76">
        <v>28.7192419354839</v>
      </c>
      <c r="BY76">
        <v>28.065461290322599</v>
      </c>
      <c r="BZ76">
        <v>999.9</v>
      </c>
      <c r="CA76">
        <v>9988.0645161290304</v>
      </c>
      <c r="CB76">
        <v>0</v>
      </c>
      <c r="CC76">
        <v>74.222200000000001</v>
      </c>
      <c r="CD76">
        <v>0</v>
      </c>
      <c r="CE76">
        <v>0</v>
      </c>
      <c r="CF76">
        <v>0</v>
      </c>
      <c r="CG76">
        <v>0</v>
      </c>
      <c r="CH76">
        <v>2.3068032258064499</v>
      </c>
      <c r="CI76">
        <v>0</v>
      </c>
      <c r="CJ76">
        <v>-6.0430258064516096</v>
      </c>
      <c r="CK76">
        <v>-0.46284838709677401</v>
      </c>
      <c r="CL76">
        <v>39.0562258064516</v>
      </c>
      <c r="CM76">
        <v>43.25</v>
      </c>
      <c r="CN76">
        <v>41.276000000000003</v>
      </c>
      <c r="CO76">
        <v>41.655000000000001</v>
      </c>
      <c r="CP76">
        <v>39.616806451612902</v>
      </c>
      <c r="CQ76">
        <v>0</v>
      </c>
      <c r="CR76">
        <v>0</v>
      </c>
      <c r="CS76">
        <v>0</v>
      </c>
      <c r="CT76">
        <v>59.200000047683702</v>
      </c>
      <c r="CU76">
        <v>2.31196153846154</v>
      </c>
      <c r="CV76">
        <v>-0.52615384596568304</v>
      </c>
      <c r="CW76">
        <v>-2.2602837533046101</v>
      </c>
      <c r="CX76">
        <v>-6.0524038461538501</v>
      </c>
      <c r="CY76">
        <v>15</v>
      </c>
      <c r="CZ76">
        <v>1684845489.5999999</v>
      </c>
      <c r="DA76" t="s">
        <v>255</v>
      </c>
      <c r="DB76">
        <v>4</v>
      </c>
      <c r="DC76">
        <v>-3.907</v>
      </c>
      <c r="DD76">
        <v>0.34699999999999998</v>
      </c>
      <c r="DE76">
        <v>402</v>
      </c>
      <c r="DF76">
        <v>15</v>
      </c>
      <c r="DG76">
        <v>1.34</v>
      </c>
      <c r="DH76">
        <v>0.2</v>
      </c>
      <c r="DI76">
        <v>-1.85458675E-2</v>
      </c>
      <c r="DJ76">
        <v>-0.19570477021775601</v>
      </c>
      <c r="DK76">
        <v>9.4325287934800703E-2</v>
      </c>
      <c r="DL76">
        <v>1</v>
      </c>
      <c r="DM76">
        <v>2.3259772727272701</v>
      </c>
      <c r="DN76">
        <v>-0.17215807304830699</v>
      </c>
      <c r="DO76">
        <v>0.208297811125885</v>
      </c>
      <c r="DP76">
        <v>1</v>
      </c>
      <c r="DQ76">
        <v>0.555366769230769</v>
      </c>
      <c r="DR76">
        <v>0.12716480173181699</v>
      </c>
      <c r="DS76">
        <v>2.0876465216763701E-2</v>
      </c>
      <c r="DT76">
        <v>0</v>
      </c>
      <c r="DU76">
        <v>2</v>
      </c>
      <c r="DV76">
        <v>3</v>
      </c>
      <c r="DW76" t="s">
        <v>256</v>
      </c>
      <c r="DX76">
        <v>100</v>
      </c>
      <c r="DY76">
        <v>100</v>
      </c>
      <c r="DZ76">
        <v>-3.907</v>
      </c>
      <c r="EA76">
        <v>0.34699999999999998</v>
      </c>
      <c r="EB76">
        <v>2</v>
      </c>
      <c r="EC76">
        <v>515.83500000000004</v>
      </c>
      <c r="ED76">
        <v>416.20800000000003</v>
      </c>
      <c r="EE76">
        <v>26.961099999999998</v>
      </c>
      <c r="EF76">
        <v>30.188800000000001</v>
      </c>
      <c r="EG76">
        <v>29.9999</v>
      </c>
      <c r="EH76">
        <v>30.394100000000002</v>
      </c>
      <c r="EI76">
        <v>30.432200000000002</v>
      </c>
      <c r="EJ76">
        <v>20.079499999999999</v>
      </c>
      <c r="EK76">
        <v>24.106100000000001</v>
      </c>
      <c r="EL76">
        <v>0</v>
      </c>
      <c r="EM76">
        <v>26.9602</v>
      </c>
      <c r="EN76">
        <v>399.851</v>
      </c>
      <c r="EO76">
        <v>16.048200000000001</v>
      </c>
      <c r="EP76">
        <v>100.509</v>
      </c>
      <c r="EQ76">
        <v>90.389300000000006</v>
      </c>
    </row>
    <row r="77" spans="1:147" x14ac:dyDescent="0.3">
      <c r="A77">
        <v>61</v>
      </c>
      <c r="B77">
        <v>1684849337.5</v>
      </c>
      <c r="C77">
        <v>3780.4000000953702</v>
      </c>
      <c r="D77" t="s">
        <v>436</v>
      </c>
      <c r="E77" t="s">
        <v>437</v>
      </c>
      <c r="F77">
        <v>1684849329.5</v>
      </c>
      <c r="G77">
        <f t="shared" si="43"/>
        <v>4.7306643881351767E-3</v>
      </c>
      <c r="H77">
        <f t="shared" si="44"/>
        <v>-1.2421812853424843</v>
      </c>
      <c r="I77">
        <f t="shared" si="45"/>
        <v>399.98396774193498</v>
      </c>
      <c r="J77">
        <f t="shared" si="46"/>
        <v>394.89702805893234</v>
      </c>
      <c r="K77">
        <f t="shared" si="47"/>
        <v>37.692295607514836</v>
      </c>
      <c r="L77">
        <f t="shared" si="48"/>
        <v>38.177835939919468</v>
      </c>
      <c r="M77">
        <f t="shared" si="49"/>
        <v>0.20652389647992658</v>
      </c>
      <c r="N77">
        <f t="shared" si="50"/>
        <v>3.3560609121185268</v>
      </c>
      <c r="O77">
        <f t="shared" si="51"/>
        <v>0.1997143297464844</v>
      </c>
      <c r="P77">
        <f t="shared" si="52"/>
        <v>0.12541456440097487</v>
      </c>
      <c r="Q77">
        <f t="shared" si="53"/>
        <v>0</v>
      </c>
      <c r="R77">
        <f t="shared" si="54"/>
        <v>27.400269129100842</v>
      </c>
      <c r="S77">
        <f t="shared" si="55"/>
        <v>27.878367741935499</v>
      </c>
      <c r="T77">
        <f t="shared" si="56"/>
        <v>3.7680145337255184</v>
      </c>
      <c r="U77">
        <f t="shared" si="57"/>
        <v>40.234764844302767</v>
      </c>
      <c r="V77">
        <f t="shared" si="58"/>
        <v>1.5703382686124285</v>
      </c>
      <c r="W77">
        <f t="shared" si="59"/>
        <v>3.9029388507406377</v>
      </c>
      <c r="X77">
        <f t="shared" si="60"/>
        <v>2.1976762651130901</v>
      </c>
      <c r="Y77">
        <f t="shared" si="61"/>
        <v>-208.6222995167613</v>
      </c>
      <c r="Z77">
        <f t="shared" si="62"/>
        <v>109.33776459828665</v>
      </c>
      <c r="AA77">
        <f t="shared" si="63"/>
        <v>7.1143075280965524</v>
      </c>
      <c r="AB77">
        <f t="shared" si="64"/>
        <v>-92.170227390378088</v>
      </c>
      <c r="AC77">
        <v>-3.9517172621585599E-2</v>
      </c>
      <c r="AD77">
        <v>4.4361488162188302E-2</v>
      </c>
      <c r="AE77">
        <v>3.3437741569727102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50141.789403721596</v>
      </c>
      <c r="AK77" t="s">
        <v>438</v>
      </c>
      <c r="AL77">
        <v>2.3328115384615402</v>
      </c>
      <c r="AM77">
        <v>1.5116000000000001</v>
      </c>
      <c r="AN77">
        <f t="shared" si="68"/>
        <v>-0.82121153846154016</v>
      </c>
      <c r="AO77">
        <f t="shared" si="69"/>
        <v>-0.54327304740774018</v>
      </c>
      <c r="AP77">
        <v>-0.38852303243903902</v>
      </c>
      <c r="AQ77" t="s">
        <v>253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-1.2421812853424843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253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-1.8406950331358416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0.62554964725562501</v>
      </c>
      <c r="BN77">
        <v>0.5</v>
      </c>
      <c r="BO77" t="s">
        <v>254</v>
      </c>
      <c r="BP77">
        <v>1684849329.5</v>
      </c>
      <c r="BQ77">
        <v>399.98396774193498</v>
      </c>
      <c r="BR77">
        <v>400.06529032258101</v>
      </c>
      <c r="BS77">
        <v>16.4522193548387</v>
      </c>
      <c r="BT77">
        <v>15.870103225806499</v>
      </c>
      <c r="BU77">
        <v>499.99970967741899</v>
      </c>
      <c r="BV77">
        <v>95.248422580645197</v>
      </c>
      <c r="BW77">
        <v>0.19999290322580601</v>
      </c>
      <c r="BX77">
        <v>28.4826709677419</v>
      </c>
      <c r="BY77">
        <v>27.878367741935499</v>
      </c>
      <c r="BZ77">
        <v>999.9</v>
      </c>
      <c r="CA77">
        <v>10005.1612903226</v>
      </c>
      <c r="CB77">
        <v>0</v>
      </c>
      <c r="CC77">
        <v>74.222200000000001</v>
      </c>
      <c r="CD77">
        <v>0</v>
      </c>
      <c r="CE77">
        <v>0</v>
      </c>
      <c r="CF77">
        <v>0</v>
      </c>
      <c r="CG77">
        <v>0</v>
      </c>
      <c r="CH77">
        <v>2.3303387096774202</v>
      </c>
      <c r="CI77">
        <v>0</v>
      </c>
      <c r="CJ77">
        <v>-7.5257096774193597</v>
      </c>
      <c r="CK77">
        <v>-0.67530645161290304</v>
      </c>
      <c r="CL77">
        <v>38.717483870967698</v>
      </c>
      <c r="CM77">
        <v>43.056032258064498</v>
      </c>
      <c r="CN77">
        <v>40.963419354838699</v>
      </c>
      <c r="CO77">
        <v>41.5</v>
      </c>
      <c r="CP77">
        <v>39.326225806451603</v>
      </c>
      <c r="CQ77">
        <v>0</v>
      </c>
      <c r="CR77">
        <v>0</v>
      </c>
      <c r="CS77">
        <v>0</v>
      </c>
      <c r="CT77">
        <v>59.600000143051098</v>
      </c>
      <c r="CU77">
        <v>2.3328115384615402</v>
      </c>
      <c r="CV77">
        <v>-0.52996581985805502</v>
      </c>
      <c r="CW77">
        <v>0.72470427334988197</v>
      </c>
      <c r="CX77">
        <v>-7.5298615384615397</v>
      </c>
      <c r="CY77">
        <v>15</v>
      </c>
      <c r="CZ77">
        <v>1684845489.5999999</v>
      </c>
      <c r="DA77" t="s">
        <v>255</v>
      </c>
      <c r="DB77">
        <v>4</v>
      </c>
      <c r="DC77">
        <v>-3.907</v>
      </c>
      <c r="DD77">
        <v>0.34699999999999998</v>
      </c>
      <c r="DE77">
        <v>402</v>
      </c>
      <c r="DF77">
        <v>15</v>
      </c>
      <c r="DG77">
        <v>1.34</v>
      </c>
      <c r="DH77">
        <v>0.2</v>
      </c>
      <c r="DI77">
        <v>-6.4545213538461502E-2</v>
      </c>
      <c r="DJ77">
        <v>-0.122121303139957</v>
      </c>
      <c r="DK77">
        <v>9.7441357020249003E-2</v>
      </c>
      <c r="DL77">
        <v>1</v>
      </c>
      <c r="DM77">
        <v>2.3248477272727301</v>
      </c>
      <c r="DN77">
        <v>4.32498850437932E-2</v>
      </c>
      <c r="DO77">
        <v>0.20889392968315501</v>
      </c>
      <c r="DP77">
        <v>1</v>
      </c>
      <c r="DQ77">
        <v>0.59766284615384602</v>
      </c>
      <c r="DR77">
        <v>-0.142789048066253</v>
      </c>
      <c r="DS77">
        <v>2.14261304282919E-2</v>
      </c>
      <c r="DT77">
        <v>0</v>
      </c>
      <c r="DU77">
        <v>2</v>
      </c>
      <c r="DV77">
        <v>3</v>
      </c>
      <c r="DW77" t="s">
        <v>256</v>
      </c>
      <c r="DX77">
        <v>100</v>
      </c>
      <c r="DY77">
        <v>100</v>
      </c>
      <c r="DZ77">
        <v>-3.907</v>
      </c>
      <c r="EA77">
        <v>0.34699999999999998</v>
      </c>
      <c r="EB77">
        <v>2</v>
      </c>
      <c r="EC77">
        <v>515.98500000000001</v>
      </c>
      <c r="ED77">
        <v>415.98399999999998</v>
      </c>
      <c r="EE77">
        <v>27.304200000000002</v>
      </c>
      <c r="EF77">
        <v>30.191400000000002</v>
      </c>
      <c r="EG77">
        <v>29.9998</v>
      </c>
      <c r="EH77">
        <v>30.381</v>
      </c>
      <c r="EI77">
        <v>30.418600000000001</v>
      </c>
      <c r="EJ77">
        <v>20.082899999999999</v>
      </c>
      <c r="EK77">
        <v>25.627600000000001</v>
      </c>
      <c r="EL77">
        <v>0</v>
      </c>
      <c r="EM77">
        <v>27.341100000000001</v>
      </c>
      <c r="EN77">
        <v>400.04899999999998</v>
      </c>
      <c r="EO77">
        <v>15.830500000000001</v>
      </c>
      <c r="EP77">
        <v>100.51</v>
      </c>
      <c r="EQ77">
        <v>90.389899999999997</v>
      </c>
    </row>
    <row r="78" spans="1:147" x14ac:dyDescent="0.3">
      <c r="A78">
        <v>62</v>
      </c>
      <c r="B78">
        <v>1684849397.5999999</v>
      </c>
      <c r="C78">
        <v>3840.5</v>
      </c>
      <c r="D78" t="s">
        <v>439</v>
      </c>
      <c r="E78" t="s">
        <v>440</v>
      </c>
      <c r="F78">
        <v>1684849389.60323</v>
      </c>
      <c r="G78">
        <f t="shared" si="43"/>
        <v>4.4331934265454537E-3</v>
      </c>
      <c r="H78">
        <f t="shared" si="44"/>
        <v>-1.7867447254020179</v>
      </c>
      <c r="I78">
        <f t="shared" si="45"/>
        <v>400.013451612903</v>
      </c>
      <c r="J78">
        <f t="shared" si="46"/>
        <v>400.12612130176456</v>
      </c>
      <c r="K78">
        <f t="shared" si="47"/>
        <v>38.190854459948049</v>
      </c>
      <c r="L78">
        <f t="shared" si="48"/>
        <v>38.18010047149221</v>
      </c>
      <c r="M78">
        <f t="shared" si="49"/>
        <v>0.19192611196245229</v>
      </c>
      <c r="N78">
        <f t="shared" si="50"/>
        <v>3.3561097065703001</v>
      </c>
      <c r="O78">
        <f t="shared" si="51"/>
        <v>0.18603046219171032</v>
      </c>
      <c r="P78">
        <f t="shared" si="52"/>
        <v>0.11678365364156307</v>
      </c>
      <c r="Q78">
        <f t="shared" si="53"/>
        <v>0</v>
      </c>
      <c r="R78">
        <f t="shared" si="54"/>
        <v>27.44062237020557</v>
      </c>
      <c r="S78">
        <f t="shared" si="55"/>
        <v>27.882619354838699</v>
      </c>
      <c r="T78">
        <f t="shared" si="56"/>
        <v>3.7689493992332279</v>
      </c>
      <c r="U78">
        <f t="shared" si="57"/>
        <v>39.979651771815597</v>
      </c>
      <c r="V78">
        <f t="shared" si="58"/>
        <v>1.5578718306234616</v>
      </c>
      <c r="W78">
        <f t="shared" si="59"/>
        <v>3.8966618306608471</v>
      </c>
      <c r="X78">
        <f t="shared" si="60"/>
        <v>2.2110775686097663</v>
      </c>
      <c r="Y78">
        <f t="shared" si="61"/>
        <v>-195.50383011065452</v>
      </c>
      <c r="Z78">
        <f t="shared" si="62"/>
        <v>103.55703509369006</v>
      </c>
      <c r="AA78">
        <f t="shared" si="63"/>
        <v>6.7372856252586528</v>
      </c>
      <c r="AB78">
        <f t="shared" si="64"/>
        <v>-85.209509391705794</v>
      </c>
      <c r="AC78">
        <v>-3.95178939593556E-2</v>
      </c>
      <c r="AD78">
        <v>4.4362297927027797E-2</v>
      </c>
      <c r="AE78">
        <v>3.3438227271447598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50147.246961402168</v>
      </c>
      <c r="AK78" t="s">
        <v>441</v>
      </c>
      <c r="AL78">
        <v>2.3583115384615398</v>
      </c>
      <c r="AM78">
        <v>1.3835999999999999</v>
      </c>
      <c r="AN78">
        <f t="shared" si="68"/>
        <v>-0.97471153846153991</v>
      </c>
      <c r="AO78">
        <f t="shared" si="69"/>
        <v>-0.70447494829541768</v>
      </c>
      <c r="AP78">
        <v>-0.55884876635497205</v>
      </c>
      <c r="AQ78" t="s">
        <v>253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-1.7867447254020179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253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-1.4194968925717646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0.62554964725562501</v>
      </c>
      <c r="BN78">
        <v>0.5</v>
      </c>
      <c r="BO78" t="s">
        <v>254</v>
      </c>
      <c r="BP78">
        <v>1684849389.60323</v>
      </c>
      <c r="BQ78">
        <v>400.013451612903</v>
      </c>
      <c r="BR78">
        <v>400.01177419354798</v>
      </c>
      <c r="BS78">
        <v>16.321845161290302</v>
      </c>
      <c r="BT78">
        <v>15.7762677419355</v>
      </c>
      <c r="BU78">
        <v>500.005870967742</v>
      </c>
      <c r="BV78">
        <v>95.247090322580704</v>
      </c>
      <c r="BW78">
        <v>0.19995106451612901</v>
      </c>
      <c r="BX78">
        <v>28.454964516128999</v>
      </c>
      <c r="BY78">
        <v>27.882619354838699</v>
      </c>
      <c r="BZ78">
        <v>999.9</v>
      </c>
      <c r="CA78">
        <v>10005.483870967701</v>
      </c>
      <c r="CB78">
        <v>0</v>
      </c>
      <c r="CC78">
        <v>74.222200000000001</v>
      </c>
      <c r="CD78">
        <v>0</v>
      </c>
      <c r="CE78">
        <v>0</v>
      </c>
      <c r="CF78">
        <v>0</v>
      </c>
      <c r="CG78">
        <v>0</v>
      </c>
      <c r="CH78">
        <v>2.3580064516129</v>
      </c>
      <c r="CI78">
        <v>0</v>
      </c>
      <c r="CJ78">
        <v>-9.1723129032258104</v>
      </c>
      <c r="CK78">
        <v>-0.808854838709677</v>
      </c>
      <c r="CL78">
        <v>38.411000000000001</v>
      </c>
      <c r="CM78">
        <v>42.852645161290297</v>
      </c>
      <c r="CN78">
        <v>40.673000000000002</v>
      </c>
      <c r="CO78">
        <v>41.336387096774203</v>
      </c>
      <c r="CP78">
        <v>39.043999999999997</v>
      </c>
      <c r="CQ78">
        <v>0</v>
      </c>
      <c r="CR78">
        <v>0</v>
      </c>
      <c r="CS78">
        <v>0</v>
      </c>
      <c r="CT78">
        <v>59.400000095367403</v>
      </c>
      <c r="CU78">
        <v>2.3583115384615398</v>
      </c>
      <c r="CV78">
        <v>-7.1586315400433601E-2</v>
      </c>
      <c r="CW78">
        <v>-3.2173367520665899</v>
      </c>
      <c r="CX78">
        <v>-9.1996807692307705</v>
      </c>
      <c r="CY78">
        <v>15</v>
      </c>
      <c r="CZ78">
        <v>1684845489.5999999</v>
      </c>
      <c r="DA78" t="s">
        <v>255</v>
      </c>
      <c r="DB78">
        <v>4</v>
      </c>
      <c r="DC78">
        <v>-3.907</v>
      </c>
      <c r="DD78">
        <v>0.34699999999999998</v>
      </c>
      <c r="DE78">
        <v>402</v>
      </c>
      <c r="DF78">
        <v>15</v>
      </c>
      <c r="DG78">
        <v>1.34</v>
      </c>
      <c r="DH78">
        <v>0.2</v>
      </c>
      <c r="DI78">
        <v>7.98799557692308E-3</v>
      </c>
      <c r="DJ78">
        <v>-6.0531318344559701E-2</v>
      </c>
      <c r="DK78">
        <v>0.10216081362799</v>
      </c>
      <c r="DL78">
        <v>1</v>
      </c>
      <c r="DM78">
        <v>2.3536954545454498</v>
      </c>
      <c r="DN78">
        <v>-7.3874065074532105E-2</v>
      </c>
      <c r="DO78">
        <v>0.173299125207027</v>
      </c>
      <c r="DP78">
        <v>1</v>
      </c>
      <c r="DQ78">
        <v>0.54871515384615399</v>
      </c>
      <c r="DR78">
        <v>-3.2755409636454097E-2</v>
      </c>
      <c r="DS78">
        <v>4.7436209529811797E-3</v>
      </c>
      <c r="DT78">
        <v>1</v>
      </c>
      <c r="DU78">
        <v>3</v>
      </c>
      <c r="DV78">
        <v>3</v>
      </c>
      <c r="DW78" t="s">
        <v>260</v>
      </c>
      <c r="DX78">
        <v>100</v>
      </c>
      <c r="DY78">
        <v>100</v>
      </c>
      <c r="DZ78">
        <v>-3.907</v>
      </c>
      <c r="EA78">
        <v>0.34699999999999998</v>
      </c>
      <c r="EB78">
        <v>2</v>
      </c>
      <c r="EC78">
        <v>515.64599999999996</v>
      </c>
      <c r="ED78">
        <v>416.03399999999999</v>
      </c>
      <c r="EE78">
        <v>28.110399999999998</v>
      </c>
      <c r="EF78">
        <v>30.183599999999998</v>
      </c>
      <c r="EG78">
        <v>30.0001</v>
      </c>
      <c r="EH78">
        <v>30.3706</v>
      </c>
      <c r="EI78">
        <v>30.408200000000001</v>
      </c>
      <c r="EJ78">
        <v>20.079599999999999</v>
      </c>
      <c r="EK78">
        <v>25.906600000000001</v>
      </c>
      <c r="EL78">
        <v>0</v>
      </c>
      <c r="EM78">
        <v>28.150099999999998</v>
      </c>
      <c r="EN78">
        <v>399.90699999999998</v>
      </c>
      <c r="EO78">
        <v>15.8005</v>
      </c>
      <c r="EP78">
        <v>100.512</v>
      </c>
      <c r="EQ78">
        <v>90.391199999999998</v>
      </c>
    </row>
    <row r="79" spans="1:147" x14ac:dyDescent="0.3">
      <c r="A79">
        <v>63</v>
      </c>
      <c r="B79">
        <v>1684849457.5999999</v>
      </c>
      <c r="C79">
        <v>3900.5</v>
      </c>
      <c r="D79" t="s">
        <v>442</v>
      </c>
      <c r="E79" t="s">
        <v>443</v>
      </c>
      <c r="F79">
        <v>1684849449.63871</v>
      </c>
      <c r="G79">
        <f t="shared" si="43"/>
        <v>3.8953925712507938E-3</v>
      </c>
      <c r="H79">
        <f t="shared" si="44"/>
        <v>-1.3276462272918488</v>
      </c>
      <c r="I79">
        <f t="shared" si="45"/>
        <v>400.00012903225797</v>
      </c>
      <c r="J79">
        <f t="shared" si="46"/>
        <v>397.7798516187047</v>
      </c>
      <c r="K79">
        <f t="shared" si="47"/>
        <v>37.966778782873952</v>
      </c>
      <c r="L79">
        <f t="shared" si="48"/>
        <v>38.178696960866013</v>
      </c>
      <c r="M79">
        <f t="shared" si="49"/>
        <v>0.16684258198056512</v>
      </c>
      <c r="N79">
        <f t="shared" si="50"/>
        <v>3.3579103055781196</v>
      </c>
      <c r="O79">
        <f t="shared" si="51"/>
        <v>0.16237026612714273</v>
      </c>
      <c r="P79">
        <f t="shared" si="52"/>
        <v>0.10187325078731924</v>
      </c>
      <c r="Q79">
        <f t="shared" si="53"/>
        <v>0</v>
      </c>
      <c r="R79">
        <f t="shared" si="54"/>
        <v>27.635713668614191</v>
      </c>
      <c r="S79">
        <f t="shared" si="55"/>
        <v>27.9702967741935</v>
      </c>
      <c r="T79">
        <f t="shared" si="56"/>
        <v>3.7882735116020569</v>
      </c>
      <c r="U79">
        <f t="shared" si="57"/>
        <v>39.935100138637665</v>
      </c>
      <c r="V79">
        <f t="shared" si="58"/>
        <v>1.5626166154122785</v>
      </c>
      <c r="W79">
        <f t="shared" si="59"/>
        <v>3.9128901893009882</v>
      </c>
      <c r="X79">
        <f t="shared" si="60"/>
        <v>2.2256568961897782</v>
      </c>
      <c r="Y79">
        <f t="shared" si="61"/>
        <v>-171.78681239216002</v>
      </c>
      <c r="Z79">
        <f t="shared" si="62"/>
        <v>100.69331334992941</v>
      </c>
      <c r="AA79">
        <f t="shared" si="63"/>
        <v>6.5526563622836864</v>
      </c>
      <c r="AB79">
        <f t="shared" si="64"/>
        <v>-64.540842679946905</v>
      </c>
      <c r="AC79">
        <v>-3.95445155443023E-2</v>
      </c>
      <c r="AD79">
        <v>4.4392182988309402E-2</v>
      </c>
      <c r="AE79">
        <v>3.3456150489183001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50167.72617328581</v>
      </c>
      <c r="AK79" t="s">
        <v>444</v>
      </c>
      <c r="AL79">
        <v>2.3226769230769202</v>
      </c>
      <c r="AM79">
        <v>1.5376000000000001</v>
      </c>
      <c r="AN79">
        <f t="shared" si="68"/>
        <v>-0.78507692307692012</v>
      </c>
      <c r="AO79">
        <f t="shared" si="69"/>
        <v>-0.51058592811974512</v>
      </c>
      <c r="AP79">
        <v>-0.41525431458048601</v>
      </c>
      <c r="AQ79" t="s">
        <v>253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-1.3276462272918488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253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-1.9585341955712401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0.62554964725562501</v>
      </c>
      <c r="BN79">
        <v>0.5</v>
      </c>
      <c r="BO79" t="s">
        <v>254</v>
      </c>
      <c r="BP79">
        <v>1684849449.63871</v>
      </c>
      <c r="BQ79">
        <v>400.00012903225797</v>
      </c>
      <c r="BR79">
        <v>400.02896774193499</v>
      </c>
      <c r="BS79">
        <v>16.371612903225799</v>
      </c>
      <c r="BT79">
        <v>15.892248387096799</v>
      </c>
      <c r="BU79">
        <v>500.009419354839</v>
      </c>
      <c r="BV79">
        <v>95.2467677419355</v>
      </c>
      <c r="BW79">
        <v>0.19994387096774199</v>
      </c>
      <c r="BX79">
        <v>28.526516129032299</v>
      </c>
      <c r="BY79">
        <v>27.9702967741935</v>
      </c>
      <c r="BZ79">
        <v>999.9</v>
      </c>
      <c r="CA79">
        <v>10012.2580645161</v>
      </c>
      <c r="CB79">
        <v>0</v>
      </c>
      <c r="CC79">
        <v>74.222200000000001</v>
      </c>
      <c r="CD79">
        <v>0</v>
      </c>
      <c r="CE79">
        <v>0</v>
      </c>
      <c r="CF79">
        <v>0</v>
      </c>
      <c r="CG79">
        <v>0</v>
      </c>
      <c r="CH79">
        <v>2.3076354838709698</v>
      </c>
      <c r="CI79">
        <v>0</v>
      </c>
      <c r="CJ79">
        <v>-10.225690322580601</v>
      </c>
      <c r="CK79">
        <v>-1.0236258064516099</v>
      </c>
      <c r="CL79">
        <v>38.149000000000001</v>
      </c>
      <c r="CM79">
        <v>42.637</v>
      </c>
      <c r="CN79">
        <v>40.411000000000001</v>
      </c>
      <c r="CO79">
        <v>41.137</v>
      </c>
      <c r="CP79">
        <v>38.806064516128998</v>
      </c>
      <c r="CQ79">
        <v>0</v>
      </c>
      <c r="CR79">
        <v>0</v>
      </c>
      <c r="CS79">
        <v>0</v>
      </c>
      <c r="CT79">
        <v>59.199999809265101</v>
      </c>
      <c r="CU79">
        <v>2.3226769230769202</v>
      </c>
      <c r="CV79">
        <v>0.13289573145148501</v>
      </c>
      <c r="CW79">
        <v>-1.1826188167346401</v>
      </c>
      <c r="CX79">
        <v>-10.2142615384615</v>
      </c>
      <c r="CY79">
        <v>15</v>
      </c>
      <c r="CZ79">
        <v>1684845489.5999999</v>
      </c>
      <c r="DA79" t="s">
        <v>255</v>
      </c>
      <c r="DB79">
        <v>4</v>
      </c>
      <c r="DC79">
        <v>-3.907</v>
      </c>
      <c r="DD79">
        <v>0.34699999999999998</v>
      </c>
      <c r="DE79">
        <v>402</v>
      </c>
      <c r="DF79">
        <v>15</v>
      </c>
      <c r="DG79">
        <v>1.34</v>
      </c>
      <c r="DH79">
        <v>0.2</v>
      </c>
      <c r="DI79">
        <v>-2.5599538096153798E-2</v>
      </c>
      <c r="DJ79">
        <v>3.63702451024807E-2</v>
      </c>
      <c r="DK79">
        <v>0.110089307809339</v>
      </c>
      <c r="DL79">
        <v>1</v>
      </c>
      <c r="DM79">
        <v>2.3402977272727301</v>
      </c>
      <c r="DN79">
        <v>-0.364717874841892</v>
      </c>
      <c r="DO79">
        <v>0.19375884553255199</v>
      </c>
      <c r="DP79">
        <v>1</v>
      </c>
      <c r="DQ79">
        <v>0.48379250000000001</v>
      </c>
      <c r="DR79">
        <v>-5.2556812732272799E-2</v>
      </c>
      <c r="DS79">
        <v>1.0421613791502299E-2</v>
      </c>
      <c r="DT79">
        <v>1</v>
      </c>
      <c r="DU79">
        <v>3</v>
      </c>
      <c r="DV79">
        <v>3</v>
      </c>
      <c r="DW79" t="s">
        <v>260</v>
      </c>
      <c r="DX79">
        <v>100</v>
      </c>
      <c r="DY79">
        <v>100</v>
      </c>
      <c r="DZ79">
        <v>-3.907</v>
      </c>
      <c r="EA79">
        <v>0.34699999999999998</v>
      </c>
      <c r="EB79">
        <v>2</v>
      </c>
      <c r="EC79">
        <v>515.77499999999998</v>
      </c>
      <c r="ED79">
        <v>416.41699999999997</v>
      </c>
      <c r="EE79">
        <v>28.368099999999998</v>
      </c>
      <c r="EF79">
        <v>30.162700000000001</v>
      </c>
      <c r="EG79">
        <v>30</v>
      </c>
      <c r="EH79">
        <v>30.354900000000001</v>
      </c>
      <c r="EI79">
        <v>30.392600000000002</v>
      </c>
      <c r="EJ79">
        <v>20.0852</v>
      </c>
      <c r="EK79">
        <v>24.481200000000001</v>
      </c>
      <c r="EL79">
        <v>0</v>
      </c>
      <c r="EM79">
        <v>28.364999999999998</v>
      </c>
      <c r="EN79">
        <v>399.97800000000001</v>
      </c>
      <c r="EO79">
        <v>15.953799999999999</v>
      </c>
      <c r="EP79">
        <v>100.517</v>
      </c>
      <c r="EQ79">
        <v>90.396199999999993</v>
      </c>
    </row>
    <row r="80" spans="1:147" x14ac:dyDescent="0.3">
      <c r="A80">
        <v>64</v>
      </c>
      <c r="B80">
        <v>1684849517.7</v>
      </c>
      <c r="C80">
        <v>3960.6000001430498</v>
      </c>
      <c r="D80" t="s">
        <v>445</v>
      </c>
      <c r="E80" t="s">
        <v>446</v>
      </c>
      <c r="F80">
        <v>1684849509.62903</v>
      </c>
      <c r="G80">
        <f t="shared" si="43"/>
        <v>3.3927688147107815E-3</v>
      </c>
      <c r="H80">
        <f t="shared" si="44"/>
        <v>-1.5526463127099717</v>
      </c>
      <c r="I80">
        <f t="shared" si="45"/>
        <v>400.02848387096799</v>
      </c>
      <c r="J80">
        <f t="shared" si="46"/>
        <v>402.18950607119126</v>
      </c>
      <c r="K80">
        <f t="shared" si="47"/>
        <v>38.386995064381566</v>
      </c>
      <c r="L80">
        <f t="shared" si="48"/>
        <v>38.180736205605413</v>
      </c>
      <c r="M80">
        <f t="shared" si="49"/>
        <v>0.14490328576059797</v>
      </c>
      <c r="N80">
        <f t="shared" si="50"/>
        <v>3.3532521737732623</v>
      </c>
      <c r="O80">
        <f t="shared" si="51"/>
        <v>0.14151238699810337</v>
      </c>
      <c r="P80">
        <f t="shared" si="52"/>
        <v>8.874329160167585E-2</v>
      </c>
      <c r="Q80">
        <f t="shared" si="53"/>
        <v>0</v>
      </c>
      <c r="R80">
        <f t="shared" si="54"/>
        <v>27.786582613610406</v>
      </c>
      <c r="S80">
        <f t="shared" si="55"/>
        <v>28.012799999999999</v>
      </c>
      <c r="T80">
        <f t="shared" si="56"/>
        <v>3.7976722957900648</v>
      </c>
      <c r="U80">
        <f t="shared" si="57"/>
        <v>40.133790475297424</v>
      </c>
      <c r="V80">
        <f t="shared" si="58"/>
        <v>1.5737613086474946</v>
      </c>
      <c r="W80">
        <f t="shared" si="59"/>
        <v>3.9212874986631374</v>
      </c>
      <c r="X80">
        <f t="shared" si="60"/>
        <v>2.2239109871425704</v>
      </c>
      <c r="Y80">
        <f t="shared" si="61"/>
        <v>-149.62110472874545</v>
      </c>
      <c r="Z80">
        <f t="shared" si="62"/>
        <v>99.544758430613527</v>
      </c>
      <c r="AA80">
        <f t="shared" si="63"/>
        <v>6.4894781174441141</v>
      </c>
      <c r="AB80">
        <f t="shared" si="64"/>
        <v>-43.586868180687802</v>
      </c>
      <c r="AC80">
        <v>-3.94756576885614E-2</v>
      </c>
      <c r="AD80">
        <v>4.4314884012960798E-2</v>
      </c>
      <c r="AE80">
        <v>3.3409783265300899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50077.777231828732</v>
      </c>
      <c r="AK80" t="s">
        <v>447</v>
      </c>
      <c r="AL80">
        <v>2.3417384615384602</v>
      </c>
      <c r="AM80">
        <v>1.6524000000000001</v>
      </c>
      <c r="AN80">
        <f t="shared" si="68"/>
        <v>-0.68933846153846012</v>
      </c>
      <c r="AO80">
        <f t="shared" si="69"/>
        <v>-0.41717408710872678</v>
      </c>
      <c r="AP80">
        <v>-0.48562867661466103</v>
      </c>
      <c r="AQ80" t="s">
        <v>253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-1.5526463127099717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253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-2.3970808132657893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0.62554964725562501</v>
      </c>
      <c r="BN80">
        <v>0.5</v>
      </c>
      <c r="BO80" t="s">
        <v>254</v>
      </c>
      <c r="BP80">
        <v>1684849509.62903</v>
      </c>
      <c r="BQ80">
        <v>400.02848387096799</v>
      </c>
      <c r="BR80">
        <v>400.00403225806502</v>
      </c>
      <c r="BS80">
        <v>16.488664516128999</v>
      </c>
      <c r="BT80">
        <v>16.071196774193499</v>
      </c>
      <c r="BU80">
        <v>500.00287096774201</v>
      </c>
      <c r="BV80">
        <v>95.245090322580694</v>
      </c>
      <c r="BW80">
        <v>0.199953580645161</v>
      </c>
      <c r="BX80">
        <v>28.563438709677399</v>
      </c>
      <c r="BY80">
        <v>28.012799999999999</v>
      </c>
      <c r="BZ80">
        <v>999.9</v>
      </c>
      <c r="CA80">
        <v>9995</v>
      </c>
      <c r="CB80">
        <v>0</v>
      </c>
      <c r="CC80">
        <v>74.218748387096795</v>
      </c>
      <c r="CD80">
        <v>0</v>
      </c>
      <c r="CE80">
        <v>0</v>
      </c>
      <c r="CF80">
        <v>0</v>
      </c>
      <c r="CG80">
        <v>0</v>
      </c>
      <c r="CH80">
        <v>2.33271612903226</v>
      </c>
      <c r="CI80">
        <v>0</v>
      </c>
      <c r="CJ80">
        <v>-11.5175967741935</v>
      </c>
      <c r="CK80">
        <v>-1.16875483870968</v>
      </c>
      <c r="CL80">
        <v>37.906999999999996</v>
      </c>
      <c r="CM80">
        <v>42.445129032258002</v>
      </c>
      <c r="CN80">
        <v>40.164999999999999</v>
      </c>
      <c r="CO80">
        <v>40.977645161290297</v>
      </c>
      <c r="CP80">
        <v>38.586387096774203</v>
      </c>
      <c r="CQ80">
        <v>0</v>
      </c>
      <c r="CR80">
        <v>0</v>
      </c>
      <c r="CS80">
        <v>0</v>
      </c>
      <c r="CT80">
        <v>59.599999904632597</v>
      </c>
      <c r="CU80">
        <v>2.3417384615384602</v>
      </c>
      <c r="CV80">
        <v>-0.15736067763724701</v>
      </c>
      <c r="CW80">
        <v>-2.1233128346284298</v>
      </c>
      <c r="CX80">
        <v>-11.5303576923077</v>
      </c>
      <c r="CY80">
        <v>15</v>
      </c>
      <c r="CZ80">
        <v>1684845489.5999999</v>
      </c>
      <c r="DA80" t="s">
        <v>255</v>
      </c>
      <c r="DB80">
        <v>4</v>
      </c>
      <c r="DC80">
        <v>-3.907</v>
      </c>
      <c r="DD80">
        <v>0.34699999999999998</v>
      </c>
      <c r="DE80">
        <v>402</v>
      </c>
      <c r="DF80">
        <v>15</v>
      </c>
      <c r="DG80">
        <v>1.34</v>
      </c>
      <c r="DH80">
        <v>0.2</v>
      </c>
      <c r="DI80">
        <v>-5.1116823076922998E-3</v>
      </c>
      <c r="DJ80">
        <v>0.277082759983799</v>
      </c>
      <c r="DK80">
        <v>9.0638613938843607E-2</v>
      </c>
      <c r="DL80">
        <v>1</v>
      </c>
      <c r="DM80">
        <v>2.3329636363636399</v>
      </c>
      <c r="DN80">
        <v>2.5259715517595201E-3</v>
      </c>
      <c r="DO80">
        <v>0.17999465407580201</v>
      </c>
      <c r="DP80">
        <v>1</v>
      </c>
      <c r="DQ80">
        <v>0.41197774999999998</v>
      </c>
      <c r="DR80">
        <v>5.8873556951527801E-2</v>
      </c>
      <c r="DS80">
        <v>8.8745376193202705E-3</v>
      </c>
      <c r="DT80">
        <v>1</v>
      </c>
      <c r="DU80">
        <v>3</v>
      </c>
      <c r="DV80">
        <v>3</v>
      </c>
      <c r="DW80" t="s">
        <v>260</v>
      </c>
      <c r="DX80">
        <v>100</v>
      </c>
      <c r="DY80">
        <v>100</v>
      </c>
      <c r="DZ80">
        <v>-3.907</v>
      </c>
      <c r="EA80">
        <v>0.34699999999999998</v>
      </c>
      <c r="EB80">
        <v>2</v>
      </c>
      <c r="EC80">
        <v>515.48</v>
      </c>
      <c r="ED80">
        <v>416.65899999999999</v>
      </c>
      <c r="EE80">
        <v>28.1327</v>
      </c>
      <c r="EF80">
        <v>30.139199999999999</v>
      </c>
      <c r="EG80">
        <v>30</v>
      </c>
      <c r="EH80">
        <v>30.334</v>
      </c>
      <c r="EI80">
        <v>30.374400000000001</v>
      </c>
      <c r="EJ80">
        <v>20.089300000000001</v>
      </c>
      <c r="EK80">
        <v>23.335100000000001</v>
      </c>
      <c r="EL80">
        <v>0</v>
      </c>
      <c r="EM80">
        <v>28.124500000000001</v>
      </c>
      <c r="EN80">
        <v>400.03800000000001</v>
      </c>
      <c r="EO80">
        <v>16.0487</v>
      </c>
      <c r="EP80">
        <v>100.52</v>
      </c>
      <c r="EQ80">
        <v>90.397000000000006</v>
      </c>
    </row>
    <row r="81" spans="1:147" x14ac:dyDescent="0.3">
      <c r="A81">
        <v>65</v>
      </c>
      <c r="B81">
        <v>1684849578.2</v>
      </c>
      <c r="C81">
        <v>4021.1000001430498</v>
      </c>
      <c r="D81" t="s">
        <v>448</v>
      </c>
      <c r="E81" t="s">
        <v>449</v>
      </c>
      <c r="F81">
        <v>1684849570.14516</v>
      </c>
      <c r="G81">
        <f t="shared" ref="G81:G92" si="86">BU81*AH81*(BS81-BT81)/(100*BM81*(1000-AH81*BS81))</f>
        <v>3.1646408039561736E-3</v>
      </c>
      <c r="H81">
        <f t="shared" ref="H81:H92" si="87">BU81*AH81*(BR81-BQ81*(1000-AH81*BT81)/(1000-AH81*BS81))/(100*BM81)</f>
        <v>-1.6008641553616609</v>
      </c>
      <c r="I81">
        <f t="shared" ref="I81:I112" si="88">BQ81 - IF(AH81&gt;1, H81*BM81*100/(AJ81*CA81), 0)</f>
        <v>400.02212903225802</v>
      </c>
      <c r="J81">
        <f t="shared" ref="J81:J112" si="89">((P81-G81/2)*I81-H81)/(P81+G81/2)</f>
        <v>403.99302495993487</v>
      </c>
      <c r="K81">
        <f t="shared" ref="K81:K112" si="90">J81*(BV81+BW81)/1000</f>
        <v>38.558461375476554</v>
      </c>
      <c r="L81">
        <f t="shared" ref="L81:L92" si="91">(BQ81 - IF(AH81&gt;1, H81*BM81*100/(AJ81*CA81), 0))*(BV81+BW81)/1000</f>
        <v>38.179465631011539</v>
      </c>
      <c r="M81">
        <f t="shared" ref="M81:M112" si="92">2/((1/O81-1/N81)+SIGN(O81)*SQRT((1/O81-1/N81)*(1/O81-1/N81) + 4*BN81/((BN81+1)*(BN81+1))*(2*1/O81*1/N81-1/N81*1/N81)))</f>
        <v>0.13495745899923087</v>
      </c>
      <c r="N81">
        <f t="shared" ref="N81:N92" si="93">AE81+AD81*BM81+AC81*BM81*BM81</f>
        <v>3.3524279311615177</v>
      </c>
      <c r="O81">
        <f t="shared" ref="O81:O92" si="94">G81*(1000-(1000*0.61365*EXP(17.502*S81/(240.97+S81))/(BV81+BW81)+BS81)/2)/(1000*0.61365*EXP(17.502*S81/(240.97+S81))/(BV81+BW81)-BS81)</f>
        <v>0.13201026586482834</v>
      </c>
      <c r="P81">
        <f t="shared" ref="P81:P92" si="95">1/((BN81+1)/(M81/1.6)+1/(N81/1.37)) + BN81/((BN81+1)/(M81/1.6) + BN81/(N81/1.37))</f>
        <v>8.2765849240612449E-2</v>
      </c>
      <c r="Q81">
        <f t="shared" ref="Q81:Q92" si="96">(BJ81*BL81)</f>
        <v>0</v>
      </c>
      <c r="R81">
        <f t="shared" ref="R81:R112" si="97">(BX81+(Q81+2*0.95*0.0000000567*(((BX81+$B$7)+273)^4-(BX81+273)^4)-44100*G81)/(1.84*29.3*N81+8*0.95*0.0000000567*(BX81+273)^3))</f>
        <v>27.795628535867365</v>
      </c>
      <c r="S81">
        <f t="shared" ref="S81:S112" si="98">($C$7*BY81+$D$7*BZ81+$E$7*R81)</f>
        <v>27.985900000000001</v>
      </c>
      <c r="T81">
        <f t="shared" ref="T81:T112" si="99">0.61365*EXP(17.502*S81/(240.97+S81))</f>
        <v>3.7917215094808938</v>
      </c>
      <c r="U81">
        <f t="shared" ref="U81:U112" si="100">(V81/W81*100)</f>
        <v>40.085037244312673</v>
      </c>
      <c r="V81">
        <f t="shared" ref="V81:V92" si="101">BS81*(BV81+BW81)/1000</f>
        <v>1.5679297481955476</v>
      </c>
      <c r="W81">
        <f t="shared" ref="W81:W92" si="102">0.61365*EXP(17.502*BX81/(240.97+BX81))</f>
        <v>3.9115087723113144</v>
      </c>
      <c r="X81">
        <f t="shared" ref="X81:X92" si="103">(T81-BS81*(BV81+BW81)/1000)</f>
        <v>2.2237917612853462</v>
      </c>
      <c r="Y81">
        <f t="shared" ref="Y81:Y92" si="104">(-G81*44100)</f>
        <v>-139.56065945446724</v>
      </c>
      <c r="Z81">
        <f t="shared" ref="Z81:Z92" si="105">2*29.3*N81*0.92*(BX81-S81)</f>
        <v>96.609855793211509</v>
      </c>
      <c r="AA81">
        <f t="shared" ref="AA81:AA92" si="106">2*0.95*0.0000000567*(((BX81+$B$7)+273)^4-(S81+273)^4)</f>
        <v>6.2975032462167597</v>
      </c>
      <c r="AB81">
        <f t="shared" ref="AB81:AB112" si="107">Q81+AA81+Y81+Z81</f>
        <v>-36.65330041503897</v>
      </c>
      <c r="AC81">
        <v>-3.9463477540320903E-2</v>
      </c>
      <c r="AD81">
        <v>4.4301210729521201E-2</v>
      </c>
      <c r="AE81">
        <v>3.3401578709934099</v>
      </c>
      <c r="AF81">
        <v>0</v>
      </c>
      <c r="AG81">
        <v>0</v>
      </c>
      <c r="AH81">
        <f t="shared" ref="AH81:AH92" si="108">IF(AF81*$H$13&gt;=AJ81,1,(AJ81/(AJ81-AF81*$H$13)))</f>
        <v>1</v>
      </c>
      <c r="AI81">
        <f t="shared" ref="AI81:AI112" si="109">(AH81-1)*100</f>
        <v>0</v>
      </c>
      <c r="AJ81">
        <f t="shared" ref="AJ81:AJ92" si="110">MAX(0,($B$13+$C$13*CA81)/(1+$D$13*CA81)*BV81/(BX81+273)*$E$13)</f>
        <v>50070.058034084141</v>
      </c>
      <c r="AK81" t="s">
        <v>450</v>
      </c>
      <c r="AL81">
        <v>2.2660999999999998</v>
      </c>
      <c r="AM81">
        <v>1.6819999999999999</v>
      </c>
      <c r="AN81">
        <f t="shared" ref="AN81:AN112" si="111">AM81-AL81</f>
        <v>-0.58409999999999984</v>
      </c>
      <c r="AO81">
        <f t="shared" ref="AO81:AO112" si="112">AN81/AM81</f>
        <v>-0.34726516052318662</v>
      </c>
      <c r="AP81">
        <v>-0.50071000384661002</v>
      </c>
      <c r="AQ81" t="s">
        <v>253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2" si="114">BJ81</f>
        <v>0</v>
      </c>
      <c r="AW81">
        <f t="shared" ref="AW81:AW92" si="115">H81</f>
        <v>-1.6008641553616609</v>
      </c>
      <c r="AX81" t="e">
        <f t="shared" ref="AX81:AX92" si="116">AT81*AU81*AV81</f>
        <v>#DIV/0!</v>
      </c>
      <c r="AY81" t="e">
        <f t="shared" ref="AY81:AY92" si="117">BD81/AS81</f>
        <v>#DIV/0!</v>
      </c>
      <c r="AZ81" t="e">
        <f t="shared" ref="AZ81:AZ92" si="118">(AW81-AP81)/AV81</f>
        <v>#DIV/0!</v>
      </c>
      <c r="BA81" t="e">
        <f t="shared" ref="BA81:BA92" si="119">(AM81-AS81)/AS81</f>
        <v>#DIV/0!</v>
      </c>
      <c r="BB81" t="s">
        <v>253</v>
      </c>
      <c r="BC81">
        <v>0</v>
      </c>
      <c r="BD81">
        <f t="shared" ref="BD81:BD112" si="120">AS81-BC81</f>
        <v>0</v>
      </c>
      <c r="BE81" t="e">
        <f t="shared" ref="BE81:BE92" si="121">(AS81-AR81)/(AS81-BC81)</f>
        <v>#DIV/0!</v>
      </c>
      <c r="BF81">
        <f t="shared" ref="BF81:BF92" si="122">(AM81-AS81)/(AM81-BC81)</f>
        <v>1</v>
      </c>
      <c r="BG81">
        <f t="shared" ref="BG81:BG92" si="123">(AS81-AR81)/(AS81-AL81)</f>
        <v>0</v>
      </c>
      <c r="BH81">
        <f t="shared" ref="BH81:BH92" si="124">(AM81-AS81)/(AM81-AL81)</f>
        <v>-2.8796438965930498</v>
      </c>
      <c r="BI81">
        <f t="shared" ref="BI81:BI92" si="125">$B$11*CB81+$C$11*CC81+$F$11*CD81</f>
        <v>0</v>
      </c>
      <c r="BJ81">
        <f t="shared" ref="BJ81:BJ112" si="126">BI81*BK81</f>
        <v>0</v>
      </c>
      <c r="BK81">
        <f t="shared" ref="BK81:BK92" si="127">($B$11*$D$9+$C$11*$D$9+$F$11*((CQ81+CI81)/MAX(CQ81+CI81+CR81, 0.1)*$I$9+CR81/MAX(CQ81+CI81+CR81, 0.1)*$J$9))/($B$11+$C$11+$F$11)</f>
        <v>0</v>
      </c>
      <c r="BL81">
        <f t="shared" ref="BL81:BL92" si="128">($B$11*$K$9+$C$11*$K$9+$F$11*((CQ81+CI81)/MAX(CQ81+CI81+CR81, 0.1)*$P$9+CR81/MAX(CQ81+CI81+CR81, 0.1)*$Q$9))/($B$11+$C$11+$F$11)</f>
        <v>0</v>
      </c>
      <c r="BM81">
        <v>0.62554964725562501</v>
      </c>
      <c r="BN81">
        <v>0.5</v>
      </c>
      <c r="BO81" t="s">
        <v>254</v>
      </c>
      <c r="BP81">
        <v>1684849570.14516</v>
      </c>
      <c r="BQ81">
        <v>400.02212903225802</v>
      </c>
      <c r="BR81">
        <v>399.98022580645198</v>
      </c>
      <c r="BS81">
        <v>16.427851612903201</v>
      </c>
      <c r="BT81">
        <v>16.038435483871002</v>
      </c>
      <c r="BU81">
        <v>500.00977419354803</v>
      </c>
      <c r="BV81">
        <v>95.243367741935501</v>
      </c>
      <c r="BW81">
        <v>0.20001616129032301</v>
      </c>
      <c r="BX81">
        <v>28.520435483871001</v>
      </c>
      <c r="BY81">
        <v>27.985900000000001</v>
      </c>
      <c r="BZ81">
        <v>999.9</v>
      </c>
      <c r="CA81">
        <v>9992.0967741935492</v>
      </c>
      <c r="CB81">
        <v>0</v>
      </c>
      <c r="CC81">
        <v>74.222200000000001</v>
      </c>
      <c r="CD81">
        <v>0</v>
      </c>
      <c r="CE81">
        <v>0</v>
      </c>
      <c r="CF81">
        <v>0</v>
      </c>
      <c r="CG81">
        <v>0</v>
      </c>
      <c r="CH81">
        <v>2.26328709677419</v>
      </c>
      <c r="CI81">
        <v>0</v>
      </c>
      <c r="CJ81">
        <v>-12.6214806451613</v>
      </c>
      <c r="CK81">
        <v>-1.3638838709677401</v>
      </c>
      <c r="CL81">
        <v>37.681032258064498</v>
      </c>
      <c r="CM81">
        <v>42.264000000000003</v>
      </c>
      <c r="CN81">
        <v>39.936999999999998</v>
      </c>
      <c r="CO81">
        <v>40.811999999999998</v>
      </c>
      <c r="CP81">
        <v>38.396999999999998</v>
      </c>
      <c r="CQ81">
        <v>0</v>
      </c>
      <c r="CR81">
        <v>0</v>
      </c>
      <c r="CS81">
        <v>0</v>
      </c>
      <c r="CT81">
        <v>60</v>
      </c>
      <c r="CU81">
        <v>2.2660999999999998</v>
      </c>
      <c r="CV81">
        <v>0.62731622606623805</v>
      </c>
      <c r="CW81">
        <v>-3.4977780895910603E-2</v>
      </c>
      <c r="CX81">
        <v>-12.6312115384615</v>
      </c>
      <c r="CY81">
        <v>15</v>
      </c>
      <c r="CZ81">
        <v>1684845489.5999999</v>
      </c>
      <c r="DA81" t="s">
        <v>255</v>
      </c>
      <c r="DB81">
        <v>4</v>
      </c>
      <c r="DC81">
        <v>-3.907</v>
      </c>
      <c r="DD81">
        <v>0.34699999999999998</v>
      </c>
      <c r="DE81">
        <v>402</v>
      </c>
      <c r="DF81">
        <v>15</v>
      </c>
      <c r="DG81">
        <v>1.34</v>
      </c>
      <c r="DH81">
        <v>0.2</v>
      </c>
      <c r="DI81">
        <v>2.75227187307692E-2</v>
      </c>
      <c r="DJ81">
        <v>4.7903457014762799E-2</v>
      </c>
      <c r="DK81">
        <v>8.9551904948973499E-2</v>
      </c>
      <c r="DL81">
        <v>1</v>
      </c>
      <c r="DM81">
        <v>2.3176931818181798</v>
      </c>
      <c r="DN81">
        <v>-0.104195102678624</v>
      </c>
      <c r="DO81">
        <v>0.208710063569849</v>
      </c>
      <c r="DP81">
        <v>1</v>
      </c>
      <c r="DQ81">
        <v>0.39204948076923102</v>
      </c>
      <c r="DR81">
        <v>-2.4635604430660599E-2</v>
      </c>
      <c r="DS81">
        <v>4.12893311555262E-3</v>
      </c>
      <c r="DT81">
        <v>1</v>
      </c>
      <c r="DU81">
        <v>3</v>
      </c>
      <c r="DV81">
        <v>3</v>
      </c>
      <c r="DW81" t="s">
        <v>260</v>
      </c>
      <c r="DX81">
        <v>100</v>
      </c>
      <c r="DY81">
        <v>100</v>
      </c>
      <c r="DZ81">
        <v>-3.907</v>
      </c>
      <c r="EA81">
        <v>0.34699999999999998</v>
      </c>
      <c r="EB81">
        <v>2</v>
      </c>
      <c r="EC81">
        <v>515.56700000000001</v>
      </c>
      <c r="ED81">
        <v>416.75799999999998</v>
      </c>
      <c r="EE81">
        <v>28.047000000000001</v>
      </c>
      <c r="EF81">
        <v>30.118400000000001</v>
      </c>
      <c r="EG81">
        <v>30.0002</v>
      </c>
      <c r="EH81">
        <v>30.313199999999998</v>
      </c>
      <c r="EI81">
        <v>30.3536</v>
      </c>
      <c r="EJ81">
        <v>20.087900000000001</v>
      </c>
      <c r="EK81">
        <v>23.335100000000001</v>
      </c>
      <c r="EL81">
        <v>0</v>
      </c>
      <c r="EM81">
        <v>28.042400000000001</v>
      </c>
      <c r="EN81">
        <v>399.93299999999999</v>
      </c>
      <c r="EO81">
        <v>16.079599999999999</v>
      </c>
      <c r="EP81">
        <v>100.527</v>
      </c>
      <c r="EQ81">
        <v>90.400199999999998</v>
      </c>
    </row>
    <row r="82" spans="1:147" x14ac:dyDescent="0.3">
      <c r="A82">
        <v>66</v>
      </c>
      <c r="B82">
        <v>1684849638.5999999</v>
      </c>
      <c r="C82">
        <v>4081.5</v>
      </c>
      <c r="D82" t="s">
        <v>451</v>
      </c>
      <c r="E82" t="s">
        <v>452</v>
      </c>
      <c r="F82">
        <v>1684849630.63871</v>
      </c>
      <c r="G82">
        <f t="shared" si="86"/>
        <v>2.6001301282730168E-3</v>
      </c>
      <c r="H82">
        <f t="shared" si="87"/>
        <v>-1.1875482288043655</v>
      </c>
      <c r="I82">
        <f t="shared" si="88"/>
        <v>400.00335483870998</v>
      </c>
      <c r="J82">
        <f t="shared" si="89"/>
        <v>402.13357265309884</v>
      </c>
      <c r="K82">
        <f t="shared" si="90"/>
        <v>38.381324970135545</v>
      </c>
      <c r="L82">
        <f t="shared" si="91"/>
        <v>38.178007993510562</v>
      </c>
      <c r="M82">
        <f t="shared" si="92"/>
        <v>0.11039606735959188</v>
      </c>
      <c r="N82">
        <f t="shared" si="93"/>
        <v>3.3559881223284993</v>
      </c>
      <c r="O82">
        <f t="shared" si="94"/>
        <v>0.10841757612410798</v>
      </c>
      <c r="P82">
        <f t="shared" si="95"/>
        <v>6.7935791232684395E-2</v>
      </c>
      <c r="Q82">
        <f t="shared" si="96"/>
        <v>0</v>
      </c>
      <c r="R82">
        <f t="shared" si="97"/>
        <v>27.906135106243095</v>
      </c>
      <c r="S82">
        <f t="shared" si="98"/>
        <v>27.9823870967742</v>
      </c>
      <c r="T82">
        <f t="shared" si="99"/>
        <v>3.7909449900595189</v>
      </c>
      <c r="U82">
        <f t="shared" si="100"/>
        <v>40.085576608277954</v>
      </c>
      <c r="V82">
        <f t="shared" si="101"/>
        <v>1.5661879171210515</v>
      </c>
      <c r="W82">
        <f t="shared" si="102"/>
        <v>3.9071108604126268</v>
      </c>
      <c r="X82">
        <f t="shared" si="103"/>
        <v>2.2247570729384671</v>
      </c>
      <c r="Y82">
        <f t="shared" si="104"/>
        <v>-114.66573865684003</v>
      </c>
      <c r="Z82">
        <f t="shared" si="105"/>
        <v>93.8432845456705</v>
      </c>
      <c r="AA82">
        <f t="shared" si="106"/>
        <v>6.1099786883275025</v>
      </c>
      <c r="AB82">
        <f t="shared" si="107"/>
        <v>-14.712475422842033</v>
      </c>
      <c r="AC82">
        <v>-3.9516096564039802E-2</v>
      </c>
      <c r="AD82">
        <v>4.4360280193325302E-2</v>
      </c>
      <c r="AE82">
        <v>3.3437017017525599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50137.332003736483</v>
      </c>
      <c r="AK82" t="s">
        <v>453</v>
      </c>
      <c r="AL82">
        <v>2.3252076923076901</v>
      </c>
      <c r="AM82">
        <v>1.9096</v>
      </c>
      <c r="AN82">
        <f t="shared" si="111"/>
        <v>-0.41560769230769012</v>
      </c>
      <c r="AO82">
        <f t="shared" si="112"/>
        <v>-0.21764122973800279</v>
      </c>
      <c r="AP82">
        <v>-0.371435187811817</v>
      </c>
      <c r="AQ82" t="s">
        <v>253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-1.1875482288043655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253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-4.5947176516315551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0.62554964725562501</v>
      </c>
      <c r="BN82">
        <v>0.5</v>
      </c>
      <c r="BO82" t="s">
        <v>254</v>
      </c>
      <c r="BP82">
        <v>1684849630.63871</v>
      </c>
      <c r="BQ82">
        <v>400.00335483870998</v>
      </c>
      <c r="BR82">
        <v>399.98490322580602</v>
      </c>
      <c r="BS82">
        <v>16.409458064516102</v>
      </c>
      <c r="BT82">
        <v>16.0895032258064</v>
      </c>
      <c r="BU82">
        <v>500.01441935483899</v>
      </c>
      <c r="BV82">
        <v>95.244293548387105</v>
      </c>
      <c r="BW82">
        <v>0.199925935483871</v>
      </c>
      <c r="BX82">
        <v>28.501064516128999</v>
      </c>
      <c r="BY82">
        <v>27.9823870967742</v>
      </c>
      <c r="BZ82">
        <v>999.9</v>
      </c>
      <c r="CA82">
        <v>10005.322580645199</v>
      </c>
      <c r="CB82">
        <v>0</v>
      </c>
      <c r="CC82">
        <v>74.172151612903207</v>
      </c>
      <c r="CD82">
        <v>0</v>
      </c>
      <c r="CE82">
        <v>0</v>
      </c>
      <c r="CF82">
        <v>0</v>
      </c>
      <c r="CG82">
        <v>0</v>
      </c>
      <c r="CH82">
        <v>2.3100290322580599</v>
      </c>
      <c r="CI82">
        <v>0</v>
      </c>
      <c r="CJ82">
        <v>-13.6764096774194</v>
      </c>
      <c r="CK82">
        <v>-1.4597580645161301</v>
      </c>
      <c r="CL82">
        <v>37.481709677419403</v>
      </c>
      <c r="CM82">
        <v>42.070129032258102</v>
      </c>
      <c r="CN82">
        <v>39.735774193548401</v>
      </c>
      <c r="CO82">
        <v>40.656999999999996</v>
      </c>
      <c r="CP82">
        <v>38.203258064516099</v>
      </c>
      <c r="CQ82">
        <v>0</v>
      </c>
      <c r="CR82">
        <v>0</v>
      </c>
      <c r="CS82">
        <v>0</v>
      </c>
      <c r="CT82">
        <v>60</v>
      </c>
      <c r="CU82">
        <v>2.3252076923076901</v>
      </c>
      <c r="CV82">
        <v>1.33219145012371</v>
      </c>
      <c r="CW82">
        <v>0.116013684221526</v>
      </c>
      <c r="CX82">
        <v>-13.7062692307692</v>
      </c>
      <c r="CY82">
        <v>15</v>
      </c>
      <c r="CZ82">
        <v>1684845489.5999999</v>
      </c>
      <c r="DA82" t="s">
        <v>255</v>
      </c>
      <c r="DB82">
        <v>4</v>
      </c>
      <c r="DC82">
        <v>-3.907</v>
      </c>
      <c r="DD82">
        <v>0.34699999999999998</v>
      </c>
      <c r="DE82">
        <v>402</v>
      </c>
      <c r="DF82">
        <v>15</v>
      </c>
      <c r="DG82">
        <v>1.34</v>
      </c>
      <c r="DH82">
        <v>0.2</v>
      </c>
      <c r="DI82">
        <v>3.2421972269230798E-2</v>
      </c>
      <c r="DJ82">
        <v>-4.3341250018896299E-2</v>
      </c>
      <c r="DK82">
        <v>0.10724610335979599</v>
      </c>
      <c r="DL82">
        <v>1</v>
      </c>
      <c r="DM82">
        <v>2.3368409090909101</v>
      </c>
      <c r="DN82">
        <v>3.8592569346223897E-2</v>
      </c>
      <c r="DO82">
        <v>0.20353854037345201</v>
      </c>
      <c r="DP82">
        <v>1</v>
      </c>
      <c r="DQ82">
        <v>0.331360692307692</v>
      </c>
      <c r="DR82">
        <v>-0.106240277904796</v>
      </c>
      <c r="DS82">
        <v>1.8418592209564998E-2</v>
      </c>
      <c r="DT82">
        <v>0</v>
      </c>
      <c r="DU82">
        <v>2</v>
      </c>
      <c r="DV82">
        <v>3</v>
      </c>
      <c r="DW82" t="s">
        <v>256</v>
      </c>
      <c r="DX82">
        <v>100</v>
      </c>
      <c r="DY82">
        <v>100</v>
      </c>
      <c r="DZ82">
        <v>-3.907</v>
      </c>
      <c r="EA82">
        <v>0.34699999999999998</v>
      </c>
      <c r="EB82">
        <v>2</v>
      </c>
      <c r="EC82">
        <v>515.52700000000004</v>
      </c>
      <c r="ED82">
        <v>416.858</v>
      </c>
      <c r="EE82">
        <v>28.046399999999998</v>
      </c>
      <c r="EF82">
        <v>30.094999999999999</v>
      </c>
      <c r="EG82">
        <v>30</v>
      </c>
      <c r="EH82">
        <v>30.292400000000001</v>
      </c>
      <c r="EI82">
        <v>30.332899999999999</v>
      </c>
      <c r="EJ82">
        <v>20.0867</v>
      </c>
      <c r="EK82">
        <v>22.765599999999999</v>
      </c>
      <c r="EL82">
        <v>0</v>
      </c>
      <c r="EM82">
        <v>28.058499999999999</v>
      </c>
      <c r="EN82">
        <v>399.81799999999998</v>
      </c>
      <c r="EO82">
        <v>16.110499999999998</v>
      </c>
      <c r="EP82">
        <v>100.529</v>
      </c>
      <c r="EQ82">
        <v>90.402199999999993</v>
      </c>
    </row>
    <row r="83" spans="1:147" x14ac:dyDescent="0.3">
      <c r="A83">
        <v>67</v>
      </c>
      <c r="B83">
        <v>1684849698.5999999</v>
      </c>
      <c r="C83">
        <v>4141.5</v>
      </c>
      <c r="D83" t="s">
        <v>454</v>
      </c>
      <c r="E83" t="s">
        <v>455</v>
      </c>
      <c r="F83">
        <v>1684849690.66452</v>
      </c>
      <c r="G83">
        <f t="shared" si="86"/>
        <v>2.5985214295443423E-3</v>
      </c>
      <c r="H83">
        <f t="shared" si="87"/>
        <v>-1.0806727207662379</v>
      </c>
      <c r="I83">
        <f t="shared" si="88"/>
        <v>400.00400000000002</v>
      </c>
      <c r="J83">
        <f t="shared" si="89"/>
        <v>400.59988425479492</v>
      </c>
      <c r="K83">
        <f t="shared" si="90"/>
        <v>38.232998042525494</v>
      </c>
      <c r="L83">
        <f t="shared" si="91"/>
        <v>38.17612722842248</v>
      </c>
      <c r="M83">
        <f t="shared" si="92"/>
        <v>0.11039092384189851</v>
      </c>
      <c r="N83">
        <f t="shared" si="93"/>
        <v>3.3534796957437369</v>
      </c>
      <c r="O83">
        <f t="shared" si="94"/>
        <v>0.10841116400125393</v>
      </c>
      <c r="P83">
        <f t="shared" si="95"/>
        <v>6.7931893709647861E-2</v>
      </c>
      <c r="Q83">
        <f t="shared" si="96"/>
        <v>0</v>
      </c>
      <c r="R83">
        <f t="shared" si="97"/>
        <v>27.883661457542502</v>
      </c>
      <c r="S83">
        <f t="shared" si="98"/>
        <v>27.972529032258102</v>
      </c>
      <c r="T83">
        <f t="shared" si="99"/>
        <v>3.7887666278189069</v>
      </c>
      <c r="U83">
        <f t="shared" si="100"/>
        <v>40.115933931723916</v>
      </c>
      <c r="V83">
        <f t="shared" si="101"/>
        <v>1.565334561385098</v>
      </c>
      <c r="W83">
        <f t="shared" si="102"/>
        <v>3.9020269702538881</v>
      </c>
      <c r="X83">
        <f t="shared" si="103"/>
        <v>2.223432066433809</v>
      </c>
      <c r="Y83">
        <f t="shared" si="104"/>
        <v>-114.59479504290549</v>
      </c>
      <c r="Z83">
        <f t="shared" si="105"/>
        <v>91.502733957776243</v>
      </c>
      <c r="AA83">
        <f t="shared" si="106"/>
        <v>5.961087393704644</v>
      </c>
      <c r="AB83">
        <f t="shared" si="107"/>
        <v>-17.1309736914246</v>
      </c>
      <c r="AC83">
        <v>-3.9479020081819603E-2</v>
      </c>
      <c r="AD83">
        <v>4.4318658593955E-2</v>
      </c>
      <c r="AE83">
        <v>3.3412048030588002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50095.831554262135</v>
      </c>
      <c r="AK83" t="s">
        <v>456</v>
      </c>
      <c r="AL83">
        <v>2.3647884615384598</v>
      </c>
      <c r="AM83">
        <v>1.5828</v>
      </c>
      <c r="AN83">
        <f t="shared" si="111"/>
        <v>-0.7819884615384598</v>
      </c>
      <c r="AO83">
        <f t="shared" si="112"/>
        <v>-0.49405386753756619</v>
      </c>
      <c r="AP83">
        <v>-0.33800721963591202</v>
      </c>
      <c r="AQ83" t="s">
        <v>253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-1.0806727207662379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253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-2.0240707860139628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0.62554964725562501</v>
      </c>
      <c r="BN83">
        <v>0.5</v>
      </c>
      <c r="BO83" t="s">
        <v>254</v>
      </c>
      <c r="BP83">
        <v>1684849690.66452</v>
      </c>
      <c r="BQ83">
        <v>400.00400000000002</v>
      </c>
      <c r="BR83">
        <v>399.99883870967699</v>
      </c>
      <c r="BS83">
        <v>16.401351612903198</v>
      </c>
      <c r="BT83">
        <v>16.081580645161299</v>
      </c>
      <c r="BU83">
        <v>499.99651612903199</v>
      </c>
      <c r="BV83">
        <v>95.239370967742005</v>
      </c>
      <c r="BW83">
        <v>0.199992709677419</v>
      </c>
      <c r="BX83">
        <v>28.478648387096801</v>
      </c>
      <c r="BY83">
        <v>27.972529032258102</v>
      </c>
      <c r="BZ83">
        <v>999.9</v>
      </c>
      <c r="CA83">
        <v>9996.4516129032309</v>
      </c>
      <c r="CB83">
        <v>0</v>
      </c>
      <c r="CC83">
        <v>74.168700000000001</v>
      </c>
      <c r="CD83">
        <v>0</v>
      </c>
      <c r="CE83">
        <v>0</v>
      </c>
      <c r="CF83">
        <v>0</v>
      </c>
      <c r="CG83">
        <v>0</v>
      </c>
      <c r="CH83">
        <v>2.3916225806451599</v>
      </c>
      <c r="CI83">
        <v>0</v>
      </c>
      <c r="CJ83">
        <v>-14.449938709677401</v>
      </c>
      <c r="CK83">
        <v>-1.62552580645161</v>
      </c>
      <c r="CL83">
        <v>37.298000000000002</v>
      </c>
      <c r="CM83">
        <v>41.914999999999999</v>
      </c>
      <c r="CN83">
        <v>39.548000000000002</v>
      </c>
      <c r="CO83">
        <v>40.5</v>
      </c>
      <c r="CP83">
        <v>38.036000000000001</v>
      </c>
      <c r="CQ83">
        <v>0</v>
      </c>
      <c r="CR83">
        <v>0</v>
      </c>
      <c r="CS83">
        <v>0</v>
      </c>
      <c r="CT83">
        <v>59.400000095367403</v>
      </c>
      <c r="CU83">
        <v>2.3647884615384598</v>
      </c>
      <c r="CV83">
        <v>0.380714535590359</v>
      </c>
      <c r="CW83">
        <v>0.79772990142713296</v>
      </c>
      <c r="CX83">
        <v>-14.455807692307699</v>
      </c>
      <c r="CY83">
        <v>15</v>
      </c>
      <c r="CZ83">
        <v>1684845489.5999999</v>
      </c>
      <c r="DA83" t="s">
        <v>255</v>
      </c>
      <c r="DB83">
        <v>4</v>
      </c>
      <c r="DC83">
        <v>-3.907</v>
      </c>
      <c r="DD83">
        <v>0.34699999999999998</v>
      </c>
      <c r="DE83">
        <v>402</v>
      </c>
      <c r="DF83">
        <v>15</v>
      </c>
      <c r="DG83">
        <v>1.34</v>
      </c>
      <c r="DH83">
        <v>0.2</v>
      </c>
      <c r="DI83">
        <v>1.9797661346153801E-2</v>
      </c>
      <c r="DJ83">
        <v>-7.2828224313328305E-2</v>
      </c>
      <c r="DK83">
        <v>8.1608491527156393E-2</v>
      </c>
      <c r="DL83">
        <v>1</v>
      </c>
      <c r="DM83">
        <v>2.3717318181818201</v>
      </c>
      <c r="DN83">
        <v>0.262572492353988</v>
      </c>
      <c r="DO83">
        <v>0.189535564871714</v>
      </c>
      <c r="DP83">
        <v>1</v>
      </c>
      <c r="DQ83">
        <v>0.32106832692307702</v>
      </c>
      <c r="DR83">
        <v>-1.44880072544042E-2</v>
      </c>
      <c r="DS83">
        <v>2.97119191131952E-3</v>
      </c>
      <c r="DT83">
        <v>1</v>
      </c>
      <c r="DU83">
        <v>3</v>
      </c>
      <c r="DV83">
        <v>3</v>
      </c>
      <c r="DW83" t="s">
        <v>260</v>
      </c>
      <c r="DX83">
        <v>100</v>
      </c>
      <c r="DY83">
        <v>100</v>
      </c>
      <c r="DZ83">
        <v>-3.907</v>
      </c>
      <c r="EA83">
        <v>0.34699999999999998</v>
      </c>
      <c r="EB83">
        <v>2</v>
      </c>
      <c r="EC83">
        <v>515.35900000000004</v>
      </c>
      <c r="ED83">
        <v>416.83300000000003</v>
      </c>
      <c r="EE83">
        <v>28.1065</v>
      </c>
      <c r="EF83">
        <v>30.074200000000001</v>
      </c>
      <c r="EG83">
        <v>30</v>
      </c>
      <c r="EH83">
        <v>30.271599999999999</v>
      </c>
      <c r="EI83">
        <v>30.312100000000001</v>
      </c>
      <c r="EJ83">
        <v>20.090699999999998</v>
      </c>
      <c r="EK83">
        <v>22.765599999999999</v>
      </c>
      <c r="EL83">
        <v>0</v>
      </c>
      <c r="EM83">
        <v>28.1206</v>
      </c>
      <c r="EN83">
        <v>400.02499999999998</v>
      </c>
      <c r="EO83">
        <v>16.086099999999998</v>
      </c>
      <c r="EP83">
        <v>100.53400000000001</v>
      </c>
      <c r="EQ83">
        <v>90.404200000000003</v>
      </c>
    </row>
    <row r="84" spans="1:147" x14ac:dyDescent="0.3">
      <c r="A84">
        <v>68</v>
      </c>
      <c r="B84">
        <v>1684849758.7</v>
      </c>
      <c r="C84">
        <v>4201.6000001430502</v>
      </c>
      <c r="D84" t="s">
        <v>457</v>
      </c>
      <c r="E84" t="s">
        <v>458</v>
      </c>
      <c r="F84">
        <v>1684849750.69032</v>
      </c>
      <c r="G84">
        <f t="shared" si="86"/>
        <v>2.319117429843703E-3</v>
      </c>
      <c r="H84">
        <f t="shared" si="87"/>
        <v>-1.2868502281600129</v>
      </c>
      <c r="I84">
        <f t="shared" si="88"/>
        <v>400.01274193548397</v>
      </c>
      <c r="J84">
        <f t="shared" si="89"/>
        <v>405.83236470535417</v>
      </c>
      <c r="K84">
        <f t="shared" si="90"/>
        <v>38.731200221858394</v>
      </c>
      <c r="L84">
        <f t="shared" si="91"/>
        <v>38.175796083799625</v>
      </c>
      <c r="M84">
        <f t="shared" si="92"/>
        <v>9.8241835462899413E-2</v>
      </c>
      <c r="N84">
        <f t="shared" si="93"/>
        <v>3.3533974481786917</v>
      </c>
      <c r="O84">
        <f t="shared" si="94"/>
        <v>9.6670480701933723E-2</v>
      </c>
      <c r="P84">
        <f t="shared" si="95"/>
        <v>6.0558136809503608E-2</v>
      </c>
      <c r="Q84">
        <f t="shared" si="96"/>
        <v>0</v>
      </c>
      <c r="R84">
        <f t="shared" si="97"/>
        <v>27.939386588038239</v>
      </c>
      <c r="S84">
        <f t="shared" si="98"/>
        <v>27.9722419354839</v>
      </c>
      <c r="T84">
        <f t="shared" si="99"/>
        <v>3.7887032036646286</v>
      </c>
      <c r="U84">
        <f t="shared" si="100"/>
        <v>40.085225905735456</v>
      </c>
      <c r="V84">
        <f t="shared" si="101"/>
        <v>1.5633882050865897</v>
      </c>
      <c r="W84">
        <f t="shared" si="102"/>
        <v>3.9001606446301644</v>
      </c>
      <c r="X84">
        <f t="shared" si="103"/>
        <v>2.2253149985780389</v>
      </c>
      <c r="Y84">
        <f t="shared" si="104"/>
        <v>-102.2730786561073</v>
      </c>
      <c r="Z84">
        <f t="shared" si="105"/>
        <v>90.063513864874807</v>
      </c>
      <c r="AA84">
        <f t="shared" si="106"/>
        <v>5.8672219382951623</v>
      </c>
      <c r="AB84">
        <f t="shared" si="107"/>
        <v>-6.3423428529373354</v>
      </c>
      <c r="AC84">
        <v>-3.9477804590013703E-2</v>
      </c>
      <c r="AD84">
        <v>4.4317294097919901E-2</v>
      </c>
      <c r="AE84">
        <v>3.3411229334167998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50095.657650598288</v>
      </c>
      <c r="AK84" t="s">
        <v>459</v>
      </c>
      <c r="AL84">
        <v>2.3923461538461499</v>
      </c>
      <c r="AM84">
        <v>1.9752000000000001</v>
      </c>
      <c r="AN84">
        <f t="shared" si="111"/>
        <v>-0.41714615384614984</v>
      </c>
      <c r="AO84">
        <f t="shared" si="112"/>
        <v>-0.21119185593668988</v>
      </c>
      <c r="AP84">
        <v>-0.40249435314801602</v>
      </c>
      <c r="AQ84" t="s">
        <v>253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-1.2868502281600129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253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-4.735031071935726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0.62554964725562501</v>
      </c>
      <c r="BN84">
        <v>0.5</v>
      </c>
      <c r="BO84" t="s">
        <v>254</v>
      </c>
      <c r="BP84">
        <v>1684849750.69032</v>
      </c>
      <c r="BQ84">
        <v>400.01274193548397</v>
      </c>
      <c r="BR84">
        <v>399.967806451613</v>
      </c>
      <c r="BS84">
        <v>16.381458064516099</v>
      </c>
      <c r="BT84">
        <v>16.096070967741898</v>
      </c>
      <c r="BU84">
        <v>500.00793548387099</v>
      </c>
      <c r="BV84">
        <v>95.236438709677401</v>
      </c>
      <c r="BW84">
        <v>0.20001138709677399</v>
      </c>
      <c r="BX84">
        <v>28.4704129032258</v>
      </c>
      <c r="BY84">
        <v>27.9722419354839</v>
      </c>
      <c r="BZ84">
        <v>999.9</v>
      </c>
      <c r="CA84">
        <v>9996.4516129032309</v>
      </c>
      <c r="CB84">
        <v>0</v>
      </c>
      <c r="CC84">
        <v>74.179054838709703</v>
      </c>
      <c r="CD84">
        <v>0</v>
      </c>
      <c r="CE84">
        <v>0</v>
      </c>
      <c r="CF84">
        <v>0</v>
      </c>
      <c r="CG84">
        <v>0</v>
      </c>
      <c r="CH84">
        <v>2.41107096774194</v>
      </c>
      <c r="CI84">
        <v>0</v>
      </c>
      <c r="CJ84">
        <v>-15.383348387096801</v>
      </c>
      <c r="CK84">
        <v>-1.7758</v>
      </c>
      <c r="CL84">
        <v>37.131</v>
      </c>
      <c r="CM84">
        <v>41.75</v>
      </c>
      <c r="CN84">
        <v>39.375</v>
      </c>
      <c r="CO84">
        <v>40.372967741935497</v>
      </c>
      <c r="CP84">
        <v>37.889000000000003</v>
      </c>
      <c r="CQ84">
        <v>0</v>
      </c>
      <c r="CR84">
        <v>0</v>
      </c>
      <c r="CS84">
        <v>0</v>
      </c>
      <c r="CT84">
        <v>59.199999809265101</v>
      </c>
      <c r="CU84">
        <v>2.3923461538461499</v>
      </c>
      <c r="CV84">
        <v>-0.13199317125839299</v>
      </c>
      <c r="CW84">
        <v>-2.5259111237298701</v>
      </c>
      <c r="CX84">
        <v>-15.3749346153846</v>
      </c>
      <c r="CY84">
        <v>15</v>
      </c>
      <c r="CZ84">
        <v>1684845489.5999999</v>
      </c>
      <c r="DA84" t="s">
        <v>255</v>
      </c>
      <c r="DB84">
        <v>4</v>
      </c>
      <c r="DC84">
        <v>-3.907</v>
      </c>
      <c r="DD84">
        <v>0.34699999999999998</v>
      </c>
      <c r="DE84">
        <v>402</v>
      </c>
      <c r="DF84">
        <v>15</v>
      </c>
      <c r="DG84">
        <v>1.34</v>
      </c>
      <c r="DH84">
        <v>0.2</v>
      </c>
      <c r="DI84">
        <v>4.9200221576923102E-2</v>
      </c>
      <c r="DJ84">
        <v>2.5471454022182E-2</v>
      </c>
      <c r="DK84">
        <v>8.7873241352370998E-2</v>
      </c>
      <c r="DL84">
        <v>1</v>
      </c>
      <c r="DM84">
        <v>2.3909477272727302</v>
      </c>
      <c r="DN84">
        <v>-4.9288931445731501E-2</v>
      </c>
      <c r="DO84">
        <v>0.17504876916375001</v>
      </c>
      <c r="DP84">
        <v>1</v>
      </c>
      <c r="DQ84">
        <v>0.28447946153846099</v>
      </c>
      <c r="DR84">
        <v>2.7185981834355901E-3</v>
      </c>
      <c r="DS84">
        <v>7.5645511699219004E-3</v>
      </c>
      <c r="DT84">
        <v>1</v>
      </c>
      <c r="DU84">
        <v>3</v>
      </c>
      <c r="DV84">
        <v>3</v>
      </c>
      <c r="DW84" t="s">
        <v>260</v>
      </c>
      <c r="DX84">
        <v>100</v>
      </c>
      <c r="DY84">
        <v>100</v>
      </c>
      <c r="DZ84">
        <v>-3.907</v>
      </c>
      <c r="EA84">
        <v>0.34699999999999998</v>
      </c>
      <c r="EB84">
        <v>2</v>
      </c>
      <c r="EC84">
        <v>515.46699999999998</v>
      </c>
      <c r="ED84">
        <v>416.82799999999997</v>
      </c>
      <c r="EE84">
        <v>28.1435</v>
      </c>
      <c r="EF84">
        <v>30.0533</v>
      </c>
      <c r="EG84">
        <v>29.9998</v>
      </c>
      <c r="EH84">
        <v>30.253399999999999</v>
      </c>
      <c r="EI84">
        <v>30.294</v>
      </c>
      <c r="EJ84">
        <v>20.0899</v>
      </c>
      <c r="EK84">
        <v>22.481200000000001</v>
      </c>
      <c r="EL84">
        <v>0</v>
      </c>
      <c r="EM84">
        <v>28.159099999999999</v>
      </c>
      <c r="EN84">
        <v>399.95800000000003</v>
      </c>
      <c r="EO84">
        <v>16.145900000000001</v>
      </c>
      <c r="EP84">
        <v>100.53700000000001</v>
      </c>
      <c r="EQ84">
        <v>90.406899999999993</v>
      </c>
    </row>
    <row r="85" spans="1:147" x14ac:dyDescent="0.3">
      <c r="A85">
        <v>69</v>
      </c>
      <c r="B85">
        <v>1684849818.7</v>
      </c>
      <c r="C85">
        <v>4261.6000001430502</v>
      </c>
      <c r="D85" t="s">
        <v>460</v>
      </c>
      <c r="E85" t="s">
        <v>461</v>
      </c>
      <c r="F85">
        <v>1684849810.7</v>
      </c>
      <c r="G85">
        <f t="shared" si="86"/>
        <v>2.0928280776288262E-3</v>
      </c>
      <c r="H85">
        <f t="shared" si="87"/>
        <v>-1.2311183870781157</v>
      </c>
      <c r="I85">
        <f t="shared" si="88"/>
        <v>400.00461290322602</v>
      </c>
      <c r="J85">
        <f t="shared" si="89"/>
        <v>407.08748195408384</v>
      </c>
      <c r="K85">
        <f t="shared" si="90"/>
        <v>38.849119538282793</v>
      </c>
      <c r="L85">
        <f t="shared" si="91"/>
        <v>38.173188101850627</v>
      </c>
      <c r="M85">
        <f t="shared" si="92"/>
        <v>8.8418470100455546E-2</v>
      </c>
      <c r="N85">
        <f t="shared" si="93"/>
        <v>3.3529246103876869</v>
      </c>
      <c r="O85">
        <f t="shared" si="94"/>
        <v>8.7143273421075765E-2</v>
      </c>
      <c r="P85">
        <f t="shared" si="95"/>
        <v>5.4577585103945309E-2</v>
      </c>
      <c r="Q85">
        <f t="shared" si="96"/>
        <v>0</v>
      </c>
      <c r="R85">
        <f t="shared" si="97"/>
        <v>27.991244863721857</v>
      </c>
      <c r="S85">
        <f t="shared" si="98"/>
        <v>27.995022580645202</v>
      </c>
      <c r="T85">
        <f t="shared" si="99"/>
        <v>3.7937386837253539</v>
      </c>
      <c r="U85">
        <f t="shared" si="100"/>
        <v>40.157438567311658</v>
      </c>
      <c r="V85">
        <f t="shared" si="101"/>
        <v>1.5662143005066194</v>
      </c>
      <c r="W85">
        <f t="shared" si="102"/>
        <v>3.9001847637302371</v>
      </c>
      <c r="X85">
        <f t="shared" si="103"/>
        <v>2.2275243832187348</v>
      </c>
      <c r="Y85">
        <f t="shared" si="104"/>
        <v>-92.293718223431242</v>
      </c>
      <c r="Z85">
        <f t="shared" si="105"/>
        <v>85.952162337481127</v>
      </c>
      <c r="AA85">
        <f t="shared" si="106"/>
        <v>5.6008139591670547</v>
      </c>
      <c r="AB85">
        <f t="shared" si="107"/>
        <v>-0.74074192678305906</v>
      </c>
      <c r="AC85">
        <v>-3.9470817013608599E-2</v>
      </c>
      <c r="AD85">
        <v>4.4309449931259799E-2</v>
      </c>
      <c r="AE85">
        <v>3.3406522682164601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50087.036637918427</v>
      </c>
      <c r="AK85" t="s">
        <v>462</v>
      </c>
      <c r="AL85">
        <v>2.3105038461538498</v>
      </c>
      <c r="AM85">
        <v>1.7093499999999999</v>
      </c>
      <c r="AN85">
        <f t="shared" si="111"/>
        <v>-0.60115384615384992</v>
      </c>
      <c r="AO85">
        <f t="shared" si="112"/>
        <v>-0.35168563849056655</v>
      </c>
      <c r="AP85">
        <v>-0.38506283638217798</v>
      </c>
      <c r="AQ85" t="s">
        <v>253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-1.2311183870781157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253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-2.8434484964811082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0.62554964725562501</v>
      </c>
      <c r="BN85">
        <v>0.5</v>
      </c>
      <c r="BO85" t="s">
        <v>254</v>
      </c>
      <c r="BP85">
        <v>1684849810.7</v>
      </c>
      <c r="BQ85">
        <v>400.00461290322602</v>
      </c>
      <c r="BR85">
        <v>399.95532258064497</v>
      </c>
      <c r="BS85">
        <v>16.4118580645161</v>
      </c>
      <c r="BT85">
        <v>16.1543225806452</v>
      </c>
      <c r="BU85">
        <v>500.00177419354799</v>
      </c>
      <c r="BV85">
        <v>95.231874193548407</v>
      </c>
      <c r="BW85">
        <v>0.19999551612903199</v>
      </c>
      <c r="BX85">
        <v>28.4705193548387</v>
      </c>
      <c r="BY85">
        <v>27.995022580645202</v>
      </c>
      <c r="BZ85">
        <v>999.9</v>
      </c>
      <c r="CA85">
        <v>9995.1612903225796</v>
      </c>
      <c r="CB85">
        <v>0</v>
      </c>
      <c r="CC85">
        <v>74.223925806451604</v>
      </c>
      <c r="CD85">
        <v>0</v>
      </c>
      <c r="CE85">
        <v>0</v>
      </c>
      <c r="CF85">
        <v>0</v>
      </c>
      <c r="CG85">
        <v>0</v>
      </c>
      <c r="CH85">
        <v>2.3148225806451599</v>
      </c>
      <c r="CI85">
        <v>0</v>
      </c>
      <c r="CJ85">
        <v>-16.002109677419401</v>
      </c>
      <c r="CK85">
        <v>-1.84665161290323</v>
      </c>
      <c r="CL85">
        <v>36.983741935483899</v>
      </c>
      <c r="CM85">
        <v>41.620935483871001</v>
      </c>
      <c r="CN85">
        <v>39.217483870967698</v>
      </c>
      <c r="CO85">
        <v>40.241870967741903</v>
      </c>
      <c r="CP85">
        <v>37.743870967741898</v>
      </c>
      <c r="CQ85">
        <v>0</v>
      </c>
      <c r="CR85">
        <v>0</v>
      </c>
      <c r="CS85">
        <v>0</v>
      </c>
      <c r="CT85">
        <v>59.599999904632597</v>
      </c>
      <c r="CU85">
        <v>2.3105038461538498</v>
      </c>
      <c r="CV85">
        <v>-0.25746666163130699</v>
      </c>
      <c r="CW85">
        <v>0.13679999611868399</v>
      </c>
      <c r="CX85">
        <v>-16.0041153846154</v>
      </c>
      <c r="CY85">
        <v>15</v>
      </c>
      <c r="CZ85">
        <v>1684845489.5999999</v>
      </c>
      <c r="DA85" t="s">
        <v>255</v>
      </c>
      <c r="DB85">
        <v>4</v>
      </c>
      <c r="DC85">
        <v>-3.907</v>
      </c>
      <c r="DD85">
        <v>0.34699999999999998</v>
      </c>
      <c r="DE85">
        <v>402</v>
      </c>
      <c r="DF85">
        <v>15</v>
      </c>
      <c r="DG85">
        <v>1.34</v>
      </c>
      <c r="DH85">
        <v>0.2</v>
      </c>
      <c r="DI85">
        <v>3.7976782115384598E-2</v>
      </c>
      <c r="DJ85">
        <v>7.3510908443600406E-2</v>
      </c>
      <c r="DK85">
        <v>8.74797791450804E-2</v>
      </c>
      <c r="DL85">
        <v>1</v>
      </c>
      <c r="DM85">
        <v>2.3731681818181798</v>
      </c>
      <c r="DN85">
        <v>-0.51272564425462197</v>
      </c>
      <c r="DO85">
        <v>0.16604614196159601</v>
      </c>
      <c r="DP85">
        <v>1</v>
      </c>
      <c r="DQ85">
        <v>0.253823153846154</v>
      </c>
      <c r="DR85">
        <v>4.1261241355759697E-2</v>
      </c>
      <c r="DS85">
        <v>6.61439278969214E-3</v>
      </c>
      <c r="DT85">
        <v>1</v>
      </c>
      <c r="DU85">
        <v>3</v>
      </c>
      <c r="DV85">
        <v>3</v>
      </c>
      <c r="DW85" t="s">
        <v>260</v>
      </c>
      <c r="DX85">
        <v>100</v>
      </c>
      <c r="DY85">
        <v>100</v>
      </c>
      <c r="DZ85">
        <v>-3.907</v>
      </c>
      <c r="EA85">
        <v>0.34699999999999998</v>
      </c>
      <c r="EB85">
        <v>2</v>
      </c>
      <c r="EC85">
        <v>515.42700000000002</v>
      </c>
      <c r="ED85">
        <v>416.93099999999998</v>
      </c>
      <c r="EE85">
        <v>28.0901</v>
      </c>
      <c r="EF85">
        <v>30.0352</v>
      </c>
      <c r="EG85">
        <v>30.0002</v>
      </c>
      <c r="EH85">
        <v>30.232600000000001</v>
      </c>
      <c r="EI85">
        <v>30.273199999999999</v>
      </c>
      <c r="EJ85">
        <v>20.0947</v>
      </c>
      <c r="EK85">
        <v>22.1983</v>
      </c>
      <c r="EL85">
        <v>0</v>
      </c>
      <c r="EM85">
        <v>28.091000000000001</v>
      </c>
      <c r="EN85">
        <v>400.01100000000002</v>
      </c>
      <c r="EO85">
        <v>16.158799999999999</v>
      </c>
      <c r="EP85">
        <v>100.541</v>
      </c>
      <c r="EQ85">
        <v>90.407799999999995</v>
      </c>
    </row>
    <row r="86" spans="1:147" x14ac:dyDescent="0.3">
      <c r="A86">
        <v>70</v>
      </c>
      <c r="B86">
        <v>1684849878.7</v>
      </c>
      <c r="C86">
        <v>4321.6000001430502</v>
      </c>
      <c r="D86" t="s">
        <v>463</v>
      </c>
      <c r="E86" t="s">
        <v>464</v>
      </c>
      <c r="F86">
        <v>1684849870.7</v>
      </c>
      <c r="G86">
        <f t="shared" si="86"/>
        <v>1.9930559991905169E-3</v>
      </c>
      <c r="H86">
        <f t="shared" si="87"/>
        <v>-1.2159683575301934</v>
      </c>
      <c r="I86">
        <f t="shared" si="88"/>
        <v>400.00425806451602</v>
      </c>
      <c r="J86">
        <f t="shared" si="89"/>
        <v>407.90773556437472</v>
      </c>
      <c r="K86">
        <f t="shared" si="90"/>
        <v>38.927555563184534</v>
      </c>
      <c r="L86">
        <f t="shared" si="91"/>
        <v>38.173308872833225</v>
      </c>
      <c r="M86">
        <f t="shared" si="92"/>
        <v>8.4168153560386746E-2</v>
      </c>
      <c r="N86">
        <f t="shared" si="93"/>
        <v>3.3528046234401789</v>
      </c>
      <c r="O86">
        <f t="shared" si="94"/>
        <v>8.3011703447022134E-2</v>
      </c>
      <c r="P86">
        <f t="shared" si="95"/>
        <v>5.1984893317849667E-2</v>
      </c>
      <c r="Q86">
        <f t="shared" si="96"/>
        <v>0</v>
      </c>
      <c r="R86">
        <f t="shared" si="97"/>
        <v>27.992078467755594</v>
      </c>
      <c r="S86">
        <f t="shared" si="98"/>
        <v>27.984712903225802</v>
      </c>
      <c r="T86">
        <f t="shared" si="99"/>
        <v>3.7914590888648192</v>
      </c>
      <c r="U86">
        <f t="shared" si="100"/>
        <v>40.164522642782494</v>
      </c>
      <c r="V86">
        <f t="shared" si="101"/>
        <v>1.5644902427145639</v>
      </c>
      <c r="W86">
        <f t="shared" si="102"/>
        <v>3.8952043738423483</v>
      </c>
      <c r="X86">
        <f t="shared" si="103"/>
        <v>2.226968846150255</v>
      </c>
      <c r="Y86">
        <f t="shared" si="104"/>
        <v>-87.893769564301792</v>
      </c>
      <c r="Z86">
        <f t="shared" si="105"/>
        <v>83.837151986641402</v>
      </c>
      <c r="AA86">
        <f t="shared" si="106"/>
        <v>5.4623122798035135</v>
      </c>
      <c r="AB86">
        <f t="shared" si="107"/>
        <v>1.4056947021431228</v>
      </c>
      <c r="AC86">
        <v>-3.9469043915333998E-2</v>
      </c>
      <c r="AD86">
        <v>4.4307459473114701E-2</v>
      </c>
      <c r="AE86">
        <v>3.3405328325640702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50088.539618124458</v>
      </c>
      <c r="AK86" t="s">
        <v>465</v>
      </c>
      <c r="AL86">
        <v>2.3604730769230802</v>
      </c>
      <c r="AM86">
        <v>1.9652000000000001</v>
      </c>
      <c r="AN86">
        <f t="shared" si="111"/>
        <v>-0.39527307692308011</v>
      </c>
      <c r="AO86">
        <f t="shared" si="112"/>
        <v>-0.20113631026006518</v>
      </c>
      <c r="AP86">
        <v>-0.38032428856421702</v>
      </c>
      <c r="AQ86" t="s">
        <v>253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-1.2159683575301934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253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-4.9717527318017325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0.62554964725562501</v>
      </c>
      <c r="BN86">
        <v>0.5</v>
      </c>
      <c r="BO86" t="s">
        <v>254</v>
      </c>
      <c r="BP86">
        <v>1684849870.7</v>
      </c>
      <c r="BQ86">
        <v>400.00425806451602</v>
      </c>
      <c r="BR86">
        <v>399.95187096774202</v>
      </c>
      <c r="BS86">
        <v>16.393725806451599</v>
      </c>
      <c r="BT86">
        <v>16.148467741935502</v>
      </c>
      <c r="BU86">
        <v>500.01067741935498</v>
      </c>
      <c r="BV86">
        <v>95.232206451612896</v>
      </c>
      <c r="BW86">
        <v>0.20004983870967699</v>
      </c>
      <c r="BX86">
        <v>28.448525806451599</v>
      </c>
      <c r="BY86">
        <v>27.984712903225802</v>
      </c>
      <c r="BZ86">
        <v>999.9</v>
      </c>
      <c r="CA86">
        <v>9994.6774193548408</v>
      </c>
      <c r="CB86">
        <v>0</v>
      </c>
      <c r="CC86">
        <v>74.170425806451604</v>
      </c>
      <c r="CD86">
        <v>0</v>
      </c>
      <c r="CE86">
        <v>0</v>
      </c>
      <c r="CF86">
        <v>0</v>
      </c>
      <c r="CG86">
        <v>0</v>
      </c>
      <c r="CH86">
        <v>2.36435483870968</v>
      </c>
      <c r="CI86">
        <v>0</v>
      </c>
      <c r="CJ86">
        <v>-16.8575870967742</v>
      </c>
      <c r="CK86">
        <v>-1.9824870967741901</v>
      </c>
      <c r="CL86">
        <v>36.846548387096803</v>
      </c>
      <c r="CM86">
        <v>41.487806451612897</v>
      </c>
      <c r="CN86">
        <v>39.076225806451603</v>
      </c>
      <c r="CO86">
        <v>40.125</v>
      </c>
      <c r="CP86">
        <v>37.625</v>
      </c>
      <c r="CQ86">
        <v>0</v>
      </c>
      <c r="CR86">
        <v>0</v>
      </c>
      <c r="CS86">
        <v>0</v>
      </c>
      <c r="CT86">
        <v>59.299999952316298</v>
      </c>
      <c r="CU86">
        <v>2.3604730769230802</v>
      </c>
      <c r="CV86">
        <v>-0.57074530086261299</v>
      </c>
      <c r="CW86">
        <v>-0.77147008189979005</v>
      </c>
      <c r="CX86">
        <v>-16.884003846153799</v>
      </c>
      <c r="CY86">
        <v>15</v>
      </c>
      <c r="CZ86">
        <v>1684845489.5999999</v>
      </c>
      <c r="DA86" t="s">
        <v>255</v>
      </c>
      <c r="DB86">
        <v>4</v>
      </c>
      <c r="DC86">
        <v>-3.907</v>
      </c>
      <c r="DD86">
        <v>0.34699999999999998</v>
      </c>
      <c r="DE86">
        <v>402</v>
      </c>
      <c r="DF86">
        <v>15</v>
      </c>
      <c r="DG86">
        <v>1.34</v>
      </c>
      <c r="DH86">
        <v>0.2</v>
      </c>
      <c r="DI86">
        <v>6.3670219423076893E-2</v>
      </c>
      <c r="DJ86">
        <v>1.3447540698422101E-2</v>
      </c>
      <c r="DK86">
        <v>9.0073554546175605E-2</v>
      </c>
      <c r="DL86">
        <v>1</v>
      </c>
      <c r="DM86">
        <v>2.4038477272727299</v>
      </c>
      <c r="DN86">
        <v>-0.28516448723089199</v>
      </c>
      <c r="DO86">
        <v>0.17719353503576599</v>
      </c>
      <c r="DP86">
        <v>1</v>
      </c>
      <c r="DQ86">
        <v>0.24626932692307699</v>
      </c>
      <c r="DR86">
        <v>-9.6744659779922099E-3</v>
      </c>
      <c r="DS86">
        <v>3.1889461830683099E-3</v>
      </c>
      <c r="DT86">
        <v>1</v>
      </c>
      <c r="DU86">
        <v>3</v>
      </c>
      <c r="DV86">
        <v>3</v>
      </c>
      <c r="DW86" t="s">
        <v>260</v>
      </c>
      <c r="DX86">
        <v>100</v>
      </c>
      <c r="DY86">
        <v>100</v>
      </c>
      <c r="DZ86">
        <v>-3.907</v>
      </c>
      <c r="EA86">
        <v>0.34699999999999998</v>
      </c>
      <c r="EB86">
        <v>2</v>
      </c>
      <c r="EC86">
        <v>515.68299999999999</v>
      </c>
      <c r="ED86">
        <v>417.06299999999999</v>
      </c>
      <c r="EE86">
        <v>28.0411</v>
      </c>
      <c r="EF86">
        <v>30.019600000000001</v>
      </c>
      <c r="EG86">
        <v>30.0001</v>
      </c>
      <c r="EH86">
        <v>30.217099999999999</v>
      </c>
      <c r="EI86">
        <v>30.2577</v>
      </c>
      <c r="EJ86">
        <v>20.094100000000001</v>
      </c>
      <c r="EK86">
        <v>22.1983</v>
      </c>
      <c r="EL86">
        <v>0</v>
      </c>
      <c r="EM86">
        <v>28.055</v>
      </c>
      <c r="EN86">
        <v>399.96499999999997</v>
      </c>
      <c r="EO86">
        <v>16.1005</v>
      </c>
      <c r="EP86">
        <v>100.54300000000001</v>
      </c>
      <c r="EQ86">
        <v>90.409199999999998</v>
      </c>
    </row>
    <row r="87" spans="1:147" x14ac:dyDescent="0.3">
      <c r="A87">
        <v>71</v>
      </c>
      <c r="B87">
        <v>1684849938.7</v>
      </c>
      <c r="C87">
        <v>4381.6000001430502</v>
      </c>
      <c r="D87" t="s">
        <v>466</v>
      </c>
      <c r="E87" t="s">
        <v>467</v>
      </c>
      <c r="F87">
        <v>1684849930.7</v>
      </c>
      <c r="G87">
        <f t="shared" si="86"/>
        <v>1.9029466838107216E-3</v>
      </c>
      <c r="H87">
        <f t="shared" si="87"/>
        <v>-1.4669051036821208</v>
      </c>
      <c r="I87">
        <f t="shared" si="88"/>
        <v>400.00958064516101</v>
      </c>
      <c r="J87">
        <f t="shared" si="89"/>
        <v>413.96526951846386</v>
      </c>
      <c r="K87">
        <f t="shared" si="90"/>
        <v>39.504514511668511</v>
      </c>
      <c r="L87">
        <f t="shared" si="91"/>
        <v>38.172729566866195</v>
      </c>
      <c r="M87">
        <f t="shared" si="92"/>
        <v>8.0289640110088045E-2</v>
      </c>
      <c r="N87">
        <f t="shared" si="93"/>
        <v>3.3526432372370758</v>
      </c>
      <c r="O87">
        <f t="shared" si="94"/>
        <v>7.9236545049896023E-2</v>
      </c>
      <c r="P87">
        <f t="shared" si="95"/>
        <v>4.9616306228683196E-2</v>
      </c>
      <c r="Q87">
        <f t="shared" si="96"/>
        <v>0</v>
      </c>
      <c r="R87">
        <f t="shared" si="97"/>
        <v>27.994658451982556</v>
      </c>
      <c r="S87">
        <f t="shared" si="98"/>
        <v>27.966819354838702</v>
      </c>
      <c r="T87">
        <f t="shared" si="99"/>
        <v>3.7875054450063512</v>
      </c>
      <c r="U87">
        <f t="shared" si="100"/>
        <v>40.088119984011293</v>
      </c>
      <c r="V87">
        <f t="shared" si="101"/>
        <v>1.5598789183502251</v>
      </c>
      <c r="W87">
        <f t="shared" si="102"/>
        <v>3.8911251487282654</v>
      </c>
      <c r="X87">
        <f t="shared" si="103"/>
        <v>2.2276265266561261</v>
      </c>
      <c r="Y87">
        <f t="shared" si="104"/>
        <v>-83.919948756052818</v>
      </c>
      <c r="Z87">
        <f t="shared" si="105"/>
        <v>83.808045056058688</v>
      </c>
      <c r="AA87">
        <f t="shared" si="106"/>
        <v>5.4597018217419322</v>
      </c>
      <c r="AB87">
        <f t="shared" si="107"/>
        <v>5.3477981217478003</v>
      </c>
      <c r="AC87">
        <v>-3.9466659083235399E-2</v>
      </c>
      <c r="AD87">
        <v>4.4304782290161202E-2</v>
      </c>
      <c r="AE87">
        <v>3.3403721878575401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50088.57521838916</v>
      </c>
      <c r="AK87" t="s">
        <v>468</v>
      </c>
      <c r="AL87">
        <v>2.4081192307692301</v>
      </c>
      <c r="AM87">
        <v>1.7665500000000001</v>
      </c>
      <c r="AN87">
        <f t="shared" si="111"/>
        <v>-0.64156923076923</v>
      </c>
      <c r="AO87">
        <f t="shared" si="112"/>
        <v>-0.36317637812076081</v>
      </c>
      <c r="AP87">
        <v>-0.45881098508404999</v>
      </c>
      <c r="AQ87" t="s">
        <v>253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-1.4669051036821208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253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-2.753483046376676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0.62554964725562501</v>
      </c>
      <c r="BN87">
        <v>0.5</v>
      </c>
      <c r="BO87" t="s">
        <v>254</v>
      </c>
      <c r="BP87">
        <v>1684849930.7</v>
      </c>
      <c r="BQ87">
        <v>400.00958064516101</v>
      </c>
      <c r="BR87">
        <v>399.921290322581</v>
      </c>
      <c r="BS87">
        <v>16.345870967741899</v>
      </c>
      <c r="BT87">
        <v>16.111687096774201</v>
      </c>
      <c r="BU87">
        <v>500.004419354839</v>
      </c>
      <c r="BV87">
        <v>95.229525806451605</v>
      </c>
      <c r="BW87">
        <v>0.20001241935483899</v>
      </c>
      <c r="BX87">
        <v>28.430493548387101</v>
      </c>
      <c r="BY87">
        <v>27.966819354838702</v>
      </c>
      <c r="BZ87">
        <v>999.9</v>
      </c>
      <c r="CA87">
        <v>9994.3548387096798</v>
      </c>
      <c r="CB87">
        <v>0</v>
      </c>
      <c r="CC87">
        <v>74.160070967741902</v>
      </c>
      <c r="CD87">
        <v>0</v>
      </c>
      <c r="CE87">
        <v>0</v>
      </c>
      <c r="CF87">
        <v>0</v>
      </c>
      <c r="CG87">
        <v>0</v>
      </c>
      <c r="CH87">
        <v>2.3906806451612899</v>
      </c>
      <c r="CI87">
        <v>0</v>
      </c>
      <c r="CJ87">
        <v>-17.567154838709701</v>
      </c>
      <c r="CK87">
        <v>-2.07911290322581</v>
      </c>
      <c r="CL87">
        <v>36.717483870967698</v>
      </c>
      <c r="CM87">
        <v>41.375</v>
      </c>
      <c r="CN87">
        <v>38.936999999999998</v>
      </c>
      <c r="CO87">
        <v>40</v>
      </c>
      <c r="CP87">
        <v>37.5</v>
      </c>
      <c r="CQ87">
        <v>0</v>
      </c>
      <c r="CR87">
        <v>0</v>
      </c>
      <c r="CS87">
        <v>0</v>
      </c>
      <c r="CT87">
        <v>59.199999809265101</v>
      </c>
      <c r="CU87">
        <v>2.4081192307692301</v>
      </c>
      <c r="CV87">
        <v>-5.6673504918631101E-2</v>
      </c>
      <c r="CW87">
        <v>0.53629402101573298</v>
      </c>
      <c r="CX87">
        <v>-17.5962769230769</v>
      </c>
      <c r="CY87">
        <v>15</v>
      </c>
      <c r="CZ87">
        <v>1684845489.5999999</v>
      </c>
      <c r="DA87" t="s">
        <v>255</v>
      </c>
      <c r="DB87">
        <v>4</v>
      </c>
      <c r="DC87">
        <v>-3.907</v>
      </c>
      <c r="DD87">
        <v>0.34699999999999998</v>
      </c>
      <c r="DE87">
        <v>402</v>
      </c>
      <c r="DF87">
        <v>15</v>
      </c>
      <c r="DG87">
        <v>1.34</v>
      </c>
      <c r="DH87">
        <v>0.2</v>
      </c>
      <c r="DI87">
        <v>7.0575394769230804E-2</v>
      </c>
      <c r="DJ87">
        <v>0.23227788240758901</v>
      </c>
      <c r="DK87">
        <v>9.0537227775549498E-2</v>
      </c>
      <c r="DL87">
        <v>1</v>
      </c>
      <c r="DM87">
        <v>2.39365227272727</v>
      </c>
      <c r="DN87">
        <v>2.1516298970515799E-2</v>
      </c>
      <c r="DO87">
        <v>0.15302513383671301</v>
      </c>
      <c r="DP87">
        <v>1</v>
      </c>
      <c r="DQ87">
        <v>0.235899230769231</v>
      </c>
      <c r="DR87">
        <v>-1.65300640314185E-2</v>
      </c>
      <c r="DS87">
        <v>3.37417174803049E-3</v>
      </c>
      <c r="DT87">
        <v>1</v>
      </c>
      <c r="DU87">
        <v>3</v>
      </c>
      <c r="DV87">
        <v>3</v>
      </c>
      <c r="DW87" t="s">
        <v>260</v>
      </c>
      <c r="DX87">
        <v>100</v>
      </c>
      <c r="DY87">
        <v>100</v>
      </c>
      <c r="DZ87">
        <v>-3.907</v>
      </c>
      <c r="EA87">
        <v>0.34699999999999998</v>
      </c>
      <c r="EB87">
        <v>2</v>
      </c>
      <c r="EC87">
        <v>515.55700000000002</v>
      </c>
      <c r="ED87">
        <v>417.2</v>
      </c>
      <c r="EE87">
        <v>28.096800000000002</v>
      </c>
      <c r="EF87">
        <v>30.006599999999999</v>
      </c>
      <c r="EG87">
        <v>30.000299999999999</v>
      </c>
      <c r="EH87">
        <v>30.201499999999999</v>
      </c>
      <c r="EI87">
        <v>30.2422</v>
      </c>
      <c r="EJ87">
        <v>20.091899999999999</v>
      </c>
      <c r="EK87">
        <v>22.487100000000002</v>
      </c>
      <c r="EL87">
        <v>0</v>
      </c>
      <c r="EM87">
        <v>28.1221</v>
      </c>
      <c r="EN87">
        <v>400.05</v>
      </c>
      <c r="EO87">
        <v>16.071400000000001</v>
      </c>
      <c r="EP87">
        <v>100.547</v>
      </c>
      <c r="EQ87">
        <v>90.411500000000004</v>
      </c>
    </row>
    <row r="88" spans="1:147" x14ac:dyDescent="0.3">
      <c r="A88">
        <v>72</v>
      </c>
      <c r="B88">
        <v>1684849998.7</v>
      </c>
      <c r="C88">
        <v>4441.6000001430502</v>
      </c>
      <c r="D88" t="s">
        <v>469</v>
      </c>
      <c r="E88" t="s">
        <v>470</v>
      </c>
      <c r="F88">
        <v>1684849990.7</v>
      </c>
      <c r="G88">
        <f t="shared" si="86"/>
        <v>1.768637524617994E-3</v>
      </c>
      <c r="H88">
        <f t="shared" si="87"/>
        <v>-1.6653673510919833</v>
      </c>
      <c r="I88">
        <f t="shared" si="88"/>
        <v>400.01977419354802</v>
      </c>
      <c r="J88">
        <f t="shared" si="89"/>
        <v>420.47715620857144</v>
      </c>
      <c r="K88">
        <f t="shared" si="90"/>
        <v>40.125349674166408</v>
      </c>
      <c r="L88">
        <f t="shared" si="91"/>
        <v>38.173139917583001</v>
      </c>
      <c r="M88">
        <f t="shared" si="92"/>
        <v>7.4274943977134064E-2</v>
      </c>
      <c r="N88">
        <f t="shared" si="93"/>
        <v>3.3570448611422514</v>
      </c>
      <c r="O88">
        <f t="shared" si="94"/>
        <v>7.3373930347904709E-2</v>
      </c>
      <c r="P88">
        <f t="shared" si="95"/>
        <v>4.5938748195164747E-2</v>
      </c>
      <c r="Q88">
        <f t="shared" si="96"/>
        <v>0</v>
      </c>
      <c r="R88">
        <f t="shared" si="97"/>
        <v>28.02972227209165</v>
      </c>
      <c r="S88">
        <f t="shared" si="98"/>
        <v>27.997219354838698</v>
      </c>
      <c r="T88">
        <f t="shared" si="99"/>
        <v>3.7942245716867542</v>
      </c>
      <c r="U88">
        <f t="shared" si="100"/>
        <v>40.043703385763706</v>
      </c>
      <c r="V88">
        <f t="shared" si="101"/>
        <v>1.5584950082838647</v>
      </c>
      <c r="W88">
        <f t="shared" si="102"/>
        <v>3.8919851974478941</v>
      </c>
      <c r="X88">
        <f t="shared" si="103"/>
        <v>2.2357295634028898</v>
      </c>
      <c r="Y88">
        <f t="shared" si="104"/>
        <v>-77.996914835653541</v>
      </c>
      <c r="Z88">
        <f t="shared" si="105"/>
        <v>79.104457858180993</v>
      </c>
      <c r="AA88">
        <f t="shared" si="106"/>
        <v>5.1474046973123126</v>
      </c>
      <c r="AB88">
        <f t="shared" si="107"/>
        <v>6.2549477198397625</v>
      </c>
      <c r="AC88">
        <v>-3.9531719353604403E-2</v>
      </c>
      <c r="AD88">
        <v>4.4377818143243097E-2</v>
      </c>
      <c r="AE88">
        <v>3.3447535830985999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50167.101603931806</v>
      </c>
      <c r="AK88" t="s">
        <v>471</v>
      </c>
      <c r="AL88">
        <v>2.4006153846153802</v>
      </c>
      <c r="AM88">
        <v>1.4663999999999999</v>
      </c>
      <c r="AN88">
        <f t="shared" si="111"/>
        <v>-0.93421538461538023</v>
      </c>
      <c r="AO88">
        <f t="shared" si="112"/>
        <v>-0.63708086785009566</v>
      </c>
      <c r="AP88">
        <v>-0.520884979514734</v>
      </c>
      <c r="AQ88" t="s">
        <v>253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-1.6653673510919833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253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-1.5696594427244654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0.62554964725562501</v>
      </c>
      <c r="BN88">
        <v>0.5</v>
      </c>
      <c r="BO88" t="s">
        <v>254</v>
      </c>
      <c r="BP88">
        <v>1684849990.7</v>
      </c>
      <c r="BQ88">
        <v>400.01977419354802</v>
      </c>
      <c r="BR88">
        <v>399.89993548387099</v>
      </c>
      <c r="BS88">
        <v>16.331609677419401</v>
      </c>
      <c r="BT88">
        <v>16.1139516129032</v>
      </c>
      <c r="BU88">
        <v>500.005258064516</v>
      </c>
      <c r="BV88">
        <v>95.2282193548387</v>
      </c>
      <c r="BW88">
        <v>0.19991290322580599</v>
      </c>
      <c r="BX88">
        <v>28.434296774193498</v>
      </c>
      <c r="BY88">
        <v>27.997219354838698</v>
      </c>
      <c r="BZ88">
        <v>999.9</v>
      </c>
      <c r="CA88">
        <v>10010.967741935499</v>
      </c>
      <c r="CB88">
        <v>0</v>
      </c>
      <c r="CC88">
        <v>74.168700000000001</v>
      </c>
      <c r="CD88">
        <v>0</v>
      </c>
      <c r="CE88">
        <v>0</v>
      </c>
      <c r="CF88">
        <v>0</v>
      </c>
      <c r="CG88">
        <v>0</v>
      </c>
      <c r="CH88">
        <v>2.38314838709677</v>
      </c>
      <c r="CI88">
        <v>0</v>
      </c>
      <c r="CJ88">
        <v>-17.941603225806499</v>
      </c>
      <c r="CK88">
        <v>-2.1458580645161298</v>
      </c>
      <c r="CL88">
        <v>36.612806451612897</v>
      </c>
      <c r="CM88">
        <v>41.25</v>
      </c>
      <c r="CN88">
        <v>38.811999999999998</v>
      </c>
      <c r="CO88">
        <v>39.920999999999999</v>
      </c>
      <c r="CP88">
        <v>37.396999999999998</v>
      </c>
      <c r="CQ88">
        <v>0</v>
      </c>
      <c r="CR88">
        <v>0</v>
      </c>
      <c r="CS88">
        <v>0</v>
      </c>
      <c r="CT88">
        <v>59.599999904632597</v>
      </c>
      <c r="CU88">
        <v>2.4006153846153802</v>
      </c>
      <c r="CV88">
        <v>4.8348718107173998E-2</v>
      </c>
      <c r="CW88">
        <v>0.19819487654546</v>
      </c>
      <c r="CX88">
        <v>-17.958300000000001</v>
      </c>
      <c r="CY88">
        <v>15</v>
      </c>
      <c r="CZ88">
        <v>1684845489.5999999</v>
      </c>
      <c r="DA88" t="s">
        <v>255</v>
      </c>
      <c r="DB88">
        <v>4</v>
      </c>
      <c r="DC88">
        <v>-3.907</v>
      </c>
      <c r="DD88">
        <v>0.34699999999999998</v>
      </c>
      <c r="DE88">
        <v>402</v>
      </c>
      <c r="DF88">
        <v>15</v>
      </c>
      <c r="DG88">
        <v>1.34</v>
      </c>
      <c r="DH88">
        <v>0.2</v>
      </c>
      <c r="DI88">
        <v>0.105354919907692</v>
      </c>
      <c r="DJ88">
        <v>0.20804779658564099</v>
      </c>
      <c r="DK88">
        <v>8.5456624588844204E-2</v>
      </c>
      <c r="DL88">
        <v>1</v>
      </c>
      <c r="DM88">
        <v>2.3864295454545501</v>
      </c>
      <c r="DN88">
        <v>-3.2099188975114899E-2</v>
      </c>
      <c r="DO88">
        <v>0.18997714285904099</v>
      </c>
      <c r="DP88">
        <v>1</v>
      </c>
      <c r="DQ88">
        <v>0.21967944230769201</v>
      </c>
      <c r="DR88">
        <v>-2.4249123196447401E-2</v>
      </c>
      <c r="DS88">
        <v>4.0474318990491804E-3</v>
      </c>
      <c r="DT88">
        <v>1</v>
      </c>
      <c r="DU88">
        <v>3</v>
      </c>
      <c r="DV88">
        <v>3</v>
      </c>
      <c r="DW88" t="s">
        <v>260</v>
      </c>
      <c r="DX88">
        <v>100</v>
      </c>
      <c r="DY88">
        <v>100</v>
      </c>
      <c r="DZ88">
        <v>-3.907</v>
      </c>
      <c r="EA88">
        <v>0.34699999999999998</v>
      </c>
      <c r="EB88">
        <v>2</v>
      </c>
      <c r="EC88">
        <v>515.072</v>
      </c>
      <c r="ED88">
        <v>417.23200000000003</v>
      </c>
      <c r="EE88">
        <v>28.0916</v>
      </c>
      <c r="EF88">
        <v>29.996300000000002</v>
      </c>
      <c r="EG88">
        <v>30</v>
      </c>
      <c r="EH88">
        <v>30.188500000000001</v>
      </c>
      <c r="EI88">
        <v>30.229299999999999</v>
      </c>
      <c r="EJ88">
        <v>20.0944</v>
      </c>
      <c r="EK88">
        <v>22.487100000000002</v>
      </c>
      <c r="EL88">
        <v>0</v>
      </c>
      <c r="EM88">
        <v>28.090900000000001</v>
      </c>
      <c r="EN88">
        <v>400.02199999999999</v>
      </c>
      <c r="EO88">
        <v>16.107399999999998</v>
      </c>
      <c r="EP88">
        <v>100.547</v>
      </c>
      <c r="EQ88">
        <v>90.4114</v>
      </c>
    </row>
    <row r="89" spans="1:147" x14ac:dyDescent="0.3">
      <c r="A89">
        <v>73</v>
      </c>
      <c r="B89">
        <v>1684850058.7</v>
      </c>
      <c r="C89">
        <v>4501.6000001430502</v>
      </c>
      <c r="D89" t="s">
        <v>472</v>
      </c>
      <c r="E89" t="s">
        <v>473</v>
      </c>
      <c r="F89">
        <v>1684850050.7</v>
      </c>
      <c r="G89">
        <f t="shared" si="86"/>
        <v>1.6338896995313464E-3</v>
      </c>
      <c r="H89">
        <f t="shared" si="87"/>
        <v>-1.3118190852826654</v>
      </c>
      <c r="I89">
        <f t="shared" si="88"/>
        <v>400.00038709677398</v>
      </c>
      <c r="J89">
        <f t="shared" si="89"/>
        <v>415.18970416686864</v>
      </c>
      <c r="K89">
        <f t="shared" si="90"/>
        <v>39.619808292385486</v>
      </c>
      <c r="L89">
        <f t="shared" si="91"/>
        <v>38.170355609985783</v>
      </c>
      <c r="M89">
        <f t="shared" si="92"/>
        <v>6.8694541220908484E-2</v>
      </c>
      <c r="N89">
        <f t="shared" si="93"/>
        <v>3.354996570683983</v>
      </c>
      <c r="O89">
        <f t="shared" si="94"/>
        <v>6.7922607232302187E-2</v>
      </c>
      <c r="P89">
        <f t="shared" si="95"/>
        <v>4.2520261817195454E-2</v>
      </c>
      <c r="Q89">
        <f t="shared" si="96"/>
        <v>0</v>
      </c>
      <c r="R89">
        <f t="shared" si="97"/>
        <v>28.045057081635797</v>
      </c>
      <c r="S89">
        <f t="shared" si="98"/>
        <v>27.974564516129</v>
      </c>
      <c r="T89">
        <f t="shared" si="99"/>
        <v>3.7892163245124726</v>
      </c>
      <c r="U89">
        <f t="shared" si="100"/>
        <v>40.067745520773549</v>
      </c>
      <c r="V89">
        <f t="shared" si="101"/>
        <v>1.558047457042131</v>
      </c>
      <c r="W89">
        <f t="shared" si="102"/>
        <v>3.8885328754879525</v>
      </c>
      <c r="X89">
        <f t="shared" si="103"/>
        <v>2.2311688674703416</v>
      </c>
      <c r="Y89">
        <f t="shared" si="104"/>
        <v>-72.054535749332373</v>
      </c>
      <c r="Z89">
        <f t="shared" si="105"/>
        <v>80.39174704381611</v>
      </c>
      <c r="AA89">
        <f t="shared" si="106"/>
        <v>5.2333751738637959</v>
      </c>
      <c r="AB89">
        <f t="shared" si="107"/>
        <v>13.570586468347528</v>
      </c>
      <c r="AC89">
        <v>-3.9501439318387101E-2</v>
      </c>
      <c r="AD89">
        <v>4.4343826151035E-2</v>
      </c>
      <c r="AE89">
        <v>3.3427147073669898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50132.740541212312</v>
      </c>
      <c r="AK89" t="s">
        <v>474</v>
      </c>
      <c r="AL89">
        <v>2.4479615384615401</v>
      </c>
      <c r="AM89">
        <v>1.5866</v>
      </c>
      <c r="AN89">
        <f t="shared" si="111"/>
        <v>-0.86136153846154007</v>
      </c>
      <c r="AO89">
        <f t="shared" si="112"/>
        <v>-0.54289773002744235</v>
      </c>
      <c r="AP89">
        <v>-0.41030398303273102</v>
      </c>
      <c r="AQ89" t="s">
        <v>253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-1.3118190852826654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253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-1.8419675469069507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0.62554964725562501</v>
      </c>
      <c r="BN89">
        <v>0.5</v>
      </c>
      <c r="BO89" t="s">
        <v>254</v>
      </c>
      <c r="BP89">
        <v>1684850050.7</v>
      </c>
      <c r="BQ89">
        <v>400.00038709677398</v>
      </c>
      <c r="BR89">
        <v>399.91803225806501</v>
      </c>
      <c r="BS89">
        <v>16.3273193548387</v>
      </c>
      <c r="BT89">
        <v>16.1262419354839</v>
      </c>
      <c r="BU89">
        <v>500.002096774194</v>
      </c>
      <c r="BV89">
        <v>95.225851612903199</v>
      </c>
      <c r="BW89">
        <v>0.19994506451612901</v>
      </c>
      <c r="BX89">
        <v>28.4190258064516</v>
      </c>
      <c r="BY89">
        <v>27.974564516129</v>
      </c>
      <c r="BZ89">
        <v>999.9</v>
      </c>
      <c r="CA89">
        <v>10003.5483870968</v>
      </c>
      <c r="CB89">
        <v>0</v>
      </c>
      <c r="CC89">
        <v>74.168700000000001</v>
      </c>
      <c r="CD89">
        <v>0</v>
      </c>
      <c r="CE89">
        <v>0</v>
      </c>
      <c r="CF89">
        <v>0</v>
      </c>
      <c r="CG89">
        <v>0</v>
      </c>
      <c r="CH89">
        <v>2.4708064516129</v>
      </c>
      <c r="CI89">
        <v>0</v>
      </c>
      <c r="CJ89">
        <v>-18.655629032258101</v>
      </c>
      <c r="CK89">
        <v>-2.2143000000000002</v>
      </c>
      <c r="CL89">
        <v>36.5</v>
      </c>
      <c r="CM89">
        <v>41.164999999999999</v>
      </c>
      <c r="CN89">
        <v>38.723580645161299</v>
      </c>
      <c r="CO89">
        <v>39.832322580645098</v>
      </c>
      <c r="CP89">
        <v>37.311999999999998</v>
      </c>
      <c r="CQ89">
        <v>0</v>
      </c>
      <c r="CR89">
        <v>0</v>
      </c>
      <c r="CS89">
        <v>0</v>
      </c>
      <c r="CT89">
        <v>59.399999856948902</v>
      </c>
      <c r="CU89">
        <v>2.4479615384615401</v>
      </c>
      <c r="CV89">
        <v>6.0977781411165999E-2</v>
      </c>
      <c r="CW89">
        <v>0.75043078215295</v>
      </c>
      <c r="CX89">
        <v>-18.660842307692299</v>
      </c>
      <c r="CY89">
        <v>15</v>
      </c>
      <c r="CZ89">
        <v>1684845489.5999999</v>
      </c>
      <c r="DA89" t="s">
        <v>255</v>
      </c>
      <c r="DB89">
        <v>4</v>
      </c>
      <c r="DC89">
        <v>-3.907</v>
      </c>
      <c r="DD89">
        <v>0.34699999999999998</v>
      </c>
      <c r="DE89">
        <v>402</v>
      </c>
      <c r="DF89">
        <v>15</v>
      </c>
      <c r="DG89">
        <v>1.34</v>
      </c>
      <c r="DH89">
        <v>0.2</v>
      </c>
      <c r="DI89">
        <v>7.4287994807692298E-2</v>
      </c>
      <c r="DJ89">
        <v>-2.84568398018697E-2</v>
      </c>
      <c r="DK89">
        <v>9.2576229302098106E-2</v>
      </c>
      <c r="DL89">
        <v>1</v>
      </c>
      <c r="DM89">
        <v>2.42680909090909</v>
      </c>
      <c r="DN89">
        <v>0.38084543081376698</v>
      </c>
      <c r="DO89">
        <v>0.18603183478565999</v>
      </c>
      <c r="DP89">
        <v>1</v>
      </c>
      <c r="DQ89">
        <v>0.202839480769231</v>
      </c>
      <c r="DR89">
        <v>-1.53812020831524E-2</v>
      </c>
      <c r="DS89">
        <v>3.5679243076352902E-3</v>
      </c>
      <c r="DT89">
        <v>1</v>
      </c>
      <c r="DU89">
        <v>3</v>
      </c>
      <c r="DV89">
        <v>3</v>
      </c>
      <c r="DW89" t="s">
        <v>260</v>
      </c>
      <c r="DX89">
        <v>100</v>
      </c>
      <c r="DY89">
        <v>100</v>
      </c>
      <c r="DZ89">
        <v>-3.907</v>
      </c>
      <c r="EA89">
        <v>0.34699999999999998</v>
      </c>
      <c r="EB89">
        <v>2</v>
      </c>
      <c r="EC89">
        <v>515.24300000000005</v>
      </c>
      <c r="ED89">
        <v>417.13900000000001</v>
      </c>
      <c r="EE89">
        <v>28.103400000000001</v>
      </c>
      <c r="EF89">
        <v>29.988499999999998</v>
      </c>
      <c r="EG89">
        <v>30.0001</v>
      </c>
      <c r="EH89">
        <v>30.1782</v>
      </c>
      <c r="EI89">
        <v>30.2164</v>
      </c>
      <c r="EJ89">
        <v>20.090900000000001</v>
      </c>
      <c r="EK89">
        <v>22.196899999999999</v>
      </c>
      <c r="EL89">
        <v>0</v>
      </c>
      <c r="EM89">
        <v>28.1175</v>
      </c>
      <c r="EN89">
        <v>399.95</v>
      </c>
      <c r="EO89">
        <v>16.200700000000001</v>
      </c>
      <c r="EP89">
        <v>100.54900000000001</v>
      </c>
      <c r="EQ89">
        <v>90.412700000000001</v>
      </c>
    </row>
    <row r="90" spans="1:147" x14ac:dyDescent="0.3">
      <c r="A90">
        <v>74</v>
      </c>
      <c r="B90">
        <v>1684850118.7</v>
      </c>
      <c r="C90">
        <v>4561.6000001430502</v>
      </c>
      <c r="D90" t="s">
        <v>475</v>
      </c>
      <c r="E90" t="s">
        <v>476</v>
      </c>
      <c r="F90">
        <v>1684850110.7</v>
      </c>
      <c r="G90">
        <f t="shared" si="86"/>
        <v>1.525729914817349E-3</v>
      </c>
      <c r="H90">
        <f t="shared" si="87"/>
        <v>-1.5436935752027388</v>
      </c>
      <c r="I90">
        <f t="shared" si="88"/>
        <v>400.021903225806</v>
      </c>
      <c r="J90">
        <f t="shared" si="89"/>
        <v>423.07722816806461</v>
      </c>
      <c r="K90">
        <f t="shared" si="90"/>
        <v>40.371156012113069</v>
      </c>
      <c r="L90">
        <f t="shared" si="91"/>
        <v>38.171155496405476</v>
      </c>
      <c r="M90">
        <f t="shared" si="92"/>
        <v>6.4132028418496217E-2</v>
      </c>
      <c r="N90">
        <f t="shared" si="93"/>
        <v>3.3493039159901263</v>
      </c>
      <c r="O90">
        <f t="shared" si="94"/>
        <v>6.3457555333884294E-2</v>
      </c>
      <c r="P90">
        <f t="shared" si="95"/>
        <v>3.9720979586381128E-2</v>
      </c>
      <c r="Q90">
        <f t="shared" si="96"/>
        <v>0</v>
      </c>
      <c r="R90">
        <f t="shared" si="97"/>
        <v>28.066435874079346</v>
      </c>
      <c r="S90">
        <f t="shared" si="98"/>
        <v>27.984448387096801</v>
      </c>
      <c r="T90">
        <f t="shared" si="99"/>
        <v>3.7914006168646148</v>
      </c>
      <c r="U90">
        <f t="shared" si="100"/>
        <v>40.162444655863261</v>
      </c>
      <c r="V90">
        <f t="shared" si="101"/>
        <v>1.5614739963354758</v>
      </c>
      <c r="W90">
        <f t="shared" si="102"/>
        <v>3.8878957934835729</v>
      </c>
      <c r="X90">
        <f t="shared" si="103"/>
        <v>2.229926620529139</v>
      </c>
      <c r="Y90">
        <f t="shared" si="104"/>
        <v>-67.284689243445087</v>
      </c>
      <c r="Z90">
        <f t="shared" si="105"/>
        <v>77.961548887271363</v>
      </c>
      <c r="AA90">
        <f t="shared" si="106"/>
        <v>5.0839778689798845</v>
      </c>
      <c r="AB90">
        <f t="shared" si="107"/>
        <v>15.760837512806162</v>
      </c>
      <c r="AC90">
        <v>-3.94173238036961E-2</v>
      </c>
      <c r="AD90">
        <v>4.4249399116870501E-2</v>
      </c>
      <c r="AE90">
        <v>3.3370482060303801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50030.727270843847</v>
      </c>
      <c r="AK90" t="s">
        <v>477</v>
      </c>
      <c r="AL90">
        <v>2.39938076923077</v>
      </c>
      <c r="AM90">
        <v>1.4283999999999999</v>
      </c>
      <c r="AN90">
        <f t="shared" si="111"/>
        <v>-0.97098076923077015</v>
      </c>
      <c r="AO90">
        <f t="shared" si="112"/>
        <v>-0.67976811063481535</v>
      </c>
      <c r="AP90">
        <v>-0.48282848572056097</v>
      </c>
      <c r="AQ90" t="s">
        <v>253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-1.5436935752027388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253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-1.4710898972094022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0.62554964725562501</v>
      </c>
      <c r="BN90">
        <v>0.5</v>
      </c>
      <c r="BO90" t="s">
        <v>254</v>
      </c>
      <c r="BP90">
        <v>1684850110.7</v>
      </c>
      <c r="BQ90">
        <v>400.021903225806</v>
      </c>
      <c r="BR90">
        <v>399.905129032258</v>
      </c>
      <c r="BS90">
        <v>16.363764516128999</v>
      </c>
      <c r="BT90">
        <v>16.1760032258065</v>
      </c>
      <c r="BU90">
        <v>499.99758064516101</v>
      </c>
      <c r="BV90">
        <v>95.222664516129001</v>
      </c>
      <c r="BW90">
        <v>0.199999064516129</v>
      </c>
      <c r="BX90">
        <v>28.416206451612901</v>
      </c>
      <c r="BY90">
        <v>27.984448387096801</v>
      </c>
      <c r="BZ90">
        <v>999.9</v>
      </c>
      <c r="CA90">
        <v>9982.5806451612898</v>
      </c>
      <c r="CB90">
        <v>0</v>
      </c>
      <c r="CC90">
        <v>74.168700000000001</v>
      </c>
      <c r="CD90">
        <v>0</v>
      </c>
      <c r="CE90">
        <v>0</v>
      </c>
      <c r="CF90">
        <v>0</v>
      </c>
      <c r="CG90">
        <v>0</v>
      </c>
      <c r="CH90">
        <v>2.3825774193548401</v>
      </c>
      <c r="CI90">
        <v>0</v>
      </c>
      <c r="CJ90">
        <v>-19.1717193548387</v>
      </c>
      <c r="CK90">
        <v>-2.2642193548387102</v>
      </c>
      <c r="CL90">
        <v>36.411000000000001</v>
      </c>
      <c r="CM90">
        <v>41.061999999999998</v>
      </c>
      <c r="CN90">
        <v>38.625</v>
      </c>
      <c r="CO90">
        <v>39.75</v>
      </c>
      <c r="CP90">
        <v>37.207322580645098</v>
      </c>
      <c r="CQ90">
        <v>0</v>
      </c>
      <c r="CR90">
        <v>0</v>
      </c>
      <c r="CS90">
        <v>0</v>
      </c>
      <c r="CT90">
        <v>59.399999856948902</v>
      </c>
      <c r="CU90">
        <v>2.39938076923077</v>
      </c>
      <c r="CV90">
        <v>-0.25475895502747697</v>
      </c>
      <c r="CW90">
        <v>0.24225638834560101</v>
      </c>
      <c r="CX90">
        <v>-19.169776923076899</v>
      </c>
      <c r="CY90">
        <v>15</v>
      </c>
      <c r="CZ90">
        <v>1684845489.5999999</v>
      </c>
      <c r="DA90" t="s">
        <v>255</v>
      </c>
      <c r="DB90">
        <v>4</v>
      </c>
      <c r="DC90">
        <v>-3.907</v>
      </c>
      <c r="DD90">
        <v>0.34699999999999998</v>
      </c>
      <c r="DE90">
        <v>402</v>
      </c>
      <c r="DF90">
        <v>15</v>
      </c>
      <c r="DG90">
        <v>1.34</v>
      </c>
      <c r="DH90">
        <v>0.2</v>
      </c>
      <c r="DI90">
        <v>9.7756015744230804E-2</v>
      </c>
      <c r="DJ90">
        <v>0.25978810720745499</v>
      </c>
      <c r="DK90">
        <v>0.10596999037372599</v>
      </c>
      <c r="DL90">
        <v>1</v>
      </c>
      <c r="DM90">
        <v>2.3667386363636398</v>
      </c>
      <c r="DN90">
        <v>8.2685619464636706E-2</v>
      </c>
      <c r="DO90">
        <v>0.21207520023021501</v>
      </c>
      <c r="DP90">
        <v>1</v>
      </c>
      <c r="DQ90">
        <v>0.18797525000000001</v>
      </c>
      <c r="DR90">
        <v>-2.7113002646683201E-3</v>
      </c>
      <c r="DS90">
        <v>2.4662834299266499E-3</v>
      </c>
      <c r="DT90">
        <v>1</v>
      </c>
      <c r="DU90">
        <v>3</v>
      </c>
      <c r="DV90">
        <v>3</v>
      </c>
      <c r="DW90" t="s">
        <v>260</v>
      </c>
      <c r="DX90">
        <v>100</v>
      </c>
      <c r="DY90">
        <v>100</v>
      </c>
      <c r="DZ90">
        <v>-3.907</v>
      </c>
      <c r="EA90">
        <v>0.34699999999999998</v>
      </c>
      <c r="EB90">
        <v>2</v>
      </c>
      <c r="EC90">
        <v>514.52499999999998</v>
      </c>
      <c r="ED90">
        <v>417.68400000000003</v>
      </c>
      <c r="EE90">
        <v>28.096499999999999</v>
      </c>
      <c r="EF90">
        <v>29.980699999999999</v>
      </c>
      <c r="EG90">
        <v>30.0001</v>
      </c>
      <c r="EH90">
        <v>30.1678</v>
      </c>
      <c r="EI90">
        <v>30.206</v>
      </c>
      <c r="EJ90">
        <v>20.0915</v>
      </c>
      <c r="EK90">
        <v>22.196899999999999</v>
      </c>
      <c r="EL90">
        <v>0</v>
      </c>
      <c r="EM90">
        <v>28.103899999999999</v>
      </c>
      <c r="EN90">
        <v>399.95600000000002</v>
      </c>
      <c r="EO90">
        <v>16.158899999999999</v>
      </c>
      <c r="EP90">
        <v>100.54900000000001</v>
      </c>
      <c r="EQ90">
        <v>90.413200000000003</v>
      </c>
    </row>
    <row r="91" spans="1:147" x14ac:dyDescent="0.3">
      <c r="A91">
        <v>75</v>
      </c>
      <c r="B91">
        <v>1684850178.7</v>
      </c>
      <c r="C91">
        <v>4621.6000001430502</v>
      </c>
      <c r="D91" t="s">
        <v>478</v>
      </c>
      <c r="E91" t="s">
        <v>479</v>
      </c>
      <c r="F91">
        <v>1684850170.7</v>
      </c>
      <c r="G91">
        <f t="shared" si="86"/>
        <v>1.4554593317071688E-3</v>
      </c>
      <c r="H91">
        <f t="shared" si="87"/>
        <v>-1.1422279956270893</v>
      </c>
      <c r="I91">
        <f t="shared" si="88"/>
        <v>400.01058064516099</v>
      </c>
      <c r="J91">
        <f t="shared" si="89"/>
        <v>414.49801079731907</v>
      </c>
      <c r="K91">
        <f t="shared" si="90"/>
        <v>39.552451785104481</v>
      </c>
      <c r="L91">
        <f t="shared" si="91"/>
        <v>38.170024444907924</v>
      </c>
      <c r="M91">
        <f t="shared" si="92"/>
        <v>6.121177249175206E-2</v>
      </c>
      <c r="N91">
        <f t="shared" si="93"/>
        <v>3.3555922358049375</v>
      </c>
      <c r="O91">
        <f t="shared" si="94"/>
        <v>6.0598147265027644E-2</v>
      </c>
      <c r="P91">
        <f t="shared" si="95"/>
        <v>3.7928461070780482E-2</v>
      </c>
      <c r="Q91">
        <f t="shared" si="96"/>
        <v>0</v>
      </c>
      <c r="R91">
        <f t="shared" si="97"/>
        <v>28.072036452988293</v>
      </c>
      <c r="S91">
        <f t="shared" si="98"/>
        <v>27.977129032258102</v>
      </c>
      <c r="T91">
        <f t="shared" si="99"/>
        <v>3.789782965881257</v>
      </c>
      <c r="U91">
        <f t="shared" si="100"/>
        <v>40.206420626483578</v>
      </c>
      <c r="V91">
        <f t="shared" si="101"/>
        <v>1.5621762054136961</v>
      </c>
      <c r="W91">
        <f t="shared" si="102"/>
        <v>3.8853898981117108</v>
      </c>
      <c r="X91">
        <f t="shared" si="103"/>
        <v>2.2276067604675607</v>
      </c>
      <c r="Y91">
        <f t="shared" si="104"/>
        <v>-64.185756528286149</v>
      </c>
      <c r="Z91">
        <f t="shared" si="105"/>
        <v>77.425144878129885</v>
      </c>
      <c r="AA91">
        <f t="shared" si="106"/>
        <v>5.0390743625973142</v>
      </c>
      <c r="AB91">
        <f t="shared" si="107"/>
        <v>18.278462712441048</v>
      </c>
      <c r="AC91">
        <v>-3.9510244306671403E-2</v>
      </c>
      <c r="AD91">
        <v>4.43537105217435E-2</v>
      </c>
      <c r="AE91">
        <v>3.34330763482409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50145.699748263112</v>
      </c>
      <c r="AK91" t="s">
        <v>480</v>
      </c>
      <c r="AL91">
        <v>2.3687653846153802</v>
      </c>
      <c r="AM91">
        <v>1.8520000000000001</v>
      </c>
      <c r="AN91">
        <f t="shared" si="111"/>
        <v>-0.51676538461538013</v>
      </c>
      <c r="AO91">
        <f t="shared" si="112"/>
        <v>-0.27903098521348818</v>
      </c>
      <c r="AP91">
        <v>-0.35726015987529702</v>
      </c>
      <c r="AQ91" t="s">
        <v>253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-1.1422279956270893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253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-3.5838313771314478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0.62554964725562501</v>
      </c>
      <c r="BN91">
        <v>0.5</v>
      </c>
      <c r="BO91" t="s">
        <v>254</v>
      </c>
      <c r="BP91">
        <v>1684850170.7</v>
      </c>
      <c r="BQ91">
        <v>400.01058064516099</v>
      </c>
      <c r="BR91">
        <v>399.94051612903201</v>
      </c>
      <c r="BS91">
        <v>16.371145161290301</v>
      </c>
      <c r="BT91">
        <v>16.192035483870999</v>
      </c>
      <c r="BU91">
        <v>500.004677419355</v>
      </c>
      <c r="BV91">
        <v>95.222512903225805</v>
      </c>
      <c r="BW91">
        <v>0.200024129032258</v>
      </c>
      <c r="BX91">
        <v>28.405112903225799</v>
      </c>
      <c r="BY91">
        <v>27.977129032258102</v>
      </c>
      <c r="BZ91">
        <v>999.9</v>
      </c>
      <c r="CA91">
        <v>10006.129032258101</v>
      </c>
      <c r="CB91">
        <v>0</v>
      </c>
      <c r="CC91">
        <v>74.165593548387093</v>
      </c>
      <c r="CD91">
        <v>0</v>
      </c>
      <c r="CE91">
        <v>0</v>
      </c>
      <c r="CF91">
        <v>0</v>
      </c>
      <c r="CG91">
        <v>0</v>
      </c>
      <c r="CH91">
        <v>2.3847677419354798</v>
      </c>
      <c r="CI91">
        <v>0</v>
      </c>
      <c r="CJ91">
        <v>-19.320683870967699</v>
      </c>
      <c r="CK91">
        <v>-2.3475709677419401</v>
      </c>
      <c r="CL91">
        <v>36.318096774193499</v>
      </c>
      <c r="CM91">
        <v>40.987806451612897</v>
      </c>
      <c r="CN91">
        <v>38.53</v>
      </c>
      <c r="CO91">
        <v>39.686999999999998</v>
      </c>
      <c r="CP91">
        <v>37.139000000000003</v>
      </c>
      <c r="CQ91">
        <v>0</v>
      </c>
      <c r="CR91">
        <v>0</v>
      </c>
      <c r="CS91">
        <v>0</v>
      </c>
      <c r="CT91">
        <v>59.199999809265101</v>
      </c>
      <c r="CU91">
        <v>2.3687653846153802</v>
      </c>
      <c r="CV91">
        <v>0.79357606759750299</v>
      </c>
      <c r="CW91">
        <v>0.34547350284864398</v>
      </c>
      <c r="CX91">
        <v>-19.3335576923077</v>
      </c>
      <c r="CY91">
        <v>15</v>
      </c>
      <c r="CZ91">
        <v>1684845489.5999999</v>
      </c>
      <c r="DA91" t="s">
        <v>255</v>
      </c>
      <c r="DB91">
        <v>4</v>
      </c>
      <c r="DC91">
        <v>-3.907</v>
      </c>
      <c r="DD91">
        <v>0.34699999999999998</v>
      </c>
      <c r="DE91">
        <v>402</v>
      </c>
      <c r="DF91">
        <v>15</v>
      </c>
      <c r="DG91">
        <v>1.34</v>
      </c>
      <c r="DH91">
        <v>0.2</v>
      </c>
      <c r="DI91">
        <v>8.1946131730769201E-2</v>
      </c>
      <c r="DJ91">
        <v>-1.8477246905089E-2</v>
      </c>
      <c r="DK91">
        <v>9.7433931297518803E-2</v>
      </c>
      <c r="DL91">
        <v>1</v>
      </c>
      <c r="DM91">
        <v>2.3435840909090899</v>
      </c>
      <c r="DN91">
        <v>0.36633148816693001</v>
      </c>
      <c r="DO91">
        <v>0.158431886630963</v>
      </c>
      <c r="DP91">
        <v>1</v>
      </c>
      <c r="DQ91">
        <v>0.179560326923077</v>
      </c>
      <c r="DR91">
        <v>-1.2818014172296601E-3</v>
      </c>
      <c r="DS91">
        <v>2.0669190256287101E-3</v>
      </c>
      <c r="DT91">
        <v>1</v>
      </c>
      <c r="DU91">
        <v>3</v>
      </c>
      <c r="DV91">
        <v>3</v>
      </c>
      <c r="DW91" t="s">
        <v>260</v>
      </c>
      <c r="DX91">
        <v>100</v>
      </c>
      <c r="DY91">
        <v>100</v>
      </c>
      <c r="DZ91">
        <v>-3.907</v>
      </c>
      <c r="EA91">
        <v>0.34699999999999998</v>
      </c>
      <c r="EB91">
        <v>2</v>
      </c>
      <c r="EC91">
        <v>515.22400000000005</v>
      </c>
      <c r="ED91">
        <v>417.23899999999998</v>
      </c>
      <c r="EE91">
        <v>28.128499999999999</v>
      </c>
      <c r="EF91">
        <v>29.972999999999999</v>
      </c>
      <c r="EG91">
        <v>30</v>
      </c>
      <c r="EH91">
        <v>30.16</v>
      </c>
      <c r="EI91">
        <v>30.195699999999999</v>
      </c>
      <c r="EJ91">
        <v>20.090599999999998</v>
      </c>
      <c r="EK91">
        <v>22.196899999999999</v>
      </c>
      <c r="EL91">
        <v>0</v>
      </c>
      <c r="EM91">
        <v>28.1387</v>
      </c>
      <c r="EN91">
        <v>399.875</v>
      </c>
      <c r="EO91">
        <v>16.118200000000002</v>
      </c>
      <c r="EP91">
        <v>100.55200000000001</v>
      </c>
      <c r="EQ91">
        <v>90.413300000000007</v>
      </c>
    </row>
    <row r="92" spans="1:147" x14ac:dyDescent="0.3">
      <c r="A92">
        <v>76</v>
      </c>
      <c r="B92">
        <v>1684850238.7</v>
      </c>
      <c r="C92">
        <v>4681.6000001430502</v>
      </c>
      <c r="D92" t="s">
        <v>481</v>
      </c>
      <c r="E92" t="s">
        <v>482</v>
      </c>
      <c r="F92">
        <v>1684850230.7</v>
      </c>
      <c r="G92">
        <f t="shared" si="86"/>
        <v>1.4291936125413727E-3</v>
      </c>
      <c r="H92">
        <f t="shared" si="87"/>
        <v>-1.0396480231195067</v>
      </c>
      <c r="I92">
        <f t="shared" si="88"/>
        <v>399.99232258064501</v>
      </c>
      <c r="J92">
        <f t="shared" si="89"/>
        <v>412.3516076678149</v>
      </c>
      <c r="K92">
        <f t="shared" si="90"/>
        <v>39.346685909615914</v>
      </c>
      <c r="L92">
        <f t="shared" si="91"/>
        <v>38.167360064028259</v>
      </c>
      <c r="M92">
        <f t="shared" si="92"/>
        <v>5.9945026716660008E-2</v>
      </c>
      <c r="N92">
        <f t="shared" si="93"/>
        <v>3.3558293404174524</v>
      </c>
      <c r="O92">
        <f t="shared" si="94"/>
        <v>5.9356445413856124E-2</v>
      </c>
      <c r="P92">
        <f t="shared" si="95"/>
        <v>3.7150178326027891E-2</v>
      </c>
      <c r="Q92">
        <f t="shared" si="96"/>
        <v>0</v>
      </c>
      <c r="R92">
        <f t="shared" si="97"/>
        <v>28.087038488133725</v>
      </c>
      <c r="S92">
        <f t="shared" si="98"/>
        <v>27.992477419354799</v>
      </c>
      <c r="T92">
        <f t="shared" si="99"/>
        <v>3.7931758065260111</v>
      </c>
      <c r="U92">
        <f t="shared" si="100"/>
        <v>40.131575422732389</v>
      </c>
      <c r="V92">
        <f t="shared" si="101"/>
        <v>1.5600810797423252</v>
      </c>
      <c r="W92">
        <f t="shared" si="102"/>
        <v>3.8874154909418852</v>
      </c>
      <c r="X92">
        <f t="shared" si="103"/>
        <v>2.233094726783686</v>
      </c>
      <c r="Y92">
        <f t="shared" si="104"/>
        <v>-63.027438313074533</v>
      </c>
      <c r="Z92">
        <f t="shared" si="105"/>
        <v>76.276232753693733</v>
      </c>
      <c r="AA92">
        <f t="shared" si="106"/>
        <v>4.9645498450290297</v>
      </c>
      <c r="AB92">
        <f t="shared" si="107"/>
        <v>18.213344285648233</v>
      </c>
      <c r="AC92">
        <v>-3.9513749310718597E-2</v>
      </c>
      <c r="AD92">
        <v>4.4357645195841601E-2</v>
      </c>
      <c r="AE92">
        <v>3.3435436496540198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50148.423982920176</v>
      </c>
      <c r="AK92" t="s">
        <v>483</v>
      </c>
      <c r="AL92">
        <v>2.32771923076923</v>
      </c>
      <c r="AM92">
        <v>1.4403999999999999</v>
      </c>
      <c r="AN92">
        <f t="shared" si="111"/>
        <v>-0.88731923076923014</v>
      </c>
      <c r="AO92">
        <f t="shared" si="112"/>
        <v>-0.61602279281396155</v>
      </c>
      <c r="AP92">
        <v>-0.32517572706578102</v>
      </c>
      <c r="AQ92" t="s">
        <v>253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-1.0396480231195067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253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-1.6233165585189626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0.62554964725562501</v>
      </c>
      <c r="BN92">
        <v>0.5</v>
      </c>
      <c r="BO92" t="s">
        <v>254</v>
      </c>
      <c r="BP92">
        <v>1684850230.7</v>
      </c>
      <c r="BQ92">
        <v>399.99232258064501</v>
      </c>
      <c r="BR92">
        <v>399.933774193548</v>
      </c>
      <c r="BS92">
        <v>16.349583870967699</v>
      </c>
      <c r="BT92">
        <v>16.173703225806499</v>
      </c>
      <c r="BU92">
        <v>500.00641935483901</v>
      </c>
      <c r="BV92">
        <v>95.220216129032295</v>
      </c>
      <c r="BW92">
        <v>0.20001548387096801</v>
      </c>
      <c r="BX92">
        <v>28.414080645161299</v>
      </c>
      <c r="BY92">
        <v>27.992477419354799</v>
      </c>
      <c r="BZ92">
        <v>999.9</v>
      </c>
      <c r="CA92">
        <v>10007.2580645161</v>
      </c>
      <c r="CB92">
        <v>0</v>
      </c>
      <c r="CC92">
        <v>74.165248387096796</v>
      </c>
      <c r="CD92">
        <v>0</v>
      </c>
      <c r="CE92">
        <v>0</v>
      </c>
      <c r="CF92">
        <v>0</v>
      </c>
      <c r="CG92">
        <v>0</v>
      </c>
      <c r="CH92">
        <v>2.3155935483871</v>
      </c>
      <c r="CI92">
        <v>0</v>
      </c>
      <c r="CJ92">
        <v>-19.880474193548402</v>
      </c>
      <c r="CK92">
        <v>-2.4128548387096802</v>
      </c>
      <c r="CL92">
        <v>36.241870967741903</v>
      </c>
      <c r="CM92">
        <v>40.893000000000001</v>
      </c>
      <c r="CN92">
        <v>38.436999999999998</v>
      </c>
      <c r="CO92">
        <v>39.6046774193548</v>
      </c>
      <c r="CP92">
        <v>37.061999999999998</v>
      </c>
      <c r="CQ92">
        <v>0</v>
      </c>
      <c r="CR92">
        <v>0</v>
      </c>
      <c r="CS92">
        <v>0</v>
      </c>
      <c r="CT92">
        <v>59.599999904632597</v>
      </c>
      <c r="CU92">
        <v>2.32771923076923</v>
      </c>
      <c r="CV92">
        <v>-0.21886837596057501</v>
      </c>
      <c r="CW92">
        <v>-2.6195042680067901</v>
      </c>
      <c r="CX92">
        <v>-19.8745576923077</v>
      </c>
      <c r="CY92">
        <v>15</v>
      </c>
      <c r="CZ92">
        <v>1684845489.5999999</v>
      </c>
      <c r="DA92" t="s">
        <v>255</v>
      </c>
      <c r="DB92">
        <v>4</v>
      </c>
      <c r="DC92">
        <v>-3.907</v>
      </c>
      <c r="DD92">
        <v>0.34699999999999998</v>
      </c>
      <c r="DE92">
        <v>402</v>
      </c>
      <c r="DF92">
        <v>15</v>
      </c>
      <c r="DG92">
        <v>1.34</v>
      </c>
      <c r="DH92">
        <v>0.2</v>
      </c>
      <c r="DI92">
        <v>5.1048873705769202E-2</v>
      </c>
      <c r="DJ92">
        <v>-7.5761744952069596E-2</v>
      </c>
      <c r="DK92">
        <v>8.4316832565215494E-2</v>
      </c>
      <c r="DL92">
        <v>1</v>
      </c>
      <c r="DM92">
        <v>2.35614090909091</v>
      </c>
      <c r="DN92">
        <v>-0.34391026572857403</v>
      </c>
      <c r="DO92">
        <v>0.21590578892211901</v>
      </c>
      <c r="DP92">
        <v>1</v>
      </c>
      <c r="DQ92">
        <v>0.17633586538461499</v>
      </c>
      <c r="DR92">
        <v>-7.3873455638814199E-3</v>
      </c>
      <c r="DS92">
        <v>2.9010749269673601E-3</v>
      </c>
      <c r="DT92">
        <v>1</v>
      </c>
      <c r="DU92">
        <v>3</v>
      </c>
      <c r="DV92">
        <v>3</v>
      </c>
      <c r="DW92" t="s">
        <v>260</v>
      </c>
      <c r="DX92">
        <v>100</v>
      </c>
      <c r="DY92">
        <v>100</v>
      </c>
      <c r="DZ92">
        <v>-3.907</v>
      </c>
      <c r="EA92">
        <v>0.34699999999999998</v>
      </c>
      <c r="EB92">
        <v>2</v>
      </c>
      <c r="EC92">
        <v>515.01300000000003</v>
      </c>
      <c r="ED92">
        <v>417.06</v>
      </c>
      <c r="EE92">
        <v>28.128</v>
      </c>
      <c r="EF92">
        <v>29.9678</v>
      </c>
      <c r="EG92">
        <v>30</v>
      </c>
      <c r="EH92">
        <v>30.149699999999999</v>
      </c>
      <c r="EI92">
        <v>30.187899999999999</v>
      </c>
      <c r="EJ92">
        <v>20.0916</v>
      </c>
      <c r="EK92">
        <v>22.491499999999998</v>
      </c>
      <c r="EL92">
        <v>0</v>
      </c>
      <c r="EM92">
        <v>28.128699999999998</v>
      </c>
      <c r="EN92">
        <v>399.89600000000002</v>
      </c>
      <c r="EO92">
        <v>16.138100000000001</v>
      </c>
      <c r="EP92">
        <v>100.551</v>
      </c>
      <c r="EQ92">
        <v>90.412400000000005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 Berg</cp:lastModifiedBy>
  <dcterms:created xsi:type="dcterms:W3CDTF">2023-05-23T16:07:35Z</dcterms:created>
  <dcterms:modified xsi:type="dcterms:W3CDTF">2023-05-25T15:15:46Z</dcterms:modified>
</cp:coreProperties>
</file>