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be365-my.sharepoint.com/personal/lea_berg_unibe_ch/Documents/Raissig Lab R/Brachy/PME53-cr/leaf_area_corrected/"/>
    </mc:Choice>
  </mc:AlternateContent>
  <xr:revisionPtr revIDLastSave="4" documentId="11_ACE071003B9BD4BF557F7583EDEEF31308068741" xr6:coauthVersionLast="47" xr6:coauthVersionMax="47" xr10:uidLastSave="{813947AB-336B-4143-BCD3-1A52A352B1A1}"/>
  <bookViews>
    <workbookView xWindow="-108" yWindow="-108" windowWidth="23256" windowHeight="12576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L94" i="1" l="1"/>
  <c r="BK94" i="1"/>
  <c r="BJ94" i="1" s="1"/>
  <c r="Q94" i="1" s="1"/>
  <c r="BI94" i="1"/>
  <c r="BH94" i="1"/>
  <c r="BG94" i="1"/>
  <c r="BF94" i="1"/>
  <c r="BE94" i="1"/>
  <c r="BD94" i="1"/>
  <c r="AY94" i="1" s="1"/>
  <c r="BA94" i="1"/>
  <c r="AV94" i="1"/>
  <c r="AT94" i="1"/>
  <c r="AX94" i="1" s="1"/>
  <c r="AN94" i="1"/>
  <c r="AO94" i="1" s="1"/>
  <c r="AJ94" i="1"/>
  <c r="AH94" i="1" s="1"/>
  <c r="W94" i="1"/>
  <c r="V94" i="1"/>
  <c r="U94" i="1"/>
  <c r="N94" i="1"/>
  <c r="BL93" i="1"/>
  <c r="BK93" i="1"/>
  <c r="BI93" i="1"/>
  <c r="BH93" i="1"/>
  <c r="BG93" i="1"/>
  <c r="BF93" i="1"/>
  <c r="BE93" i="1"/>
  <c r="BD93" i="1"/>
  <c r="BA93" i="1"/>
  <c r="AY93" i="1"/>
  <c r="AT93" i="1"/>
  <c r="AN93" i="1"/>
  <c r="AO93" i="1" s="1"/>
  <c r="AJ93" i="1"/>
  <c r="AH93" i="1"/>
  <c r="W93" i="1"/>
  <c r="V93" i="1"/>
  <c r="U93" i="1" s="1"/>
  <c r="N93" i="1"/>
  <c r="H93" i="1"/>
  <c r="AW93" i="1" s="1"/>
  <c r="BL92" i="1"/>
  <c r="BK92" i="1"/>
  <c r="BI92" i="1"/>
  <c r="BH92" i="1"/>
  <c r="BG92" i="1"/>
  <c r="BF92" i="1"/>
  <c r="BE92" i="1"/>
  <c r="BD92" i="1"/>
  <c r="AY92" i="1" s="1"/>
  <c r="BA92" i="1"/>
  <c r="AT92" i="1"/>
  <c r="AN92" i="1"/>
  <c r="AO92" i="1" s="1"/>
  <c r="AJ92" i="1"/>
  <c r="AH92" i="1"/>
  <c r="W92" i="1"/>
  <c r="V92" i="1"/>
  <c r="U92" i="1"/>
  <c r="N92" i="1"/>
  <c r="H92" i="1"/>
  <c r="AW92" i="1" s="1"/>
  <c r="BL91" i="1"/>
  <c r="BK91" i="1"/>
  <c r="BI91" i="1"/>
  <c r="BH91" i="1"/>
  <c r="BG91" i="1"/>
  <c r="BF91" i="1"/>
  <c r="BE91" i="1"/>
  <c r="BD91" i="1"/>
  <c r="BA91" i="1"/>
  <c r="AY91" i="1"/>
  <c r="AT91" i="1"/>
  <c r="AN91" i="1"/>
  <c r="AO91" i="1" s="1"/>
  <c r="AJ91" i="1"/>
  <c r="AI91" i="1"/>
  <c r="AH91" i="1"/>
  <c r="G91" i="1" s="1"/>
  <c r="W91" i="1"/>
  <c r="V91" i="1"/>
  <c r="U91" i="1" s="1"/>
  <c r="N91" i="1"/>
  <c r="L91" i="1"/>
  <c r="I91" i="1"/>
  <c r="H91" i="1"/>
  <c r="AW91" i="1" s="1"/>
  <c r="BL90" i="1"/>
  <c r="BK90" i="1"/>
  <c r="BJ90" i="1"/>
  <c r="BI90" i="1"/>
  <c r="BH90" i="1"/>
  <c r="BG90" i="1"/>
  <c r="BF90" i="1"/>
  <c r="BE90" i="1"/>
  <c r="BD90" i="1"/>
  <c r="BA90" i="1"/>
  <c r="AY90" i="1"/>
  <c r="AT90" i="1"/>
  <c r="AO90" i="1"/>
  <c r="AN90" i="1"/>
  <c r="AJ90" i="1"/>
  <c r="AH90" i="1" s="1"/>
  <c r="AI90" i="1"/>
  <c r="W90" i="1"/>
  <c r="V90" i="1"/>
  <c r="N90" i="1"/>
  <c r="I90" i="1"/>
  <c r="G90" i="1"/>
  <c r="BL89" i="1"/>
  <c r="BK89" i="1"/>
  <c r="BI89" i="1"/>
  <c r="BJ89" i="1" s="1"/>
  <c r="BH89" i="1"/>
  <c r="BG89" i="1"/>
  <c r="BF89" i="1"/>
  <c r="BE89" i="1"/>
  <c r="BD89" i="1"/>
  <c r="BA89" i="1"/>
  <c r="AY89" i="1"/>
  <c r="AW89" i="1"/>
  <c r="AT89" i="1"/>
  <c r="AO89" i="1"/>
  <c r="AN89" i="1"/>
  <c r="AJ89" i="1"/>
  <c r="AH89" i="1" s="1"/>
  <c r="H89" i="1" s="1"/>
  <c r="W89" i="1"/>
  <c r="V89" i="1"/>
  <c r="N89" i="1"/>
  <c r="L89" i="1"/>
  <c r="I89" i="1"/>
  <c r="G89" i="1"/>
  <c r="BL88" i="1"/>
  <c r="Q88" i="1" s="1"/>
  <c r="BK88" i="1"/>
  <c r="BJ88" i="1"/>
  <c r="AV88" i="1" s="1"/>
  <c r="BI88" i="1"/>
  <c r="BH88" i="1"/>
  <c r="BG88" i="1"/>
  <c r="BF88" i="1"/>
  <c r="BE88" i="1"/>
  <c r="BD88" i="1"/>
  <c r="AY88" i="1" s="1"/>
  <c r="BA88" i="1"/>
  <c r="AT88" i="1"/>
  <c r="AX88" i="1" s="1"/>
  <c r="AO88" i="1"/>
  <c r="AN88" i="1"/>
  <c r="AJ88" i="1"/>
  <c r="AH88" i="1" s="1"/>
  <c r="W88" i="1"/>
  <c r="U88" i="1" s="1"/>
  <c r="V88" i="1"/>
  <c r="N88" i="1"/>
  <c r="L88" i="1"/>
  <c r="BL87" i="1"/>
  <c r="BK87" i="1"/>
  <c r="BJ87" i="1"/>
  <c r="BI87" i="1"/>
  <c r="BH87" i="1"/>
  <c r="BG87" i="1"/>
  <c r="BF87" i="1"/>
  <c r="BE87" i="1"/>
  <c r="BD87" i="1"/>
  <c r="AY87" i="1" s="1"/>
  <c r="BA87" i="1"/>
  <c r="AT87" i="1"/>
  <c r="AN87" i="1"/>
  <c r="AO87" i="1" s="1"/>
  <c r="AJ87" i="1"/>
  <c r="AH87" i="1"/>
  <c r="W87" i="1"/>
  <c r="U87" i="1" s="1"/>
  <c r="V87" i="1"/>
  <c r="N87" i="1"/>
  <c r="L87" i="1"/>
  <c r="G87" i="1"/>
  <c r="Y87" i="1" s="1"/>
  <c r="BL86" i="1"/>
  <c r="BK86" i="1"/>
  <c r="BJ86" i="1"/>
  <c r="Q86" i="1" s="1"/>
  <c r="BI86" i="1"/>
  <c r="BH86" i="1"/>
  <c r="BG86" i="1"/>
  <c r="BF86" i="1"/>
  <c r="BE86" i="1"/>
  <c r="BD86" i="1"/>
  <c r="AY86" i="1" s="1"/>
  <c r="BA86" i="1"/>
  <c r="AV86" i="1"/>
  <c r="AX86" i="1" s="1"/>
  <c r="AT86" i="1"/>
  <c r="AN86" i="1"/>
  <c r="AO86" i="1" s="1"/>
  <c r="AJ86" i="1"/>
  <c r="AH86" i="1"/>
  <c r="W86" i="1"/>
  <c r="U86" i="1" s="1"/>
  <c r="V86" i="1"/>
  <c r="N86" i="1"/>
  <c r="G86" i="1"/>
  <c r="Y86" i="1" s="1"/>
  <c r="BL85" i="1"/>
  <c r="BK85" i="1"/>
  <c r="BI85" i="1"/>
  <c r="BH85" i="1"/>
  <c r="BG85" i="1"/>
  <c r="BF85" i="1"/>
  <c r="BE85" i="1"/>
  <c r="BD85" i="1"/>
  <c r="BA85" i="1"/>
  <c r="AY85" i="1"/>
  <c r="AT85" i="1"/>
  <c r="AN85" i="1"/>
  <c r="AO85" i="1" s="1"/>
  <c r="AJ85" i="1"/>
  <c r="AH85" i="1"/>
  <c r="W85" i="1"/>
  <c r="V85" i="1"/>
  <c r="U85" i="1"/>
  <c r="N85" i="1"/>
  <c r="BL84" i="1"/>
  <c r="BK84" i="1"/>
  <c r="BI84" i="1"/>
  <c r="BJ84" i="1" s="1"/>
  <c r="BH84" i="1"/>
  <c r="BG84" i="1"/>
  <c r="BF84" i="1"/>
  <c r="BE84" i="1"/>
  <c r="BD84" i="1"/>
  <c r="BA84" i="1"/>
  <c r="AY84" i="1"/>
  <c r="AT84" i="1"/>
  <c r="AO84" i="1"/>
  <c r="AN84" i="1"/>
  <c r="AJ84" i="1"/>
  <c r="AH84" i="1"/>
  <c r="W84" i="1"/>
  <c r="V84" i="1"/>
  <c r="U84" i="1"/>
  <c r="N84" i="1"/>
  <c r="BL83" i="1"/>
  <c r="BK83" i="1"/>
  <c r="BI83" i="1"/>
  <c r="BJ83" i="1" s="1"/>
  <c r="Q83" i="1" s="1"/>
  <c r="BH83" i="1"/>
  <c r="BG83" i="1"/>
  <c r="BF83" i="1"/>
  <c r="BE83" i="1"/>
  <c r="BD83" i="1"/>
  <c r="BA83" i="1"/>
  <c r="AY83" i="1"/>
  <c r="AV83" i="1"/>
  <c r="AT83" i="1"/>
  <c r="AX83" i="1" s="1"/>
  <c r="AO83" i="1"/>
  <c r="AN83" i="1"/>
  <c r="AJ83" i="1"/>
  <c r="AI83" i="1"/>
  <c r="AH83" i="1"/>
  <c r="G83" i="1" s="1"/>
  <c r="Y83" i="1"/>
  <c r="W83" i="1"/>
  <c r="V83" i="1"/>
  <c r="U83" i="1" s="1"/>
  <c r="N83" i="1"/>
  <c r="L83" i="1"/>
  <c r="I83" i="1"/>
  <c r="H83" i="1"/>
  <c r="AW83" i="1" s="1"/>
  <c r="BL82" i="1"/>
  <c r="BK82" i="1"/>
  <c r="BI82" i="1"/>
  <c r="BJ82" i="1" s="1"/>
  <c r="AV82" i="1" s="1"/>
  <c r="AX82" i="1" s="1"/>
  <c r="BH82" i="1"/>
  <c r="BG82" i="1"/>
  <c r="BF82" i="1"/>
  <c r="BE82" i="1"/>
  <c r="BD82" i="1"/>
  <c r="AY82" i="1" s="1"/>
  <c r="BA82" i="1"/>
  <c r="AT82" i="1"/>
  <c r="AO82" i="1"/>
  <c r="AN82" i="1"/>
  <c r="AJ82" i="1"/>
  <c r="AH82" i="1" s="1"/>
  <c r="AI82" i="1"/>
  <c r="W82" i="1"/>
  <c r="V82" i="1"/>
  <c r="U82" i="1" s="1"/>
  <c r="N82" i="1"/>
  <c r="G82" i="1"/>
  <c r="BL81" i="1"/>
  <c r="BK81" i="1"/>
  <c r="BJ81" i="1"/>
  <c r="AV81" i="1" s="1"/>
  <c r="BI81" i="1"/>
  <c r="BH81" i="1"/>
  <c r="BG81" i="1"/>
  <c r="BF81" i="1"/>
  <c r="BE81" i="1"/>
  <c r="BD81" i="1"/>
  <c r="AY81" i="1" s="1"/>
  <c r="BA81" i="1"/>
  <c r="AT81" i="1"/>
  <c r="AO81" i="1"/>
  <c r="AN81" i="1"/>
  <c r="AJ81" i="1"/>
  <c r="AH81" i="1" s="1"/>
  <c r="AI81" i="1"/>
  <c r="W81" i="1"/>
  <c r="V81" i="1"/>
  <c r="U81" i="1" s="1"/>
  <c r="N81" i="1"/>
  <c r="BL80" i="1"/>
  <c r="BK80" i="1"/>
  <c r="BJ80" i="1"/>
  <c r="AV80" i="1" s="1"/>
  <c r="BI80" i="1"/>
  <c r="BH80" i="1"/>
  <c r="BG80" i="1"/>
  <c r="BF80" i="1"/>
  <c r="BE80" i="1"/>
  <c r="BD80" i="1"/>
  <c r="AY80" i="1" s="1"/>
  <c r="BA80" i="1"/>
  <c r="AT80" i="1"/>
  <c r="AX80" i="1" s="1"/>
  <c r="AO80" i="1"/>
  <c r="AN80" i="1"/>
  <c r="AJ80" i="1"/>
  <c r="AH80" i="1" s="1"/>
  <c r="W80" i="1"/>
  <c r="V80" i="1"/>
  <c r="U80" i="1"/>
  <c r="Q80" i="1"/>
  <c r="N80" i="1"/>
  <c r="BL79" i="1"/>
  <c r="BK79" i="1"/>
  <c r="BJ79" i="1" s="1"/>
  <c r="BI79" i="1"/>
  <c r="BH79" i="1"/>
  <c r="BG79" i="1"/>
  <c r="BF79" i="1"/>
  <c r="BE79" i="1"/>
  <c r="BD79" i="1"/>
  <c r="AY79" i="1" s="1"/>
  <c r="BA79" i="1"/>
  <c r="AT79" i="1"/>
  <c r="AN79" i="1"/>
  <c r="AO79" i="1" s="1"/>
  <c r="AJ79" i="1"/>
  <c r="AH79" i="1" s="1"/>
  <c r="W79" i="1"/>
  <c r="V79" i="1"/>
  <c r="U79" i="1"/>
  <c r="N79" i="1"/>
  <c r="BL78" i="1"/>
  <c r="BK78" i="1"/>
  <c r="BJ78" i="1"/>
  <c r="Q78" i="1" s="1"/>
  <c r="BI78" i="1"/>
  <c r="BH78" i="1"/>
  <c r="BG78" i="1"/>
  <c r="BF78" i="1"/>
  <c r="BE78" i="1"/>
  <c r="BD78" i="1"/>
  <c r="AY78" i="1" s="1"/>
  <c r="BA78" i="1"/>
  <c r="AV78" i="1"/>
  <c r="AT78" i="1"/>
  <c r="AX78" i="1" s="1"/>
  <c r="AN78" i="1"/>
  <c r="AO78" i="1" s="1"/>
  <c r="AJ78" i="1"/>
  <c r="AH78" i="1" s="1"/>
  <c r="W78" i="1"/>
  <c r="V78" i="1"/>
  <c r="U78" i="1"/>
  <c r="N78" i="1"/>
  <c r="H78" i="1"/>
  <c r="AW78" i="1" s="1"/>
  <c r="AZ78" i="1" s="1"/>
  <c r="BL77" i="1"/>
  <c r="BK77" i="1"/>
  <c r="BI77" i="1"/>
  <c r="BJ77" i="1" s="1"/>
  <c r="Q77" i="1" s="1"/>
  <c r="BH77" i="1"/>
  <c r="BG77" i="1"/>
  <c r="BF77" i="1"/>
  <c r="BE77" i="1"/>
  <c r="BD77" i="1"/>
  <c r="BA77" i="1"/>
  <c r="AY77" i="1"/>
  <c r="AV77" i="1"/>
  <c r="AT77" i="1"/>
  <c r="AN77" i="1"/>
  <c r="AO77" i="1" s="1"/>
  <c r="AJ77" i="1"/>
  <c r="AI77" i="1"/>
  <c r="AH77" i="1"/>
  <c r="W77" i="1"/>
  <c r="V77" i="1"/>
  <c r="U77" i="1" s="1"/>
  <c r="N77" i="1"/>
  <c r="H77" i="1"/>
  <c r="AW77" i="1" s="1"/>
  <c r="BL76" i="1"/>
  <c r="BK76" i="1"/>
  <c r="BI76" i="1"/>
  <c r="BJ76" i="1" s="1"/>
  <c r="Q76" i="1" s="1"/>
  <c r="BH76" i="1"/>
  <c r="BG76" i="1"/>
  <c r="BF76" i="1"/>
  <c r="BE76" i="1"/>
  <c r="BD76" i="1"/>
  <c r="AY76" i="1" s="1"/>
  <c r="BA76" i="1"/>
  <c r="AV76" i="1"/>
  <c r="AX76" i="1" s="1"/>
  <c r="AT76" i="1"/>
  <c r="AN76" i="1"/>
  <c r="AO76" i="1" s="1"/>
  <c r="AJ76" i="1"/>
  <c r="AI76" i="1"/>
  <c r="AH76" i="1"/>
  <c r="W76" i="1"/>
  <c r="V76" i="1"/>
  <c r="U76" i="1"/>
  <c r="N76" i="1"/>
  <c r="I76" i="1"/>
  <c r="H76" i="1"/>
  <c r="AW76" i="1" s="1"/>
  <c r="AZ76" i="1" s="1"/>
  <c r="BL75" i="1"/>
  <c r="BK75" i="1"/>
  <c r="BI75" i="1"/>
  <c r="BJ75" i="1" s="1"/>
  <c r="BH75" i="1"/>
  <c r="BG75" i="1"/>
  <c r="BF75" i="1"/>
  <c r="BE75" i="1"/>
  <c r="BD75" i="1"/>
  <c r="AY75" i="1" s="1"/>
  <c r="BA75" i="1"/>
  <c r="AV75" i="1"/>
  <c r="AX75" i="1" s="1"/>
  <c r="AT75" i="1"/>
  <c r="AN75" i="1"/>
  <c r="AO75" i="1" s="1"/>
  <c r="AJ75" i="1"/>
  <c r="AI75" i="1"/>
  <c r="AH75" i="1"/>
  <c r="W75" i="1"/>
  <c r="V75" i="1"/>
  <c r="U75" i="1" s="1"/>
  <c r="Q75" i="1"/>
  <c r="N75" i="1"/>
  <c r="L75" i="1"/>
  <c r="I75" i="1"/>
  <c r="H75" i="1"/>
  <c r="AW75" i="1" s="1"/>
  <c r="G75" i="1"/>
  <c r="Y75" i="1" s="1"/>
  <c r="BL74" i="1"/>
  <c r="BK74" i="1"/>
  <c r="BI74" i="1"/>
  <c r="BJ74" i="1" s="1"/>
  <c r="BH74" i="1"/>
  <c r="BG74" i="1"/>
  <c r="BF74" i="1"/>
  <c r="BE74" i="1"/>
  <c r="BD74" i="1"/>
  <c r="BA74" i="1"/>
  <c r="AY74" i="1"/>
  <c r="AT74" i="1"/>
  <c r="AO74" i="1"/>
  <c r="AN74" i="1"/>
  <c r="AJ74" i="1"/>
  <c r="AH74" i="1" s="1"/>
  <c r="H74" i="1" s="1"/>
  <c r="AW74" i="1" s="1"/>
  <c r="AI74" i="1"/>
  <c r="W74" i="1"/>
  <c r="V74" i="1"/>
  <c r="N74" i="1"/>
  <c r="L74" i="1"/>
  <c r="BL73" i="1"/>
  <c r="BK73" i="1"/>
  <c r="BI73" i="1"/>
  <c r="BJ73" i="1" s="1"/>
  <c r="BH73" i="1"/>
  <c r="BG73" i="1"/>
  <c r="BF73" i="1"/>
  <c r="BE73" i="1"/>
  <c r="BD73" i="1"/>
  <c r="BA73" i="1"/>
  <c r="AY73" i="1"/>
  <c r="AW73" i="1"/>
  <c r="AT73" i="1"/>
  <c r="AO73" i="1"/>
  <c r="AN73" i="1"/>
  <c r="AJ73" i="1"/>
  <c r="AH73" i="1" s="1"/>
  <c r="H73" i="1" s="1"/>
  <c r="AI73" i="1"/>
  <c r="W73" i="1"/>
  <c r="V73" i="1"/>
  <c r="N73" i="1"/>
  <c r="L73" i="1"/>
  <c r="BL72" i="1"/>
  <c r="BK72" i="1"/>
  <c r="BJ72" i="1"/>
  <c r="AV72" i="1" s="1"/>
  <c r="AX72" i="1" s="1"/>
  <c r="BI72" i="1"/>
  <c r="BH72" i="1"/>
  <c r="BG72" i="1"/>
  <c r="BF72" i="1"/>
  <c r="BE72" i="1"/>
  <c r="BD72" i="1"/>
  <c r="AY72" i="1" s="1"/>
  <c r="BA72" i="1"/>
  <c r="AT72" i="1"/>
  <c r="AO72" i="1"/>
  <c r="AN72" i="1"/>
  <c r="AJ72" i="1"/>
  <c r="AH72" i="1"/>
  <c r="Y72" i="1"/>
  <c r="W72" i="1"/>
  <c r="V72" i="1"/>
  <c r="U72" i="1"/>
  <c r="N72" i="1"/>
  <c r="G72" i="1"/>
  <c r="BL71" i="1"/>
  <c r="BK71" i="1"/>
  <c r="BJ71" i="1"/>
  <c r="BI71" i="1"/>
  <c r="BH71" i="1"/>
  <c r="BG71" i="1"/>
  <c r="BF71" i="1"/>
  <c r="BE71" i="1"/>
  <c r="BD71" i="1"/>
  <c r="AY71" i="1" s="1"/>
  <c r="BA71" i="1"/>
  <c r="AT71" i="1"/>
  <c r="AN71" i="1"/>
  <c r="AO71" i="1" s="1"/>
  <c r="AJ71" i="1"/>
  <c r="AH71" i="1" s="1"/>
  <c r="W71" i="1"/>
  <c r="V71" i="1"/>
  <c r="U71" i="1"/>
  <c r="N71" i="1"/>
  <c r="BL70" i="1"/>
  <c r="BK70" i="1"/>
  <c r="BI70" i="1"/>
  <c r="BJ70" i="1" s="1"/>
  <c r="Q70" i="1" s="1"/>
  <c r="BH70" i="1"/>
  <c r="BG70" i="1"/>
  <c r="BF70" i="1"/>
  <c r="BE70" i="1"/>
  <c r="BD70" i="1"/>
  <c r="BA70" i="1"/>
  <c r="AY70" i="1"/>
  <c r="AV70" i="1"/>
  <c r="AX70" i="1" s="1"/>
  <c r="AT70" i="1"/>
  <c r="AN70" i="1"/>
  <c r="AO70" i="1" s="1"/>
  <c r="AJ70" i="1"/>
  <c r="AH70" i="1"/>
  <c r="W70" i="1"/>
  <c r="V70" i="1"/>
  <c r="U70" i="1"/>
  <c r="N70" i="1"/>
  <c r="H70" i="1"/>
  <c r="AW70" i="1" s="1"/>
  <c r="BL69" i="1"/>
  <c r="BK69" i="1"/>
  <c r="BI69" i="1"/>
  <c r="BJ69" i="1" s="1"/>
  <c r="Q69" i="1" s="1"/>
  <c r="BH69" i="1"/>
  <c r="BG69" i="1"/>
  <c r="BF69" i="1"/>
  <c r="BE69" i="1"/>
  <c r="BD69" i="1"/>
  <c r="BA69" i="1"/>
  <c r="AY69" i="1"/>
  <c r="AV69" i="1"/>
  <c r="AX69" i="1" s="1"/>
  <c r="AT69" i="1"/>
  <c r="AN69" i="1"/>
  <c r="AO69" i="1" s="1"/>
  <c r="AJ69" i="1"/>
  <c r="AI69" i="1"/>
  <c r="AH69" i="1"/>
  <c r="W69" i="1"/>
  <c r="V69" i="1"/>
  <c r="U69" i="1" s="1"/>
  <c r="N69" i="1"/>
  <c r="L69" i="1"/>
  <c r="BL68" i="1"/>
  <c r="BK68" i="1"/>
  <c r="BJ68" i="1"/>
  <c r="BI68" i="1"/>
  <c r="BH68" i="1"/>
  <c r="BG68" i="1"/>
  <c r="BF68" i="1"/>
  <c r="BE68" i="1"/>
  <c r="BD68" i="1"/>
  <c r="BA68" i="1"/>
  <c r="AY68" i="1"/>
  <c r="AT68" i="1"/>
  <c r="AO68" i="1"/>
  <c r="AN68" i="1"/>
  <c r="AJ68" i="1"/>
  <c r="AH68" i="1" s="1"/>
  <c r="AI68" i="1"/>
  <c r="W68" i="1"/>
  <c r="V68" i="1"/>
  <c r="N68" i="1"/>
  <c r="H68" i="1"/>
  <c r="AW68" i="1" s="1"/>
  <c r="G68" i="1"/>
  <c r="Y68" i="1" s="1"/>
  <c r="BL67" i="1"/>
  <c r="BK67" i="1"/>
  <c r="BI67" i="1"/>
  <c r="BJ67" i="1" s="1"/>
  <c r="BH67" i="1"/>
  <c r="BG67" i="1"/>
  <c r="BF67" i="1"/>
  <c r="BE67" i="1"/>
  <c r="BD67" i="1"/>
  <c r="AY67" i="1" s="1"/>
  <c r="BA67" i="1"/>
  <c r="AV67" i="1"/>
  <c r="AT67" i="1"/>
  <c r="AX67" i="1" s="1"/>
  <c r="AO67" i="1"/>
  <c r="AN67" i="1"/>
  <c r="AJ67" i="1"/>
  <c r="AH67" i="1"/>
  <c r="H67" i="1" s="1"/>
  <c r="AW67" i="1" s="1"/>
  <c r="AZ67" i="1" s="1"/>
  <c r="W67" i="1"/>
  <c r="V67" i="1"/>
  <c r="U67" i="1"/>
  <c r="Q67" i="1"/>
  <c r="N67" i="1"/>
  <c r="L67" i="1"/>
  <c r="I67" i="1"/>
  <c r="BL66" i="1"/>
  <c r="BK66" i="1"/>
  <c r="BI66" i="1"/>
  <c r="BJ66" i="1" s="1"/>
  <c r="BH66" i="1"/>
  <c r="BG66" i="1"/>
  <c r="BF66" i="1"/>
  <c r="BE66" i="1"/>
  <c r="BD66" i="1"/>
  <c r="BA66" i="1"/>
  <c r="AY66" i="1"/>
  <c r="AT66" i="1"/>
  <c r="AN66" i="1"/>
  <c r="AO66" i="1" s="1"/>
  <c r="AJ66" i="1"/>
  <c r="AI66" i="1"/>
  <c r="AH66" i="1"/>
  <c r="W66" i="1"/>
  <c r="V66" i="1"/>
  <c r="U66" i="1"/>
  <c r="N66" i="1"/>
  <c r="L66" i="1"/>
  <c r="G66" i="1"/>
  <c r="BL65" i="1"/>
  <c r="BK65" i="1"/>
  <c r="BJ65" i="1"/>
  <c r="BI65" i="1"/>
  <c r="BH65" i="1"/>
  <c r="BG65" i="1"/>
  <c r="BF65" i="1"/>
  <c r="BE65" i="1"/>
  <c r="BD65" i="1"/>
  <c r="AY65" i="1" s="1"/>
  <c r="BA65" i="1"/>
  <c r="AT65" i="1"/>
  <c r="AO65" i="1"/>
  <c r="AN65" i="1"/>
  <c r="AJ65" i="1"/>
  <c r="AH65" i="1" s="1"/>
  <c r="W65" i="1"/>
  <c r="U65" i="1" s="1"/>
  <c r="V65" i="1"/>
  <c r="N65" i="1"/>
  <c r="BL64" i="1"/>
  <c r="BK64" i="1"/>
  <c r="BI64" i="1"/>
  <c r="BJ64" i="1" s="1"/>
  <c r="Q64" i="1" s="1"/>
  <c r="BH64" i="1"/>
  <c r="BG64" i="1"/>
  <c r="BF64" i="1"/>
  <c r="BE64" i="1"/>
  <c r="BD64" i="1"/>
  <c r="BA64" i="1"/>
  <c r="AY64" i="1"/>
  <c r="AV64" i="1"/>
  <c r="AT64" i="1"/>
  <c r="AX64" i="1" s="1"/>
  <c r="AN64" i="1"/>
  <c r="AO64" i="1" s="1"/>
  <c r="AJ64" i="1"/>
  <c r="AH64" i="1"/>
  <c r="W64" i="1"/>
  <c r="V64" i="1"/>
  <c r="U64" i="1"/>
  <c r="N64" i="1"/>
  <c r="L64" i="1"/>
  <c r="BL63" i="1"/>
  <c r="BK63" i="1"/>
  <c r="BJ63" i="1"/>
  <c r="BI63" i="1"/>
  <c r="BH63" i="1"/>
  <c r="BG63" i="1"/>
  <c r="BF63" i="1"/>
  <c r="BE63" i="1"/>
  <c r="BD63" i="1"/>
  <c r="BA63" i="1"/>
  <c r="AY63" i="1"/>
  <c r="AT63" i="1"/>
  <c r="AN63" i="1"/>
  <c r="AO63" i="1" s="1"/>
  <c r="AJ63" i="1"/>
  <c r="AI63" i="1"/>
  <c r="AH63" i="1"/>
  <c r="W63" i="1"/>
  <c r="V63" i="1"/>
  <c r="U63" i="1"/>
  <c r="N63" i="1"/>
  <c r="H63" i="1"/>
  <c r="AW63" i="1" s="1"/>
  <c r="G63" i="1"/>
  <c r="BL62" i="1"/>
  <c r="BK62" i="1"/>
  <c r="BI62" i="1"/>
  <c r="BJ62" i="1" s="1"/>
  <c r="AV62" i="1" s="1"/>
  <c r="BH62" i="1"/>
  <c r="BG62" i="1"/>
  <c r="BF62" i="1"/>
  <c r="BE62" i="1"/>
  <c r="BD62" i="1"/>
  <c r="AY62" i="1" s="1"/>
  <c r="BA62" i="1"/>
  <c r="AT62" i="1"/>
  <c r="AN62" i="1"/>
  <c r="AO62" i="1" s="1"/>
  <c r="AJ62" i="1"/>
  <c r="AH62" i="1" s="1"/>
  <c r="W62" i="1"/>
  <c r="V62" i="1"/>
  <c r="U62" i="1" s="1"/>
  <c r="N62" i="1"/>
  <c r="H62" i="1"/>
  <c r="AW62" i="1" s="1"/>
  <c r="BL61" i="1"/>
  <c r="BK61" i="1"/>
  <c r="BI61" i="1"/>
  <c r="BJ61" i="1" s="1"/>
  <c r="BH61" i="1"/>
  <c r="BG61" i="1"/>
  <c r="BF61" i="1"/>
  <c r="BE61" i="1"/>
  <c r="BD61" i="1"/>
  <c r="BA61" i="1"/>
  <c r="AY61" i="1"/>
  <c r="AT61" i="1"/>
  <c r="AO61" i="1"/>
  <c r="AN61" i="1"/>
  <c r="AJ61" i="1"/>
  <c r="AH61" i="1" s="1"/>
  <c r="AI61" i="1"/>
  <c r="W61" i="1"/>
  <c r="V61" i="1"/>
  <c r="U61" i="1" s="1"/>
  <c r="N61" i="1"/>
  <c r="BL60" i="1"/>
  <c r="BK60" i="1"/>
  <c r="BI60" i="1"/>
  <c r="BH60" i="1"/>
  <c r="BG60" i="1"/>
  <c r="BF60" i="1"/>
  <c r="BE60" i="1"/>
  <c r="BD60" i="1"/>
  <c r="AY60" i="1" s="1"/>
  <c r="BA60" i="1"/>
  <c r="AT60" i="1"/>
  <c r="AN60" i="1"/>
  <c r="AO60" i="1" s="1"/>
  <c r="AJ60" i="1"/>
  <c r="AH60" i="1" s="1"/>
  <c r="AI60" i="1"/>
  <c r="W60" i="1"/>
  <c r="V60" i="1"/>
  <c r="N60" i="1"/>
  <c r="L60" i="1"/>
  <c r="I60" i="1"/>
  <c r="H60" i="1"/>
  <c r="AW60" i="1" s="1"/>
  <c r="G60" i="1"/>
  <c r="BL59" i="1"/>
  <c r="BK59" i="1"/>
  <c r="BJ59" i="1"/>
  <c r="Q59" i="1" s="1"/>
  <c r="BI59" i="1"/>
  <c r="BH59" i="1"/>
  <c r="BG59" i="1"/>
  <c r="BF59" i="1"/>
  <c r="BE59" i="1"/>
  <c r="BD59" i="1"/>
  <c r="AY59" i="1" s="1"/>
  <c r="BA59" i="1"/>
  <c r="AV59" i="1"/>
  <c r="AT59" i="1"/>
  <c r="AN59" i="1"/>
  <c r="AO59" i="1" s="1"/>
  <c r="AJ59" i="1"/>
  <c r="AH59" i="1"/>
  <c r="W59" i="1"/>
  <c r="U59" i="1" s="1"/>
  <c r="V59" i="1"/>
  <c r="N59" i="1"/>
  <c r="L59" i="1"/>
  <c r="H59" i="1"/>
  <c r="AW59" i="1" s="1"/>
  <c r="G59" i="1"/>
  <c r="Y59" i="1" s="1"/>
  <c r="BL58" i="1"/>
  <c r="BK58" i="1"/>
  <c r="BJ58" i="1" s="1"/>
  <c r="BI58" i="1"/>
  <c r="BH58" i="1"/>
  <c r="BG58" i="1"/>
  <c r="BF58" i="1"/>
  <c r="BE58" i="1"/>
  <c r="BD58" i="1"/>
  <c r="AY58" i="1" s="1"/>
  <c r="BA58" i="1"/>
  <c r="AT58" i="1"/>
  <c r="AN58" i="1"/>
  <c r="AO58" i="1" s="1"/>
  <c r="AJ58" i="1"/>
  <c r="AH58" i="1"/>
  <c r="W58" i="1"/>
  <c r="V58" i="1"/>
  <c r="U58" i="1"/>
  <c r="N58" i="1"/>
  <c r="BL57" i="1"/>
  <c r="BK57" i="1"/>
  <c r="BI57" i="1"/>
  <c r="BH57" i="1"/>
  <c r="BG57" i="1"/>
  <c r="BF57" i="1"/>
  <c r="BE57" i="1"/>
  <c r="BD57" i="1"/>
  <c r="BA57" i="1"/>
  <c r="AY57" i="1"/>
  <c r="AT57" i="1"/>
  <c r="AN57" i="1"/>
  <c r="AO57" i="1" s="1"/>
  <c r="AJ57" i="1"/>
  <c r="AI57" i="1"/>
  <c r="AH57" i="1"/>
  <c r="W57" i="1"/>
  <c r="V57" i="1"/>
  <c r="U57" i="1"/>
  <c r="N57" i="1"/>
  <c r="BL56" i="1"/>
  <c r="BK56" i="1"/>
  <c r="BI56" i="1"/>
  <c r="BJ56" i="1" s="1"/>
  <c r="Q56" i="1" s="1"/>
  <c r="BH56" i="1"/>
  <c r="BG56" i="1"/>
  <c r="BF56" i="1"/>
  <c r="BE56" i="1"/>
  <c r="BD56" i="1"/>
  <c r="BA56" i="1"/>
  <c r="AY56" i="1"/>
  <c r="AV56" i="1"/>
  <c r="AX56" i="1" s="1"/>
  <c r="AT56" i="1"/>
  <c r="AN56" i="1"/>
  <c r="AO56" i="1" s="1"/>
  <c r="AJ56" i="1"/>
  <c r="AH56" i="1"/>
  <c r="AI56" i="1" s="1"/>
  <c r="W56" i="1"/>
  <c r="V56" i="1"/>
  <c r="U56" i="1"/>
  <c r="N56" i="1"/>
  <c r="BL55" i="1"/>
  <c r="BK55" i="1"/>
  <c r="BI55" i="1"/>
  <c r="BH55" i="1"/>
  <c r="BG55" i="1"/>
  <c r="BF55" i="1"/>
  <c r="BE55" i="1"/>
  <c r="BD55" i="1"/>
  <c r="BA55" i="1"/>
  <c r="AY55" i="1"/>
  <c r="AT55" i="1"/>
  <c r="AN55" i="1"/>
  <c r="AO55" i="1" s="1"/>
  <c r="AJ55" i="1"/>
  <c r="AI55" i="1"/>
  <c r="AH55" i="1"/>
  <c r="G55" i="1" s="1"/>
  <c r="W55" i="1"/>
  <c r="V55" i="1"/>
  <c r="U55" i="1" s="1"/>
  <c r="N55" i="1"/>
  <c r="L55" i="1"/>
  <c r="I55" i="1"/>
  <c r="H55" i="1"/>
  <c r="AW55" i="1" s="1"/>
  <c r="BL54" i="1"/>
  <c r="BK54" i="1"/>
  <c r="BJ54" i="1"/>
  <c r="AV54" i="1" s="1"/>
  <c r="AX54" i="1" s="1"/>
  <c r="BI54" i="1"/>
  <c r="BH54" i="1"/>
  <c r="BG54" i="1"/>
  <c r="BF54" i="1"/>
  <c r="BE54" i="1"/>
  <c r="BD54" i="1"/>
  <c r="AY54" i="1" s="1"/>
  <c r="BA54" i="1"/>
  <c r="AT54" i="1"/>
  <c r="AO54" i="1"/>
  <c r="AN54" i="1"/>
  <c r="AJ54" i="1"/>
  <c r="AH54" i="1" s="1"/>
  <c r="AI54" i="1" s="1"/>
  <c r="W54" i="1"/>
  <c r="V54" i="1"/>
  <c r="U54" i="1" s="1"/>
  <c r="Q54" i="1"/>
  <c r="N54" i="1"/>
  <c r="I54" i="1"/>
  <c r="BL53" i="1"/>
  <c r="BK53" i="1"/>
  <c r="BI53" i="1"/>
  <c r="BJ53" i="1" s="1"/>
  <c r="AV53" i="1" s="1"/>
  <c r="BH53" i="1"/>
  <c r="BG53" i="1"/>
  <c r="BF53" i="1"/>
  <c r="BE53" i="1"/>
  <c r="BD53" i="1"/>
  <c r="AY53" i="1" s="1"/>
  <c r="BA53" i="1"/>
  <c r="AT53" i="1"/>
  <c r="AO53" i="1"/>
  <c r="AN53" i="1"/>
  <c r="AJ53" i="1"/>
  <c r="AH53" i="1" s="1"/>
  <c r="W53" i="1"/>
  <c r="V53" i="1"/>
  <c r="U53" i="1" s="1"/>
  <c r="Q53" i="1"/>
  <c r="N53" i="1"/>
  <c r="I53" i="1"/>
  <c r="BL52" i="1"/>
  <c r="Q52" i="1" s="1"/>
  <c r="BK52" i="1"/>
  <c r="BJ52" i="1"/>
  <c r="AV52" i="1" s="1"/>
  <c r="BI52" i="1"/>
  <c r="BH52" i="1"/>
  <c r="BG52" i="1"/>
  <c r="BF52" i="1"/>
  <c r="BE52" i="1"/>
  <c r="BD52" i="1"/>
  <c r="AY52" i="1" s="1"/>
  <c r="BA52" i="1"/>
  <c r="AT52" i="1"/>
  <c r="AX52" i="1" s="1"/>
  <c r="AO52" i="1"/>
  <c r="AN52" i="1"/>
  <c r="AJ52" i="1"/>
  <c r="AH52" i="1"/>
  <c r="W52" i="1"/>
  <c r="V52" i="1"/>
  <c r="U52" i="1"/>
  <c r="N52" i="1"/>
  <c r="BL51" i="1"/>
  <c r="BK51" i="1"/>
  <c r="BJ51" i="1" s="1"/>
  <c r="BI51" i="1"/>
  <c r="BH51" i="1"/>
  <c r="BG51" i="1"/>
  <c r="BF51" i="1"/>
  <c r="BE51" i="1"/>
  <c r="BD51" i="1"/>
  <c r="AY51" i="1" s="1"/>
  <c r="BA51" i="1"/>
  <c r="AT51" i="1"/>
  <c r="AN51" i="1"/>
  <c r="AO51" i="1" s="1"/>
  <c r="AJ51" i="1"/>
  <c r="AH51" i="1" s="1"/>
  <c r="L51" i="1" s="1"/>
  <c r="W51" i="1"/>
  <c r="U51" i="1" s="1"/>
  <c r="V51" i="1"/>
  <c r="N51" i="1"/>
  <c r="H51" i="1"/>
  <c r="AW51" i="1" s="1"/>
  <c r="BL50" i="1"/>
  <c r="BK50" i="1"/>
  <c r="BJ50" i="1"/>
  <c r="Q50" i="1" s="1"/>
  <c r="BI50" i="1"/>
  <c r="BH50" i="1"/>
  <c r="BG50" i="1"/>
  <c r="BF50" i="1"/>
  <c r="BE50" i="1"/>
  <c r="BD50" i="1"/>
  <c r="AY50" i="1" s="1"/>
  <c r="BA50" i="1"/>
  <c r="AV50" i="1"/>
  <c r="AT50" i="1"/>
  <c r="AX50" i="1" s="1"/>
  <c r="AN50" i="1"/>
  <c r="AO50" i="1" s="1"/>
  <c r="AJ50" i="1"/>
  <c r="AH50" i="1"/>
  <c r="W50" i="1"/>
  <c r="V50" i="1"/>
  <c r="U50" i="1"/>
  <c r="N50" i="1"/>
  <c r="G50" i="1"/>
  <c r="Y50" i="1" s="1"/>
  <c r="BL49" i="1"/>
  <c r="BK49" i="1"/>
  <c r="BI49" i="1"/>
  <c r="BJ49" i="1" s="1"/>
  <c r="Q49" i="1" s="1"/>
  <c r="BH49" i="1"/>
  <c r="BG49" i="1"/>
  <c r="BF49" i="1"/>
  <c r="BE49" i="1"/>
  <c r="BD49" i="1"/>
  <c r="BA49" i="1"/>
  <c r="AY49" i="1"/>
  <c r="AV49" i="1"/>
  <c r="AT49" i="1"/>
  <c r="AX49" i="1" s="1"/>
  <c r="AN49" i="1"/>
  <c r="AO49" i="1" s="1"/>
  <c r="AJ49" i="1"/>
  <c r="AH49" i="1"/>
  <c r="W49" i="1"/>
  <c r="V49" i="1"/>
  <c r="U49" i="1" s="1"/>
  <c r="N49" i="1"/>
  <c r="BL48" i="1"/>
  <c r="BK48" i="1"/>
  <c r="BI48" i="1"/>
  <c r="BJ48" i="1" s="1"/>
  <c r="Q48" i="1" s="1"/>
  <c r="BH48" i="1"/>
  <c r="BG48" i="1"/>
  <c r="BF48" i="1"/>
  <c r="BE48" i="1"/>
  <c r="BD48" i="1"/>
  <c r="BA48" i="1"/>
  <c r="AY48" i="1"/>
  <c r="AV48" i="1"/>
  <c r="AX48" i="1" s="1"/>
  <c r="AT48" i="1"/>
  <c r="AN48" i="1"/>
  <c r="AO48" i="1" s="1"/>
  <c r="AJ48" i="1"/>
  <c r="AH48" i="1"/>
  <c r="L48" i="1" s="1"/>
  <c r="W48" i="1"/>
  <c r="V48" i="1"/>
  <c r="U48" i="1" s="1"/>
  <c r="N48" i="1"/>
  <c r="G48" i="1"/>
  <c r="Y48" i="1" s="1"/>
  <c r="BL47" i="1"/>
  <c r="BK47" i="1"/>
  <c r="BI47" i="1"/>
  <c r="BJ47" i="1" s="1"/>
  <c r="Q47" i="1" s="1"/>
  <c r="BH47" i="1"/>
  <c r="BG47" i="1"/>
  <c r="BF47" i="1"/>
  <c r="BE47" i="1"/>
  <c r="BD47" i="1"/>
  <c r="BA47" i="1"/>
  <c r="AY47" i="1"/>
  <c r="AV47" i="1"/>
  <c r="AX47" i="1" s="1"/>
  <c r="AT47" i="1"/>
  <c r="AN47" i="1"/>
  <c r="AO47" i="1" s="1"/>
  <c r="AJ47" i="1"/>
  <c r="AH47" i="1"/>
  <c r="AI47" i="1" s="1"/>
  <c r="W47" i="1"/>
  <c r="V47" i="1"/>
  <c r="U47" i="1" s="1"/>
  <c r="N47" i="1"/>
  <c r="L47" i="1"/>
  <c r="BL46" i="1"/>
  <c r="Q46" i="1" s="1"/>
  <c r="BK46" i="1"/>
  <c r="BJ46" i="1"/>
  <c r="AV46" i="1" s="1"/>
  <c r="BI46" i="1"/>
  <c r="BH46" i="1"/>
  <c r="BG46" i="1"/>
  <c r="BF46" i="1"/>
  <c r="BE46" i="1"/>
  <c r="BD46" i="1"/>
  <c r="AY46" i="1" s="1"/>
  <c r="BA46" i="1"/>
  <c r="AT46" i="1"/>
  <c r="AX46" i="1" s="1"/>
  <c r="AO46" i="1"/>
  <c r="AN46" i="1"/>
  <c r="AJ46" i="1"/>
  <c r="AH46" i="1" s="1"/>
  <c r="L46" i="1" s="1"/>
  <c r="AI46" i="1"/>
  <c r="W46" i="1"/>
  <c r="V46" i="1"/>
  <c r="U46" i="1" s="1"/>
  <c r="N46" i="1"/>
  <c r="BL45" i="1"/>
  <c r="BK45" i="1"/>
  <c r="BI45" i="1"/>
  <c r="BJ45" i="1" s="1"/>
  <c r="BH45" i="1"/>
  <c r="BG45" i="1"/>
  <c r="BF45" i="1"/>
  <c r="BE45" i="1"/>
  <c r="BD45" i="1"/>
  <c r="AY45" i="1" s="1"/>
  <c r="BA45" i="1"/>
  <c r="AW45" i="1"/>
  <c r="AZ45" i="1" s="1"/>
  <c r="AV45" i="1"/>
  <c r="AT45" i="1"/>
  <c r="AX45" i="1" s="1"/>
  <c r="AO45" i="1"/>
  <c r="AN45" i="1"/>
  <c r="AJ45" i="1"/>
  <c r="AH45" i="1"/>
  <c r="H45" i="1" s="1"/>
  <c r="W45" i="1"/>
  <c r="V45" i="1"/>
  <c r="U45" i="1"/>
  <c r="Q45" i="1"/>
  <c r="N45" i="1"/>
  <c r="L45" i="1"/>
  <c r="I45" i="1"/>
  <c r="BL44" i="1"/>
  <c r="BK44" i="1"/>
  <c r="BI44" i="1"/>
  <c r="BJ44" i="1" s="1"/>
  <c r="BH44" i="1"/>
  <c r="BG44" i="1"/>
  <c r="BF44" i="1"/>
  <c r="BE44" i="1"/>
  <c r="BD44" i="1"/>
  <c r="BA44" i="1"/>
  <c r="AY44" i="1"/>
  <c r="AT44" i="1"/>
  <c r="AN44" i="1"/>
  <c r="AO44" i="1" s="1"/>
  <c r="AJ44" i="1"/>
  <c r="AI44" i="1"/>
  <c r="AH44" i="1"/>
  <c r="W44" i="1"/>
  <c r="U44" i="1" s="1"/>
  <c r="V44" i="1"/>
  <c r="N44" i="1"/>
  <c r="L44" i="1"/>
  <c r="G44" i="1"/>
  <c r="BL43" i="1"/>
  <c r="BK43" i="1"/>
  <c r="BJ43" i="1" s="1"/>
  <c r="BI43" i="1"/>
  <c r="BH43" i="1"/>
  <c r="BG43" i="1"/>
  <c r="BF43" i="1"/>
  <c r="BE43" i="1"/>
  <c r="BD43" i="1"/>
  <c r="AY43" i="1" s="1"/>
  <c r="BA43" i="1"/>
  <c r="AT43" i="1"/>
  <c r="AO43" i="1"/>
  <c r="AN43" i="1"/>
  <c r="AJ43" i="1"/>
  <c r="AH43" i="1" s="1"/>
  <c r="I43" i="1" s="1"/>
  <c r="W43" i="1"/>
  <c r="U43" i="1" s="1"/>
  <c r="V43" i="1"/>
  <c r="N43" i="1"/>
  <c r="BL42" i="1"/>
  <c r="BK42" i="1"/>
  <c r="BI42" i="1"/>
  <c r="BJ42" i="1" s="1"/>
  <c r="BH42" i="1"/>
  <c r="BG42" i="1"/>
  <c r="BF42" i="1"/>
  <c r="BE42" i="1"/>
  <c r="BD42" i="1"/>
  <c r="BA42" i="1"/>
  <c r="AY42" i="1"/>
  <c r="AT42" i="1"/>
  <c r="AO42" i="1"/>
  <c r="AN42" i="1"/>
  <c r="AJ42" i="1"/>
  <c r="AH42" i="1"/>
  <c r="L42" i="1" s="1"/>
  <c r="W42" i="1"/>
  <c r="V42" i="1"/>
  <c r="U42" i="1"/>
  <c r="N42" i="1"/>
  <c r="BL41" i="1"/>
  <c r="BK41" i="1"/>
  <c r="BJ41" i="1"/>
  <c r="BI41" i="1"/>
  <c r="BH41" i="1"/>
  <c r="BG41" i="1"/>
  <c r="BF41" i="1"/>
  <c r="BE41" i="1"/>
  <c r="BD41" i="1"/>
  <c r="BA41" i="1"/>
  <c r="AY41" i="1"/>
  <c r="AT41" i="1"/>
  <c r="AN41" i="1"/>
  <c r="AO41" i="1" s="1"/>
  <c r="AJ41" i="1"/>
  <c r="AH41" i="1"/>
  <c r="AI41" i="1" s="1"/>
  <c r="W41" i="1"/>
  <c r="V41" i="1"/>
  <c r="U41" i="1" s="1"/>
  <c r="N41" i="1"/>
  <c r="H41" i="1"/>
  <c r="AW41" i="1" s="1"/>
  <c r="BL40" i="1"/>
  <c r="BK40" i="1"/>
  <c r="BJ40" i="1" s="1"/>
  <c r="BI40" i="1"/>
  <c r="BH40" i="1"/>
  <c r="BG40" i="1"/>
  <c r="BF40" i="1"/>
  <c r="BE40" i="1"/>
  <c r="BD40" i="1"/>
  <c r="AY40" i="1" s="1"/>
  <c r="BA40" i="1"/>
  <c r="AV40" i="1"/>
  <c r="AT40" i="1"/>
  <c r="AX40" i="1" s="1"/>
  <c r="AO40" i="1"/>
  <c r="AN40" i="1"/>
  <c r="AJ40" i="1"/>
  <c r="AH40" i="1" s="1"/>
  <c r="I40" i="1" s="1"/>
  <c r="W40" i="1"/>
  <c r="V40" i="1"/>
  <c r="U40" i="1" s="1"/>
  <c r="Q40" i="1"/>
  <c r="N40" i="1"/>
  <c r="BL39" i="1"/>
  <c r="BK39" i="1"/>
  <c r="BI39" i="1"/>
  <c r="BJ39" i="1" s="1"/>
  <c r="Q39" i="1" s="1"/>
  <c r="BH39" i="1"/>
  <c r="BG39" i="1"/>
  <c r="BF39" i="1"/>
  <c r="BE39" i="1"/>
  <c r="BD39" i="1"/>
  <c r="BA39" i="1"/>
  <c r="AY39" i="1"/>
  <c r="AT39" i="1"/>
  <c r="AN39" i="1"/>
  <c r="AO39" i="1" s="1"/>
  <c r="AJ39" i="1"/>
  <c r="AH39" i="1"/>
  <c r="W39" i="1"/>
  <c r="V39" i="1"/>
  <c r="U39" i="1"/>
  <c r="N39" i="1"/>
  <c r="BL38" i="1"/>
  <c r="BK38" i="1"/>
  <c r="BI38" i="1"/>
  <c r="BJ38" i="1" s="1"/>
  <c r="BH38" i="1"/>
  <c r="BG38" i="1"/>
  <c r="BF38" i="1"/>
  <c r="BE38" i="1"/>
  <c r="BD38" i="1"/>
  <c r="BA38" i="1"/>
  <c r="AY38" i="1"/>
  <c r="AT38" i="1"/>
  <c r="AN38" i="1"/>
  <c r="AO38" i="1" s="1"/>
  <c r="AJ38" i="1"/>
  <c r="AH38" i="1" s="1"/>
  <c r="L38" i="1" s="1"/>
  <c r="AI38" i="1"/>
  <c r="W38" i="1"/>
  <c r="V38" i="1"/>
  <c r="U38" i="1" s="1"/>
  <c r="N38" i="1"/>
  <c r="I38" i="1"/>
  <c r="H38" i="1"/>
  <c r="AW38" i="1" s="1"/>
  <c r="G38" i="1"/>
  <c r="BL37" i="1"/>
  <c r="Q37" i="1" s="1"/>
  <c r="BK37" i="1"/>
  <c r="BI37" i="1"/>
  <c r="BJ37" i="1" s="1"/>
  <c r="BH37" i="1"/>
  <c r="BG37" i="1"/>
  <c r="BF37" i="1"/>
  <c r="BE37" i="1"/>
  <c r="BD37" i="1"/>
  <c r="AY37" i="1" s="1"/>
  <c r="BA37" i="1"/>
  <c r="AV37" i="1"/>
  <c r="AT37" i="1"/>
  <c r="AO37" i="1"/>
  <c r="AN37" i="1"/>
  <c r="AJ37" i="1"/>
  <c r="AH37" i="1"/>
  <c r="H37" i="1" s="1"/>
  <c r="AW37" i="1" s="1"/>
  <c r="AZ37" i="1" s="1"/>
  <c r="W37" i="1"/>
  <c r="V37" i="1"/>
  <c r="U37" i="1"/>
  <c r="N37" i="1"/>
  <c r="L37" i="1"/>
  <c r="I37" i="1"/>
  <c r="BL36" i="1"/>
  <c r="BK36" i="1"/>
  <c r="BJ36" i="1"/>
  <c r="BI36" i="1"/>
  <c r="BH36" i="1"/>
  <c r="BG36" i="1"/>
  <c r="BF36" i="1"/>
  <c r="BE36" i="1"/>
  <c r="BD36" i="1"/>
  <c r="BA36" i="1"/>
  <c r="AY36" i="1"/>
  <c r="AT36" i="1"/>
  <c r="AN36" i="1"/>
  <c r="AO36" i="1" s="1"/>
  <c r="AJ36" i="1"/>
  <c r="AH36" i="1" s="1"/>
  <c r="W36" i="1"/>
  <c r="V36" i="1"/>
  <c r="U36" i="1" s="1"/>
  <c r="N36" i="1"/>
  <c r="BL35" i="1"/>
  <c r="BK35" i="1"/>
  <c r="BJ35" i="1"/>
  <c r="Q35" i="1" s="1"/>
  <c r="BI35" i="1"/>
  <c r="BH35" i="1"/>
  <c r="BG35" i="1"/>
  <c r="BF35" i="1"/>
  <c r="BE35" i="1"/>
  <c r="BD35" i="1"/>
  <c r="AY35" i="1" s="1"/>
  <c r="BA35" i="1"/>
  <c r="AV35" i="1"/>
  <c r="AT35" i="1"/>
  <c r="AO35" i="1"/>
  <c r="AN35" i="1"/>
  <c r="AJ35" i="1"/>
  <c r="AH35" i="1" s="1"/>
  <c r="I35" i="1" s="1"/>
  <c r="W35" i="1"/>
  <c r="V35" i="1"/>
  <c r="U35" i="1" s="1"/>
  <c r="N35" i="1"/>
  <c r="G35" i="1"/>
  <c r="Y35" i="1" s="1"/>
  <c r="BL34" i="1"/>
  <c r="BK34" i="1"/>
  <c r="BI34" i="1"/>
  <c r="BJ34" i="1" s="1"/>
  <c r="BH34" i="1"/>
  <c r="BG34" i="1"/>
  <c r="BF34" i="1"/>
  <c r="BE34" i="1"/>
  <c r="BD34" i="1"/>
  <c r="BA34" i="1"/>
  <c r="AY34" i="1"/>
  <c r="AT34" i="1"/>
  <c r="AO34" i="1"/>
  <c r="AN34" i="1"/>
  <c r="AJ34" i="1"/>
  <c r="AH34" i="1"/>
  <c r="W34" i="1"/>
  <c r="V34" i="1"/>
  <c r="U34" i="1"/>
  <c r="N34" i="1"/>
  <c r="BL33" i="1"/>
  <c r="BK33" i="1"/>
  <c r="BI33" i="1"/>
  <c r="BJ33" i="1" s="1"/>
  <c r="BH33" i="1"/>
  <c r="BG33" i="1"/>
  <c r="BF33" i="1"/>
  <c r="BE33" i="1"/>
  <c r="BD33" i="1"/>
  <c r="BA33" i="1"/>
  <c r="AY33" i="1"/>
  <c r="AT33" i="1"/>
  <c r="AN33" i="1"/>
  <c r="AO33" i="1" s="1"/>
  <c r="AJ33" i="1"/>
  <c r="AH33" i="1"/>
  <c r="L33" i="1" s="1"/>
  <c r="W33" i="1"/>
  <c r="V33" i="1"/>
  <c r="U33" i="1" s="1"/>
  <c r="N33" i="1"/>
  <c r="BL32" i="1"/>
  <c r="BK32" i="1"/>
  <c r="BJ32" i="1"/>
  <c r="BI32" i="1"/>
  <c r="BH32" i="1"/>
  <c r="BG32" i="1"/>
  <c r="BF32" i="1"/>
  <c r="BE32" i="1"/>
  <c r="BD32" i="1"/>
  <c r="AY32" i="1" s="1"/>
  <c r="BA32" i="1"/>
  <c r="AT32" i="1"/>
  <c r="AN32" i="1"/>
  <c r="AO32" i="1" s="1"/>
  <c r="AJ32" i="1"/>
  <c r="AH32" i="1" s="1"/>
  <c r="AI32" i="1" s="1"/>
  <c r="W32" i="1"/>
  <c r="V32" i="1"/>
  <c r="U32" i="1" s="1"/>
  <c r="N32" i="1"/>
  <c r="I32" i="1"/>
  <c r="BL31" i="1"/>
  <c r="BK31" i="1"/>
  <c r="BI31" i="1"/>
  <c r="BJ31" i="1" s="1"/>
  <c r="BH31" i="1"/>
  <c r="BG31" i="1"/>
  <c r="BF31" i="1"/>
  <c r="BE31" i="1"/>
  <c r="BD31" i="1"/>
  <c r="BA31" i="1"/>
  <c r="AY31" i="1"/>
  <c r="AT31" i="1"/>
  <c r="AN31" i="1"/>
  <c r="AO31" i="1" s="1"/>
  <c r="AJ31" i="1"/>
  <c r="AH31" i="1"/>
  <c r="W31" i="1"/>
  <c r="V31" i="1"/>
  <c r="U31" i="1"/>
  <c r="N31" i="1"/>
  <c r="G31" i="1"/>
  <c r="Y31" i="1" s="1"/>
  <c r="BL30" i="1"/>
  <c r="BK30" i="1"/>
  <c r="BI30" i="1"/>
  <c r="BH30" i="1"/>
  <c r="BG30" i="1"/>
  <c r="BF30" i="1"/>
  <c r="BE30" i="1"/>
  <c r="BD30" i="1"/>
  <c r="AY30" i="1" s="1"/>
  <c r="BA30" i="1"/>
  <c r="AT30" i="1"/>
  <c r="AN30" i="1"/>
  <c r="AO30" i="1" s="1"/>
  <c r="AJ30" i="1"/>
  <c r="AH30" i="1" s="1"/>
  <c r="H30" i="1" s="1"/>
  <c r="AW30" i="1" s="1"/>
  <c r="W30" i="1"/>
  <c r="V30" i="1"/>
  <c r="U30" i="1"/>
  <c r="N30" i="1"/>
  <c r="BL29" i="1"/>
  <c r="BK29" i="1"/>
  <c r="BI29" i="1"/>
  <c r="BJ29" i="1" s="1"/>
  <c r="BH29" i="1"/>
  <c r="BG29" i="1"/>
  <c r="BF29" i="1"/>
  <c r="BE29" i="1"/>
  <c r="BD29" i="1"/>
  <c r="AY29" i="1" s="1"/>
  <c r="BA29" i="1"/>
  <c r="AV29" i="1"/>
  <c r="AT29" i="1"/>
  <c r="AX29" i="1" s="1"/>
  <c r="AN29" i="1"/>
  <c r="AO29" i="1" s="1"/>
  <c r="AJ29" i="1"/>
  <c r="AH29" i="1"/>
  <c r="W29" i="1"/>
  <c r="V29" i="1"/>
  <c r="U29" i="1"/>
  <c r="Q29" i="1"/>
  <c r="N29" i="1"/>
  <c r="L29" i="1"/>
  <c r="I29" i="1"/>
  <c r="H29" i="1"/>
  <c r="AW29" i="1" s="1"/>
  <c r="AZ29" i="1" s="1"/>
  <c r="BL28" i="1"/>
  <c r="BK28" i="1"/>
  <c r="BI28" i="1"/>
  <c r="BH28" i="1"/>
  <c r="BG28" i="1"/>
  <c r="BF28" i="1"/>
  <c r="BE28" i="1"/>
  <c r="BD28" i="1"/>
  <c r="BA28" i="1"/>
  <c r="AY28" i="1"/>
  <c r="AT28" i="1"/>
  <c r="AN28" i="1"/>
  <c r="AO28" i="1" s="1"/>
  <c r="AJ28" i="1"/>
  <c r="AH28" i="1" s="1"/>
  <c r="W28" i="1"/>
  <c r="V28" i="1"/>
  <c r="U28" i="1" s="1"/>
  <c r="N28" i="1"/>
  <c r="BL27" i="1"/>
  <c r="BK27" i="1"/>
  <c r="BI27" i="1"/>
  <c r="BJ27" i="1" s="1"/>
  <c r="Q27" i="1" s="1"/>
  <c r="BH27" i="1"/>
  <c r="BG27" i="1"/>
  <c r="BF27" i="1"/>
  <c r="BE27" i="1"/>
  <c r="BD27" i="1"/>
  <c r="BA27" i="1"/>
  <c r="AY27" i="1"/>
  <c r="AT27" i="1"/>
  <c r="AN27" i="1"/>
  <c r="AO27" i="1" s="1"/>
  <c r="AJ27" i="1"/>
  <c r="AH27" i="1" s="1"/>
  <c r="L27" i="1" s="1"/>
  <c r="AI27" i="1"/>
  <c r="W27" i="1"/>
  <c r="V27" i="1"/>
  <c r="U27" i="1" s="1"/>
  <c r="N27" i="1"/>
  <c r="I27" i="1"/>
  <c r="H27" i="1"/>
  <c r="AW27" i="1" s="1"/>
  <c r="G27" i="1"/>
  <c r="Y27" i="1" s="1"/>
  <c r="BL26" i="1"/>
  <c r="BK26" i="1"/>
  <c r="BI26" i="1"/>
  <c r="BJ26" i="1" s="1"/>
  <c r="BH26" i="1"/>
  <c r="BG26" i="1"/>
  <c r="BF26" i="1"/>
  <c r="BE26" i="1"/>
  <c r="BD26" i="1"/>
  <c r="BA26" i="1"/>
  <c r="AY26" i="1"/>
  <c r="AT26" i="1"/>
  <c r="AO26" i="1"/>
  <c r="AN26" i="1"/>
  <c r="AJ26" i="1"/>
  <c r="AH26" i="1"/>
  <c r="AI26" i="1" s="1"/>
  <c r="W26" i="1"/>
  <c r="V26" i="1"/>
  <c r="U26" i="1"/>
  <c r="N26" i="1"/>
  <c r="BL25" i="1"/>
  <c r="BK25" i="1"/>
  <c r="BI25" i="1"/>
  <c r="BJ25" i="1" s="1"/>
  <c r="BH25" i="1"/>
  <c r="BG25" i="1"/>
  <c r="BF25" i="1"/>
  <c r="BE25" i="1"/>
  <c r="BD25" i="1"/>
  <c r="BA25" i="1"/>
  <c r="AY25" i="1"/>
  <c r="AT25" i="1"/>
  <c r="AN25" i="1"/>
  <c r="AO25" i="1" s="1"/>
  <c r="AJ25" i="1"/>
  <c r="AH25" i="1"/>
  <c r="L25" i="1" s="1"/>
  <c r="W25" i="1"/>
  <c r="V25" i="1"/>
  <c r="U25" i="1" s="1"/>
  <c r="N25" i="1"/>
  <c r="BL24" i="1"/>
  <c r="BK24" i="1"/>
  <c r="BJ24" i="1" s="1"/>
  <c r="BI24" i="1"/>
  <c r="BH24" i="1"/>
  <c r="BG24" i="1"/>
  <c r="BF24" i="1"/>
  <c r="BE24" i="1"/>
  <c r="BD24" i="1"/>
  <c r="AY24" i="1" s="1"/>
  <c r="BA24" i="1"/>
  <c r="AT24" i="1"/>
  <c r="AN24" i="1"/>
  <c r="AO24" i="1" s="1"/>
  <c r="AJ24" i="1"/>
  <c r="AH24" i="1" s="1"/>
  <c r="AI24" i="1" s="1"/>
  <c r="W24" i="1"/>
  <c r="V24" i="1"/>
  <c r="U24" i="1" s="1"/>
  <c r="N24" i="1"/>
  <c r="I24" i="1"/>
  <c r="BL23" i="1"/>
  <c r="BK23" i="1"/>
  <c r="BI23" i="1"/>
  <c r="BJ23" i="1" s="1"/>
  <c r="BH23" i="1"/>
  <c r="BG23" i="1"/>
  <c r="BF23" i="1"/>
  <c r="BE23" i="1"/>
  <c r="BD23" i="1"/>
  <c r="BA23" i="1"/>
  <c r="AY23" i="1"/>
  <c r="AT23" i="1"/>
  <c r="AN23" i="1"/>
  <c r="AO23" i="1" s="1"/>
  <c r="AJ23" i="1"/>
  <c r="AH23" i="1"/>
  <c r="L23" i="1" s="1"/>
  <c r="W23" i="1"/>
  <c r="V23" i="1"/>
  <c r="U23" i="1"/>
  <c r="N23" i="1"/>
  <c r="G23" i="1"/>
  <c r="Y23" i="1" s="1"/>
  <c r="BL22" i="1"/>
  <c r="BK22" i="1"/>
  <c r="BI22" i="1"/>
  <c r="BH22" i="1"/>
  <c r="BG22" i="1"/>
  <c r="BF22" i="1"/>
  <c r="BE22" i="1"/>
  <c r="BD22" i="1"/>
  <c r="AY22" i="1" s="1"/>
  <c r="BA22" i="1"/>
  <c r="AT22" i="1"/>
  <c r="AN22" i="1"/>
  <c r="AO22" i="1" s="1"/>
  <c r="AJ22" i="1"/>
  <c r="AH22" i="1" s="1"/>
  <c r="AI22" i="1"/>
  <c r="W22" i="1"/>
  <c r="V22" i="1"/>
  <c r="U22" i="1"/>
  <c r="N22" i="1"/>
  <c r="BL21" i="1"/>
  <c r="BK21" i="1"/>
  <c r="BI21" i="1"/>
  <c r="BJ21" i="1" s="1"/>
  <c r="BH21" i="1"/>
  <c r="BG21" i="1"/>
  <c r="BF21" i="1"/>
  <c r="BE21" i="1"/>
  <c r="BD21" i="1"/>
  <c r="AY21" i="1" s="1"/>
  <c r="BA21" i="1"/>
  <c r="AV21" i="1"/>
  <c r="AT21" i="1"/>
  <c r="AX21" i="1" s="1"/>
  <c r="AO21" i="1"/>
  <c r="AN21" i="1"/>
  <c r="AJ21" i="1"/>
  <c r="AH21" i="1"/>
  <c r="W21" i="1"/>
  <c r="V21" i="1"/>
  <c r="U21" i="1"/>
  <c r="Q21" i="1"/>
  <c r="N21" i="1"/>
  <c r="L21" i="1"/>
  <c r="I21" i="1"/>
  <c r="H21" i="1"/>
  <c r="AW21" i="1" s="1"/>
  <c r="AZ21" i="1" s="1"/>
  <c r="BL20" i="1"/>
  <c r="BK20" i="1"/>
  <c r="BI20" i="1"/>
  <c r="BH20" i="1"/>
  <c r="BG20" i="1"/>
  <c r="BF20" i="1"/>
  <c r="BE20" i="1"/>
  <c r="BD20" i="1"/>
  <c r="BA20" i="1"/>
  <c r="AY20" i="1"/>
  <c r="AT20" i="1"/>
  <c r="AN20" i="1"/>
  <c r="AO20" i="1" s="1"/>
  <c r="AJ20" i="1"/>
  <c r="AH20" i="1" s="1"/>
  <c r="W20" i="1"/>
  <c r="V20" i="1"/>
  <c r="U20" i="1"/>
  <c r="N20" i="1"/>
  <c r="L20" i="1"/>
  <c r="BL19" i="1"/>
  <c r="BK19" i="1"/>
  <c r="BI19" i="1"/>
  <c r="BJ19" i="1" s="1"/>
  <c r="Q19" i="1" s="1"/>
  <c r="BH19" i="1"/>
  <c r="BG19" i="1"/>
  <c r="BF19" i="1"/>
  <c r="BE19" i="1"/>
  <c r="BD19" i="1"/>
  <c r="BA19" i="1"/>
  <c r="AY19" i="1"/>
  <c r="AV19" i="1"/>
  <c r="AZ19" i="1" s="1"/>
  <c r="AT19" i="1"/>
  <c r="AX19" i="1" s="1"/>
  <c r="AN19" i="1"/>
  <c r="AO19" i="1" s="1"/>
  <c r="AJ19" i="1"/>
  <c r="AH19" i="1" s="1"/>
  <c r="L19" i="1" s="1"/>
  <c r="AI19" i="1"/>
  <c r="W19" i="1"/>
  <c r="V19" i="1"/>
  <c r="U19" i="1" s="1"/>
  <c r="N19" i="1"/>
  <c r="I19" i="1"/>
  <c r="H19" i="1"/>
  <c r="AW19" i="1" s="1"/>
  <c r="G19" i="1"/>
  <c r="Y19" i="1" s="1"/>
  <c r="BL18" i="1"/>
  <c r="BK18" i="1"/>
  <c r="BI18" i="1"/>
  <c r="BJ18" i="1" s="1"/>
  <c r="BH18" i="1"/>
  <c r="BG18" i="1"/>
  <c r="BF18" i="1"/>
  <c r="BE18" i="1"/>
  <c r="BD18" i="1"/>
  <c r="BA18" i="1"/>
  <c r="AY18" i="1"/>
  <c r="AT18" i="1"/>
  <c r="AO18" i="1"/>
  <c r="AN18" i="1"/>
  <c r="AJ18" i="1"/>
  <c r="AI18" i="1"/>
  <c r="AH18" i="1"/>
  <c r="W18" i="1"/>
  <c r="V18" i="1"/>
  <c r="U18" i="1"/>
  <c r="N18" i="1"/>
  <c r="BL17" i="1"/>
  <c r="BK17" i="1"/>
  <c r="BI17" i="1"/>
  <c r="BJ17" i="1" s="1"/>
  <c r="BH17" i="1"/>
  <c r="BG17" i="1"/>
  <c r="BF17" i="1"/>
  <c r="BE17" i="1"/>
  <c r="BD17" i="1"/>
  <c r="BA17" i="1"/>
  <c r="AY17" i="1"/>
  <c r="AT17" i="1"/>
  <c r="AN17" i="1"/>
  <c r="AO17" i="1" s="1"/>
  <c r="AJ17" i="1"/>
  <c r="AH17" i="1"/>
  <c r="L17" i="1" s="1"/>
  <c r="W17" i="1"/>
  <c r="V17" i="1"/>
  <c r="U17" i="1"/>
  <c r="N17" i="1"/>
  <c r="R59" i="1" l="1"/>
  <c r="S59" i="1" s="1"/>
  <c r="Z59" i="1" s="1"/>
  <c r="Q24" i="1"/>
  <c r="AV24" i="1"/>
  <c r="AI58" i="1"/>
  <c r="L58" i="1"/>
  <c r="I58" i="1"/>
  <c r="H58" i="1"/>
  <c r="AW58" i="1" s="1"/>
  <c r="AZ58" i="1" s="1"/>
  <c r="G58" i="1"/>
  <c r="AV34" i="1"/>
  <c r="AX34" i="1" s="1"/>
  <c r="Q34" i="1"/>
  <c r="AX59" i="1"/>
  <c r="AZ59" i="1"/>
  <c r="R27" i="1"/>
  <c r="S27" i="1" s="1"/>
  <c r="Z27" i="1" s="1"/>
  <c r="AV44" i="1"/>
  <c r="AX44" i="1" s="1"/>
  <c r="Q44" i="1"/>
  <c r="AV33" i="1"/>
  <c r="AX33" i="1" s="1"/>
  <c r="Q33" i="1"/>
  <c r="Q58" i="1"/>
  <c r="AV58" i="1"/>
  <c r="AX58" i="1" s="1"/>
  <c r="AV26" i="1"/>
  <c r="AX26" i="1" s="1"/>
  <c r="Q26" i="1"/>
  <c r="AV27" i="1"/>
  <c r="AZ27" i="1" s="1"/>
  <c r="I28" i="1"/>
  <c r="AI28" i="1"/>
  <c r="H28" i="1"/>
  <c r="AW28" i="1" s="1"/>
  <c r="G28" i="1"/>
  <c r="Q42" i="1"/>
  <c r="AV42" i="1"/>
  <c r="AX42" i="1" s="1"/>
  <c r="H52" i="1"/>
  <c r="AW52" i="1" s="1"/>
  <c r="AZ52" i="1" s="1"/>
  <c r="AI52" i="1"/>
  <c r="I52" i="1"/>
  <c r="G52" i="1"/>
  <c r="L52" i="1"/>
  <c r="L22" i="1"/>
  <c r="G22" i="1"/>
  <c r="AV17" i="1"/>
  <c r="AX17" i="1" s="1"/>
  <c r="Q17" i="1"/>
  <c r="AV18" i="1"/>
  <c r="AX18" i="1" s="1"/>
  <c r="Q18" i="1"/>
  <c r="R19" i="1"/>
  <c r="S19" i="1" s="1"/>
  <c r="I22" i="1"/>
  <c r="BJ22" i="1"/>
  <c r="BJ28" i="1"/>
  <c r="AI30" i="1"/>
  <c r="Q31" i="1"/>
  <c r="AV31" i="1"/>
  <c r="AX31" i="1" s="1"/>
  <c r="H36" i="1"/>
  <c r="AW36" i="1" s="1"/>
  <c r="I36" i="1"/>
  <c r="AI36" i="1"/>
  <c r="G36" i="1"/>
  <c r="L36" i="1"/>
  <c r="AV41" i="1"/>
  <c r="AX41" i="1" s="1"/>
  <c r="Q41" i="1"/>
  <c r="AX27" i="1"/>
  <c r="Q32" i="1"/>
  <c r="AV32" i="1"/>
  <c r="AV25" i="1"/>
  <c r="AX25" i="1" s="1"/>
  <c r="Q25" i="1"/>
  <c r="I39" i="1"/>
  <c r="G39" i="1"/>
  <c r="H39" i="1"/>
  <c r="AW39" i="1" s="1"/>
  <c r="L39" i="1"/>
  <c r="AI39" i="1"/>
  <c r="AV38" i="1"/>
  <c r="AX38" i="1" s="1"/>
  <c r="Q38" i="1"/>
  <c r="H22" i="1"/>
  <c r="AW22" i="1" s="1"/>
  <c r="H34" i="1"/>
  <c r="AW34" i="1" s="1"/>
  <c r="AZ34" i="1" s="1"/>
  <c r="G34" i="1"/>
  <c r="I34" i="1"/>
  <c r="AI34" i="1"/>
  <c r="L34" i="1"/>
  <c r="I20" i="1"/>
  <c r="AI20" i="1"/>
  <c r="H20" i="1"/>
  <c r="AW20" i="1" s="1"/>
  <c r="G20" i="1"/>
  <c r="H18" i="1"/>
  <c r="AW18" i="1" s="1"/>
  <c r="G18" i="1"/>
  <c r="I18" i="1"/>
  <c r="L18" i="1"/>
  <c r="BJ30" i="1"/>
  <c r="H53" i="1"/>
  <c r="AW53" i="1" s="1"/>
  <c r="AZ53" i="1" s="1"/>
  <c r="L53" i="1"/>
  <c r="AI53" i="1"/>
  <c r="G53" i="1"/>
  <c r="Q61" i="1"/>
  <c r="AV61" i="1"/>
  <c r="AX61" i="1" s="1"/>
  <c r="H26" i="1"/>
  <c r="AW26" i="1" s="1"/>
  <c r="AZ26" i="1" s="1"/>
  <c r="G26" i="1"/>
  <c r="I26" i="1"/>
  <c r="L26" i="1"/>
  <c r="Q23" i="1"/>
  <c r="AV23" i="1"/>
  <c r="AX23" i="1" s="1"/>
  <c r="L28" i="1"/>
  <c r="L30" i="1"/>
  <c r="G30" i="1"/>
  <c r="I30" i="1"/>
  <c r="R35" i="1"/>
  <c r="S35" i="1" s="1"/>
  <c r="AV43" i="1"/>
  <c r="Q43" i="1"/>
  <c r="BJ20" i="1"/>
  <c r="Y44" i="1"/>
  <c r="I31" i="1"/>
  <c r="H31" i="1"/>
  <c r="AW31" i="1" s="1"/>
  <c r="AZ31" i="1" s="1"/>
  <c r="H40" i="1"/>
  <c r="AW40" i="1" s="1"/>
  <c r="AZ40" i="1" s="1"/>
  <c r="H44" i="1"/>
  <c r="AW44" i="1" s="1"/>
  <c r="I44" i="1"/>
  <c r="BJ57" i="1"/>
  <c r="AA59" i="1"/>
  <c r="T59" i="1"/>
  <c r="X59" i="1" s="1"/>
  <c r="Y66" i="1"/>
  <c r="G17" i="1"/>
  <c r="AI31" i="1"/>
  <c r="G33" i="1"/>
  <c r="Y38" i="1"/>
  <c r="AX62" i="1"/>
  <c r="AI79" i="1"/>
  <c r="I79" i="1"/>
  <c r="H79" i="1"/>
  <c r="AW79" i="1" s="1"/>
  <c r="G79" i="1"/>
  <c r="H17" i="1"/>
  <c r="AW17" i="1" s="1"/>
  <c r="H25" i="1"/>
  <c r="AW25" i="1" s="1"/>
  <c r="AZ25" i="1" s="1"/>
  <c r="H33" i="1"/>
  <c r="AW33" i="1" s="1"/>
  <c r="AZ33" i="1" s="1"/>
  <c r="AI33" i="1"/>
  <c r="H35" i="1"/>
  <c r="AW35" i="1" s="1"/>
  <c r="AZ35" i="1" s="1"/>
  <c r="AV51" i="1"/>
  <c r="AZ51" i="1" s="1"/>
  <c r="Q51" i="1"/>
  <c r="AI65" i="1"/>
  <c r="L65" i="1"/>
  <c r="H65" i="1"/>
  <c r="AW65" i="1" s="1"/>
  <c r="G65" i="1"/>
  <c r="I17" i="1"/>
  <c r="AX24" i="1"/>
  <c r="I25" i="1"/>
  <c r="L31" i="1"/>
  <c r="AX32" i="1"/>
  <c r="I33" i="1"/>
  <c r="AX37" i="1"/>
  <c r="AV39" i="1"/>
  <c r="AX39" i="1" s="1"/>
  <c r="G46" i="1"/>
  <c r="R46" i="1" s="1"/>
  <c r="S46" i="1" s="1"/>
  <c r="G54" i="1"/>
  <c r="R54" i="1" s="1"/>
  <c r="S54" i="1" s="1"/>
  <c r="I57" i="1"/>
  <c r="G57" i="1"/>
  <c r="L57" i="1"/>
  <c r="H57" i="1"/>
  <c r="AW57" i="1" s="1"/>
  <c r="O59" i="1"/>
  <c r="M59" i="1" s="1"/>
  <c r="P59" i="1" s="1"/>
  <c r="Q62" i="1"/>
  <c r="G40" i="1"/>
  <c r="R40" i="1" s="1"/>
  <c r="S40" i="1" s="1"/>
  <c r="AI40" i="1"/>
  <c r="L40" i="1"/>
  <c r="L41" i="1"/>
  <c r="I41" i="1"/>
  <c r="AI43" i="1"/>
  <c r="L43" i="1"/>
  <c r="I51" i="1"/>
  <c r="AI51" i="1"/>
  <c r="G51" i="1"/>
  <c r="I23" i="1"/>
  <c r="H23" i="1"/>
  <c r="AW23" i="1" s="1"/>
  <c r="AZ23" i="1" s="1"/>
  <c r="AI23" i="1"/>
  <c r="L24" i="1"/>
  <c r="G43" i="1"/>
  <c r="AX51" i="1"/>
  <c r="AI17" i="1"/>
  <c r="AI25" i="1"/>
  <c r="H43" i="1"/>
  <c r="AW43" i="1" s="1"/>
  <c r="AX43" i="1"/>
  <c r="I47" i="1"/>
  <c r="H47" i="1"/>
  <c r="AW47" i="1" s="1"/>
  <c r="AZ47" i="1" s="1"/>
  <c r="G47" i="1"/>
  <c r="I65" i="1"/>
  <c r="H80" i="1"/>
  <c r="AW80" i="1" s="1"/>
  <c r="AZ80" i="1" s="1"/>
  <c r="AI80" i="1"/>
  <c r="L80" i="1"/>
  <c r="I80" i="1"/>
  <c r="G80" i="1"/>
  <c r="G21" i="1"/>
  <c r="R21" i="1" s="1"/>
  <c r="S21" i="1" s="1"/>
  <c r="AI21" i="1"/>
  <c r="G29" i="1"/>
  <c r="AI29" i="1"/>
  <c r="G32" i="1"/>
  <c r="AV36" i="1"/>
  <c r="AX36" i="1" s="1"/>
  <c r="Q36" i="1"/>
  <c r="H46" i="1"/>
  <c r="AW46" i="1" s="1"/>
  <c r="AZ46" i="1" s="1"/>
  <c r="H54" i="1"/>
  <c r="AW54" i="1" s="1"/>
  <c r="AZ54" i="1" s="1"/>
  <c r="L54" i="1"/>
  <c r="AV68" i="1"/>
  <c r="AZ68" i="1" s="1"/>
  <c r="Q68" i="1"/>
  <c r="AV73" i="1"/>
  <c r="AZ73" i="1" s="1"/>
  <c r="Q73" i="1"/>
  <c r="L79" i="1"/>
  <c r="AV84" i="1"/>
  <c r="AX84" i="1" s="1"/>
  <c r="Q84" i="1"/>
  <c r="I42" i="1"/>
  <c r="H42" i="1"/>
  <c r="AW42" i="1" s="1"/>
  <c r="AZ42" i="1" s="1"/>
  <c r="G42" i="1"/>
  <c r="AI42" i="1"/>
  <c r="Y55" i="1"/>
  <c r="G25" i="1"/>
  <c r="L32" i="1"/>
  <c r="L56" i="1"/>
  <c r="G56" i="1"/>
  <c r="I56" i="1"/>
  <c r="H56" i="1"/>
  <c r="AW56" i="1" s="1"/>
  <c r="AZ56" i="1" s="1"/>
  <c r="AZ62" i="1"/>
  <c r="AV63" i="1"/>
  <c r="Q63" i="1"/>
  <c r="I94" i="1"/>
  <c r="H94" i="1"/>
  <c r="AW94" i="1" s="1"/>
  <c r="AZ94" i="1" s="1"/>
  <c r="AI94" i="1"/>
  <c r="L94" i="1"/>
  <c r="G94" i="1"/>
  <c r="AI35" i="1"/>
  <c r="L35" i="1"/>
  <c r="R48" i="1"/>
  <c r="S48" i="1" s="1"/>
  <c r="I61" i="1"/>
  <c r="H61" i="1"/>
  <c r="AW61" i="1" s="1"/>
  <c r="L61" i="1"/>
  <c r="G61" i="1"/>
  <c r="G24" i="1"/>
  <c r="H24" i="1"/>
  <c r="AW24" i="1" s="1"/>
  <c r="AZ24" i="1" s="1"/>
  <c r="H32" i="1"/>
  <c r="AW32" i="1" s="1"/>
  <c r="AX35" i="1"/>
  <c r="R39" i="1"/>
  <c r="S39" i="1" s="1"/>
  <c r="G41" i="1"/>
  <c r="I46" i="1"/>
  <c r="BJ55" i="1"/>
  <c r="R83" i="1"/>
  <c r="S83" i="1" s="1"/>
  <c r="Z83" i="1" s="1"/>
  <c r="AX53" i="1"/>
  <c r="AI59" i="1"/>
  <c r="I59" i="1"/>
  <c r="Y63" i="1"/>
  <c r="AZ70" i="1"/>
  <c r="AI71" i="1"/>
  <c r="I71" i="1"/>
  <c r="H71" i="1"/>
  <c r="AW71" i="1" s="1"/>
  <c r="AZ71" i="1" s="1"/>
  <c r="G71" i="1"/>
  <c r="AZ74" i="1"/>
  <c r="Q74" i="1"/>
  <c r="AV74" i="1"/>
  <c r="AI37" i="1"/>
  <c r="AI45" i="1"/>
  <c r="I49" i="1"/>
  <c r="G49" i="1"/>
  <c r="L49" i="1"/>
  <c r="BJ60" i="1"/>
  <c r="L68" i="1"/>
  <c r="I68" i="1"/>
  <c r="G70" i="1"/>
  <c r="AI70" i="1"/>
  <c r="L70" i="1"/>
  <c r="I70" i="1"/>
  <c r="L71" i="1"/>
  <c r="Y82" i="1"/>
  <c r="G37" i="1"/>
  <c r="R37" i="1" s="1"/>
  <c r="S37" i="1" s="1"/>
  <c r="G45" i="1"/>
  <c r="H48" i="1"/>
  <c r="AW48" i="1" s="1"/>
  <c r="AZ48" i="1" s="1"/>
  <c r="AI48" i="1"/>
  <c r="AI49" i="1"/>
  <c r="R50" i="1"/>
  <c r="S50" i="1" s="1"/>
  <c r="AI50" i="1"/>
  <c r="L50" i="1"/>
  <c r="I50" i="1"/>
  <c r="Y60" i="1"/>
  <c r="AV65" i="1"/>
  <c r="Q65" i="1"/>
  <c r="AV66" i="1"/>
  <c r="AX66" i="1" s="1"/>
  <c r="Q66" i="1"/>
  <c r="Q90" i="1"/>
  <c r="AV90" i="1"/>
  <c r="AX90" i="1" s="1"/>
  <c r="I48" i="1"/>
  <c r="H49" i="1"/>
  <c r="AW49" i="1" s="1"/>
  <c r="AZ49" i="1" s="1"/>
  <c r="H50" i="1"/>
  <c r="AW50" i="1" s="1"/>
  <c r="AZ50" i="1" s="1"/>
  <c r="Q71" i="1"/>
  <c r="AV71" i="1"/>
  <c r="AX71" i="1" s="1"/>
  <c r="R80" i="1"/>
  <c r="S80" i="1" s="1"/>
  <c r="H81" i="1"/>
  <c r="AW81" i="1" s="1"/>
  <c r="AZ81" i="1" s="1"/>
  <c r="L81" i="1"/>
  <c r="I81" i="1"/>
  <c r="G81" i="1"/>
  <c r="Q82" i="1"/>
  <c r="Y89" i="1"/>
  <c r="AX77" i="1"/>
  <c r="AV79" i="1"/>
  <c r="AX79" i="1" s="1"/>
  <c r="Q79" i="1"/>
  <c r="Q81" i="1"/>
  <c r="H82" i="1"/>
  <c r="AW82" i="1" s="1"/>
  <c r="AZ82" i="1" s="1"/>
  <c r="L82" i="1"/>
  <c r="I82" i="1"/>
  <c r="G84" i="1"/>
  <c r="L84" i="1"/>
  <c r="I84" i="1"/>
  <c r="H84" i="1"/>
  <c r="AW84" i="1" s="1"/>
  <c r="AZ84" i="1" s="1"/>
  <c r="AI84" i="1"/>
  <c r="BJ85" i="1"/>
  <c r="H88" i="1"/>
  <c r="AW88" i="1" s="1"/>
  <c r="AZ88" i="1" s="1"/>
  <c r="AI88" i="1"/>
  <c r="I88" i="1"/>
  <c r="G88" i="1"/>
  <c r="R88" i="1" s="1"/>
  <c r="S88" i="1" s="1"/>
  <c r="BJ91" i="1"/>
  <c r="G62" i="1"/>
  <c r="AI62" i="1"/>
  <c r="L62" i="1"/>
  <c r="L63" i="1"/>
  <c r="I63" i="1"/>
  <c r="I64" i="1"/>
  <c r="H64" i="1"/>
  <c r="AW64" i="1" s="1"/>
  <c r="AZ64" i="1" s="1"/>
  <c r="G64" i="1"/>
  <c r="AI64" i="1"/>
  <c r="I66" i="1"/>
  <c r="H66" i="1"/>
  <c r="AW66" i="1" s="1"/>
  <c r="AZ77" i="1"/>
  <c r="AZ83" i="1"/>
  <c r="L85" i="1"/>
  <c r="I85" i="1"/>
  <c r="G85" i="1"/>
  <c r="H85" i="1"/>
  <c r="AW85" i="1" s="1"/>
  <c r="AI85" i="1"/>
  <c r="R86" i="1"/>
  <c r="S86" i="1" s="1"/>
  <c r="AX89" i="1"/>
  <c r="Y91" i="1"/>
  <c r="O83" i="1"/>
  <c r="M83" i="1" s="1"/>
  <c r="P83" i="1" s="1"/>
  <c r="J83" i="1" s="1"/>
  <c r="K83" i="1" s="1"/>
  <c r="AV89" i="1"/>
  <c r="AZ89" i="1" s="1"/>
  <c r="Q89" i="1"/>
  <c r="G92" i="1"/>
  <c r="AI92" i="1"/>
  <c r="L92" i="1"/>
  <c r="I92" i="1"/>
  <c r="U60" i="1"/>
  <c r="I62" i="1"/>
  <c r="AX65" i="1"/>
  <c r="U68" i="1"/>
  <c r="AX68" i="1"/>
  <c r="I69" i="1"/>
  <c r="H69" i="1"/>
  <c r="AW69" i="1" s="1"/>
  <c r="AZ69" i="1" s="1"/>
  <c r="G69" i="1"/>
  <c r="Q72" i="1"/>
  <c r="H72" i="1"/>
  <c r="AW72" i="1" s="1"/>
  <c r="AZ72" i="1" s="1"/>
  <c r="AI72" i="1"/>
  <c r="L72" i="1"/>
  <c r="I72" i="1"/>
  <c r="I78" i="1"/>
  <c r="AI78" i="1"/>
  <c r="L78" i="1"/>
  <c r="G78" i="1"/>
  <c r="AV87" i="1"/>
  <c r="AX87" i="1" s="1"/>
  <c r="Q87" i="1"/>
  <c r="U89" i="1"/>
  <c r="Y90" i="1"/>
  <c r="BJ93" i="1"/>
  <c r="I86" i="1"/>
  <c r="AI86" i="1"/>
  <c r="L86" i="1"/>
  <c r="L90" i="1"/>
  <c r="H90" i="1"/>
  <c r="AW90" i="1" s="1"/>
  <c r="L93" i="1"/>
  <c r="I93" i="1"/>
  <c r="G93" i="1"/>
  <c r="AI67" i="1"/>
  <c r="G73" i="1"/>
  <c r="G74" i="1"/>
  <c r="R75" i="1"/>
  <c r="S75" i="1" s="1"/>
  <c r="O75" i="1" s="1"/>
  <c r="M75" i="1" s="1"/>
  <c r="P75" i="1" s="1"/>
  <c r="J75" i="1" s="1"/>
  <c r="K75" i="1" s="1"/>
  <c r="AZ75" i="1"/>
  <c r="AX81" i="1"/>
  <c r="H86" i="1"/>
  <c r="AW86" i="1" s="1"/>
  <c r="AZ86" i="1" s="1"/>
  <c r="AI87" i="1"/>
  <c r="I87" i="1"/>
  <c r="AI93" i="1"/>
  <c r="G67" i="1"/>
  <c r="I73" i="1"/>
  <c r="U73" i="1"/>
  <c r="I74" i="1"/>
  <c r="U74" i="1"/>
  <c r="G76" i="1"/>
  <c r="R76" i="1" s="1"/>
  <c r="S76" i="1" s="1"/>
  <c r="L76" i="1"/>
  <c r="L77" i="1"/>
  <c r="I77" i="1"/>
  <c r="G77" i="1"/>
  <c r="H87" i="1"/>
  <c r="AW87" i="1" s="1"/>
  <c r="AI89" i="1"/>
  <c r="BJ92" i="1"/>
  <c r="AX74" i="1"/>
  <c r="U90" i="1"/>
  <c r="AB59" i="1" l="1"/>
  <c r="T46" i="1"/>
  <c r="X46" i="1" s="1"/>
  <c r="AA46" i="1"/>
  <c r="Z46" i="1"/>
  <c r="T40" i="1"/>
  <c r="X40" i="1" s="1"/>
  <c r="Z40" i="1"/>
  <c r="AA40" i="1"/>
  <c r="T76" i="1"/>
  <c r="X76" i="1" s="1"/>
  <c r="AA76" i="1"/>
  <c r="AB76" i="1" s="1"/>
  <c r="Z76" i="1"/>
  <c r="R89" i="1"/>
  <c r="S89" i="1" s="1"/>
  <c r="Y62" i="1"/>
  <c r="Q85" i="1"/>
  <c r="AV85" i="1"/>
  <c r="AX85" i="1" s="1"/>
  <c r="AA80" i="1"/>
  <c r="Z80" i="1"/>
  <c r="T80" i="1"/>
  <c r="X80" i="1" s="1"/>
  <c r="AV55" i="1"/>
  <c r="Q55" i="1"/>
  <c r="R38" i="1"/>
  <c r="S38" i="1" s="1"/>
  <c r="R41" i="1"/>
  <c r="S41" i="1" s="1"/>
  <c r="R31" i="1"/>
  <c r="S31" i="1" s="1"/>
  <c r="R72" i="1"/>
  <c r="S72" i="1" s="1"/>
  <c r="R65" i="1"/>
  <c r="S65" i="1" s="1"/>
  <c r="O65" i="1" s="1"/>
  <c r="M65" i="1" s="1"/>
  <c r="P65" i="1" s="1"/>
  <c r="J65" i="1" s="1"/>
  <c r="K65" i="1" s="1"/>
  <c r="Y24" i="1"/>
  <c r="R63" i="1"/>
  <c r="S63" i="1" s="1"/>
  <c r="Y29" i="1"/>
  <c r="Y57" i="1"/>
  <c r="Y77" i="1"/>
  <c r="Y93" i="1"/>
  <c r="T86" i="1"/>
  <c r="X86" i="1" s="1"/>
  <c r="AA86" i="1"/>
  <c r="AB86" i="1" s="1"/>
  <c r="Z86" i="1"/>
  <c r="O86" i="1"/>
  <c r="M86" i="1" s="1"/>
  <c r="P86" i="1" s="1"/>
  <c r="J86" i="1" s="1"/>
  <c r="K86" i="1" s="1"/>
  <c r="Q91" i="1"/>
  <c r="AV91" i="1"/>
  <c r="R79" i="1"/>
  <c r="S79" i="1" s="1"/>
  <c r="R71" i="1"/>
  <c r="S71" i="1" s="1"/>
  <c r="O71" i="1" s="1"/>
  <c r="M71" i="1" s="1"/>
  <c r="P71" i="1" s="1"/>
  <c r="J71" i="1" s="1"/>
  <c r="K71" i="1" s="1"/>
  <c r="AX63" i="1"/>
  <c r="AZ63" i="1"/>
  <c r="Y25" i="1"/>
  <c r="Y47" i="1"/>
  <c r="R51" i="1"/>
  <c r="S51" i="1" s="1"/>
  <c r="AA54" i="1"/>
  <c r="T54" i="1"/>
  <c r="X54" i="1" s="1"/>
  <c r="Q28" i="1"/>
  <c r="AV28" i="1"/>
  <c r="AX28" i="1" s="1"/>
  <c r="R90" i="1"/>
  <c r="S90" i="1" s="1"/>
  <c r="R67" i="1"/>
  <c r="S67" i="1" s="1"/>
  <c r="Y67" i="1"/>
  <c r="AZ85" i="1"/>
  <c r="Y84" i="1"/>
  <c r="T83" i="1"/>
  <c r="X83" i="1" s="1"/>
  <c r="AA83" i="1"/>
  <c r="AB83" i="1" s="1"/>
  <c r="R36" i="1"/>
  <c r="S36" i="1" s="1"/>
  <c r="O36" i="1" s="1"/>
  <c r="M36" i="1" s="1"/>
  <c r="P36" i="1" s="1"/>
  <c r="J36" i="1" s="1"/>
  <c r="K36" i="1" s="1"/>
  <c r="R62" i="1"/>
  <c r="S62" i="1" s="1"/>
  <c r="O62" i="1" s="1"/>
  <c r="M62" i="1" s="1"/>
  <c r="P62" i="1" s="1"/>
  <c r="J62" i="1" s="1"/>
  <c r="K62" i="1" s="1"/>
  <c r="AZ79" i="1"/>
  <c r="R29" i="1"/>
  <c r="S29" i="1" s="1"/>
  <c r="O29" i="1" s="1"/>
  <c r="M29" i="1" s="1"/>
  <c r="P29" i="1" s="1"/>
  <c r="J29" i="1" s="1"/>
  <c r="K29" i="1" s="1"/>
  <c r="Y34" i="1"/>
  <c r="Y22" i="1"/>
  <c r="R42" i="1"/>
  <c r="S42" i="1" s="1"/>
  <c r="O42" i="1" s="1"/>
  <c r="M42" i="1" s="1"/>
  <c r="P42" i="1" s="1"/>
  <c r="J42" i="1" s="1"/>
  <c r="K42" i="1" s="1"/>
  <c r="R26" i="1"/>
  <c r="S26" i="1" s="1"/>
  <c r="O26" i="1" s="1"/>
  <c r="M26" i="1" s="1"/>
  <c r="P26" i="1" s="1"/>
  <c r="J26" i="1" s="1"/>
  <c r="K26" i="1" s="1"/>
  <c r="R33" i="1"/>
  <c r="S33" i="1" s="1"/>
  <c r="AV92" i="1"/>
  <c r="Q92" i="1"/>
  <c r="T75" i="1"/>
  <c r="X75" i="1" s="1"/>
  <c r="AA75" i="1"/>
  <c r="Y92" i="1"/>
  <c r="Y85" i="1"/>
  <c r="AZ66" i="1"/>
  <c r="Z54" i="1"/>
  <c r="R45" i="1"/>
  <c r="S45" i="1" s="1"/>
  <c r="Y45" i="1"/>
  <c r="Y70" i="1"/>
  <c r="R70" i="1"/>
  <c r="S70" i="1" s="1"/>
  <c r="AZ61" i="1"/>
  <c r="O56" i="1"/>
  <c r="M56" i="1" s="1"/>
  <c r="P56" i="1" s="1"/>
  <c r="J56" i="1" s="1"/>
  <c r="K56" i="1" s="1"/>
  <c r="Y56" i="1"/>
  <c r="Y42" i="1"/>
  <c r="R68" i="1"/>
  <c r="S68" i="1" s="1"/>
  <c r="AZ43" i="1"/>
  <c r="J59" i="1"/>
  <c r="K59" i="1" s="1"/>
  <c r="Y65" i="1"/>
  <c r="Q57" i="1"/>
  <c r="AV57" i="1"/>
  <c r="AX57" i="1" s="1"/>
  <c r="AZ18" i="1"/>
  <c r="Y20" i="1"/>
  <c r="AZ39" i="1"/>
  <c r="AZ36" i="1"/>
  <c r="Y73" i="1"/>
  <c r="T48" i="1"/>
  <c r="X48" i="1" s="1"/>
  <c r="AA48" i="1"/>
  <c r="Z21" i="1"/>
  <c r="T21" i="1"/>
  <c r="X21" i="1" s="1"/>
  <c r="AA21" i="1"/>
  <c r="Y30" i="1"/>
  <c r="AA37" i="1"/>
  <c r="T37" i="1"/>
  <c r="X37" i="1" s="1"/>
  <c r="Z37" i="1"/>
  <c r="R81" i="1"/>
  <c r="S81" i="1" s="1"/>
  <c r="R84" i="1"/>
  <c r="S84" i="1" s="1"/>
  <c r="Z48" i="1"/>
  <c r="Y69" i="1"/>
  <c r="AV60" i="1"/>
  <c r="Q60" i="1"/>
  <c r="R43" i="1"/>
  <c r="S43" i="1" s="1"/>
  <c r="O43" i="1" s="1"/>
  <c r="M43" i="1" s="1"/>
  <c r="P43" i="1" s="1"/>
  <c r="J43" i="1" s="1"/>
  <c r="K43" i="1" s="1"/>
  <c r="R61" i="1"/>
  <c r="S61" i="1" s="1"/>
  <c r="O61" i="1" s="1"/>
  <c r="M61" i="1" s="1"/>
  <c r="P61" i="1" s="1"/>
  <c r="J61" i="1" s="1"/>
  <c r="K61" i="1" s="1"/>
  <c r="R58" i="1"/>
  <c r="S58" i="1" s="1"/>
  <c r="O58" i="1" s="1"/>
  <c r="M58" i="1" s="1"/>
  <c r="P58" i="1" s="1"/>
  <c r="J58" i="1" s="1"/>
  <c r="K58" i="1" s="1"/>
  <c r="R82" i="1"/>
  <c r="S82" i="1" s="1"/>
  <c r="R77" i="1"/>
  <c r="S77" i="1" s="1"/>
  <c r="AZ90" i="1"/>
  <c r="Y49" i="1"/>
  <c r="R74" i="1"/>
  <c r="S74" i="1" s="1"/>
  <c r="T35" i="1"/>
  <c r="X35" i="1" s="1"/>
  <c r="O35" i="1"/>
  <c r="M35" i="1" s="1"/>
  <c r="P35" i="1" s="1"/>
  <c r="J35" i="1" s="1"/>
  <c r="K35" i="1" s="1"/>
  <c r="AA35" i="1"/>
  <c r="Z35" i="1"/>
  <c r="Y18" i="1"/>
  <c r="T19" i="1"/>
  <c r="X19" i="1" s="1"/>
  <c r="AA19" i="1"/>
  <c r="O19" i="1"/>
  <c r="M19" i="1" s="1"/>
  <c r="P19" i="1" s="1"/>
  <c r="J19" i="1" s="1"/>
  <c r="K19" i="1" s="1"/>
  <c r="O76" i="1"/>
  <c r="M76" i="1" s="1"/>
  <c r="P76" i="1" s="1"/>
  <c r="J76" i="1" s="1"/>
  <c r="K76" i="1" s="1"/>
  <c r="Y76" i="1"/>
  <c r="O74" i="1"/>
  <c r="M74" i="1" s="1"/>
  <c r="P74" i="1" s="1"/>
  <c r="J74" i="1" s="1"/>
  <c r="K74" i="1" s="1"/>
  <c r="Y74" i="1"/>
  <c r="R87" i="1"/>
  <c r="S87" i="1" s="1"/>
  <c r="R66" i="1"/>
  <c r="S66" i="1" s="1"/>
  <c r="O37" i="1"/>
  <c r="M37" i="1" s="1"/>
  <c r="P37" i="1" s="1"/>
  <c r="J37" i="1" s="1"/>
  <c r="K37" i="1" s="1"/>
  <c r="Y37" i="1"/>
  <c r="O48" i="1"/>
  <c r="M48" i="1" s="1"/>
  <c r="P48" i="1" s="1"/>
  <c r="J48" i="1" s="1"/>
  <c r="K48" i="1" s="1"/>
  <c r="Y71" i="1"/>
  <c r="AZ32" i="1"/>
  <c r="Y32" i="1"/>
  <c r="AZ65" i="1"/>
  <c r="Y17" i="1"/>
  <c r="Y26" i="1"/>
  <c r="R56" i="1"/>
  <c r="S56" i="1" s="1"/>
  <c r="Y39" i="1"/>
  <c r="O39" i="1"/>
  <c r="M39" i="1" s="1"/>
  <c r="P39" i="1" s="1"/>
  <c r="J39" i="1" s="1"/>
  <c r="K39" i="1" s="1"/>
  <c r="R18" i="1"/>
  <c r="S18" i="1" s="1"/>
  <c r="O18" i="1" s="1"/>
  <c r="M18" i="1" s="1"/>
  <c r="P18" i="1" s="1"/>
  <c r="J18" i="1" s="1"/>
  <c r="K18" i="1" s="1"/>
  <c r="Y28" i="1"/>
  <c r="R44" i="1"/>
  <c r="S44" i="1" s="1"/>
  <c r="Q20" i="1"/>
  <c r="AV20" i="1"/>
  <c r="AX20" i="1" s="1"/>
  <c r="AV30" i="1"/>
  <c r="Q30" i="1"/>
  <c r="R25" i="1"/>
  <c r="S25" i="1" s="1"/>
  <c r="O25" i="1" s="1"/>
  <c r="M25" i="1" s="1"/>
  <c r="P25" i="1" s="1"/>
  <c r="J25" i="1" s="1"/>
  <c r="K25" i="1" s="1"/>
  <c r="R17" i="1"/>
  <c r="S17" i="1" s="1"/>
  <c r="O17" i="1" s="1"/>
  <c r="M17" i="1" s="1"/>
  <c r="P17" i="1" s="1"/>
  <c r="J17" i="1" s="1"/>
  <c r="K17" i="1" s="1"/>
  <c r="R34" i="1"/>
  <c r="S34" i="1" s="1"/>
  <c r="AZ41" i="1"/>
  <c r="T27" i="1"/>
  <c r="X27" i="1" s="1"/>
  <c r="AA27" i="1"/>
  <c r="AB27" i="1" s="1"/>
  <c r="O27" i="1"/>
  <c r="M27" i="1" s="1"/>
  <c r="P27" i="1" s="1"/>
  <c r="J27" i="1" s="1"/>
  <c r="K27" i="1" s="1"/>
  <c r="AZ87" i="1"/>
  <c r="Y78" i="1"/>
  <c r="T50" i="1"/>
  <c r="X50" i="1" s="1"/>
  <c r="AA50" i="1"/>
  <c r="Z50" i="1"/>
  <c r="O50" i="1"/>
  <c r="M50" i="1" s="1"/>
  <c r="P50" i="1" s="1"/>
  <c r="J50" i="1" s="1"/>
  <c r="K50" i="1" s="1"/>
  <c r="AZ38" i="1"/>
  <c r="R24" i="1"/>
  <c r="S24" i="1" s="1"/>
  <c r="Y52" i="1"/>
  <c r="R52" i="1"/>
  <c r="S52" i="1" s="1"/>
  <c r="O52" i="1" s="1"/>
  <c r="M52" i="1" s="1"/>
  <c r="P52" i="1" s="1"/>
  <c r="J52" i="1" s="1"/>
  <c r="K52" i="1" s="1"/>
  <c r="Y64" i="1"/>
  <c r="R64" i="1"/>
  <c r="S64" i="1" s="1"/>
  <c r="O64" i="1" s="1"/>
  <c r="M64" i="1" s="1"/>
  <c r="P64" i="1" s="1"/>
  <c r="J64" i="1" s="1"/>
  <c r="K64" i="1" s="1"/>
  <c r="R78" i="1"/>
  <c r="S78" i="1" s="1"/>
  <c r="O78" i="1" s="1"/>
  <c r="M78" i="1" s="1"/>
  <c r="P78" i="1" s="1"/>
  <c r="J78" i="1" s="1"/>
  <c r="K78" i="1" s="1"/>
  <c r="AA88" i="1"/>
  <c r="T88" i="1"/>
  <c r="X88" i="1" s="1"/>
  <c r="Z88" i="1"/>
  <c r="Y41" i="1"/>
  <c r="O21" i="1"/>
  <c r="M21" i="1" s="1"/>
  <c r="P21" i="1" s="1"/>
  <c r="J21" i="1" s="1"/>
  <c r="K21" i="1" s="1"/>
  <c r="Y21" i="1"/>
  <c r="R47" i="1"/>
  <c r="S47" i="1" s="1"/>
  <c r="O47" i="1" s="1"/>
  <c r="M47" i="1" s="1"/>
  <c r="P47" i="1" s="1"/>
  <c r="J47" i="1" s="1"/>
  <c r="K47" i="1" s="1"/>
  <c r="Y51" i="1"/>
  <c r="O54" i="1"/>
  <c r="M54" i="1" s="1"/>
  <c r="P54" i="1" s="1"/>
  <c r="J54" i="1" s="1"/>
  <c r="K54" i="1" s="1"/>
  <c r="Y54" i="1"/>
  <c r="AZ17" i="1"/>
  <c r="Y33" i="1"/>
  <c r="O33" i="1"/>
  <c r="M33" i="1" s="1"/>
  <c r="P33" i="1" s="1"/>
  <c r="J33" i="1" s="1"/>
  <c r="K33" i="1" s="1"/>
  <c r="AZ44" i="1"/>
  <c r="Y53" i="1"/>
  <c r="R53" i="1"/>
  <c r="S53" i="1" s="1"/>
  <c r="Z19" i="1"/>
  <c r="Y36" i="1"/>
  <c r="AV22" i="1"/>
  <c r="AX22" i="1" s="1"/>
  <c r="Q22" i="1"/>
  <c r="AX73" i="1"/>
  <c r="AV93" i="1"/>
  <c r="Q93" i="1"/>
  <c r="R69" i="1"/>
  <c r="S69" i="1" s="1"/>
  <c r="O69" i="1" s="1"/>
  <c r="M69" i="1" s="1"/>
  <c r="P69" i="1" s="1"/>
  <c r="J69" i="1" s="1"/>
  <c r="K69" i="1" s="1"/>
  <c r="Z75" i="1"/>
  <c r="O88" i="1"/>
  <c r="M88" i="1" s="1"/>
  <c r="P88" i="1" s="1"/>
  <c r="J88" i="1" s="1"/>
  <c r="K88" i="1" s="1"/>
  <c r="Y88" i="1"/>
  <c r="Y81" i="1"/>
  <c r="O81" i="1"/>
  <c r="M81" i="1" s="1"/>
  <c r="P81" i="1" s="1"/>
  <c r="J81" i="1" s="1"/>
  <c r="K81" i="1" s="1"/>
  <c r="AA39" i="1"/>
  <c r="T39" i="1"/>
  <c r="X39" i="1" s="1"/>
  <c r="Y61" i="1"/>
  <c r="Y94" i="1"/>
  <c r="R94" i="1"/>
  <c r="S94" i="1" s="1"/>
  <c r="R73" i="1"/>
  <c r="S73" i="1" s="1"/>
  <c r="O73" i="1" s="1"/>
  <c r="M73" i="1" s="1"/>
  <c r="P73" i="1" s="1"/>
  <c r="J73" i="1" s="1"/>
  <c r="K73" i="1" s="1"/>
  <c r="O80" i="1"/>
  <c r="M80" i="1" s="1"/>
  <c r="P80" i="1" s="1"/>
  <c r="J80" i="1" s="1"/>
  <c r="K80" i="1" s="1"/>
  <c r="Y80" i="1"/>
  <c r="Y43" i="1"/>
  <c r="O40" i="1"/>
  <c r="M40" i="1" s="1"/>
  <c r="P40" i="1" s="1"/>
  <c r="J40" i="1" s="1"/>
  <c r="K40" i="1" s="1"/>
  <c r="Y40" i="1"/>
  <c r="Y46" i="1"/>
  <c r="O46" i="1"/>
  <c r="M46" i="1" s="1"/>
  <c r="P46" i="1" s="1"/>
  <c r="J46" i="1" s="1"/>
  <c r="K46" i="1" s="1"/>
  <c r="R49" i="1"/>
  <c r="S49" i="1" s="1"/>
  <c r="Y79" i="1"/>
  <c r="O79" i="1"/>
  <c r="M79" i="1" s="1"/>
  <c r="P79" i="1" s="1"/>
  <c r="J79" i="1" s="1"/>
  <c r="K79" i="1" s="1"/>
  <c r="Z39" i="1"/>
  <c r="R23" i="1"/>
  <c r="S23" i="1" s="1"/>
  <c r="R32" i="1"/>
  <c r="S32" i="1" s="1"/>
  <c r="Y58" i="1"/>
  <c r="AB50" i="1" l="1"/>
  <c r="T84" i="1"/>
  <c r="X84" i="1" s="1"/>
  <c r="AA84" i="1"/>
  <c r="AB84" i="1" s="1"/>
  <c r="Z84" i="1"/>
  <c r="T49" i="1"/>
  <c r="X49" i="1" s="1"/>
  <c r="AA49" i="1"/>
  <c r="AB49" i="1" s="1"/>
  <c r="Z49" i="1"/>
  <c r="R93" i="1"/>
  <c r="S93" i="1" s="1"/>
  <c r="AA53" i="1"/>
  <c r="T53" i="1"/>
  <c r="X53" i="1" s="1"/>
  <c r="Z53" i="1"/>
  <c r="T94" i="1"/>
  <c r="X94" i="1" s="1"/>
  <c r="Z94" i="1"/>
  <c r="AA94" i="1"/>
  <c r="AA66" i="1"/>
  <c r="T66" i="1"/>
  <c r="X66" i="1" s="1"/>
  <c r="Z66" i="1"/>
  <c r="O66" i="1"/>
  <c r="M66" i="1" s="1"/>
  <c r="P66" i="1" s="1"/>
  <c r="J66" i="1" s="1"/>
  <c r="K66" i="1" s="1"/>
  <c r="O84" i="1"/>
  <c r="M84" i="1" s="1"/>
  <c r="P84" i="1" s="1"/>
  <c r="J84" i="1" s="1"/>
  <c r="K84" i="1" s="1"/>
  <c r="R91" i="1"/>
  <c r="S91" i="1" s="1"/>
  <c r="T41" i="1"/>
  <c r="X41" i="1" s="1"/>
  <c r="AA41" i="1"/>
  <c r="Z41" i="1"/>
  <c r="AB80" i="1"/>
  <c r="AA25" i="1"/>
  <c r="T25" i="1"/>
  <c r="X25" i="1" s="1"/>
  <c r="Z25" i="1"/>
  <c r="T74" i="1"/>
  <c r="X74" i="1" s="1"/>
  <c r="AA74" i="1"/>
  <c r="Z74" i="1"/>
  <c r="AB37" i="1"/>
  <c r="R57" i="1"/>
  <c r="S57" i="1" s="1"/>
  <c r="AA45" i="1"/>
  <c r="T45" i="1"/>
  <c r="X45" i="1" s="1"/>
  <c r="Z45" i="1"/>
  <c r="AB75" i="1"/>
  <c r="AA42" i="1"/>
  <c r="Z42" i="1"/>
  <c r="T42" i="1"/>
  <c r="X42" i="1" s="1"/>
  <c r="T62" i="1"/>
  <c r="X62" i="1" s="1"/>
  <c r="AA62" i="1"/>
  <c r="Z62" i="1"/>
  <c r="T65" i="1"/>
  <c r="X65" i="1" s="1"/>
  <c r="AA65" i="1"/>
  <c r="Z65" i="1"/>
  <c r="Z67" i="1"/>
  <c r="T67" i="1"/>
  <c r="X67" i="1" s="1"/>
  <c r="AA67" i="1"/>
  <c r="Z64" i="1"/>
  <c r="AA64" i="1"/>
  <c r="AB64" i="1" s="1"/>
  <c r="T64" i="1"/>
  <c r="X64" i="1" s="1"/>
  <c r="T56" i="1"/>
  <c r="X56" i="1" s="1"/>
  <c r="AA56" i="1"/>
  <c r="Z56" i="1"/>
  <c r="AB19" i="1"/>
  <c r="T58" i="1"/>
  <c r="X58" i="1" s="1"/>
  <c r="AA58" i="1"/>
  <c r="Z58" i="1"/>
  <c r="R28" i="1"/>
  <c r="S28" i="1" s="1"/>
  <c r="O41" i="1"/>
  <c r="M41" i="1" s="1"/>
  <c r="P41" i="1" s="1"/>
  <c r="J41" i="1" s="1"/>
  <c r="K41" i="1" s="1"/>
  <c r="R30" i="1"/>
  <c r="S30" i="1" s="1"/>
  <c r="AA18" i="1"/>
  <c r="AB18" i="1" s="1"/>
  <c r="T18" i="1"/>
  <c r="X18" i="1" s="1"/>
  <c r="Z18" i="1"/>
  <c r="AA87" i="1"/>
  <c r="T87" i="1"/>
  <c r="X87" i="1" s="1"/>
  <c r="O87" i="1"/>
  <c r="M87" i="1" s="1"/>
  <c r="P87" i="1" s="1"/>
  <c r="J87" i="1" s="1"/>
  <c r="K87" i="1" s="1"/>
  <c r="Z87" i="1"/>
  <c r="O49" i="1"/>
  <c r="M49" i="1" s="1"/>
  <c r="P49" i="1" s="1"/>
  <c r="J49" i="1" s="1"/>
  <c r="K49" i="1" s="1"/>
  <c r="O45" i="1"/>
  <c r="M45" i="1" s="1"/>
  <c r="P45" i="1" s="1"/>
  <c r="J45" i="1" s="1"/>
  <c r="K45" i="1" s="1"/>
  <c r="AB54" i="1"/>
  <c r="T38" i="1"/>
  <c r="X38" i="1" s="1"/>
  <c r="AA38" i="1"/>
  <c r="O38" i="1"/>
  <c r="M38" i="1" s="1"/>
  <c r="P38" i="1" s="1"/>
  <c r="J38" i="1" s="1"/>
  <c r="K38" i="1" s="1"/>
  <c r="Z38" i="1"/>
  <c r="R85" i="1"/>
  <c r="S85" i="1" s="1"/>
  <c r="AB40" i="1"/>
  <c r="AA69" i="1"/>
  <c r="T69" i="1"/>
  <c r="X69" i="1" s="1"/>
  <c r="Z69" i="1"/>
  <c r="AA72" i="1"/>
  <c r="T72" i="1"/>
  <c r="X72" i="1" s="1"/>
  <c r="Z72" i="1"/>
  <c r="O72" i="1"/>
  <c r="M72" i="1" s="1"/>
  <c r="P72" i="1" s="1"/>
  <c r="J72" i="1" s="1"/>
  <c r="K72" i="1" s="1"/>
  <c r="AA34" i="1"/>
  <c r="AB34" i="1" s="1"/>
  <c r="T34" i="1"/>
  <c r="X34" i="1" s="1"/>
  <c r="Z34" i="1"/>
  <c r="AA43" i="1"/>
  <c r="T43" i="1"/>
  <c r="X43" i="1" s="1"/>
  <c r="Z43" i="1"/>
  <c r="AB21" i="1"/>
  <c r="AX92" i="1"/>
  <c r="AZ92" i="1"/>
  <c r="AA36" i="1"/>
  <c r="T36" i="1"/>
  <c r="X36" i="1" s="1"/>
  <c r="Z36" i="1"/>
  <c r="O67" i="1"/>
  <c r="M67" i="1" s="1"/>
  <c r="P67" i="1" s="1"/>
  <c r="J67" i="1" s="1"/>
  <c r="K67" i="1" s="1"/>
  <c r="AA51" i="1"/>
  <c r="Z51" i="1"/>
  <c r="T51" i="1"/>
  <c r="X51" i="1" s="1"/>
  <c r="AA71" i="1"/>
  <c r="Z71" i="1"/>
  <c r="T71" i="1"/>
  <c r="X71" i="1" s="1"/>
  <c r="R55" i="1"/>
  <c r="S55" i="1" s="1"/>
  <c r="Z32" i="1"/>
  <c r="T32" i="1"/>
  <c r="X32" i="1" s="1"/>
  <c r="AA32" i="1"/>
  <c r="AB32" i="1" s="1"/>
  <c r="AB39" i="1"/>
  <c r="AX93" i="1"/>
  <c r="AZ93" i="1"/>
  <c r="O51" i="1"/>
  <c r="M51" i="1" s="1"/>
  <c r="P51" i="1" s="1"/>
  <c r="J51" i="1" s="1"/>
  <c r="K51" i="1" s="1"/>
  <c r="R20" i="1"/>
  <c r="S20" i="1" s="1"/>
  <c r="AB35" i="1"/>
  <c r="T77" i="1"/>
  <c r="X77" i="1" s="1"/>
  <c r="AA77" i="1"/>
  <c r="AB77" i="1" s="1"/>
  <c r="Z77" i="1"/>
  <c r="AA81" i="1"/>
  <c r="AB81" i="1" s="1"/>
  <c r="T81" i="1"/>
  <c r="X81" i="1" s="1"/>
  <c r="Z81" i="1"/>
  <c r="T70" i="1"/>
  <c r="X70" i="1" s="1"/>
  <c r="AA70" i="1"/>
  <c r="Z70" i="1"/>
  <c r="T90" i="1"/>
  <c r="X90" i="1" s="1"/>
  <c r="AA90" i="1"/>
  <c r="O90" i="1"/>
  <c r="M90" i="1" s="1"/>
  <c r="P90" i="1" s="1"/>
  <c r="J90" i="1" s="1"/>
  <c r="K90" i="1" s="1"/>
  <c r="Z90" i="1"/>
  <c r="AA79" i="1"/>
  <c r="Z79" i="1"/>
  <c r="T79" i="1"/>
  <c r="X79" i="1" s="1"/>
  <c r="T63" i="1"/>
  <c r="X63" i="1" s="1"/>
  <c r="AA63" i="1"/>
  <c r="AB63" i="1" s="1"/>
  <c r="O63" i="1"/>
  <c r="M63" i="1" s="1"/>
  <c r="P63" i="1" s="1"/>
  <c r="J63" i="1" s="1"/>
  <c r="K63" i="1" s="1"/>
  <c r="Z63" i="1"/>
  <c r="AZ28" i="1"/>
  <c r="AZ55" i="1"/>
  <c r="AX55" i="1"/>
  <c r="R60" i="1"/>
  <c r="S60" i="1" s="1"/>
  <c r="T68" i="1"/>
  <c r="X68" i="1" s="1"/>
  <c r="AA68" i="1"/>
  <c r="O68" i="1"/>
  <c r="M68" i="1" s="1"/>
  <c r="P68" i="1" s="1"/>
  <c r="J68" i="1" s="1"/>
  <c r="K68" i="1" s="1"/>
  <c r="Z68" i="1"/>
  <c r="AA33" i="1"/>
  <c r="T33" i="1"/>
  <c r="X33" i="1" s="1"/>
  <c r="Z33" i="1"/>
  <c r="O34" i="1"/>
  <c r="M34" i="1" s="1"/>
  <c r="P34" i="1" s="1"/>
  <c r="J34" i="1" s="1"/>
  <c r="K34" i="1" s="1"/>
  <c r="AA89" i="1"/>
  <c r="T89" i="1"/>
  <c r="X89" i="1" s="1"/>
  <c r="Z89" i="1"/>
  <c r="O89" i="1"/>
  <c r="M89" i="1" s="1"/>
  <c r="P89" i="1" s="1"/>
  <c r="J89" i="1" s="1"/>
  <c r="K89" i="1" s="1"/>
  <c r="AB46" i="1"/>
  <c r="AA52" i="1"/>
  <c r="Z52" i="1"/>
  <c r="T52" i="1"/>
  <c r="X52" i="1" s="1"/>
  <c r="AZ30" i="1"/>
  <c r="AX30" i="1"/>
  <c r="AA61" i="1"/>
  <c r="T61" i="1"/>
  <c r="X61" i="1" s="1"/>
  <c r="Z61" i="1"/>
  <c r="R92" i="1"/>
  <c r="S92" i="1" s="1"/>
  <c r="AA73" i="1"/>
  <c r="T73" i="1"/>
  <c r="X73" i="1" s="1"/>
  <c r="Z73" i="1"/>
  <c r="O53" i="1"/>
  <c r="M53" i="1" s="1"/>
  <c r="P53" i="1" s="1"/>
  <c r="J53" i="1" s="1"/>
  <c r="K53" i="1" s="1"/>
  <c r="AB88" i="1"/>
  <c r="AZ22" i="1"/>
  <c r="AZ57" i="1"/>
  <c r="T23" i="1"/>
  <c r="X23" i="1" s="1"/>
  <c r="AA23" i="1"/>
  <c r="O23" i="1"/>
  <c r="M23" i="1" s="1"/>
  <c r="P23" i="1" s="1"/>
  <c r="J23" i="1" s="1"/>
  <c r="K23" i="1" s="1"/>
  <c r="Z23" i="1"/>
  <c r="O94" i="1"/>
  <c r="M94" i="1" s="1"/>
  <c r="P94" i="1" s="1"/>
  <c r="J94" i="1" s="1"/>
  <c r="K94" i="1" s="1"/>
  <c r="R22" i="1"/>
  <c r="S22" i="1" s="1"/>
  <c r="T47" i="1"/>
  <c r="X47" i="1" s="1"/>
  <c r="AA47" i="1"/>
  <c r="Z47" i="1"/>
  <c r="T78" i="1"/>
  <c r="X78" i="1" s="1"/>
  <c r="AA78" i="1"/>
  <c r="Z78" i="1"/>
  <c r="Z24" i="1"/>
  <c r="T24" i="1"/>
  <c r="X24" i="1" s="1"/>
  <c r="AA24" i="1"/>
  <c r="AA17" i="1"/>
  <c r="T17" i="1"/>
  <c r="X17" i="1" s="1"/>
  <c r="Z17" i="1"/>
  <c r="AA44" i="1"/>
  <c r="T44" i="1"/>
  <c r="X44" i="1" s="1"/>
  <c r="Z44" i="1"/>
  <c r="O44" i="1"/>
  <c r="M44" i="1" s="1"/>
  <c r="P44" i="1" s="1"/>
  <c r="J44" i="1" s="1"/>
  <c r="K44" i="1" s="1"/>
  <c r="AZ20" i="1"/>
  <c r="O32" i="1"/>
  <c r="M32" i="1" s="1"/>
  <c r="P32" i="1" s="1"/>
  <c r="J32" i="1" s="1"/>
  <c r="K32" i="1" s="1"/>
  <c r="AA82" i="1"/>
  <c r="T82" i="1"/>
  <c r="X82" i="1" s="1"/>
  <c r="Z82" i="1"/>
  <c r="O82" i="1"/>
  <c r="M82" i="1" s="1"/>
  <c r="P82" i="1" s="1"/>
  <c r="J82" i="1" s="1"/>
  <c r="K82" i="1" s="1"/>
  <c r="AZ60" i="1"/>
  <c r="AX60" i="1"/>
  <c r="AB48" i="1"/>
  <c r="O70" i="1"/>
  <c r="M70" i="1" s="1"/>
  <c r="P70" i="1" s="1"/>
  <c r="J70" i="1" s="1"/>
  <c r="K70" i="1" s="1"/>
  <c r="AA26" i="1"/>
  <c r="T26" i="1"/>
  <c r="X26" i="1" s="1"/>
  <c r="Z26" i="1"/>
  <c r="Z29" i="1"/>
  <c r="AA29" i="1"/>
  <c r="AB29" i="1" s="1"/>
  <c r="T29" i="1"/>
  <c r="X29" i="1" s="1"/>
  <c r="AX91" i="1"/>
  <c r="AZ91" i="1"/>
  <c r="O77" i="1"/>
  <c r="M77" i="1" s="1"/>
  <c r="P77" i="1" s="1"/>
  <c r="J77" i="1" s="1"/>
  <c r="K77" i="1" s="1"/>
  <c r="O24" i="1"/>
  <c r="M24" i="1" s="1"/>
  <c r="P24" i="1" s="1"/>
  <c r="J24" i="1" s="1"/>
  <c r="K24" i="1" s="1"/>
  <c r="T31" i="1"/>
  <c r="X31" i="1" s="1"/>
  <c r="AA31" i="1"/>
  <c r="O31" i="1"/>
  <c r="M31" i="1" s="1"/>
  <c r="P31" i="1" s="1"/>
  <c r="J31" i="1" s="1"/>
  <c r="K31" i="1" s="1"/>
  <c r="Z31" i="1"/>
  <c r="AB26" i="1" l="1"/>
  <c r="AB82" i="1"/>
  <c r="AB71" i="1"/>
  <c r="AB61" i="1"/>
  <c r="AB89" i="1"/>
  <c r="AB38" i="1"/>
  <c r="AB87" i="1"/>
  <c r="AB25" i="1"/>
  <c r="AB53" i="1"/>
  <c r="AB31" i="1"/>
  <c r="AB23" i="1"/>
  <c r="AB73" i="1"/>
  <c r="AB43" i="1"/>
  <c r="AA60" i="1"/>
  <c r="AB60" i="1" s="1"/>
  <c r="T60" i="1"/>
  <c r="X60" i="1" s="1"/>
  <c r="O60" i="1"/>
  <c r="M60" i="1" s="1"/>
  <c r="P60" i="1" s="1"/>
  <c r="J60" i="1" s="1"/>
  <c r="K60" i="1" s="1"/>
  <c r="Z60" i="1"/>
  <c r="T93" i="1"/>
  <c r="X93" i="1" s="1"/>
  <c r="AA93" i="1"/>
  <c r="Z93" i="1"/>
  <c r="O93" i="1"/>
  <c r="M93" i="1" s="1"/>
  <c r="P93" i="1" s="1"/>
  <c r="J93" i="1" s="1"/>
  <c r="K93" i="1" s="1"/>
  <c r="AB24" i="1"/>
  <c r="AB52" i="1"/>
  <c r="T30" i="1"/>
  <c r="X30" i="1" s="1"/>
  <c r="AA30" i="1"/>
  <c r="Z30" i="1"/>
  <c r="O30" i="1"/>
  <c r="M30" i="1" s="1"/>
  <c r="P30" i="1" s="1"/>
  <c r="J30" i="1" s="1"/>
  <c r="K30" i="1" s="1"/>
  <c r="AB17" i="1"/>
  <c r="AB47" i="1"/>
  <c r="T92" i="1"/>
  <c r="X92" i="1" s="1"/>
  <c r="AA92" i="1"/>
  <c r="Z92" i="1"/>
  <c r="O92" i="1"/>
  <c r="M92" i="1" s="1"/>
  <c r="P92" i="1" s="1"/>
  <c r="J92" i="1" s="1"/>
  <c r="K92" i="1" s="1"/>
  <c r="AB70" i="1"/>
  <c r="AB51" i="1"/>
  <c r="AB56" i="1"/>
  <c r="AB42" i="1"/>
  <c r="AB41" i="1"/>
  <c r="AB66" i="1"/>
  <c r="T22" i="1"/>
  <c r="X22" i="1" s="1"/>
  <c r="AA22" i="1"/>
  <c r="Z22" i="1"/>
  <c r="O22" i="1"/>
  <c r="M22" i="1" s="1"/>
  <c r="P22" i="1" s="1"/>
  <c r="J22" i="1" s="1"/>
  <c r="K22" i="1" s="1"/>
  <c r="AB33" i="1"/>
  <c r="AB79" i="1"/>
  <c r="T20" i="1"/>
  <c r="X20" i="1" s="1"/>
  <c r="AA20" i="1"/>
  <c r="Z20" i="1"/>
  <c r="O20" i="1"/>
  <c r="M20" i="1" s="1"/>
  <c r="P20" i="1" s="1"/>
  <c r="J20" i="1" s="1"/>
  <c r="K20" i="1" s="1"/>
  <c r="AB72" i="1"/>
  <c r="AB65" i="1"/>
  <c r="AB74" i="1"/>
  <c r="AB94" i="1"/>
  <c r="AA55" i="1"/>
  <c r="T55" i="1"/>
  <c r="X55" i="1" s="1"/>
  <c r="O55" i="1"/>
  <c r="M55" i="1" s="1"/>
  <c r="P55" i="1" s="1"/>
  <c r="J55" i="1" s="1"/>
  <c r="K55" i="1" s="1"/>
  <c r="Z55" i="1"/>
  <c r="T28" i="1"/>
  <c r="X28" i="1" s="1"/>
  <c r="AA28" i="1"/>
  <c r="Z28" i="1"/>
  <c r="O28" i="1"/>
  <c r="M28" i="1" s="1"/>
  <c r="P28" i="1" s="1"/>
  <c r="J28" i="1" s="1"/>
  <c r="K28" i="1" s="1"/>
  <c r="T91" i="1"/>
  <c r="X91" i="1" s="1"/>
  <c r="AA91" i="1"/>
  <c r="Z91" i="1"/>
  <c r="O91" i="1"/>
  <c r="M91" i="1" s="1"/>
  <c r="P91" i="1" s="1"/>
  <c r="J91" i="1" s="1"/>
  <c r="K91" i="1" s="1"/>
  <c r="AB44" i="1"/>
  <c r="AB78" i="1"/>
  <c r="AB68" i="1"/>
  <c r="AB90" i="1"/>
  <c r="AB36" i="1"/>
  <c r="AB69" i="1"/>
  <c r="AB58" i="1"/>
  <c r="AB62" i="1"/>
  <c r="AB45" i="1"/>
  <c r="AB67" i="1"/>
  <c r="T57" i="1"/>
  <c r="X57" i="1" s="1"/>
  <c r="Z57" i="1"/>
  <c r="AA57" i="1"/>
  <c r="AB57" i="1" s="1"/>
  <c r="O57" i="1"/>
  <c r="M57" i="1" s="1"/>
  <c r="P57" i="1" s="1"/>
  <c r="J57" i="1" s="1"/>
  <c r="K57" i="1" s="1"/>
  <c r="T85" i="1"/>
  <c r="X85" i="1" s="1"/>
  <c r="AA85" i="1"/>
  <c r="Z85" i="1"/>
  <c r="O85" i="1"/>
  <c r="M85" i="1" s="1"/>
  <c r="P85" i="1" s="1"/>
  <c r="J85" i="1" s="1"/>
  <c r="K85" i="1" s="1"/>
  <c r="AB55" i="1" l="1"/>
  <c r="AB28" i="1"/>
  <c r="AB93" i="1"/>
  <c r="AB30" i="1"/>
  <c r="AB85" i="1"/>
  <c r="AB91" i="1"/>
  <c r="AB20" i="1"/>
  <c r="AB92" i="1"/>
  <c r="AB22" i="1"/>
</calcChain>
</file>

<file path=xl/sharedStrings.xml><?xml version="1.0" encoding="utf-8"?>
<sst xmlns="http://schemas.openxmlformats.org/spreadsheetml/2006/main" count="1094" uniqueCount="490">
  <si>
    <t>File opened</t>
  </si>
  <si>
    <t>2023-05-24 11:51:42</t>
  </si>
  <si>
    <t>Console s/n</t>
  </si>
  <si>
    <t>68C-831546</t>
  </si>
  <si>
    <t>Console ver</t>
  </si>
  <si>
    <t>Bluestem v.1.3.4</t>
  </si>
  <si>
    <t>Scripts ver</t>
  </si>
  <si>
    <t>2018.05  1.3.4, Mar 2018</t>
  </si>
  <si>
    <t>Head s/n</t>
  </si>
  <si>
    <t>68H-891546</t>
  </si>
  <si>
    <t>Head ver</t>
  </si>
  <si>
    <t>1.3.0</t>
  </si>
  <si>
    <t>Head cal</t>
  </si>
  <si>
    <t>{"co2bzero": "0.956083", "h2oazero": "1.09778", "ssb_ref": "34260.8", "co2bspanconc1": "2500", "flowazero": "0.31195", "h2obspan2a": "0.0692186", "h2obzero": "1.10204", "h2obspanconc1": "12.27", "h2obspan2b": "0.0691233", "ssa_ref": "34202.9", "h2obspan1": "0.998622", "h2oaspanconc1": "12.27", "co2aspan2": "-0.0280352", "h2oaspan2b": "0.0690461", "co2bspan2a": "0.289677", "h2oaspanconc2": "0", "h2oaspan2": "0", "h2oaspan2a": "0.0688822", "co2azero": "0.956047", "oxygen": "21", "co2aspan2b": "0.285496", "co2bspan1": "0.999307", "flowmeterzero": "0.987779", "h2oaspan1": "1.00238", "flowbzero": "0.28845", "h2obspan2": "0", "co2aspan2a": "0.288024", "tazero": "0.200024", "chamberpressurezero": "2.51199", "tbzero": "0.305447", "co2bspan2": "-0.0282607", "co2bspanconc2": "301.5", "h2obspanconc2": "0", "co2aspanconc1": "2500", "co2aspan1": "0.999297", "co2aspanconc2": "301.5", "co2bspan2b": "0.287104"}</t>
  </si>
  <si>
    <t>Chamber type</t>
  </si>
  <si>
    <t>6800-01A</t>
  </si>
  <si>
    <t>Chamber s/n</t>
  </si>
  <si>
    <t>MPF-651423</t>
  </si>
  <si>
    <t>Chamber rev</t>
  </si>
  <si>
    <t>0</t>
  </si>
  <si>
    <t>Chamber cal</t>
  </si>
  <si>
    <t>Fluorometer</t>
  </si>
  <si>
    <t>Flr. Version</t>
  </si>
  <si>
    <t>1.3.1</t>
  </si>
  <si>
    <t>11:51:42</t>
  </si>
  <si>
    <t>Stability Definition:	ΔCO2 (Meas2): Slp&lt;0.5	ΔH2O (Meas2): Slp&lt;0.1	F (FlrLS): Slp&lt;1</t>
  </si>
  <si>
    <t>SysConst</t>
  </si>
  <si>
    <t>AvgTime</t>
  </si>
  <si>
    <t>Oxygen</t>
  </si>
  <si>
    <t>21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</si>
  <si>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</si>
  <si>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</si>
  <si>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</si>
  <si>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</si>
  <si>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</si>
  <si>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</si>
  <si>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</si>
  <si>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</si>
  <si>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</si>
  <si>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</si>
  <si>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</si>
  <si>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</si>
  <si>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</si>
  <si>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</si>
  <si>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</si>
  <si>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</si>
  <si>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</si>
  <si>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</si>
  <si>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</si>
  <si>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</si>
  <si>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</si>
  <si>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</si>
  <si>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</si>
  <si>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</si>
  <si>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</si>
  <si>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</si>
  <si>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</si>
  <si>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</si>
  <si>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</si>
  <si>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</si>
  <si>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</si>
  <si>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</si>
  <si>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</si>
  <si>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</si>
  <si>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</si>
  <si>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</si>
  <si>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</si>
  <si>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</si>
  <si>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</si>
  <si>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</si>
  <si>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1.93077 83.7712 382.632 623.229 865.287 1064.44 1254.53 1425.21</t>
  </si>
  <si>
    <t>Fs_true</t>
  </si>
  <si>
    <t>0.406176 101.51 401.807 601.197 800.511 1001.43 1201.05 1400.92</t>
  </si>
  <si>
    <t>leak_wt</t>
  </si>
  <si>
    <t>Sys</t>
  </si>
  <si>
    <t>GasEx</t>
  </si>
  <si>
    <t>Leak</t>
  </si>
  <si>
    <t>FLR</t>
  </si>
  <si>
    <t>LeafQ</t>
  </si>
  <si>
    <t>Meas</t>
  </si>
  <si>
    <t>FlrLS</t>
  </si>
  <si>
    <t>FlrStats</t>
  </si>
  <si>
    <t>Match</t>
  </si>
  <si>
    <t>Stability</t>
  </si>
  <si>
    <t>Status</t>
  </si>
  <si>
    <t>obs</t>
  </si>
  <si>
    <t>time</t>
  </si>
  <si>
    <t>elapsed</t>
  </si>
  <si>
    <t>date</t>
  </si>
  <si>
    <t>hhmmss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</si>
  <si>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</si>
  <si>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</si>
  <si>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</si>
  <si>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</si>
  <si>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</si>
  <si>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</si>
  <si>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</si>
  <si>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</si>
  <si>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</si>
  <si>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</si>
  <si>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</si>
  <si>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</si>
  <si>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</si>
  <si>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</si>
  <si>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</si>
  <si>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</si>
  <si>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</si>
  <si>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</si>
  <si>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</si>
  <si>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</si>
  <si>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</si>
  <si>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</si>
  <si>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</si>
  <si>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</si>
  <si>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</si>
  <si>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</si>
  <si>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</si>
  <si>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</si>
  <si>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</si>
  <si>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</si>
  <si>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</si>
  <si>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</si>
  <si>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</si>
  <si>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</si>
  <si>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</si>
  <si>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</si>
  <si>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</si>
  <si>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</si>
  <si>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</si>
  <si>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</si>
  <si>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</si>
  <si>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</si>
  <si>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</si>
  <si>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</si>
  <si>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</si>
  <si>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</si>
  <si>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</si>
  <si>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</si>
  <si>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</si>
  <si>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</si>
  <si>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</si>
  <si>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</si>
  <si>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</si>
  <si>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</si>
  <si>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</si>
  <si>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</si>
  <si>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</si>
  <si>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</si>
  <si>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</si>
  <si>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</si>
  <si>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</si>
  <si>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</si>
  <si>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</si>
  <si>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</si>
  <si>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</si>
  <si>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</si>
  <si>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</si>
  <si>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</si>
  <si>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</si>
  <si>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</si>
  <si>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</si>
  <si>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</si>
  <si>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</si>
  <si>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</si>
  <si>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</si>
  <si>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</si>
  <si>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</si>
  <si>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</si>
  <si>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</si>
  <si>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</si>
  <si>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</si>
  <si>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</si>
  <si>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</si>
  <si>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</si>
  <si>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</si>
  <si>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</si>
  <si>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</si>
  <si>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</si>
  <si>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</si>
  <si>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</si>
  <si>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</si>
  <si>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</si>
  <si>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</si>
  <si>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</si>
  <si>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</si>
  <si>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</si>
  <si>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</si>
  <si>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</si>
  <si>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</si>
  <si>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</si>
  <si>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</si>
  <si>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</si>
  <si>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</si>
  <si>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</si>
  <si>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</si>
  <si>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</si>
  <si>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</si>
  <si>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</si>
  <si>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</si>
  <si>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</si>
  <si>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</si>
  <si>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</si>
  <si>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</si>
  <si>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</si>
  <si>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</si>
  <si>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</si>
  <si>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</si>
  <si>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</si>
  <si>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</si>
  <si>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</si>
  <si>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</si>
  <si>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</si>
  <si>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</si>
  <si>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</si>
  <si>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</si>
  <si>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</si>
  <si>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</si>
  <si>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</si>
  <si>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</si>
  <si>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</si>
  <si>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</si>
  <si>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</si>
  <si>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</si>
  <si>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</si>
  <si>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</si>
  <si>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</si>
  <si>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</si>
  <si>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</si>
  <si>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</si>
  <si>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</si>
  <si>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</si>
  <si>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</si>
  <si>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</si>
  <si>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</si>
  <si>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</si>
  <si>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</si>
  <si>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</si>
  <si>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</si>
  <si>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</si>
  <si>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</si>
  <si>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</si>
  <si>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</si>
  <si>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</si>
  <si>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</si>
  <si>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</si>
  <si>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</si>
  <si>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</si>
  <si>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</si>
  <si>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</si>
  <si>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20230524 11:53:45</t>
  </si>
  <si>
    <t>11:53:45</t>
  </si>
  <si>
    <t>MPF-12214-20230524-11_43_17</t>
  </si>
  <si>
    <t>MPF-12215-20230524-11_53_46</t>
  </si>
  <si>
    <t>-</t>
  </si>
  <si>
    <t>0: Broadleaf</t>
  </si>
  <si>
    <t>11:52:36</t>
  </si>
  <si>
    <t>3/3</t>
  </si>
  <si>
    <t>20230524 11:54:45</t>
  </si>
  <si>
    <t>11:54:45</t>
  </si>
  <si>
    <t>MPF-12216-20230524-11_54_46</t>
  </si>
  <si>
    <t>2/3</t>
  </si>
  <si>
    <t>20230524 11:55:45</t>
  </si>
  <si>
    <t>11:55:45</t>
  </si>
  <si>
    <t>MPF-12217-20230524-11_55_46</t>
  </si>
  <si>
    <t>20230524 11:56:45</t>
  </si>
  <si>
    <t>11:56:45</t>
  </si>
  <si>
    <t>MPF-12218-20230524-11_56_46</t>
  </si>
  <si>
    <t>20230524 11:57:45</t>
  </si>
  <si>
    <t>11:57:45</t>
  </si>
  <si>
    <t>MPF-12219-20230524-11_57_46</t>
  </si>
  <si>
    <t>20230524 11:58:45</t>
  </si>
  <si>
    <t>11:58:45</t>
  </si>
  <si>
    <t>MPF-12220-20230524-11_58_46</t>
  </si>
  <si>
    <t>20230524 11:59:45</t>
  </si>
  <si>
    <t>11:59:45</t>
  </si>
  <si>
    <t>MPF-12221-20230524-11_59_46</t>
  </si>
  <si>
    <t>20230524 12:00:45</t>
  </si>
  <si>
    <t>12:00:45</t>
  </si>
  <si>
    <t>MPF-12222-20230524-12_00_46</t>
  </si>
  <si>
    <t>20230524 12:01:45</t>
  </si>
  <si>
    <t>12:01:45</t>
  </si>
  <si>
    <t>MPF-12223-20230524-12_01_46</t>
  </si>
  <si>
    <t>20230524 12:02:45</t>
  </si>
  <si>
    <t>12:02:45</t>
  </si>
  <si>
    <t>MPF-12224-20230524-12_02_46</t>
  </si>
  <si>
    <t>20230524 12:03:45</t>
  </si>
  <si>
    <t>12:03:45</t>
  </si>
  <si>
    <t>MPF-12225-20230524-12_03_46</t>
  </si>
  <si>
    <t>20230524 12:04:45</t>
  </si>
  <si>
    <t>12:04:45</t>
  </si>
  <si>
    <t>MPF-12226-20230524-12_04_46</t>
  </si>
  <si>
    <t>20230524 12:05:45</t>
  </si>
  <si>
    <t>12:05:45</t>
  </si>
  <si>
    <t>MPF-12227-20230524-12_05_46</t>
  </si>
  <si>
    <t>20230524 12:06:45</t>
  </si>
  <si>
    <t>12:06:45</t>
  </si>
  <si>
    <t>MPF-12228-20230524-12_06_46</t>
  </si>
  <si>
    <t>20230524 12:07:45</t>
  </si>
  <si>
    <t>12:07:45</t>
  </si>
  <si>
    <t>MPF-12229-20230524-12_07_46</t>
  </si>
  <si>
    <t>20230524 12:08:45</t>
  </si>
  <si>
    <t>12:08:45</t>
  </si>
  <si>
    <t>MPF-12230-20230524-12_08_46</t>
  </si>
  <si>
    <t>20230524 12:09:45</t>
  </si>
  <si>
    <t>12:09:45</t>
  </si>
  <si>
    <t>MPF-12231-20230524-12_09_46</t>
  </si>
  <si>
    <t>20230524 12:10:45</t>
  </si>
  <si>
    <t>12:10:45</t>
  </si>
  <si>
    <t>MPF-12232-20230524-12_10_46</t>
  </si>
  <si>
    <t>20230524 12:11:45</t>
  </si>
  <si>
    <t>12:11:45</t>
  </si>
  <si>
    <t>MPF-12233-20230524-12_11_46</t>
  </si>
  <si>
    <t>20230524 12:12:45</t>
  </si>
  <si>
    <t>12:12:45</t>
  </si>
  <si>
    <t>MPF-12234-20230524-12_12_46</t>
  </si>
  <si>
    <t>20230524 12:13:45</t>
  </si>
  <si>
    <t>12:13:45</t>
  </si>
  <si>
    <t>MPF-12235-20230524-12_13_46</t>
  </si>
  <si>
    <t>20230524 12:14:45</t>
  </si>
  <si>
    <t>12:14:45</t>
  </si>
  <si>
    <t>MPF-12236-20230524-12_14_46</t>
  </si>
  <si>
    <t>20230524 12:15:45</t>
  </si>
  <si>
    <t>12:15:45</t>
  </si>
  <si>
    <t>MPF-12237-20230524-12_15_46</t>
  </si>
  <si>
    <t>20230524 12:16:45</t>
  </si>
  <si>
    <t>12:16:45</t>
  </si>
  <si>
    <t>MPF-12238-20230524-12_16_47</t>
  </si>
  <si>
    <t>20230524 12:17:45</t>
  </si>
  <si>
    <t>12:17:45</t>
  </si>
  <si>
    <t>MPF-12239-20230524-12_17_46</t>
  </si>
  <si>
    <t>20230524 12:18:45</t>
  </si>
  <si>
    <t>12:18:45</t>
  </si>
  <si>
    <t>MPF-12240-20230524-12_18_46</t>
  </si>
  <si>
    <t>20230524 12:19:45</t>
  </si>
  <si>
    <t>12:19:45</t>
  </si>
  <si>
    <t>MPF-12241-20230524-12_19_46</t>
  </si>
  <si>
    <t>20230524 12:20:45</t>
  </si>
  <si>
    <t>12:20:45</t>
  </si>
  <si>
    <t>MPF-12242-20230524-12_20_47</t>
  </si>
  <si>
    <t>20230524 12:21:45</t>
  </si>
  <si>
    <t>12:21:45</t>
  </si>
  <si>
    <t>MPF-12243-20230524-12_21_47</t>
  </si>
  <si>
    <t>20230524 12:22:45</t>
  </si>
  <si>
    <t>12:22:45</t>
  </si>
  <si>
    <t>MPF-12244-20230524-12_22_47</t>
  </si>
  <si>
    <t>20230524 12:23:45</t>
  </si>
  <si>
    <t>12:23:45</t>
  </si>
  <si>
    <t>MPF-12245-20230524-12_23_47</t>
  </si>
  <si>
    <t>20230524 12:24:45</t>
  </si>
  <si>
    <t>12:24:45</t>
  </si>
  <si>
    <t>MPF-12246-20230524-12_24_46</t>
  </si>
  <si>
    <t>20230524 12:25:45</t>
  </si>
  <si>
    <t>12:25:45</t>
  </si>
  <si>
    <t>MPF-12247-20230524-12_25_47</t>
  </si>
  <si>
    <t>20230524 12:26:45</t>
  </si>
  <si>
    <t>12:26:45</t>
  </si>
  <si>
    <t>MPF-12248-20230524-12_26_47</t>
  </si>
  <si>
    <t>20230524 12:27:45</t>
  </si>
  <si>
    <t>12:27:45</t>
  </si>
  <si>
    <t>MPF-12249-20230524-12_27_47</t>
  </si>
  <si>
    <t>20230524 12:28:45</t>
  </si>
  <si>
    <t>12:28:45</t>
  </si>
  <si>
    <t>MPF-12250-20230524-12_28_47</t>
  </si>
  <si>
    <t>20230524 12:29:45</t>
  </si>
  <si>
    <t>12:29:45</t>
  </si>
  <si>
    <t>MPF-12251-20230524-12_29_47</t>
  </si>
  <si>
    <t>20230524 12:30:45</t>
  </si>
  <si>
    <t>12:30:45</t>
  </si>
  <si>
    <t>MPF-12252-20230524-12_30_47</t>
  </si>
  <si>
    <t>20230524 12:31:45</t>
  </si>
  <si>
    <t>12:31:45</t>
  </si>
  <si>
    <t>MPF-12253-20230524-12_31_47</t>
  </si>
  <si>
    <t>20230524 12:33:45</t>
  </si>
  <si>
    <t>12:33:45</t>
  </si>
  <si>
    <t>MPF-12254-20230524-12_33_47</t>
  </si>
  <si>
    <t>1/3</t>
  </si>
  <si>
    <t>20230524 12:34:45</t>
  </si>
  <si>
    <t>12:34:45</t>
  </si>
  <si>
    <t>MPF-12255-20230524-12_34_47</t>
  </si>
  <si>
    <t>20230524 12:35:45</t>
  </si>
  <si>
    <t>12:35:45</t>
  </si>
  <si>
    <t>MPF-12256-20230524-12_35_47</t>
  </si>
  <si>
    <t>20230524 12:36:45</t>
  </si>
  <si>
    <t>12:36:45</t>
  </si>
  <si>
    <t>MPF-12257-20230524-12_36_47</t>
  </si>
  <si>
    <t>20230524 12:37:45</t>
  </si>
  <si>
    <t>12:37:45</t>
  </si>
  <si>
    <t>MPF-12258-20230524-12_37_47</t>
  </si>
  <si>
    <t>20230524 12:38:45</t>
  </si>
  <si>
    <t>12:38:45</t>
  </si>
  <si>
    <t>MPF-12259-20230524-12_38_47</t>
  </si>
  <si>
    <t>20230524 12:39:45</t>
  </si>
  <si>
    <t>12:39:45</t>
  </si>
  <si>
    <t>MPF-12260-20230524-12_39_47</t>
  </si>
  <si>
    <t>20230524 12:40:45</t>
  </si>
  <si>
    <t>12:40:45</t>
  </si>
  <si>
    <t>MPF-12261-20230524-12_40_47</t>
  </si>
  <si>
    <t>20230524 12:41:45</t>
  </si>
  <si>
    <t>12:41:45</t>
  </si>
  <si>
    <t>MPF-12262-20230524-12_41_47</t>
  </si>
  <si>
    <t>20230524 12:42:45</t>
  </si>
  <si>
    <t>12:42:45</t>
  </si>
  <si>
    <t>MPF-12263-20230524-12_42_47</t>
  </si>
  <si>
    <t>20230524 12:43:45</t>
  </si>
  <si>
    <t>12:43:45</t>
  </si>
  <si>
    <t>MPF-12264-20230524-12_43_47</t>
  </si>
  <si>
    <t>20230524 12:44:45</t>
  </si>
  <si>
    <t>12:44:45</t>
  </si>
  <si>
    <t>MPF-12265-20230524-12_44_47</t>
  </si>
  <si>
    <t>20230524 12:45:45</t>
  </si>
  <si>
    <t>12:45:45</t>
  </si>
  <si>
    <t>MPF-12266-20230524-12_45_47</t>
  </si>
  <si>
    <t>20230524 12:46:46</t>
  </si>
  <si>
    <t>12:46:46</t>
  </si>
  <si>
    <t>MPF-12267-20230524-12_46_47</t>
  </si>
  <si>
    <t>20230524 12:47:46</t>
  </si>
  <si>
    <t>12:47:46</t>
  </si>
  <si>
    <t>MPF-12268-20230524-12_47_47</t>
  </si>
  <si>
    <t>20230524 12:48:46</t>
  </si>
  <si>
    <t>12:48:46</t>
  </si>
  <si>
    <t>MPF-12269-20230524-12_48_47</t>
  </si>
  <si>
    <t>20230524 12:49:46</t>
  </si>
  <si>
    <t>12:49:46</t>
  </si>
  <si>
    <t>MPF-12270-20230524-12_49_47</t>
  </si>
  <si>
    <t>20230524 12:50:46</t>
  </si>
  <si>
    <t>12:50:46</t>
  </si>
  <si>
    <t>MPF-12271-20230524-12_50_47</t>
  </si>
  <si>
    <t>20230524 12:51:46</t>
  </si>
  <si>
    <t>12:51:46</t>
  </si>
  <si>
    <t>MPF-12272-20230524-12_51_47</t>
  </si>
  <si>
    <t>20230524 12:53:45</t>
  </si>
  <si>
    <t>12:53:45</t>
  </si>
  <si>
    <t>MPF-12273-20230524-12_53_47</t>
  </si>
  <si>
    <t>20230524 12:54:45</t>
  </si>
  <si>
    <t>12:54:45</t>
  </si>
  <si>
    <t>MPF-12274-20230524-12_54_47</t>
  </si>
  <si>
    <t>20230524 12:55:45</t>
  </si>
  <si>
    <t>12:55:45</t>
  </si>
  <si>
    <t>MPF-12275-20230524-12_55_47</t>
  </si>
  <si>
    <t>20230524 12:56:45</t>
  </si>
  <si>
    <t>12:56:45</t>
  </si>
  <si>
    <t>MPF-12276-20230524-12_56_47</t>
  </si>
  <si>
    <t>20230524 12:57:45</t>
  </si>
  <si>
    <t>12:57:45</t>
  </si>
  <si>
    <t>MPF-12277-20230524-12_57_47</t>
  </si>
  <si>
    <t>20230524 12:58:45</t>
  </si>
  <si>
    <t>12:58:45</t>
  </si>
  <si>
    <t>MPF-12278-20230524-12_58_47</t>
  </si>
  <si>
    <t>20230524 12:59:45</t>
  </si>
  <si>
    <t>12:59:45</t>
  </si>
  <si>
    <t>MPF-12279-20230524-12_59_47</t>
  </si>
  <si>
    <t>20230524 13:00:45</t>
  </si>
  <si>
    <t>13:00:45</t>
  </si>
  <si>
    <t>MPF-12280-20230524-13_00_47</t>
  </si>
  <si>
    <t>20230524 13:01:45</t>
  </si>
  <si>
    <t>13:01:45</t>
  </si>
  <si>
    <t>MPF-12281-20230524-13_01_47</t>
  </si>
  <si>
    <t>20230524 13:02:45</t>
  </si>
  <si>
    <t>13:02:45</t>
  </si>
  <si>
    <t>MPF-12282-20230524-13_02_47</t>
  </si>
  <si>
    <t>20230524 13:03:45</t>
  </si>
  <si>
    <t>13:03:45</t>
  </si>
  <si>
    <t>MPF-12283-20230524-13_03_47</t>
  </si>
  <si>
    <t>20230524 13:04:45</t>
  </si>
  <si>
    <t>13:04:45</t>
  </si>
  <si>
    <t>MPF-12284-20230524-13_04_47</t>
  </si>
  <si>
    <t>20230524 13:05:45</t>
  </si>
  <si>
    <t>13:05:45</t>
  </si>
  <si>
    <t>MPF-12285-20230524-13_05_47</t>
  </si>
  <si>
    <t>20230524 13:06:45</t>
  </si>
  <si>
    <t>13:06:45</t>
  </si>
  <si>
    <t>MPF-12286-20230524-13_06_47</t>
  </si>
  <si>
    <t>20230524 13:07:45</t>
  </si>
  <si>
    <t>13:07:45</t>
  </si>
  <si>
    <t>MPF-12287-20230524-13_07_47</t>
  </si>
  <si>
    <t>20230524 13:08:45</t>
  </si>
  <si>
    <t>13:08:45</t>
  </si>
  <si>
    <t>MPF-12288-20230524-13_08_47</t>
  </si>
  <si>
    <t>20230524 13:09:45</t>
  </si>
  <si>
    <t>13:09:45</t>
  </si>
  <si>
    <t>MPF-12289-20230524-13_09_47</t>
  </si>
  <si>
    <t>20230524 13:10:45</t>
  </si>
  <si>
    <t>13:10:45</t>
  </si>
  <si>
    <t>MPF-12290-20230524-13_10_47</t>
  </si>
  <si>
    <t>20230524 13:11:45</t>
  </si>
  <si>
    <t>13:11:45</t>
  </si>
  <si>
    <t>MPF-12291-20230524-13_11_47</t>
  </si>
  <si>
    <t>20230524 13:12:45</t>
  </si>
  <si>
    <t>13:12:45</t>
  </si>
  <si>
    <t>MPF-12292-20230524-13_12_47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</si>
</sst>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Q94"/>
  <sheetViews>
    <sheetView tabSelected="1" topLeftCell="BE69" workbookViewId="0">
      <selection activeCell="BM17" sqref="BM17:BM94"/>
    </sheetView>
  </sheetViews>
  <sheetFormatPr baseColWidth="10" defaultColWidth="8.88671875" defaultRowHeight="14.4" x14ac:dyDescent="0.3"/>
  <sheetData>
    <row r="2" spans="1:147" x14ac:dyDescent="0.3">
      <c r="A2" t="s">
        <v>26</v>
      </c>
      <c r="B2" t="s">
        <v>27</v>
      </c>
      <c r="C2" t="s">
        <v>28</v>
      </c>
      <c r="D2" t="s">
        <v>30</v>
      </c>
    </row>
    <row r="3" spans="1:147" x14ac:dyDescent="0.3">
      <c r="B3" t="s">
        <v>19</v>
      </c>
      <c r="C3" t="s">
        <v>29</v>
      </c>
      <c r="D3" t="s">
        <v>31</v>
      </c>
    </row>
    <row r="4" spans="1:147" x14ac:dyDescent="0.3">
      <c r="A4" t="s">
        <v>32</v>
      </c>
      <c r="B4" t="s">
        <v>33</v>
      </c>
    </row>
    <row r="5" spans="1:147" x14ac:dyDescent="0.3">
      <c r="B5">
        <v>2</v>
      </c>
    </row>
    <row r="6" spans="1:147" x14ac:dyDescent="0.3">
      <c r="A6" t="s">
        <v>34</v>
      </c>
      <c r="B6" t="s">
        <v>35</v>
      </c>
      <c r="C6" t="s">
        <v>36</v>
      </c>
      <c r="D6" t="s">
        <v>37</v>
      </c>
      <c r="E6" t="s">
        <v>38</v>
      </c>
    </row>
    <row r="7" spans="1:147" x14ac:dyDescent="0.3">
      <c r="B7">
        <v>0</v>
      </c>
      <c r="C7">
        <v>1</v>
      </c>
      <c r="D7">
        <v>0</v>
      </c>
      <c r="E7">
        <v>0</v>
      </c>
    </row>
    <row r="8" spans="1:147" x14ac:dyDescent="0.3">
      <c r="A8" t="s">
        <v>39</v>
      </c>
      <c r="B8" t="s">
        <v>40</v>
      </c>
      <c r="C8" t="s">
        <v>42</v>
      </c>
      <c r="D8" t="s">
        <v>44</v>
      </c>
      <c r="E8" t="s">
        <v>45</v>
      </c>
      <c r="F8" t="s">
        <v>46</v>
      </c>
      <c r="G8" t="s">
        <v>47</v>
      </c>
      <c r="H8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t="s">
        <v>54</v>
      </c>
      <c r="O8" t="s">
        <v>55</v>
      </c>
      <c r="P8" t="s">
        <v>56</v>
      </c>
      <c r="Q8" t="s">
        <v>57</v>
      </c>
    </row>
    <row r="9" spans="1:147" x14ac:dyDescent="0.3">
      <c r="B9" t="s">
        <v>41</v>
      </c>
      <c r="C9" t="s">
        <v>43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7" x14ac:dyDescent="0.3">
      <c r="A10" t="s">
        <v>58</v>
      </c>
      <c r="B10" t="s">
        <v>59</v>
      </c>
      <c r="C10" t="s">
        <v>60</v>
      </c>
      <c r="D10" t="s">
        <v>61</v>
      </c>
      <c r="E10" t="s">
        <v>62</v>
      </c>
      <c r="F10" t="s">
        <v>63</v>
      </c>
    </row>
    <row r="11" spans="1:147" x14ac:dyDescent="0.3">
      <c r="B11">
        <v>0</v>
      </c>
      <c r="C11">
        <v>0</v>
      </c>
      <c r="D11">
        <v>0</v>
      </c>
      <c r="E11">
        <v>0</v>
      </c>
      <c r="F11">
        <v>1</v>
      </c>
    </row>
    <row r="12" spans="1:147" x14ac:dyDescent="0.3">
      <c r="A12" t="s">
        <v>64</v>
      </c>
      <c r="B12" t="s">
        <v>65</v>
      </c>
      <c r="C12" t="s">
        <v>66</v>
      </c>
      <c r="D12" t="s">
        <v>67</v>
      </c>
      <c r="E12" t="s">
        <v>68</v>
      </c>
      <c r="F12" t="s">
        <v>69</v>
      </c>
      <c r="G12" t="s">
        <v>71</v>
      </c>
      <c r="H12" t="s">
        <v>73</v>
      </c>
    </row>
    <row r="13" spans="1:147" x14ac:dyDescent="0.3">
      <c r="B13">
        <v>-6276</v>
      </c>
      <c r="C13">
        <v>6.6</v>
      </c>
      <c r="D13">
        <v>1.7090000000000001E-5</v>
      </c>
      <c r="E13">
        <v>3.11</v>
      </c>
      <c r="F13" t="s">
        <v>70</v>
      </c>
      <c r="G13" t="s">
        <v>72</v>
      </c>
      <c r="H13">
        <v>0</v>
      </c>
    </row>
    <row r="14" spans="1:147" x14ac:dyDescent="0.3">
      <c r="A14" t="s">
        <v>74</v>
      </c>
      <c r="B14" t="s">
        <v>74</v>
      </c>
      <c r="C14" t="s">
        <v>74</v>
      </c>
      <c r="D14" t="s">
        <v>74</v>
      </c>
      <c r="E14" t="s">
        <v>74</v>
      </c>
      <c r="F14" t="s">
        <v>75</v>
      </c>
      <c r="G14" t="s">
        <v>75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76</v>
      </c>
      <c r="AG14" t="s">
        <v>76</v>
      </c>
      <c r="AH14" t="s">
        <v>76</v>
      </c>
      <c r="AI14" t="s">
        <v>76</v>
      </c>
      <c r="AJ14" t="s">
        <v>76</v>
      </c>
      <c r="AK14" t="s">
        <v>77</v>
      </c>
      <c r="AL14" t="s">
        <v>77</v>
      </c>
      <c r="AM14" t="s">
        <v>77</v>
      </c>
      <c r="AN14" t="s">
        <v>77</v>
      </c>
      <c r="AO14" t="s">
        <v>77</v>
      </c>
      <c r="AP14" t="s">
        <v>77</v>
      </c>
      <c r="AQ14" t="s">
        <v>77</v>
      </c>
      <c r="AR14" t="s">
        <v>77</v>
      </c>
      <c r="AS14" t="s">
        <v>77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78</v>
      </c>
      <c r="BJ14" t="s">
        <v>78</v>
      </c>
      <c r="BK14" t="s">
        <v>78</v>
      </c>
      <c r="BL14" t="s">
        <v>78</v>
      </c>
      <c r="BM14" t="s">
        <v>32</v>
      </c>
      <c r="BN14" t="s">
        <v>32</v>
      </c>
      <c r="BO14" t="s">
        <v>32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79</v>
      </c>
      <c r="CB14" t="s">
        <v>79</v>
      </c>
      <c r="CC14" t="s">
        <v>79</v>
      </c>
      <c r="CD14" t="s">
        <v>80</v>
      </c>
      <c r="CE14" t="s">
        <v>80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80</v>
      </c>
      <c r="CP14" t="s">
        <v>80</v>
      </c>
      <c r="CQ14" t="s">
        <v>80</v>
      </c>
      <c r="CR14" t="s">
        <v>80</v>
      </c>
      <c r="CS14" t="s">
        <v>80</v>
      </c>
      <c r="CT14" t="s">
        <v>80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82</v>
      </c>
      <c r="DA14" t="s">
        <v>82</v>
      </c>
      <c r="DB14" t="s">
        <v>82</v>
      </c>
      <c r="DC14" t="s">
        <v>82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83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  <c r="EQ14" t="s">
        <v>84</v>
      </c>
    </row>
    <row r="15" spans="1:147" x14ac:dyDescent="0.3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76</v>
      </c>
      <c r="AG15" t="s">
        <v>116</v>
      </c>
      <c r="AH15" t="s">
        <v>117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129</v>
      </c>
      <c r="AU15" t="s">
        <v>130</v>
      </c>
      <c r="AV15" t="s">
        <v>131</v>
      </c>
      <c r="AW15" t="s">
        <v>132</v>
      </c>
      <c r="AX15" t="s">
        <v>133</v>
      </c>
      <c r="AY15" t="s">
        <v>134</v>
      </c>
      <c r="AZ15" t="s">
        <v>135</v>
      </c>
      <c r="BA15" t="s">
        <v>136</v>
      </c>
      <c r="BB15" t="s">
        <v>137</v>
      </c>
      <c r="BC15" t="s">
        <v>138</v>
      </c>
      <c r="BD15" t="s">
        <v>139</v>
      </c>
      <c r="BE15" t="s">
        <v>140</v>
      </c>
      <c r="BF15" t="s">
        <v>141</v>
      </c>
      <c r="BG15" t="s">
        <v>142</v>
      </c>
      <c r="BH15" t="s">
        <v>143</v>
      </c>
      <c r="BI15" t="s">
        <v>144</v>
      </c>
      <c r="BJ15" t="s">
        <v>145</v>
      </c>
      <c r="BK15" t="s">
        <v>146</v>
      </c>
      <c r="BL15" t="s">
        <v>147</v>
      </c>
      <c r="BM15" t="s">
        <v>148</v>
      </c>
      <c r="BN15" t="s">
        <v>149</v>
      </c>
      <c r="BO15" t="s">
        <v>150</v>
      </c>
      <c r="BP15" t="s">
        <v>90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166</v>
      </c>
      <c r="CG15" t="s">
        <v>167</v>
      </c>
      <c r="CH15" t="s">
        <v>168</v>
      </c>
      <c r="CI15" t="s">
        <v>169</v>
      </c>
      <c r="CJ15" t="s">
        <v>170</v>
      </c>
      <c r="CK15" t="s">
        <v>171</v>
      </c>
      <c r="CL15" t="s">
        <v>172</v>
      </c>
      <c r="CM15" t="s">
        <v>173</v>
      </c>
      <c r="CN15" t="s">
        <v>174</v>
      </c>
      <c r="CO15" t="s">
        <v>175</v>
      </c>
      <c r="CP15" t="s">
        <v>176</v>
      </c>
      <c r="CQ15" t="s">
        <v>177</v>
      </c>
      <c r="CR15" t="s">
        <v>178</v>
      </c>
      <c r="CS15" t="s">
        <v>179</v>
      </c>
      <c r="CT15" t="s">
        <v>180</v>
      </c>
      <c r="CU15" t="s">
        <v>181</v>
      </c>
      <c r="CV15" t="s">
        <v>182</v>
      </c>
      <c r="CW15" t="s">
        <v>183</v>
      </c>
      <c r="CX15" t="s">
        <v>184</v>
      </c>
      <c r="CY15" t="s">
        <v>185</v>
      </c>
      <c r="CZ15" t="s">
        <v>86</v>
      </c>
      <c r="DA15" t="s">
        <v>89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  <c r="EQ15" t="s">
        <v>227</v>
      </c>
    </row>
    <row r="16" spans="1:147" x14ac:dyDescent="0.3">
      <c r="B16" t="s">
        <v>228</v>
      </c>
      <c r="C16" t="s">
        <v>228</v>
      </c>
      <c r="F16" t="s">
        <v>228</v>
      </c>
      <c r="G16" t="s">
        <v>229</v>
      </c>
      <c r="H16" t="s">
        <v>230</v>
      </c>
      <c r="I16" t="s">
        <v>231</v>
      </c>
      <c r="J16" t="s">
        <v>231</v>
      </c>
      <c r="K16" t="s">
        <v>156</v>
      </c>
      <c r="L16" t="s">
        <v>156</v>
      </c>
      <c r="M16" t="s">
        <v>229</v>
      </c>
      <c r="N16" t="s">
        <v>229</v>
      </c>
      <c r="O16" t="s">
        <v>229</v>
      </c>
      <c r="P16" t="s">
        <v>229</v>
      </c>
      <c r="Q16" t="s">
        <v>232</v>
      </c>
      <c r="R16" t="s">
        <v>233</v>
      </c>
      <c r="S16" t="s">
        <v>233</v>
      </c>
      <c r="T16" t="s">
        <v>234</v>
      </c>
      <c r="U16" t="s">
        <v>235</v>
      </c>
      <c r="V16" t="s">
        <v>234</v>
      </c>
      <c r="W16" t="s">
        <v>234</v>
      </c>
      <c r="X16" t="s">
        <v>234</v>
      </c>
      <c r="Y16" t="s">
        <v>232</v>
      </c>
      <c r="Z16" t="s">
        <v>232</v>
      </c>
      <c r="AA16" t="s">
        <v>232</v>
      </c>
      <c r="AB16" t="s">
        <v>232</v>
      </c>
      <c r="AF16" t="s">
        <v>236</v>
      </c>
      <c r="AG16" t="s">
        <v>235</v>
      </c>
      <c r="AI16" t="s">
        <v>235</v>
      </c>
      <c r="AJ16" t="s">
        <v>236</v>
      </c>
      <c r="AP16" t="s">
        <v>230</v>
      </c>
      <c r="AV16" t="s">
        <v>230</v>
      </c>
      <c r="AW16" t="s">
        <v>230</v>
      </c>
      <c r="AX16" t="s">
        <v>230</v>
      </c>
      <c r="AZ16" t="s">
        <v>237</v>
      </c>
      <c r="BI16" t="s">
        <v>230</v>
      </c>
      <c r="BJ16" t="s">
        <v>230</v>
      </c>
      <c r="BL16" t="s">
        <v>238</v>
      </c>
      <c r="BM16" t="s">
        <v>239</v>
      </c>
      <c r="BP16" t="s">
        <v>228</v>
      </c>
      <c r="BQ16" t="s">
        <v>231</v>
      </c>
      <c r="BR16" t="s">
        <v>231</v>
      </c>
      <c r="BS16" t="s">
        <v>240</v>
      </c>
      <c r="BT16" t="s">
        <v>240</v>
      </c>
      <c r="BU16" t="s">
        <v>236</v>
      </c>
      <c r="BV16" t="s">
        <v>234</v>
      </c>
      <c r="BW16" t="s">
        <v>234</v>
      </c>
      <c r="BX16" t="s">
        <v>233</v>
      </c>
      <c r="BY16" t="s">
        <v>233</v>
      </c>
      <c r="BZ16" t="s">
        <v>233</v>
      </c>
      <c r="CA16" t="s">
        <v>241</v>
      </c>
      <c r="CB16" t="s">
        <v>230</v>
      </c>
      <c r="CC16" t="s">
        <v>230</v>
      </c>
      <c r="CD16" t="s">
        <v>230</v>
      </c>
      <c r="CI16" t="s">
        <v>230</v>
      </c>
      <c r="CL16" t="s">
        <v>233</v>
      </c>
      <c r="CM16" t="s">
        <v>233</v>
      </c>
      <c r="CN16" t="s">
        <v>233</v>
      </c>
      <c r="CO16" t="s">
        <v>233</v>
      </c>
      <c r="CP16" t="s">
        <v>233</v>
      </c>
      <c r="CQ16" t="s">
        <v>230</v>
      </c>
      <c r="CR16" t="s">
        <v>230</v>
      </c>
      <c r="CS16" t="s">
        <v>230</v>
      </c>
      <c r="CT16" t="s">
        <v>228</v>
      </c>
      <c r="CV16" t="s">
        <v>242</v>
      </c>
      <c r="CW16" t="s">
        <v>242</v>
      </c>
      <c r="CY16" t="s">
        <v>228</v>
      </c>
      <c r="CZ16" t="s">
        <v>243</v>
      </c>
      <c r="DC16" t="s">
        <v>244</v>
      </c>
      <c r="DD16" t="s">
        <v>245</v>
      </c>
      <c r="DE16" t="s">
        <v>244</v>
      </c>
      <c r="DF16" t="s">
        <v>245</v>
      </c>
      <c r="DG16" t="s">
        <v>235</v>
      </c>
      <c r="DH16" t="s">
        <v>235</v>
      </c>
      <c r="DI16" t="s">
        <v>231</v>
      </c>
      <c r="DJ16" t="s">
        <v>246</v>
      </c>
      <c r="DK16" t="s">
        <v>231</v>
      </c>
      <c r="DN16" t="s">
        <v>247</v>
      </c>
      <c r="DQ16" t="s">
        <v>240</v>
      </c>
      <c r="DR16" t="s">
        <v>248</v>
      </c>
      <c r="DS16" t="s">
        <v>240</v>
      </c>
      <c r="DX16" t="s">
        <v>235</v>
      </c>
      <c r="DY16" t="s">
        <v>235</v>
      </c>
      <c r="DZ16" t="s">
        <v>244</v>
      </c>
      <c r="EA16" t="s">
        <v>245</v>
      </c>
      <c r="EC16" t="s">
        <v>236</v>
      </c>
      <c r="ED16" t="s">
        <v>236</v>
      </c>
      <c r="EE16" t="s">
        <v>233</v>
      </c>
      <c r="EF16" t="s">
        <v>233</v>
      </c>
      <c r="EG16" t="s">
        <v>233</v>
      </c>
      <c r="EH16" t="s">
        <v>233</v>
      </c>
      <c r="EI16" t="s">
        <v>233</v>
      </c>
      <c r="EJ16" t="s">
        <v>235</v>
      </c>
      <c r="EK16" t="s">
        <v>235</v>
      </c>
      <c r="EL16" t="s">
        <v>235</v>
      </c>
      <c r="EM16" t="s">
        <v>233</v>
      </c>
      <c r="EN16" t="s">
        <v>231</v>
      </c>
      <c r="EO16" t="s">
        <v>240</v>
      </c>
      <c r="EP16" t="s">
        <v>235</v>
      </c>
      <c r="EQ16" t="s">
        <v>235</v>
      </c>
    </row>
    <row r="17" spans="1:147" x14ac:dyDescent="0.3">
      <c r="A17">
        <v>1</v>
      </c>
      <c r="B17">
        <v>1684922025.2</v>
      </c>
      <c r="C17">
        <v>0</v>
      </c>
      <c r="D17" t="s">
        <v>249</v>
      </c>
      <c r="E17" t="s">
        <v>250</v>
      </c>
      <c r="F17">
        <v>1684922016.95</v>
      </c>
      <c r="G17">
        <f t="shared" ref="G17:G48" si="0">BU17*AH17*(BS17-BT17)/(100*BM17*(1000-AH17*BS17))</f>
        <v>4.6631522788309751E-3</v>
      </c>
      <c r="H17">
        <f t="shared" ref="H17:H48" si="1">BU17*AH17*(BR17-BQ17*(1000-AH17*BT17)/(1000-AH17*BS17))/(100*BM17)</f>
        <v>17.083850523357537</v>
      </c>
      <c r="I17">
        <f t="shared" ref="I17:I48" si="2">BQ17 - IF(AH17&gt;1, H17*BM17*100/(AJ17*CA17), 0)</f>
        <v>399.95984375</v>
      </c>
      <c r="J17">
        <f t="shared" ref="J17:J48" si="3">((P17-G17/2)*I17-H17)/(P17+G17/2)</f>
        <v>245.30151600820474</v>
      </c>
      <c r="K17">
        <f t="shared" ref="K17:K48" si="4">J17*(BV17+BW17)/1000</f>
        <v>23.46300741623061</v>
      </c>
      <c r="L17">
        <f t="shared" ref="L17:L48" si="5">(BQ17 - IF(AH17&gt;1, H17*BM17*100/(AJ17*CA17), 0))*(BV17+BW17)/1000</f>
        <v>38.256024393207603</v>
      </c>
      <c r="M17">
        <f t="shared" ref="M17:M48" si="6">2/((1/O17-1/N17)+SIGN(O17)*SQRT((1/O17-1/N17)*(1/O17-1/N17) + 4*BN17/((BN17+1)*(BN17+1))*(2*1/O17*1/N17-1/N17*1/N17)))</f>
        <v>0.19767370346843047</v>
      </c>
      <c r="N17">
        <f t="shared" ref="N17:N48" si="7">AE17+AD17*BM17+AC17*BM17*BM17</f>
        <v>3.3597972137495762</v>
      </c>
      <c r="O17">
        <f t="shared" ref="O17:O48" si="8">G17*(1000-(1000*0.61365*EXP(17.502*S17/(240.97+S17))/(BV17+BW17)+BS17)/2)/(1000*0.61365*EXP(17.502*S17/(240.97+S17))/(BV17+BW17)-BS17)</f>
        <v>0.19143246447737097</v>
      </c>
      <c r="P17">
        <f t="shared" ref="P17:P48" si="9">1/((BN17+1)/(M17/1.6)+1/(N17/1.37)) + BN17/((BN17+1)/(M17/1.6) + BN17/(N17/1.37))</f>
        <v>0.12018962564039928</v>
      </c>
      <c r="Q17">
        <f t="shared" ref="Q17:Q48" si="10">(BJ17*BL17)</f>
        <v>161.84672014705177</v>
      </c>
      <c r="R17">
        <f t="shared" ref="R17:R48" si="11">(BX17+(Q17+2*0.95*0.0000000567*(((BX17+$B$7)+273)^4-(BX17+273)^4)-44100*G17)/(1.84*29.3*N17+8*0.95*0.0000000567*(BX17+273)^3))</f>
        <v>27.877323005485028</v>
      </c>
      <c r="S17">
        <f t="shared" ref="S17:S48" si="12">($C$7*BY17+$D$7*BZ17+$E$7*R17)</f>
        <v>28.011475000000001</v>
      </c>
      <c r="T17">
        <f t="shared" ref="T17:T48" si="13">0.61365*EXP(17.502*S17/(240.97+S17))</f>
        <v>3.7973789901802295</v>
      </c>
      <c r="U17">
        <f t="shared" ref="U17:U48" si="14">(V17/W17*100)</f>
        <v>40.134665044356012</v>
      </c>
      <c r="V17">
        <f t="shared" ref="V17:V48" si="15">BS17*(BV17+BW17)/1000</f>
        <v>1.5323383935016286</v>
      </c>
      <c r="W17">
        <f t="shared" ref="W17:W48" si="16">0.61365*EXP(17.502*BX17/(240.97+BX17))</f>
        <v>3.8179922314241805</v>
      </c>
      <c r="X17">
        <f t="shared" ref="X17:X48" si="17">(T17-BS17*(BV17+BW17)/1000)</f>
        <v>2.2650405966786007</v>
      </c>
      <c r="Y17">
        <f t="shared" ref="Y17:Y48" si="18">(-G17*44100)</f>
        <v>-205.64501549644601</v>
      </c>
      <c r="Z17">
        <f t="shared" ref="Z17:Z48" si="19">2*29.3*N17*0.92*(BX17-S17)</f>
        <v>16.827857730149763</v>
      </c>
      <c r="AA17">
        <f t="shared" ref="AA17:AA48" si="20">2*0.95*0.0000000567*(((BX17+$B$7)+273)^4-(S17+273)^4)</f>
        <v>1.0923886595438175</v>
      </c>
      <c r="AB17">
        <f t="shared" ref="AB17:AB48" si="21">Q17+AA17+Y17+Z17</f>
        <v>-25.87804895970066</v>
      </c>
      <c r="AC17">
        <v>-3.9583349838984101E-2</v>
      </c>
      <c r="AD17">
        <v>4.44357778861608E-2</v>
      </c>
      <c r="AE17">
        <v>3.3482288974637</v>
      </c>
      <c r="AF17">
        <v>0</v>
      </c>
      <c r="AG17">
        <v>0</v>
      </c>
      <c r="AH17">
        <f t="shared" ref="AH17:AH48" si="22">IF(AF17*$H$13&gt;=AJ17,1,(AJ17/(AJ17-AF17*$H$13)))</f>
        <v>1</v>
      </c>
      <c r="AI17">
        <f t="shared" ref="AI17:AI48" si="23">(AH17-1)*100</f>
        <v>0</v>
      </c>
      <c r="AJ17">
        <f t="shared" ref="AJ17:AJ48" si="24">MAX(0,($B$13+$C$13*CA17)/(1+$D$13*CA17)*BV17/(BX17+273)*$E$13)</f>
        <v>50289.76187731963</v>
      </c>
      <c r="AK17" t="s">
        <v>251</v>
      </c>
      <c r="AL17">
        <v>2.3294038461538502</v>
      </c>
      <c r="AM17">
        <v>1.8792</v>
      </c>
      <c r="AN17">
        <f t="shared" ref="AN17:AN48" si="25">AM17-AL17</f>
        <v>-0.45020384615385023</v>
      </c>
      <c r="AO17">
        <f t="shared" ref="AO17:AO48" si="26">AN17/AM17</f>
        <v>-0.23957207649736603</v>
      </c>
      <c r="AP17">
        <v>-1.32743572792135</v>
      </c>
      <c r="AQ17" t="s">
        <v>252</v>
      </c>
      <c r="AR17">
        <v>2.3452615384615401</v>
      </c>
      <c r="AS17">
        <v>1.7263999999999999</v>
      </c>
      <c r="AT17">
        <f t="shared" ref="AT17:AT48" si="27">1-AR17/AS17</f>
        <v>-0.35846938048050281</v>
      </c>
      <c r="AU17">
        <v>0.5</v>
      </c>
      <c r="AV17">
        <f t="shared" ref="AV17:AV48" si="28">BJ17</f>
        <v>841.19901832495793</v>
      </c>
      <c r="AW17">
        <f t="shared" ref="AW17:AW48" si="29">H17</f>
        <v>17.083850523357537</v>
      </c>
      <c r="AX17">
        <f t="shared" ref="AX17:AX48" si="30">AT17*AU17*AV17</f>
        <v>-150.77204547987739</v>
      </c>
      <c r="AY17">
        <f t="shared" ref="AY17:AY48" si="31">BD17/AS17</f>
        <v>1</v>
      </c>
      <c r="AZ17">
        <f t="shared" ref="AZ17:AZ48" si="32">(AW17-AP17)/AV17</f>
        <v>2.1886956416022049E-2</v>
      </c>
      <c r="BA17">
        <f t="shared" ref="BA17:BA48" si="33">(AM17-AS17)/AS17</f>
        <v>8.85078776645042E-2</v>
      </c>
      <c r="BB17" t="s">
        <v>253</v>
      </c>
      <c r="BC17">
        <v>0</v>
      </c>
      <c r="BD17">
        <f t="shared" ref="BD17:BD48" si="34">AS17-BC17</f>
        <v>1.7263999999999999</v>
      </c>
      <c r="BE17">
        <f t="shared" ref="BE17:BE48" si="35">(AS17-AR17)/(AS17-BC17)</f>
        <v>-0.35846938048050286</v>
      </c>
      <c r="BF17">
        <f t="shared" ref="BF17:BF48" si="36">(AM17-AS17)/(AM17-BC17)</f>
        <v>8.1311196253725015E-2</v>
      </c>
      <c r="BG17">
        <f t="shared" ref="BG17:BG48" si="37">(AS17-AR17)/(AS17-AL17)</f>
        <v>1.0262978294563712</v>
      </c>
      <c r="BH17">
        <f t="shared" ref="BH17:BH48" si="38">(AM17-AS17)/(AM17-AL17)</f>
        <v>-0.33940180943674791</v>
      </c>
      <c r="BI17">
        <f t="shared" ref="BI17:BI48" si="39">$B$11*CB17+$C$11*CC17+$F$11*CD17</f>
        <v>999.99881249999999</v>
      </c>
      <c r="BJ17">
        <f t="shared" ref="BJ17:BJ48" si="40">BI17*BK17</f>
        <v>841.19901832495793</v>
      </c>
      <c r="BK17">
        <f t="shared" ref="BK17:BK48" si="41">($B$11*$D$9+$C$11*$D$9+$F$11*((CQ17+CI17)/MAX(CQ17+CI17+CR17, 0.1)*$I$9+CR17/MAX(CQ17+CI17+CR17, 0.1)*$J$9))/($B$11+$C$11+$F$11)</f>
        <v>0.84120001724997839</v>
      </c>
      <c r="BL17">
        <f t="shared" ref="BL17:BL48" si="42">($B$11*$K$9+$C$11*$K$9+$F$11*((CQ17+CI17)/MAX(CQ17+CI17+CR17, 0.1)*$P$9+CR17/MAX(CQ17+CI17+CR17, 0.1)*$Q$9))/($B$11+$C$11+$F$11)</f>
        <v>0.19240003449995688</v>
      </c>
      <c r="BM17">
        <v>0.71228603259476664</v>
      </c>
      <c r="BN17">
        <v>0.5</v>
      </c>
      <c r="BO17" t="s">
        <v>254</v>
      </c>
      <c r="BP17">
        <v>1684922016.95</v>
      </c>
      <c r="BQ17">
        <v>399.95984375</v>
      </c>
      <c r="BR17">
        <v>402.65924999999999</v>
      </c>
      <c r="BS17">
        <v>16.020321875</v>
      </c>
      <c r="BT17">
        <v>15.366665625</v>
      </c>
      <c r="BU17">
        <v>500.00084375</v>
      </c>
      <c r="BV17">
        <v>95.449715624999996</v>
      </c>
      <c r="BW17">
        <v>0.1999476875</v>
      </c>
      <c r="BX17">
        <v>28.104378125</v>
      </c>
      <c r="BY17">
        <v>28.011475000000001</v>
      </c>
      <c r="BZ17">
        <v>999.9</v>
      </c>
      <c r="CA17">
        <v>10000.78125</v>
      </c>
      <c r="CB17">
        <v>0</v>
      </c>
      <c r="CC17">
        <v>66.316390624999997</v>
      </c>
      <c r="CD17">
        <v>999.99881249999999</v>
      </c>
      <c r="CE17">
        <v>0.96000312499999996</v>
      </c>
      <c r="CF17">
        <v>3.9996774999999998E-2</v>
      </c>
      <c r="CG17">
        <v>0</v>
      </c>
      <c r="CH17">
        <v>2.3538156250000002</v>
      </c>
      <c r="CI17">
        <v>0</v>
      </c>
      <c r="CJ17">
        <v>844.79168749999997</v>
      </c>
      <c r="CK17">
        <v>9334.3162499999999</v>
      </c>
      <c r="CL17">
        <v>37.886625000000002</v>
      </c>
      <c r="CM17">
        <v>40.722437499999998</v>
      </c>
      <c r="CN17">
        <v>39.015500000000003</v>
      </c>
      <c r="CO17">
        <v>39.436999999999998</v>
      </c>
      <c r="CP17">
        <v>38.015500000000003</v>
      </c>
      <c r="CQ17">
        <v>960.00062500000001</v>
      </c>
      <c r="CR17">
        <v>40.000624999999999</v>
      </c>
      <c r="CS17">
        <v>0</v>
      </c>
      <c r="CT17">
        <v>628.79999995231606</v>
      </c>
      <c r="CU17">
        <v>2.3452615384615401</v>
      </c>
      <c r="CV17">
        <v>0.75117263852057203</v>
      </c>
      <c r="CW17">
        <v>5.33094018506615</v>
      </c>
      <c r="CX17">
        <v>844.81661538461503</v>
      </c>
      <c r="CY17">
        <v>15</v>
      </c>
      <c r="CZ17">
        <v>1684921956.5999999</v>
      </c>
      <c r="DA17" t="s">
        <v>255</v>
      </c>
      <c r="DB17">
        <v>2</v>
      </c>
      <c r="DC17">
        <v>-3.738</v>
      </c>
      <c r="DD17">
        <v>0.36899999999999999</v>
      </c>
      <c r="DE17">
        <v>402</v>
      </c>
      <c r="DF17">
        <v>15</v>
      </c>
      <c r="DG17">
        <v>1.62</v>
      </c>
      <c r="DH17">
        <v>0.39</v>
      </c>
      <c r="DI17">
        <v>-2.6877990566037702</v>
      </c>
      <c r="DJ17">
        <v>-0.135731494920177</v>
      </c>
      <c r="DK17">
        <v>0.115572983561465</v>
      </c>
      <c r="DL17">
        <v>1</v>
      </c>
      <c r="DM17">
        <v>2.3509295454545498</v>
      </c>
      <c r="DN17">
        <v>0.10734766680039499</v>
      </c>
      <c r="DO17">
        <v>0.173452555183812</v>
      </c>
      <c r="DP17">
        <v>1</v>
      </c>
      <c r="DQ17">
        <v>0.65260973584905702</v>
      </c>
      <c r="DR17">
        <v>1.4373904208998299E-2</v>
      </c>
      <c r="DS17">
        <v>3.3320619778995498E-3</v>
      </c>
      <c r="DT17">
        <v>1</v>
      </c>
      <c r="DU17">
        <v>3</v>
      </c>
      <c r="DV17">
        <v>3</v>
      </c>
      <c r="DW17" t="s">
        <v>256</v>
      </c>
      <c r="DX17">
        <v>100</v>
      </c>
      <c r="DY17">
        <v>100</v>
      </c>
      <c r="DZ17">
        <v>-3.738</v>
      </c>
      <c r="EA17">
        <v>0.36899999999999999</v>
      </c>
      <c r="EB17">
        <v>2</v>
      </c>
      <c r="EC17">
        <v>515.45000000000005</v>
      </c>
      <c r="ED17">
        <v>422.25599999999997</v>
      </c>
      <c r="EE17">
        <v>27.1007</v>
      </c>
      <c r="EF17">
        <v>29.944500000000001</v>
      </c>
      <c r="EG17">
        <v>30.000399999999999</v>
      </c>
      <c r="EH17">
        <v>30.046500000000002</v>
      </c>
      <c r="EI17">
        <v>30.064499999999999</v>
      </c>
      <c r="EJ17">
        <v>20.191299999999998</v>
      </c>
      <c r="EK17">
        <v>28.0869</v>
      </c>
      <c r="EL17">
        <v>0</v>
      </c>
      <c r="EM17">
        <v>27.071400000000001</v>
      </c>
      <c r="EN17">
        <v>402.80799999999999</v>
      </c>
      <c r="EO17">
        <v>15.4025</v>
      </c>
      <c r="EP17">
        <v>100.41800000000001</v>
      </c>
      <c r="EQ17">
        <v>90.298000000000002</v>
      </c>
    </row>
    <row r="18" spans="1:147" x14ac:dyDescent="0.3">
      <c r="A18">
        <v>2</v>
      </c>
      <c r="B18">
        <v>1684922085.2</v>
      </c>
      <c r="C18">
        <v>60</v>
      </c>
      <c r="D18" t="s">
        <v>257</v>
      </c>
      <c r="E18" t="s">
        <v>258</v>
      </c>
      <c r="F18">
        <v>1684922076.95</v>
      </c>
      <c r="G18">
        <f t="shared" si="0"/>
        <v>4.6625336835733385E-3</v>
      </c>
      <c r="H18">
        <f t="shared" si="1"/>
        <v>17.154368552119234</v>
      </c>
      <c r="I18">
        <f t="shared" si="2"/>
        <v>400.03909375000001</v>
      </c>
      <c r="J18">
        <f t="shared" si="3"/>
        <v>245.02575512929971</v>
      </c>
      <c r="K18">
        <f t="shared" si="4"/>
        <v>23.438193272880344</v>
      </c>
      <c r="L18">
        <f t="shared" si="5"/>
        <v>38.266155290788092</v>
      </c>
      <c r="M18">
        <f t="shared" si="6"/>
        <v>0.19797264906148382</v>
      </c>
      <c r="N18">
        <f t="shared" si="7"/>
        <v>3.3583430142087707</v>
      </c>
      <c r="O18">
        <f t="shared" si="8"/>
        <v>0.19171022176207389</v>
      </c>
      <c r="P18">
        <f t="shared" si="9"/>
        <v>0.12036504091282169</v>
      </c>
      <c r="Q18">
        <f t="shared" si="10"/>
        <v>161.84851282918882</v>
      </c>
      <c r="R18">
        <f t="shared" si="11"/>
        <v>27.877025164752769</v>
      </c>
      <c r="S18">
        <f t="shared" si="12"/>
        <v>27.989078124999999</v>
      </c>
      <c r="T18">
        <f t="shared" si="13"/>
        <v>3.7924241464830528</v>
      </c>
      <c r="U18">
        <f t="shared" si="14"/>
        <v>40.093380560082409</v>
      </c>
      <c r="V18">
        <f t="shared" si="15"/>
        <v>1.5307303889461463</v>
      </c>
      <c r="W18">
        <f t="shared" si="16"/>
        <v>3.8179130010058699</v>
      </c>
      <c r="X18">
        <f t="shared" si="17"/>
        <v>2.2616937575369063</v>
      </c>
      <c r="Y18">
        <f t="shared" si="18"/>
        <v>-205.61773544558423</v>
      </c>
      <c r="Z18">
        <f t="shared" si="19"/>
        <v>20.811139343825282</v>
      </c>
      <c r="AA18">
        <f t="shared" si="20"/>
        <v>1.3513971303530607</v>
      </c>
      <c r="AB18">
        <f t="shared" si="21"/>
        <v>-21.606686142217065</v>
      </c>
      <c r="AC18">
        <v>-3.95618364801874E-2</v>
      </c>
      <c r="AD18">
        <v>4.44116272562377E-2</v>
      </c>
      <c r="AE18">
        <v>3.3467809852467298</v>
      </c>
      <c r="AF18">
        <v>0</v>
      </c>
      <c r="AG18">
        <v>0</v>
      </c>
      <c r="AH18">
        <f t="shared" si="22"/>
        <v>1</v>
      </c>
      <c r="AI18">
        <f t="shared" si="23"/>
        <v>0</v>
      </c>
      <c r="AJ18">
        <f t="shared" si="24"/>
        <v>50263.739609139928</v>
      </c>
      <c r="AK18" t="s">
        <v>251</v>
      </c>
      <c r="AL18">
        <v>2.3294038461538502</v>
      </c>
      <c r="AM18">
        <v>1.8792</v>
      </c>
      <c r="AN18">
        <f t="shared" si="25"/>
        <v>-0.45020384615385023</v>
      </c>
      <c r="AO18">
        <f t="shared" si="26"/>
        <v>-0.23957207649736603</v>
      </c>
      <c r="AP18">
        <v>-1.32743572792135</v>
      </c>
      <c r="AQ18" t="s">
        <v>259</v>
      </c>
      <c r="AR18">
        <v>2.32357307692308</v>
      </c>
      <c r="AS18">
        <v>1.6516</v>
      </c>
      <c r="AT18">
        <f t="shared" si="27"/>
        <v>-0.40686187752668923</v>
      </c>
      <c r="AU18">
        <v>0.5</v>
      </c>
      <c r="AV18">
        <f t="shared" si="28"/>
        <v>841.21066068722803</v>
      </c>
      <c r="AW18">
        <f t="shared" si="29"/>
        <v>17.154368552119234</v>
      </c>
      <c r="AX18">
        <f t="shared" si="30"/>
        <v>-171.12827440133614</v>
      </c>
      <c r="AY18">
        <f t="shared" si="31"/>
        <v>1</v>
      </c>
      <c r="AZ18">
        <f t="shared" si="32"/>
        <v>2.1970482714688676E-2</v>
      </c>
      <c r="BA18">
        <f t="shared" si="33"/>
        <v>0.13780576410753212</v>
      </c>
      <c r="BB18" t="s">
        <v>253</v>
      </c>
      <c r="BC18">
        <v>0</v>
      </c>
      <c r="BD18">
        <f t="shared" si="34"/>
        <v>1.6516</v>
      </c>
      <c r="BE18">
        <f t="shared" si="35"/>
        <v>-0.40686187752668934</v>
      </c>
      <c r="BF18">
        <f t="shared" si="36"/>
        <v>0.12111536824180504</v>
      </c>
      <c r="BG18">
        <f t="shared" si="37"/>
        <v>0.99139755658830131</v>
      </c>
      <c r="BH18">
        <f t="shared" si="38"/>
        <v>-0.50554876850656938</v>
      </c>
      <c r="BI18">
        <f t="shared" si="39"/>
        <v>1000.01296875</v>
      </c>
      <c r="BJ18">
        <f t="shared" si="40"/>
        <v>841.21066068722803</v>
      </c>
      <c r="BK18">
        <f t="shared" si="41"/>
        <v>0.84119975137795233</v>
      </c>
      <c r="BL18">
        <f t="shared" si="42"/>
        <v>0.19239950275590478</v>
      </c>
      <c r="BM18">
        <v>0.71228603259476664</v>
      </c>
      <c r="BN18">
        <v>0.5</v>
      </c>
      <c r="BO18" t="s">
        <v>254</v>
      </c>
      <c r="BP18">
        <v>1684922076.95</v>
      </c>
      <c r="BQ18">
        <v>400.03909375000001</v>
      </c>
      <c r="BR18">
        <v>402.74856249999999</v>
      </c>
      <c r="BS18">
        <v>16.002443750000001</v>
      </c>
      <c r="BT18">
        <v>15.348862499999999</v>
      </c>
      <c r="BU18">
        <v>500.00096875000003</v>
      </c>
      <c r="BV18">
        <v>95.456003124999995</v>
      </c>
      <c r="BW18">
        <v>0.20003621874999999</v>
      </c>
      <c r="BX18">
        <v>28.104021875000001</v>
      </c>
      <c r="BY18">
        <v>27.989078124999999</v>
      </c>
      <c r="BZ18">
        <v>999.9</v>
      </c>
      <c r="CA18">
        <v>9994.6875</v>
      </c>
      <c r="CB18">
        <v>0</v>
      </c>
      <c r="CC18">
        <v>70.117850000000004</v>
      </c>
      <c r="CD18">
        <v>1000.01296875</v>
      </c>
      <c r="CE18">
        <v>0.96000450000000004</v>
      </c>
      <c r="CF18">
        <v>3.9995500000000003E-2</v>
      </c>
      <c r="CG18">
        <v>0</v>
      </c>
      <c r="CH18">
        <v>2.3357593749999999</v>
      </c>
      <c r="CI18">
        <v>0</v>
      </c>
      <c r="CJ18">
        <v>845.12824999999998</v>
      </c>
      <c r="CK18">
        <v>9334.4506249999995</v>
      </c>
      <c r="CL18">
        <v>38.152124999999998</v>
      </c>
      <c r="CM18">
        <v>40.871062500000001</v>
      </c>
      <c r="CN18">
        <v>39.238187500000002</v>
      </c>
      <c r="CO18">
        <v>39.569875000000003</v>
      </c>
      <c r="CP18">
        <v>38.234250000000003</v>
      </c>
      <c r="CQ18">
        <v>960.01968750000003</v>
      </c>
      <c r="CR18">
        <v>39.9921875</v>
      </c>
      <c r="CS18">
        <v>0</v>
      </c>
      <c r="CT18">
        <v>59.599999904632597</v>
      </c>
      <c r="CU18">
        <v>2.32357307692308</v>
      </c>
      <c r="CV18">
        <v>-0.62504273689295897</v>
      </c>
      <c r="CW18">
        <v>4.2482393178688502</v>
      </c>
      <c r="CX18">
        <v>845.21503846153803</v>
      </c>
      <c r="CY18">
        <v>15</v>
      </c>
      <c r="CZ18">
        <v>1684921956.5999999</v>
      </c>
      <c r="DA18" t="s">
        <v>255</v>
      </c>
      <c r="DB18">
        <v>2</v>
      </c>
      <c r="DC18">
        <v>-3.738</v>
      </c>
      <c r="DD18">
        <v>0.36899999999999999</v>
      </c>
      <c r="DE18">
        <v>402</v>
      </c>
      <c r="DF18">
        <v>15</v>
      </c>
      <c r="DG18">
        <v>1.62</v>
      </c>
      <c r="DH18">
        <v>0.39</v>
      </c>
      <c r="DI18">
        <v>-2.8152499999999998</v>
      </c>
      <c r="DJ18">
        <v>0.80713410740203695</v>
      </c>
      <c r="DK18">
        <v>0.14306041009255199</v>
      </c>
      <c r="DL18">
        <v>0</v>
      </c>
      <c r="DM18">
        <v>2.34638636363636</v>
      </c>
      <c r="DN18">
        <v>-0.37744787647361899</v>
      </c>
      <c r="DO18">
        <v>0.17384590955382001</v>
      </c>
      <c r="DP18">
        <v>1</v>
      </c>
      <c r="DQ18">
        <v>0.65689598113207603</v>
      </c>
      <c r="DR18">
        <v>-5.1758955007255497E-2</v>
      </c>
      <c r="DS18">
        <v>1.3082767651179101E-2</v>
      </c>
      <c r="DT18">
        <v>1</v>
      </c>
      <c r="DU18">
        <v>2</v>
      </c>
      <c r="DV18">
        <v>3</v>
      </c>
      <c r="DW18" t="s">
        <v>260</v>
      </c>
      <c r="DX18">
        <v>100</v>
      </c>
      <c r="DY18">
        <v>100</v>
      </c>
      <c r="DZ18">
        <v>-3.738</v>
      </c>
      <c r="EA18">
        <v>0.36899999999999999</v>
      </c>
      <c r="EB18">
        <v>2</v>
      </c>
      <c r="EC18">
        <v>515.40800000000002</v>
      </c>
      <c r="ED18">
        <v>422.63</v>
      </c>
      <c r="EE18">
        <v>27.044899999999998</v>
      </c>
      <c r="EF18">
        <v>29.918600000000001</v>
      </c>
      <c r="EG18">
        <v>30.0001</v>
      </c>
      <c r="EH18">
        <v>30.0413</v>
      </c>
      <c r="EI18">
        <v>30.064499999999999</v>
      </c>
      <c r="EJ18">
        <v>20.189299999999999</v>
      </c>
      <c r="EK18">
        <v>27.812999999999999</v>
      </c>
      <c r="EL18">
        <v>0</v>
      </c>
      <c r="EM18">
        <v>27.0395</v>
      </c>
      <c r="EN18">
        <v>402.69799999999998</v>
      </c>
      <c r="EO18">
        <v>15.3969</v>
      </c>
      <c r="EP18">
        <v>100.422</v>
      </c>
      <c r="EQ18">
        <v>90.300399999999996</v>
      </c>
    </row>
    <row r="19" spans="1:147" x14ac:dyDescent="0.3">
      <c r="A19">
        <v>3</v>
      </c>
      <c r="B19">
        <v>1684922145.2</v>
      </c>
      <c r="C19">
        <v>120</v>
      </c>
      <c r="D19" t="s">
        <v>261</v>
      </c>
      <c r="E19" t="s">
        <v>262</v>
      </c>
      <c r="F19">
        <v>1684922136.95</v>
      </c>
      <c r="G19">
        <f t="shared" si="0"/>
        <v>4.7896543032232364E-3</v>
      </c>
      <c r="H19">
        <f t="shared" si="1"/>
        <v>17.57597007003994</v>
      </c>
      <c r="I19">
        <f t="shared" si="2"/>
        <v>399.99640625000001</v>
      </c>
      <c r="J19">
        <f t="shared" si="3"/>
        <v>245.78266837913614</v>
      </c>
      <c r="K19">
        <f t="shared" si="4"/>
        <v>23.511151535348162</v>
      </c>
      <c r="L19">
        <f t="shared" si="5"/>
        <v>38.262975102994481</v>
      </c>
      <c r="M19">
        <f t="shared" si="6"/>
        <v>0.20411856833588457</v>
      </c>
      <c r="N19">
        <f t="shared" si="7"/>
        <v>3.3610844873736467</v>
      </c>
      <c r="O19">
        <f t="shared" si="8"/>
        <v>0.19747354370029471</v>
      </c>
      <c r="P19">
        <f t="shared" si="9"/>
        <v>0.12399997299797827</v>
      </c>
      <c r="Q19">
        <f t="shared" si="10"/>
        <v>161.84772415038643</v>
      </c>
      <c r="R19">
        <f t="shared" si="11"/>
        <v>27.846927359419638</v>
      </c>
      <c r="S19">
        <f t="shared" si="12"/>
        <v>27.98105</v>
      </c>
      <c r="T19">
        <f t="shared" si="13"/>
        <v>3.7906494642573034</v>
      </c>
      <c r="U19">
        <f t="shared" si="14"/>
        <v>40.210063190554912</v>
      </c>
      <c r="V19">
        <f t="shared" si="15"/>
        <v>1.5350765241164062</v>
      </c>
      <c r="W19">
        <f t="shared" si="16"/>
        <v>3.8176426553763436</v>
      </c>
      <c r="X19">
        <f t="shared" si="17"/>
        <v>2.2555729401408975</v>
      </c>
      <c r="Y19">
        <f t="shared" si="18"/>
        <v>-211.22375477214473</v>
      </c>
      <c r="Z19">
        <f t="shared" si="19"/>
        <v>22.062571820458462</v>
      </c>
      <c r="AA19">
        <f t="shared" si="20"/>
        <v>1.4314259736337578</v>
      </c>
      <c r="AB19">
        <f t="shared" si="21"/>
        <v>-25.882032827666077</v>
      </c>
      <c r="AC19">
        <v>-3.96023968723156E-2</v>
      </c>
      <c r="AD19">
        <v>4.4457159849687101E-2</v>
      </c>
      <c r="AE19">
        <v>3.3495106045526799</v>
      </c>
      <c r="AF19">
        <v>0</v>
      </c>
      <c r="AG19">
        <v>0</v>
      </c>
      <c r="AH19">
        <f t="shared" si="22"/>
        <v>1</v>
      </c>
      <c r="AI19">
        <f t="shared" si="23"/>
        <v>0</v>
      </c>
      <c r="AJ19">
        <f t="shared" si="24"/>
        <v>50313.418986960271</v>
      </c>
      <c r="AK19" t="s">
        <v>251</v>
      </c>
      <c r="AL19">
        <v>2.3294038461538502</v>
      </c>
      <c r="AM19">
        <v>1.8792</v>
      </c>
      <c r="AN19">
        <f t="shared" si="25"/>
        <v>-0.45020384615385023</v>
      </c>
      <c r="AO19">
        <f t="shared" si="26"/>
        <v>-0.23957207649736603</v>
      </c>
      <c r="AP19">
        <v>-1.32743572792135</v>
      </c>
      <c r="AQ19" t="s">
        <v>263</v>
      </c>
      <c r="AR19">
        <v>2.3054346153846201</v>
      </c>
      <c r="AS19">
        <v>1.6419999999999999</v>
      </c>
      <c r="AT19">
        <f t="shared" si="27"/>
        <v>-0.40404056966176638</v>
      </c>
      <c r="AU19">
        <v>0.5</v>
      </c>
      <c r="AV19">
        <f t="shared" si="28"/>
        <v>841.20710257498058</v>
      </c>
      <c r="AW19">
        <f t="shared" si="29"/>
        <v>17.57597007003994</v>
      </c>
      <c r="AX19">
        <f t="shared" si="30"/>
        <v>-169.94089846395954</v>
      </c>
      <c r="AY19">
        <f t="shared" si="31"/>
        <v>1</v>
      </c>
      <c r="AZ19">
        <f t="shared" si="32"/>
        <v>2.2471761995466921E-2</v>
      </c>
      <c r="BA19">
        <f t="shared" si="33"/>
        <v>0.14445797807551772</v>
      </c>
      <c r="BB19" t="s">
        <v>253</v>
      </c>
      <c r="BC19">
        <v>0</v>
      </c>
      <c r="BD19">
        <f t="shared" si="34"/>
        <v>1.6419999999999999</v>
      </c>
      <c r="BE19">
        <f t="shared" si="35"/>
        <v>-0.40404056966176632</v>
      </c>
      <c r="BF19">
        <f t="shared" si="36"/>
        <v>0.12622392507449984</v>
      </c>
      <c r="BG19">
        <f t="shared" si="37"/>
        <v>0.96513078752273163</v>
      </c>
      <c r="BH19">
        <f t="shared" si="38"/>
        <v>-0.52687244239788356</v>
      </c>
      <c r="BI19">
        <f t="shared" si="39"/>
        <v>1000.0088125</v>
      </c>
      <c r="BJ19">
        <f t="shared" si="40"/>
        <v>841.20710257498058</v>
      </c>
      <c r="BK19">
        <f t="shared" si="41"/>
        <v>0.84119968950271684</v>
      </c>
      <c r="BL19">
        <f t="shared" si="42"/>
        <v>0.19239937900543369</v>
      </c>
      <c r="BM19">
        <v>0.71228603259476697</v>
      </c>
      <c r="BN19">
        <v>0.5</v>
      </c>
      <c r="BO19" t="s">
        <v>254</v>
      </c>
      <c r="BP19">
        <v>1684922136.95</v>
      </c>
      <c r="BQ19">
        <v>399.99640625000001</v>
      </c>
      <c r="BR19">
        <v>402.77309374999999</v>
      </c>
      <c r="BS19">
        <v>16.047499999999999</v>
      </c>
      <c r="BT19">
        <v>15.376143750000001</v>
      </c>
      <c r="BU19">
        <v>500.01115625</v>
      </c>
      <c r="BV19">
        <v>95.458359375000001</v>
      </c>
      <c r="BW19">
        <v>0.19993781250000001</v>
      </c>
      <c r="BX19">
        <v>28.10280625</v>
      </c>
      <c r="BY19">
        <v>27.98105</v>
      </c>
      <c r="BZ19">
        <v>999.9</v>
      </c>
      <c r="CA19">
        <v>10004.6875</v>
      </c>
      <c r="CB19">
        <v>0</v>
      </c>
      <c r="CC19">
        <v>70.141253125000006</v>
      </c>
      <c r="CD19">
        <v>1000.0088125</v>
      </c>
      <c r="CE19">
        <v>0.96000965625000001</v>
      </c>
      <c r="CF19">
        <v>3.9990718750000001E-2</v>
      </c>
      <c r="CG19">
        <v>0</v>
      </c>
      <c r="CH19">
        <v>2.319990625</v>
      </c>
      <c r="CI19">
        <v>0</v>
      </c>
      <c r="CJ19">
        <v>845.58743749999996</v>
      </c>
      <c r="CK19">
        <v>9334.4325000000008</v>
      </c>
      <c r="CL19">
        <v>38.375</v>
      </c>
      <c r="CM19">
        <v>41.034875</v>
      </c>
      <c r="CN19">
        <v>39.440937499999997</v>
      </c>
      <c r="CO19">
        <v>39.722437499999998</v>
      </c>
      <c r="CP19">
        <v>38.436999999999998</v>
      </c>
      <c r="CQ19">
        <v>960.01874999999995</v>
      </c>
      <c r="CR19">
        <v>39.99</v>
      </c>
      <c r="CS19">
        <v>0</v>
      </c>
      <c r="CT19">
        <v>59.400000095367403</v>
      </c>
      <c r="CU19">
        <v>2.3054346153846201</v>
      </c>
      <c r="CV19">
        <v>0.41240684515378601</v>
      </c>
      <c r="CW19">
        <v>0.62823931372595898</v>
      </c>
      <c r="CX19">
        <v>845.61976923076895</v>
      </c>
      <c r="CY19">
        <v>15</v>
      </c>
      <c r="CZ19">
        <v>1684921956.5999999</v>
      </c>
      <c r="DA19" t="s">
        <v>255</v>
      </c>
      <c r="DB19">
        <v>2</v>
      </c>
      <c r="DC19">
        <v>-3.738</v>
      </c>
      <c r="DD19">
        <v>0.36899999999999999</v>
      </c>
      <c r="DE19">
        <v>402</v>
      </c>
      <c r="DF19">
        <v>15</v>
      </c>
      <c r="DG19">
        <v>1.62</v>
      </c>
      <c r="DH19">
        <v>0.39</v>
      </c>
      <c r="DI19">
        <v>-2.7757762264150898</v>
      </c>
      <c r="DJ19">
        <v>-2.8994678277815401E-3</v>
      </c>
      <c r="DK19">
        <v>9.0467371564755497E-2</v>
      </c>
      <c r="DL19">
        <v>1</v>
      </c>
      <c r="DM19">
        <v>2.3297522727272701</v>
      </c>
      <c r="DN19">
        <v>-0.110712360867007</v>
      </c>
      <c r="DO19">
        <v>0.18732271556744501</v>
      </c>
      <c r="DP19">
        <v>1</v>
      </c>
      <c r="DQ19">
        <v>0.669840132075471</v>
      </c>
      <c r="DR19">
        <v>1.5696013546201901E-2</v>
      </c>
      <c r="DS19">
        <v>3.4208204082609999E-3</v>
      </c>
      <c r="DT19">
        <v>1</v>
      </c>
      <c r="DU19">
        <v>3</v>
      </c>
      <c r="DV19">
        <v>3</v>
      </c>
      <c r="DW19" t="s">
        <v>256</v>
      </c>
      <c r="DX19">
        <v>100</v>
      </c>
      <c r="DY19">
        <v>100</v>
      </c>
      <c r="DZ19">
        <v>-3.738</v>
      </c>
      <c r="EA19">
        <v>0.36899999999999999</v>
      </c>
      <c r="EB19">
        <v>2</v>
      </c>
      <c r="EC19">
        <v>514.94399999999996</v>
      </c>
      <c r="ED19">
        <v>423.34300000000002</v>
      </c>
      <c r="EE19">
        <v>27.058</v>
      </c>
      <c r="EF19">
        <v>29.8902</v>
      </c>
      <c r="EG19">
        <v>29.9999</v>
      </c>
      <c r="EH19">
        <v>30.030999999999999</v>
      </c>
      <c r="EI19">
        <v>30.0594</v>
      </c>
      <c r="EJ19">
        <v>20.189</v>
      </c>
      <c r="EK19">
        <v>27.812999999999999</v>
      </c>
      <c r="EL19">
        <v>0</v>
      </c>
      <c r="EM19">
        <v>27.056000000000001</v>
      </c>
      <c r="EN19">
        <v>402.60199999999998</v>
      </c>
      <c r="EO19">
        <v>15.341100000000001</v>
      </c>
      <c r="EP19">
        <v>100.426</v>
      </c>
      <c r="EQ19">
        <v>90.302400000000006</v>
      </c>
    </row>
    <row r="20" spans="1:147" x14ac:dyDescent="0.3">
      <c r="A20">
        <v>4</v>
      </c>
      <c r="B20">
        <v>1684922205.2</v>
      </c>
      <c r="C20">
        <v>180</v>
      </c>
      <c r="D20" t="s">
        <v>264</v>
      </c>
      <c r="E20" t="s">
        <v>265</v>
      </c>
      <c r="F20">
        <v>1684922196.95</v>
      </c>
      <c r="G20">
        <f t="shared" si="0"/>
        <v>4.9525337955710702E-3</v>
      </c>
      <c r="H20">
        <f t="shared" si="1"/>
        <v>17.692134563811102</v>
      </c>
      <c r="I20">
        <f t="shared" si="2"/>
        <v>400.01109374999999</v>
      </c>
      <c r="J20">
        <f t="shared" si="3"/>
        <v>249.58038519347377</v>
      </c>
      <c r="K20">
        <f t="shared" si="4"/>
        <v>23.873253933202623</v>
      </c>
      <c r="L20">
        <f t="shared" si="5"/>
        <v>38.262487694251625</v>
      </c>
      <c r="M20">
        <f t="shared" si="6"/>
        <v>0.21141455201344223</v>
      </c>
      <c r="N20">
        <f t="shared" si="7"/>
        <v>3.3600723294103805</v>
      </c>
      <c r="O20">
        <f t="shared" si="8"/>
        <v>0.20429284889532678</v>
      </c>
      <c r="P20">
        <f t="shared" si="9"/>
        <v>0.12830290188355994</v>
      </c>
      <c r="Q20">
        <f t="shared" si="10"/>
        <v>161.84692140160092</v>
      </c>
      <c r="R20">
        <f t="shared" si="11"/>
        <v>27.821149573831466</v>
      </c>
      <c r="S20">
        <f t="shared" si="12"/>
        <v>27.965800000000002</v>
      </c>
      <c r="T20">
        <f t="shared" si="13"/>
        <v>3.7872803232220824</v>
      </c>
      <c r="U20">
        <f t="shared" si="14"/>
        <v>40.126147334016466</v>
      </c>
      <c r="V20">
        <f t="shared" si="15"/>
        <v>1.532902205789662</v>
      </c>
      <c r="W20">
        <f t="shared" si="16"/>
        <v>3.8202077887755803</v>
      </c>
      <c r="X20">
        <f t="shared" si="17"/>
        <v>2.2543781174324202</v>
      </c>
      <c r="Y20">
        <f t="shared" si="18"/>
        <v>-218.40674038468418</v>
      </c>
      <c r="Z20">
        <f t="shared" si="19"/>
        <v>26.907303642569435</v>
      </c>
      <c r="AA20">
        <f t="shared" si="20"/>
        <v>1.7462471133974176</v>
      </c>
      <c r="AB20">
        <f t="shared" si="21"/>
        <v>-27.906268227116396</v>
      </c>
      <c r="AC20">
        <v>-3.9587420314095401E-2</v>
      </c>
      <c r="AD20">
        <v>4.44403473510665E-2</v>
      </c>
      <c r="AE20">
        <v>3.3485028235196901</v>
      </c>
      <c r="AF20">
        <v>0</v>
      </c>
      <c r="AG20">
        <v>0</v>
      </c>
      <c r="AH20">
        <f t="shared" si="22"/>
        <v>1</v>
      </c>
      <c r="AI20">
        <f t="shared" si="23"/>
        <v>0</v>
      </c>
      <c r="AJ20">
        <f t="shared" si="24"/>
        <v>50293.141272093519</v>
      </c>
      <c r="AK20" t="s">
        <v>251</v>
      </c>
      <c r="AL20">
        <v>2.3294038461538502</v>
      </c>
      <c r="AM20">
        <v>1.8792</v>
      </c>
      <c r="AN20">
        <f t="shared" si="25"/>
        <v>-0.45020384615385023</v>
      </c>
      <c r="AO20">
        <f t="shared" si="26"/>
        <v>-0.23957207649736603</v>
      </c>
      <c r="AP20">
        <v>-1.32743572792135</v>
      </c>
      <c r="AQ20" t="s">
        <v>266</v>
      </c>
      <c r="AR20">
        <v>2.36664230769231</v>
      </c>
      <c r="AS20">
        <v>1.7787999999999999</v>
      </c>
      <c r="AT20">
        <f t="shared" si="27"/>
        <v>-0.33047127709259616</v>
      </c>
      <c r="AU20">
        <v>0.5</v>
      </c>
      <c r="AV20">
        <f t="shared" si="28"/>
        <v>841.20280567529619</v>
      </c>
      <c r="AW20">
        <f t="shared" si="29"/>
        <v>17.692134563811102</v>
      </c>
      <c r="AX20">
        <f t="shared" si="30"/>
        <v>-138.99668274269507</v>
      </c>
      <c r="AY20">
        <f t="shared" si="31"/>
        <v>1</v>
      </c>
      <c r="AZ20">
        <f t="shared" si="32"/>
        <v>2.2609970108770652E-2</v>
      </c>
      <c r="BA20">
        <f t="shared" si="33"/>
        <v>5.6442545536316648E-2</v>
      </c>
      <c r="BB20" t="s">
        <v>253</v>
      </c>
      <c r="BC20">
        <v>0</v>
      </c>
      <c r="BD20">
        <f t="shared" si="34"/>
        <v>1.7787999999999999</v>
      </c>
      <c r="BE20">
        <f t="shared" si="35"/>
        <v>-0.33047127709259616</v>
      </c>
      <c r="BF20">
        <f t="shared" si="36"/>
        <v>5.342699020859943E-2</v>
      </c>
      <c r="BG20">
        <f t="shared" si="37"/>
        <v>1.0676320403473072</v>
      </c>
      <c r="BH20">
        <f t="shared" si="38"/>
        <v>-0.22301008944665898</v>
      </c>
      <c r="BI20">
        <f t="shared" si="39"/>
        <v>1000.0036875</v>
      </c>
      <c r="BJ20">
        <f t="shared" si="40"/>
        <v>841.20280567529619</v>
      </c>
      <c r="BK20">
        <f t="shared" si="41"/>
        <v>0.84119970375138864</v>
      </c>
      <c r="BL20">
        <f t="shared" si="42"/>
        <v>0.19239940750277734</v>
      </c>
      <c r="BM20">
        <v>0.71228603259476697</v>
      </c>
      <c r="BN20">
        <v>0.5</v>
      </c>
      <c r="BO20" t="s">
        <v>254</v>
      </c>
      <c r="BP20">
        <v>1684922196.95</v>
      </c>
      <c r="BQ20">
        <v>400.01109374999999</v>
      </c>
      <c r="BR20">
        <v>402.81368750000001</v>
      </c>
      <c r="BS20">
        <v>16.025562499999999</v>
      </c>
      <c r="BT20">
        <v>15.33134375</v>
      </c>
      <c r="BU20">
        <v>499.99925000000002</v>
      </c>
      <c r="BV20">
        <v>95.453565624999996</v>
      </c>
      <c r="BW20">
        <v>0.20000071875</v>
      </c>
      <c r="BX20">
        <v>28.114337500000001</v>
      </c>
      <c r="BY20">
        <v>27.965800000000002</v>
      </c>
      <c r="BZ20">
        <v>999.9</v>
      </c>
      <c r="CA20">
        <v>10001.40625</v>
      </c>
      <c r="CB20">
        <v>0</v>
      </c>
      <c r="CC20">
        <v>70.155299999999997</v>
      </c>
      <c r="CD20">
        <v>1000.0036875</v>
      </c>
      <c r="CE20">
        <v>0.96001124999999998</v>
      </c>
      <c r="CF20">
        <v>3.9989125E-2</v>
      </c>
      <c r="CG20">
        <v>0</v>
      </c>
      <c r="CH20">
        <v>2.3768687499999999</v>
      </c>
      <c r="CI20">
        <v>0</v>
      </c>
      <c r="CJ20">
        <v>844.20421875</v>
      </c>
      <c r="CK20">
        <v>9334.3924999999999</v>
      </c>
      <c r="CL20">
        <v>38.563968750000001</v>
      </c>
      <c r="CM20">
        <v>41.186999999999998</v>
      </c>
      <c r="CN20">
        <v>39.630812499999998</v>
      </c>
      <c r="CO20">
        <v>39.867125000000001</v>
      </c>
      <c r="CP20">
        <v>38.621062500000001</v>
      </c>
      <c r="CQ20">
        <v>960.01437499999997</v>
      </c>
      <c r="CR20">
        <v>39.990312500000002</v>
      </c>
      <c r="CS20">
        <v>0</v>
      </c>
      <c r="CT20">
        <v>59.400000095367403</v>
      </c>
      <c r="CU20">
        <v>2.36664230769231</v>
      </c>
      <c r="CV20">
        <v>0.19702221709916001</v>
      </c>
      <c r="CW20">
        <v>4.6800341812850998</v>
      </c>
      <c r="CX20">
        <v>844.22357692307696</v>
      </c>
      <c r="CY20">
        <v>15</v>
      </c>
      <c r="CZ20">
        <v>1684921956.5999999</v>
      </c>
      <c r="DA20" t="s">
        <v>255</v>
      </c>
      <c r="DB20">
        <v>2</v>
      </c>
      <c r="DC20">
        <v>-3.738</v>
      </c>
      <c r="DD20">
        <v>0.36899999999999999</v>
      </c>
      <c r="DE20">
        <v>402</v>
      </c>
      <c r="DF20">
        <v>15</v>
      </c>
      <c r="DG20">
        <v>1.62</v>
      </c>
      <c r="DH20">
        <v>0.39</v>
      </c>
      <c r="DI20">
        <v>-2.7927918867924499</v>
      </c>
      <c r="DJ20">
        <v>-7.9193226898872496E-2</v>
      </c>
      <c r="DK20">
        <v>0.120095064861081</v>
      </c>
      <c r="DL20">
        <v>1</v>
      </c>
      <c r="DM20">
        <v>2.3757045454545498</v>
      </c>
      <c r="DN20">
        <v>0.17408084358523901</v>
      </c>
      <c r="DO20">
        <v>0.170093782894434</v>
      </c>
      <c r="DP20">
        <v>1</v>
      </c>
      <c r="DQ20">
        <v>0.69366752830188705</v>
      </c>
      <c r="DR20">
        <v>4.1662119013067302E-3</v>
      </c>
      <c r="DS20">
        <v>2.4724905982901001E-3</v>
      </c>
      <c r="DT20">
        <v>1</v>
      </c>
      <c r="DU20">
        <v>3</v>
      </c>
      <c r="DV20">
        <v>3</v>
      </c>
      <c r="DW20" t="s">
        <v>256</v>
      </c>
      <c r="DX20">
        <v>100</v>
      </c>
      <c r="DY20">
        <v>100</v>
      </c>
      <c r="DZ20">
        <v>-3.738</v>
      </c>
      <c r="EA20">
        <v>0.36899999999999999</v>
      </c>
      <c r="EB20">
        <v>2</v>
      </c>
      <c r="EC20">
        <v>515.58100000000002</v>
      </c>
      <c r="ED20">
        <v>422.625</v>
      </c>
      <c r="EE20">
        <v>27.181000000000001</v>
      </c>
      <c r="EF20">
        <v>29.859300000000001</v>
      </c>
      <c r="EG20">
        <v>29.9999</v>
      </c>
      <c r="EH20">
        <v>30.015599999999999</v>
      </c>
      <c r="EI20">
        <v>30.046500000000002</v>
      </c>
      <c r="EJ20">
        <v>20.193300000000001</v>
      </c>
      <c r="EK20">
        <v>28.090699999999998</v>
      </c>
      <c r="EL20">
        <v>0</v>
      </c>
      <c r="EM20">
        <v>27.175999999999998</v>
      </c>
      <c r="EN20">
        <v>402.87799999999999</v>
      </c>
      <c r="EO20">
        <v>15.305199999999999</v>
      </c>
      <c r="EP20">
        <v>100.43</v>
      </c>
      <c r="EQ20">
        <v>90.304000000000002</v>
      </c>
    </row>
    <row r="21" spans="1:147" x14ac:dyDescent="0.3">
      <c r="A21">
        <v>5</v>
      </c>
      <c r="B21">
        <v>1684922265.2</v>
      </c>
      <c r="C21">
        <v>240</v>
      </c>
      <c r="D21" t="s">
        <v>267</v>
      </c>
      <c r="E21" t="s">
        <v>268</v>
      </c>
      <c r="F21">
        <v>1684922256.95</v>
      </c>
      <c r="G21">
        <f t="shared" si="0"/>
        <v>5.0850571243243369E-3</v>
      </c>
      <c r="H21">
        <f t="shared" si="1"/>
        <v>17.877813481186873</v>
      </c>
      <c r="I21">
        <f t="shared" si="2"/>
        <v>400.00934375000003</v>
      </c>
      <c r="J21">
        <f t="shared" si="3"/>
        <v>251.44456729325535</v>
      </c>
      <c r="K21">
        <f t="shared" si="4"/>
        <v>24.052647895814822</v>
      </c>
      <c r="L21">
        <f t="shared" si="5"/>
        <v>38.264035703080317</v>
      </c>
      <c r="M21">
        <f t="shared" si="6"/>
        <v>0.21681943875614365</v>
      </c>
      <c r="N21">
        <f t="shared" si="7"/>
        <v>3.3600669277585431</v>
      </c>
      <c r="O21">
        <f t="shared" si="8"/>
        <v>0.20933586681852873</v>
      </c>
      <c r="P21">
        <f t="shared" si="9"/>
        <v>0.13148576750717261</v>
      </c>
      <c r="Q21">
        <f t="shared" si="10"/>
        <v>161.85351514136551</v>
      </c>
      <c r="R21">
        <f t="shared" si="11"/>
        <v>27.826986120687526</v>
      </c>
      <c r="S21">
        <f t="shared" si="12"/>
        <v>27.987456250000001</v>
      </c>
      <c r="T21">
        <f t="shared" si="13"/>
        <v>3.7920655594253345</v>
      </c>
      <c r="U21">
        <f t="shared" si="14"/>
        <v>40.046587323919489</v>
      </c>
      <c r="V21">
        <f t="shared" si="15"/>
        <v>1.5330818332373977</v>
      </c>
      <c r="W21">
        <f t="shared" si="16"/>
        <v>3.8282458898106926</v>
      </c>
      <c r="X21">
        <f t="shared" si="17"/>
        <v>2.2589837261879371</v>
      </c>
      <c r="Y21">
        <f t="shared" si="18"/>
        <v>-224.25101918270326</v>
      </c>
      <c r="Z21">
        <f t="shared" si="19"/>
        <v>29.522017512638083</v>
      </c>
      <c r="AA21">
        <f t="shared" si="20"/>
        <v>1.9164929021100627</v>
      </c>
      <c r="AB21">
        <f t="shared" si="21"/>
        <v>-30.958993626589606</v>
      </c>
      <c r="AC21">
        <v>-3.95873403926209E-2</v>
      </c>
      <c r="AD21">
        <v>4.4440257632209802E-2</v>
      </c>
      <c r="AE21">
        <v>3.3484974452250702</v>
      </c>
      <c r="AF21">
        <v>0</v>
      </c>
      <c r="AG21">
        <v>0</v>
      </c>
      <c r="AH21">
        <f t="shared" si="22"/>
        <v>1</v>
      </c>
      <c r="AI21">
        <f t="shared" si="23"/>
        <v>0</v>
      </c>
      <c r="AJ21">
        <f t="shared" si="24"/>
        <v>50287.108893469813</v>
      </c>
      <c r="AK21" t="s">
        <v>251</v>
      </c>
      <c r="AL21">
        <v>2.3294038461538502</v>
      </c>
      <c r="AM21">
        <v>1.8792</v>
      </c>
      <c r="AN21">
        <f t="shared" si="25"/>
        <v>-0.45020384615385023</v>
      </c>
      <c r="AO21">
        <f t="shared" si="26"/>
        <v>-0.23957207649736603</v>
      </c>
      <c r="AP21">
        <v>-1.32743572792135</v>
      </c>
      <c r="AQ21" t="s">
        <v>269</v>
      </c>
      <c r="AR21">
        <v>2.31252307692308</v>
      </c>
      <c r="AS21">
        <v>2.4951500000000002</v>
      </c>
      <c r="AT21">
        <f t="shared" si="27"/>
        <v>7.3192763191359256E-2</v>
      </c>
      <c r="AU21">
        <v>0.5</v>
      </c>
      <c r="AV21">
        <f t="shared" si="28"/>
        <v>841.23694222564961</v>
      </c>
      <c r="AW21">
        <f t="shared" si="29"/>
        <v>17.877813481186873</v>
      </c>
      <c r="AX21">
        <f t="shared" si="30"/>
        <v>30.786228150072571</v>
      </c>
      <c r="AY21">
        <f t="shared" si="31"/>
        <v>1</v>
      </c>
      <c r="AZ21">
        <f t="shared" si="32"/>
        <v>2.2829773925877705E-2</v>
      </c>
      <c r="BA21">
        <f t="shared" si="33"/>
        <v>-0.24685890627817975</v>
      </c>
      <c r="BB21" t="s">
        <v>253</v>
      </c>
      <c r="BC21">
        <v>0</v>
      </c>
      <c r="BD21">
        <f t="shared" si="34"/>
        <v>2.4951500000000002</v>
      </c>
      <c r="BE21">
        <f t="shared" si="35"/>
        <v>7.3192763191359311E-2</v>
      </c>
      <c r="BF21">
        <f t="shared" si="36"/>
        <v>-0.32777245636441049</v>
      </c>
      <c r="BG21">
        <f t="shared" si="37"/>
        <v>1.1018471248897841</v>
      </c>
      <c r="BH21">
        <f t="shared" si="38"/>
        <v>1.3681580138911313</v>
      </c>
      <c r="BI21">
        <f t="shared" si="39"/>
        <v>1000.04425</v>
      </c>
      <c r="BJ21">
        <f t="shared" si="40"/>
        <v>841.23694222564961</v>
      </c>
      <c r="BK21">
        <f t="shared" si="41"/>
        <v>0.84119971913807767</v>
      </c>
      <c r="BL21">
        <f t="shared" si="42"/>
        <v>0.1923994382761553</v>
      </c>
      <c r="BM21">
        <v>0.71228603259476697</v>
      </c>
      <c r="BN21">
        <v>0.5</v>
      </c>
      <c r="BO21" t="s">
        <v>254</v>
      </c>
      <c r="BP21">
        <v>1684922256.95</v>
      </c>
      <c r="BQ21">
        <v>400.00934375000003</v>
      </c>
      <c r="BR21">
        <v>402.84587499999998</v>
      </c>
      <c r="BS21">
        <v>16.026721875</v>
      </c>
      <c r="BT21">
        <v>15.31394375</v>
      </c>
      <c r="BU21">
        <v>500.01059375</v>
      </c>
      <c r="BV21">
        <v>95.457846875000001</v>
      </c>
      <c r="BW21">
        <v>0.200007875</v>
      </c>
      <c r="BX21">
        <v>28.150428125000001</v>
      </c>
      <c r="BY21">
        <v>27.987456250000001</v>
      </c>
      <c r="BZ21">
        <v>999.9</v>
      </c>
      <c r="CA21">
        <v>10000.9375</v>
      </c>
      <c r="CB21">
        <v>0</v>
      </c>
      <c r="CC21">
        <v>70.155299999999997</v>
      </c>
      <c r="CD21">
        <v>1000.04425</v>
      </c>
      <c r="CE21">
        <v>0.96001250000000005</v>
      </c>
      <c r="CF21">
        <v>3.9987849999999998E-2</v>
      </c>
      <c r="CG21">
        <v>0</v>
      </c>
      <c r="CH21">
        <v>2.3317156250000002</v>
      </c>
      <c r="CI21">
        <v>0</v>
      </c>
      <c r="CJ21">
        <v>841.39171875</v>
      </c>
      <c r="CK21">
        <v>9334.7703125000007</v>
      </c>
      <c r="CL21">
        <v>38.75</v>
      </c>
      <c r="CM21">
        <v>41.319875000000003</v>
      </c>
      <c r="CN21">
        <v>39.811999999999998</v>
      </c>
      <c r="CO21">
        <v>40</v>
      </c>
      <c r="CP21">
        <v>38.782937500000003</v>
      </c>
      <c r="CQ21">
        <v>960.05406249999999</v>
      </c>
      <c r="CR21">
        <v>39.9925</v>
      </c>
      <c r="CS21">
        <v>0</v>
      </c>
      <c r="CT21">
        <v>59.400000095367403</v>
      </c>
      <c r="CU21">
        <v>2.31252307692308</v>
      </c>
      <c r="CV21">
        <v>-0.15098120250240499</v>
      </c>
      <c r="CW21">
        <v>-0.364341869498647</v>
      </c>
      <c r="CX21">
        <v>841.37326923076898</v>
      </c>
      <c r="CY21">
        <v>15</v>
      </c>
      <c r="CZ21">
        <v>1684921956.5999999</v>
      </c>
      <c r="DA21" t="s">
        <v>255</v>
      </c>
      <c r="DB21">
        <v>2</v>
      </c>
      <c r="DC21">
        <v>-3.738</v>
      </c>
      <c r="DD21">
        <v>0.36899999999999999</v>
      </c>
      <c r="DE21">
        <v>402</v>
      </c>
      <c r="DF21">
        <v>15</v>
      </c>
      <c r="DG21">
        <v>1.62</v>
      </c>
      <c r="DH21">
        <v>0.39</v>
      </c>
      <c r="DI21">
        <v>-2.85316169811321</v>
      </c>
      <c r="DJ21">
        <v>0.18345592646346201</v>
      </c>
      <c r="DK21">
        <v>9.2843307634896996E-2</v>
      </c>
      <c r="DL21">
        <v>1</v>
      </c>
      <c r="DM21">
        <v>2.2904636363636399</v>
      </c>
      <c r="DN21">
        <v>6.7540714704137306E-2</v>
      </c>
      <c r="DO21">
        <v>0.22042417279058399</v>
      </c>
      <c r="DP21">
        <v>1</v>
      </c>
      <c r="DQ21">
        <v>0.71164677358490602</v>
      </c>
      <c r="DR21">
        <v>1.03358200290267E-2</v>
      </c>
      <c r="DS21">
        <v>2.9040687959099201E-3</v>
      </c>
      <c r="DT21">
        <v>1</v>
      </c>
      <c r="DU21">
        <v>3</v>
      </c>
      <c r="DV21">
        <v>3</v>
      </c>
      <c r="DW21" t="s">
        <v>256</v>
      </c>
      <c r="DX21">
        <v>100</v>
      </c>
      <c r="DY21">
        <v>100</v>
      </c>
      <c r="DZ21">
        <v>-3.738</v>
      </c>
      <c r="EA21">
        <v>0.36899999999999999</v>
      </c>
      <c r="EB21">
        <v>2</v>
      </c>
      <c r="EC21">
        <v>515.32899999999995</v>
      </c>
      <c r="ED21">
        <v>423.28</v>
      </c>
      <c r="EE21">
        <v>27.245799999999999</v>
      </c>
      <c r="EF21">
        <v>29.831</v>
      </c>
      <c r="EG21">
        <v>30</v>
      </c>
      <c r="EH21">
        <v>30.0001</v>
      </c>
      <c r="EI21">
        <v>30.0337</v>
      </c>
      <c r="EJ21">
        <v>20.195399999999999</v>
      </c>
      <c r="EK21">
        <v>28.090699999999998</v>
      </c>
      <c r="EL21">
        <v>0</v>
      </c>
      <c r="EM21">
        <v>27.242899999999999</v>
      </c>
      <c r="EN21">
        <v>402.92200000000003</v>
      </c>
      <c r="EO21">
        <v>15.291700000000001</v>
      </c>
      <c r="EP21">
        <v>100.43600000000001</v>
      </c>
      <c r="EQ21">
        <v>90.308899999999994</v>
      </c>
    </row>
    <row r="22" spans="1:147" x14ac:dyDescent="0.3">
      <c r="A22">
        <v>6</v>
      </c>
      <c r="B22">
        <v>1684922325.2</v>
      </c>
      <c r="C22">
        <v>300</v>
      </c>
      <c r="D22" t="s">
        <v>270</v>
      </c>
      <c r="E22" t="s">
        <v>271</v>
      </c>
      <c r="F22">
        <v>1684922316.95</v>
      </c>
      <c r="G22">
        <f t="shared" si="0"/>
        <v>5.0117270719120723E-3</v>
      </c>
      <c r="H22">
        <f t="shared" si="1"/>
        <v>18.186352862370235</v>
      </c>
      <c r="I22">
        <f t="shared" si="2"/>
        <v>400.02603125000002</v>
      </c>
      <c r="J22">
        <f t="shared" si="3"/>
        <v>247.1953079762996</v>
      </c>
      <c r="K22">
        <f t="shared" si="4"/>
        <v>23.646422586613411</v>
      </c>
      <c r="L22">
        <f t="shared" si="5"/>
        <v>38.266036107328723</v>
      </c>
      <c r="M22">
        <f t="shared" si="6"/>
        <v>0.21363249028528031</v>
      </c>
      <c r="N22">
        <f t="shared" si="7"/>
        <v>3.3593430033366825</v>
      </c>
      <c r="O22">
        <f t="shared" si="8"/>
        <v>0.20636182060434374</v>
      </c>
      <c r="P22">
        <f t="shared" si="9"/>
        <v>0.12960876446652728</v>
      </c>
      <c r="Q22">
        <f t="shared" si="10"/>
        <v>161.84640132060701</v>
      </c>
      <c r="R22">
        <f t="shared" si="11"/>
        <v>27.873346269258775</v>
      </c>
      <c r="S22">
        <f t="shared" si="12"/>
        <v>28.001828124999999</v>
      </c>
      <c r="T22">
        <f t="shared" si="13"/>
        <v>3.7952441273365345</v>
      </c>
      <c r="U22">
        <f t="shared" si="14"/>
        <v>40.074616154798129</v>
      </c>
      <c r="V22">
        <f t="shared" si="15"/>
        <v>1.5368092887591711</v>
      </c>
      <c r="W22">
        <f t="shared" si="16"/>
        <v>3.8348696412284142</v>
      </c>
      <c r="X22">
        <f t="shared" si="17"/>
        <v>2.2584348385773634</v>
      </c>
      <c r="Y22">
        <f t="shared" si="18"/>
        <v>-221.0171638713224</v>
      </c>
      <c r="Z22">
        <f t="shared" si="19"/>
        <v>32.29001897332904</v>
      </c>
      <c r="AA22">
        <f t="shared" si="20"/>
        <v>2.0970964446274372</v>
      </c>
      <c r="AB22">
        <f t="shared" si="21"/>
        <v>-24.783647132758915</v>
      </c>
      <c r="AC22">
        <v>-3.95766298640223E-2</v>
      </c>
      <c r="AD22">
        <v>4.4428234125564001E-2</v>
      </c>
      <c r="AE22">
        <v>3.34777665097746</v>
      </c>
      <c r="AF22">
        <v>0</v>
      </c>
      <c r="AG22">
        <v>0</v>
      </c>
      <c r="AH22">
        <f t="shared" si="22"/>
        <v>1</v>
      </c>
      <c r="AI22">
        <f t="shared" si="23"/>
        <v>0</v>
      </c>
      <c r="AJ22">
        <f t="shared" si="24"/>
        <v>50269.12521584487</v>
      </c>
      <c r="AK22" t="s">
        <v>251</v>
      </c>
      <c r="AL22">
        <v>2.3294038461538502</v>
      </c>
      <c r="AM22">
        <v>1.8792</v>
      </c>
      <c r="AN22">
        <f t="shared" si="25"/>
        <v>-0.45020384615385023</v>
      </c>
      <c r="AO22">
        <f t="shared" si="26"/>
        <v>-0.23957207649736603</v>
      </c>
      <c r="AP22">
        <v>-1.32743572792135</v>
      </c>
      <c r="AQ22" t="s">
        <v>272</v>
      </c>
      <c r="AR22">
        <v>2.3623923076923101</v>
      </c>
      <c r="AS22">
        <v>1.3755999999999999</v>
      </c>
      <c r="AT22">
        <f t="shared" si="27"/>
        <v>-0.71735410562104551</v>
      </c>
      <c r="AU22">
        <v>0.5</v>
      </c>
      <c r="AV22">
        <f t="shared" si="28"/>
        <v>841.19842365028023</v>
      </c>
      <c r="AW22">
        <f t="shared" si="29"/>
        <v>18.186352862370235</v>
      </c>
      <c r="AX22">
        <f t="shared" si="30"/>
        <v>-301.71857142374006</v>
      </c>
      <c r="AY22">
        <f t="shared" si="31"/>
        <v>1</v>
      </c>
      <c r="AZ22">
        <f t="shared" si="32"/>
        <v>2.3197604800082514E-2</v>
      </c>
      <c r="BA22">
        <f t="shared" si="33"/>
        <v>0.36609479499854614</v>
      </c>
      <c r="BB22" t="s">
        <v>253</v>
      </c>
      <c r="BC22">
        <v>0</v>
      </c>
      <c r="BD22">
        <f t="shared" si="34"/>
        <v>1.3755999999999999</v>
      </c>
      <c r="BE22">
        <f t="shared" si="35"/>
        <v>-0.71735410562104551</v>
      </c>
      <c r="BF22">
        <f t="shared" si="36"/>
        <v>0.26798637718177953</v>
      </c>
      <c r="BG22">
        <f t="shared" si="37"/>
        <v>1.0345862114851849</v>
      </c>
      <c r="BH22">
        <f t="shared" si="38"/>
        <v>-1.118604392881847</v>
      </c>
      <c r="BI22">
        <f t="shared" si="39"/>
        <v>999.99824999999998</v>
      </c>
      <c r="BJ22">
        <f t="shared" si="40"/>
        <v>841.19842365028023</v>
      </c>
      <c r="BK22">
        <f t="shared" si="41"/>
        <v>0.84119989575009779</v>
      </c>
      <c r="BL22">
        <f t="shared" si="42"/>
        <v>0.19239979150019548</v>
      </c>
      <c r="BM22">
        <v>0.71228603259476697</v>
      </c>
      <c r="BN22">
        <v>0.5</v>
      </c>
      <c r="BO22" t="s">
        <v>254</v>
      </c>
      <c r="BP22">
        <v>1684922316.95</v>
      </c>
      <c r="BQ22">
        <v>400.02603125000002</v>
      </c>
      <c r="BR22">
        <v>402.90237500000001</v>
      </c>
      <c r="BS22">
        <v>16.065518749999999</v>
      </c>
      <c r="BT22">
        <v>15.363040625</v>
      </c>
      <c r="BU22">
        <v>500.00599999999997</v>
      </c>
      <c r="BV22">
        <v>95.458865625000001</v>
      </c>
      <c r="BW22">
        <v>0.19999934375</v>
      </c>
      <c r="BX22">
        <v>28.180118749999998</v>
      </c>
      <c r="BY22">
        <v>28.001828124999999</v>
      </c>
      <c r="BZ22">
        <v>999.9</v>
      </c>
      <c r="CA22">
        <v>9998.125</v>
      </c>
      <c r="CB22">
        <v>0</v>
      </c>
      <c r="CC22">
        <v>70.155299999999997</v>
      </c>
      <c r="CD22">
        <v>999.99824999999998</v>
      </c>
      <c r="CE22">
        <v>0.96000718750000003</v>
      </c>
      <c r="CF22">
        <v>3.9993118750000001E-2</v>
      </c>
      <c r="CG22">
        <v>0</v>
      </c>
      <c r="CH22">
        <v>2.3688437499999999</v>
      </c>
      <c r="CI22">
        <v>0</v>
      </c>
      <c r="CJ22">
        <v>837.61487499999998</v>
      </c>
      <c r="CK22">
        <v>9334.3271874999991</v>
      </c>
      <c r="CL22">
        <v>38.919562499999998</v>
      </c>
      <c r="CM22">
        <v>41.458656249999997</v>
      </c>
      <c r="CN22">
        <v>39.972437499999998</v>
      </c>
      <c r="CO22">
        <v>40.123031249999997</v>
      </c>
      <c r="CP22">
        <v>38.936999999999998</v>
      </c>
      <c r="CQ22">
        <v>960.00437499999998</v>
      </c>
      <c r="CR22">
        <v>39.996562500000003</v>
      </c>
      <c r="CS22">
        <v>0</v>
      </c>
      <c r="CT22">
        <v>59.400000095367403</v>
      </c>
      <c r="CU22">
        <v>2.3623923076923101</v>
      </c>
      <c r="CV22">
        <v>-0.31078290515696599</v>
      </c>
      <c r="CW22">
        <v>-0.53969228854192297</v>
      </c>
      <c r="CX22">
        <v>837.59846153846195</v>
      </c>
      <c r="CY22">
        <v>15</v>
      </c>
      <c r="CZ22">
        <v>1684921956.5999999</v>
      </c>
      <c r="DA22" t="s">
        <v>255</v>
      </c>
      <c r="DB22">
        <v>2</v>
      </c>
      <c r="DC22">
        <v>-3.738</v>
      </c>
      <c r="DD22">
        <v>0.36899999999999999</v>
      </c>
      <c r="DE22">
        <v>402</v>
      </c>
      <c r="DF22">
        <v>15</v>
      </c>
      <c r="DG22">
        <v>1.62</v>
      </c>
      <c r="DH22">
        <v>0.39</v>
      </c>
      <c r="DI22">
        <v>-2.88191150943396</v>
      </c>
      <c r="DJ22">
        <v>-8.5429124334432203E-3</v>
      </c>
      <c r="DK22">
        <v>0.112165055456885</v>
      </c>
      <c r="DL22">
        <v>1</v>
      </c>
      <c r="DM22">
        <v>2.33075227272727</v>
      </c>
      <c r="DN22">
        <v>0.28299079233830698</v>
      </c>
      <c r="DO22">
        <v>0.18572106343634201</v>
      </c>
      <c r="DP22">
        <v>1</v>
      </c>
      <c r="DQ22">
        <v>0.70525011320754705</v>
      </c>
      <c r="DR22">
        <v>-2.5735694242863202E-2</v>
      </c>
      <c r="DS22">
        <v>9.7173324794146108E-3</v>
      </c>
      <c r="DT22">
        <v>1</v>
      </c>
      <c r="DU22">
        <v>3</v>
      </c>
      <c r="DV22">
        <v>3</v>
      </c>
      <c r="DW22" t="s">
        <v>256</v>
      </c>
      <c r="DX22">
        <v>100</v>
      </c>
      <c r="DY22">
        <v>100</v>
      </c>
      <c r="DZ22">
        <v>-3.738</v>
      </c>
      <c r="EA22">
        <v>0.36899999999999999</v>
      </c>
      <c r="EB22">
        <v>2</v>
      </c>
      <c r="EC22">
        <v>515.43799999999999</v>
      </c>
      <c r="ED22">
        <v>423.41800000000001</v>
      </c>
      <c r="EE22">
        <v>27.1999</v>
      </c>
      <c r="EF22">
        <v>29.805299999999999</v>
      </c>
      <c r="EG22">
        <v>30.0001</v>
      </c>
      <c r="EH22">
        <v>29.982199999999999</v>
      </c>
      <c r="EI22">
        <v>30.0183</v>
      </c>
      <c r="EJ22">
        <v>20.1952</v>
      </c>
      <c r="EK22">
        <v>27.524000000000001</v>
      </c>
      <c r="EL22">
        <v>0</v>
      </c>
      <c r="EM22">
        <v>27.193999999999999</v>
      </c>
      <c r="EN22">
        <v>402.87400000000002</v>
      </c>
      <c r="EO22">
        <v>15.4034</v>
      </c>
      <c r="EP22">
        <v>100.44199999999999</v>
      </c>
      <c r="EQ22">
        <v>90.3125</v>
      </c>
    </row>
    <row r="23" spans="1:147" x14ac:dyDescent="0.3">
      <c r="A23">
        <v>7</v>
      </c>
      <c r="B23">
        <v>1684922385.2</v>
      </c>
      <c r="C23">
        <v>360</v>
      </c>
      <c r="D23" t="s">
        <v>273</v>
      </c>
      <c r="E23" t="s">
        <v>274</v>
      </c>
      <c r="F23">
        <v>1684922376.95</v>
      </c>
      <c r="G23">
        <f t="shared" si="0"/>
        <v>5.2385230046255674E-3</v>
      </c>
      <c r="H23">
        <f t="shared" si="1"/>
        <v>18.581167236294529</v>
      </c>
      <c r="I23">
        <f t="shared" si="2"/>
        <v>400.00650000000002</v>
      </c>
      <c r="J23">
        <f t="shared" si="3"/>
        <v>250.49241567712318</v>
      </c>
      <c r="K23">
        <f t="shared" si="4"/>
        <v>23.961447215058531</v>
      </c>
      <c r="L23">
        <f t="shared" si="5"/>
        <v>38.263572210444607</v>
      </c>
      <c r="M23">
        <f t="shared" si="6"/>
        <v>0.22394010336111755</v>
      </c>
      <c r="N23">
        <f t="shared" si="7"/>
        <v>3.3608072427314188</v>
      </c>
      <c r="O23">
        <f t="shared" si="8"/>
        <v>0.2159683310704362</v>
      </c>
      <c r="P23">
        <f t="shared" si="9"/>
        <v>0.13567279694947149</v>
      </c>
      <c r="Q23">
        <f t="shared" si="10"/>
        <v>161.85104104202372</v>
      </c>
      <c r="R23">
        <f t="shared" si="11"/>
        <v>27.836312996066791</v>
      </c>
      <c r="S23">
        <f t="shared" si="12"/>
        <v>28.001971874999999</v>
      </c>
      <c r="T23">
        <f t="shared" si="13"/>
        <v>3.795275931664666</v>
      </c>
      <c r="U23">
        <f t="shared" si="14"/>
        <v>40.116178719883919</v>
      </c>
      <c r="V23">
        <f t="shared" si="15"/>
        <v>1.5397154742114141</v>
      </c>
      <c r="W23">
        <f t="shared" si="16"/>
        <v>3.8381409280347065</v>
      </c>
      <c r="X23">
        <f t="shared" si="17"/>
        <v>2.2555604574532522</v>
      </c>
      <c r="Y23">
        <f t="shared" si="18"/>
        <v>-231.01886450398752</v>
      </c>
      <c r="Z23">
        <f t="shared" si="19"/>
        <v>34.931883141521816</v>
      </c>
      <c r="AA23">
        <f t="shared" si="20"/>
        <v>2.2678527591440458</v>
      </c>
      <c r="AB23">
        <f t="shared" si="21"/>
        <v>-31.968087561297942</v>
      </c>
      <c r="AC23">
        <v>-3.9598294394339303E-2</v>
      </c>
      <c r="AD23">
        <v>4.4452554458761902E-2</v>
      </c>
      <c r="AE23">
        <v>3.34923455886817</v>
      </c>
      <c r="AF23">
        <v>0</v>
      </c>
      <c r="AG23">
        <v>0</v>
      </c>
      <c r="AH23">
        <f t="shared" si="22"/>
        <v>1</v>
      </c>
      <c r="AI23">
        <f t="shared" si="23"/>
        <v>0</v>
      </c>
      <c r="AJ23">
        <f t="shared" si="24"/>
        <v>50293.040181068442</v>
      </c>
      <c r="AK23" t="s">
        <v>251</v>
      </c>
      <c r="AL23">
        <v>2.3294038461538502</v>
      </c>
      <c r="AM23">
        <v>1.8792</v>
      </c>
      <c r="AN23">
        <f t="shared" si="25"/>
        <v>-0.45020384615385023</v>
      </c>
      <c r="AO23">
        <f t="shared" si="26"/>
        <v>-0.23957207649736603</v>
      </c>
      <c r="AP23">
        <v>-1.32743572792135</v>
      </c>
      <c r="AQ23" t="s">
        <v>275</v>
      </c>
      <c r="AR23">
        <v>2.4009769230769198</v>
      </c>
      <c r="AS23">
        <v>2.0001000000000002</v>
      </c>
      <c r="AT23">
        <f t="shared" si="27"/>
        <v>-0.200428440116454</v>
      </c>
      <c r="AU23">
        <v>0.5</v>
      </c>
      <c r="AV23">
        <f t="shared" si="28"/>
        <v>841.22113845007334</v>
      </c>
      <c r="AW23">
        <f t="shared" si="29"/>
        <v>18.581167236294529</v>
      </c>
      <c r="AX23">
        <f t="shared" si="30"/>
        <v>-84.302320286267886</v>
      </c>
      <c r="AY23">
        <f t="shared" si="31"/>
        <v>1</v>
      </c>
      <c r="AZ23">
        <f t="shared" si="32"/>
        <v>2.3666313237084045E-2</v>
      </c>
      <c r="BA23">
        <f t="shared" si="33"/>
        <v>-6.0446977651117555E-2</v>
      </c>
      <c r="BB23" t="s">
        <v>253</v>
      </c>
      <c r="BC23">
        <v>0</v>
      </c>
      <c r="BD23">
        <f t="shared" si="34"/>
        <v>2.0001000000000002</v>
      </c>
      <c r="BE23">
        <f t="shared" si="35"/>
        <v>-0.20042844011645394</v>
      </c>
      <c r="BF23">
        <f t="shared" si="36"/>
        <v>-6.4335887611749798E-2</v>
      </c>
      <c r="BG23">
        <f t="shared" si="37"/>
        <v>1.2173466169891949</v>
      </c>
      <c r="BH23">
        <f t="shared" si="38"/>
        <v>0.26854501806873615</v>
      </c>
      <c r="BI23">
        <f t="shared" si="39"/>
        <v>1000.0250625</v>
      </c>
      <c r="BJ23">
        <f t="shared" si="40"/>
        <v>841.22113845007334</v>
      </c>
      <c r="BK23">
        <f t="shared" si="41"/>
        <v>0.84120005587367297</v>
      </c>
      <c r="BL23">
        <f t="shared" si="42"/>
        <v>0.192400111747346</v>
      </c>
      <c r="BM23">
        <v>0.71228603259476697</v>
      </c>
      <c r="BN23">
        <v>0.5</v>
      </c>
      <c r="BO23" t="s">
        <v>254</v>
      </c>
      <c r="BP23">
        <v>1684922376.95</v>
      </c>
      <c r="BQ23">
        <v>400.00650000000002</v>
      </c>
      <c r="BR23">
        <v>402.95203125</v>
      </c>
      <c r="BS23">
        <v>16.096150000000002</v>
      </c>
      <c r="BT23">
        <v>15.361896874999999</v>
      </c>
      <c r="BU23">
        <v>500.00015624999997</v>
      </c>
      <c r="BV23">
        <v>95.457415624999996</v>
      </c>
      <c r="BW23">
        <v>0.19996046875000001</v>
      </c>
      <c r="BX23">
        <v>28.194765624999999</v>
      </c>
      <c r="BY23">
        <v>28.001971874999999</v>
      </c>
      <c r="BZ23">
        <v>999.9</v>
      </c>
      <c r="CA23">
        <v>10003.75</v>
      </c>
      <c r="CB23">
        <v>0</v>
      </c>
      <c r="CC23">
        <v>70.155299999999997</v>
      </c>
      <c r="CD23">
        <v>1000.0250625</v>
      </c>
      <c r="CE23">
        <v>0.95999743749999999</v>
      </c>
      <c r="CF23">
        <v>4.0002821874999997E-2</v>
      </c>
      <c r="CG23">
        <v>0</v>
      </c>
      <c r="CH23">
        <v>2.4185812499999999</v>
      </c>
      <c r="CI23">
        <v>0</v>
      </c>
      <c r="CJ23">
        <v>833.95940625000003</v>
      </c>
      <c r="CK23">
        <v>9334.5484374999996</v>
      </c>
      <c r="CL23">
        <v>39.061999999999998</v>
      </c>
      <c r="CM23">
        <v>41.583656249999997</v>
      </c>
      <c r="CN23">
        <v>40.125</v>
      </c>
      <c r="CO23">
        <v>40.240156249999998</v>
      </c>
      <c r="CP23">
        <v>39.061999999999998</v>
      </c>
      <c r="CQ23">
        <v>960.02093749999995</v>
      </c>
      <c r="CR23">
        <v>40.002812499999997</v>
      </c>
      <c r="CS23">
        <v>0</v>
      </c>
      <c r="CT23">
        <v>59.200000047683702</v>
      </c>
      <c r="CU23">
        <v>2.4009769230769198</v>
      </c>
      <c r="CV23">
        <v>0.13044103052969799</v>
      </c>
      <c r="CW23">
        <v>-2.26560683839935</v>
      </c>
      <c r="CX23">
        <v>833.90726923076897</v>
      </c>
      <c r="CY23">
        <v>15</v>
      </c>
      <c r="CZ23">
        <v>1684921956.5999999</v>
      </c>
      <c r="DA23" t="s">
        <v>255</v>
      </c>
      <c r="DB23">
        <v>2</v>
      </c>
      <c r="DC23">
        <v>-3.738</v>
      </c>
      <c r="DD23">
        <v>0.36899999999999999</v>
      </c>
      <c r="DE23">
        <v>402</v>
      </c>
      <c r="DF23">
        <v>15</v>
      </c>
      <c r="DG23">
        <v>1.62</v>
      </c>
      <c r="DH23">
        <v>0.39</v>
      </c>
      <c r="DI23">
        <v>-2.9535439622641499</v>
      </c>
      <c r="DJ23">
        <v>9.5114078374466005E-2</v>
      </c>
      <c r="DK23">
        <v>0.10440237677731901</v>
      </c>
      <c r="DL23">
        <v>1</v>
      </c>
      <c r="DM23">
        <v>2.3513090909090901</v>
      </c>
      <c r="DN23">
        <v>0.49411739537393001</v>
      </c>
      <c r="DO23">
        <v>0.196832190662482</v>
      </c>
      <c r="DP23">
        <v>1</v>
      </c>
      <c r="DQ23">
        <v>0.73320656603773604</v>
      </c>
      <c r="DR23">
        <v>1.3667924528301701E-2</v>
      </c>
      <c r="DS23">
        <v>2.7338263427025E-3</v>
      </c>
      <c r="DT23">
        <v>1</v>
      </c>
      <c r="DU23">
        <v>3</v>
      </c>
      <c r="DV23">
        <v>3</v>
      </c>
      <c r="DW23" t="s">
        <v>256</v>
      </c>
      <c r="DX23">
        <v>100</v>
      </c>
      <c r="DY23">
        <v>100</v>
      </c>
      <c r="DZ23">
        <v>-3.738</v>
      </c>
      <c r="EA23">
        <v>0.36899999999999999</v>
      </c>
      <c r="EB23">
        <v>2</v>
      </c>
      <c r="EC23">
        <v>515.29300000000001</v>
      </c>
      <c r="ED23">
        <v>423.43099999999998</v>
      </c>
      <c r="EE23">
        <v>27.109400000000001</v>
      </c>
      <c r="EF23">
        <v>29.7821</v>
      </c>
      <c r="EG23">
        <v>30</v>
      </c>
      <c r="EH23">
        <v>29.964200000000002</v>
      </c>
      <c r="EI23">
        <v>30.003</v>
      </c>
      <c r="EJ23">
        <v>20.198399999999999</v>
      </c>
      <c r="EK23">
        <v>27.524000000000001</v>
      </c>
      <c r="EL23">
        <v>0</v>
      </c>
      <c r="EM23">
        <v>27.113199999999999</v>
      </c>
      <c r="EN23">
        <v>402.82900000000001</v>
      </c>
      <c r="EO23">
        <v>15.4034</v>
      </c>
      <c r="EP23">
        <v>100.446</v>
      </c>
      <c r="EQ23">
        <v>90.315399999999997</v>
      </c>
    </row>
    <row r="24" spans="1:147" x14ac:dyDescent="0.3">
      <c r="A24">
        <v>8</v>
      </c>
      <c r="B24">
        <v>1684922445.2</v>
      </c>
      <c r="C24">
        <v>420</v>
      </c>
      <c r="D24" t="s">
        <v>276</v>
      </c>
      <c r="E24" t="s">
        <v>277</v>
      </c>
      <c r="F24">
        <v>1684922436.95</v>
      </c>
      <c r="G24">
        <f t="shared" si="0"/>
        <v>5.3292837995654214E-3</v>
      </c>
      <c r="H24">
        <f t="shared" si="1"/>
        <v>18.427049921489672</v>
      </c>
      <c r="I24">
        <f t="shared" si="2"/>
        <v>399.99156249999999</v>
      </c>
      <c r="J24">
        <f t="shared" si="3"/>
        <v>253.97866040135415</v>
      </c>
      <c r="K24">
        <f t="shared" si="4"/>
        <v>24.294864425496815</v>
      </c>
      <c r="L24">
        <f t="shared" si="5"/>
        <v>38.262036530642021</v>
      </c>
      <c r="M24">
        <f t="shared" si="6"/>
        <v>0.22813785914952986</v>
      </c>
      <c r="N24">
        <f t="shared" si="7"/>
        <v>3.3602136376502543</v>
      </c>
      <c r="O24">
        <f t="shared" si="8"/>
        <v>0.21986895583564409</v>
      </c>
      <c r="P24">
        <f t="shared" si="9"/>
        <v>0.13813605570976406</v>
      </c>
      <c r="Q24">
        <f t="shared" si="10"/>
        <v>161.84597665967271</v>
      </c>
      <c r="R24">
        <f t="shared" si="11"/>
        <v>27.813883939414421</v>
      </c>
      <c r="S24">
        <f t="shared" si="12"/>
        <v>27.99705625</v>
      </c>
      <c r="T24">
        <f t="shared" si="13"/>
        <v>3.7941884938884098</v>
      </c>
      <c r="U24">
        <f t="shared" si="14"/>
        <v>40.134026705705871</v>
      </c>
      <c r="V24">
        <f t="shared" si="15"/>
        <v>1.540257318846596</v>
      </c>
      <c r="W24">
        <f t="shared" si="16"/>
        <v>3.8377841579190881</v>
      </c>
      <c r="X24">
        <f t="shared" si="17"/>
        <v>2.2539311750418136</v>
      </c>
      <c r="Y24">
        <f t="shared" si="18"/>
        <v>-235.02141556083509</v>
      </c>
      <c r="Z24">
        <f t="shared" si="19"/>
        <v>35.526924207802118</v>
      </c>
      <c r="AA24">
        <f t="shared" si="20"/>
        <v>2.3068167224613849</v>
      </c>
      <c r="AB24">
        <f t="shared" si="21"/>
        <v>-35.341697970898885</v>
      </c>
      <c r="AC24">
        <v>-3.9589511093692797E-2</v>
      </c>
      <c r="AD24">
        <v>4.4442694434326899E-2</v>
      </c>
      <c r="AE24">
        <v>3.3486435207248801</v>
      </c>
      <c r="AF24">
        <v>0</v>
      </c>
      <c r="AG24">
        <v>0</v>
      </c>
      <c r="AH24">
        <f t="shared" si="22"/>
        <v>1</v>
      </c>
      <c r="AI24">
        <f t="shared" si="23"/>
        <v>0</v>
      </c>
      <c r="AJ24">
        <f t="shared" si="24"/>
        <v>50282.601417904145</v>
      </c>
      <c r="AK24" t="s">
        <v>251</v>
      </c>
      <c r="AL24">
        <v>2.3294038461538502</v>
      </c>
      <c r="AM24">
        <v>1.8792</v>
      </c>
      <c r="AN24">
        <f t="shared" si="25"/>
        <v>-0.45020384615385023</v>
      </c>
      <c r="AO24">
        <f t="shared" si="26"/>
        <v>-0.23957207649736603</v>
      </c>
      <c r="AP24">
        <v>-1.32743572792135</v>
      </c>
      <c r="AQ24" t="s">
        <v>278</v>
      </c>
      <c r="AR24">
        <v>2.3038846153846202</v>
      </c>
      <c r="AS24">
        <v>1.74593</v>
      </c>
      <c r="AT24">
        <f t="shared" si="27"/>
        <v>-0.31957444764945908</v>
      </c>
      <c r="AU24">
        <v>0.5</v>
      </c>
      <c r="AV24">
        <f t="shared" si="28"/>
        <v>841.19673457488761</v>
      </c>
      <c r="AW24">
        <f t="shared" si="29"/>
        <v>18.427049921489672</v>
      </c>
      <c r="AX24">
        <f t="shared" si="30"/>
        <v>-134.41249090814918</v>
      </c>
      <c r="AY24">
        <f t="shared" si="31"/>
        <v>1</v>
      </c>
      <c r="AZ24">
        <f t="shared" si="32"/>
        <v>2.3483787843511152E-2</v>
      </c>
      <c r="BA24">
        <f t="shared" si="33"/>
        <v>7.6331811699209023E-2</v>
      </c>
      <c r="BB24" t="s">
        <v>253</v>
      </c>
      <c r="BC24">
        <v>0</v>
      </c>
      <c r="BD24">
        <f t="shared" si="34"/>
        <v>1.74593</v>
      </c>
      <c r="BE24">
        <f t="shared" si="35"/>
        <v>-0.31957444764945914</v>
      </c>
      <c r="BF24">
        <f t="shared" si="36"/>
        <v>7.0918475947211582E-2</v>
      </c>
      <c r="BG24">
        <f t="shared" si="37"/>
        <v>0.95626328251480686</v>
      </c>
      <c r="BH24">
        <f t="shared" si="38"/>
        <v>-0.29602146036410587</v>
      </c>
      <c r="BI24">
        <f t="shared" si="39"/>
        <v>999.99631250000004</v>
      </c>
      <c r="BJ24">
        <f t="shared" si="40"/>
        <v>841.19673457488761</v>
      </c>
      <c r="BK24">
        <f t="shared" si="41"/>
        <v>0.84119983649928465</v>
      </c>
      <c r="BL24">
        <f t="shared" si="42"/>
        <v>0.19239967299856936</v>
      </c>
      <c r="BM24">
        <v>0.71228603259476697</v>
      </c>
      <c r="BN24">
        <v>0.5</v>
      </c>
      <c r="BO24" t="s">
        <v>254</v>
      </c>
      <c r="BP24">
        <v>1684922436.95</v>
      </c>
      <c r="BQ24">
        <v>399.99156249999999</v>
      </c>
      <c r="BR24">
        <v>402.92028125000002</v>
      </c>
      <c r="BS24">
        <v>16.101859375</v>
      </c>
      <c r="BT24">
        <v>15.35489375</v>
      </c>
      <c r="BU24">
        <v>500.00321874999997</v>
      </c>
      <c r="BV24">
        <v>95.457115625</v>
      </c>
      <c r="BW24">
        <v>0.19999346874999999</v>
      </c>
      <c r="BX24">
        <v>28.193168750000002</v>
      </c>
      <c r="BY24">
        <v>27.99705625</v>
      </c>
      <c r="BZ24">
        <v>999.9</v>
      </c>
      <c r="CA24">
        <v>10001.5625</v>
      </c>
      <c r="CB24">
        <v>0</v>
      </c>
      <c r="CC24">
        <v>70.155299999999997</v>
      </c>
      <c r="CD24">
        <v>999.99631250000004</v>
      </c>
      <c r="CE24">
        <v>0.96000518749999997</v>
      </c>
      <c r="CF24">
        <v>3.9995068750000001E-2</v>
      </c>
      <c r="CG24">
        <v>0</v>
      </c>
      <c r="CH24">
        <v>2.31241875</v>
      </c>
      <c r="CI24">
        <v>0</v>
      </c>
      <c r="CJ24">
        <v>830.32718750000004</v>
      </c>
      <c r="CK24">
        <v>9334.3075000000008</v>
      </c>
      <c r="CL24">
        <v>39.186999999999998</v>
      </c>
      <c r="CM24">
        <v>41.722437499999998</v>
      </c>
      <c r="CN24">
        <v>40.257750000000001</v>
      </c>
      <c r="CO24">
        <v>40.347437499999998</v>
      </c>
      <c r="CP24">
        <v>39.186999999999998</v>
      </c>
      <c r="CQ24">
        <v>960.00125000000003</v>
      </c>
      <c r="CR24">
        <v>39.994374999999998</v>
      </c>
      <c r="CS24">
        <v>0</v>
      </c>
      <c r="CT24">
        <v>59</v>
      </c>
      <c r="CU24">
        <v>2.3038846153846202</v>
      </c>
      <c r="CV24">
        <v>0.43450257092260502</v>
      </c>
      <c r="CW24">
        <v>1.6731281795306601</v>
      </c>
      <c r="CX24">
        <v>830.29580769230802</v>
      </c>
      <c r="CY24">
        <v>15</v>
      </c>
      <c r="CZ24">
        <v>1684921956.5999999</v>
      </c>
      <c r="DA24" t="s">
        <v>255</v>
      </c>
      <c r="DB24">
        <v>2</v>
      </c>
      <c r="DC24">
        <v>-3.738</v>
      </c>
      <c r="DD24">
        <v>0.36899999999999999</v>
      </c>
      <c r="DE24">
        <v>402</v>
      </c>
      <c r="DF24">
        <v>15</v>
      </c>
      <c r="DG24">
        <v>1.62</v>
      </c>
      <c r="DH24">
        <v>0.39</v>
      </c>
      <c r="DI24">
        <v>-2.9259018867924498</v>
      </c>
      <c r="DJ24">
        <v>-0.122643734881437</v>
      </c>
      <c r="DK24">
        <v>0.101159528600269</v>
      </c>
      <c r="DL24">
        <v>1</v>
      </c>
      <c r="DM24">
        <v>2.35880909090909</v>
      </c>
      <c r="DN24">
        <v>-0.36426238801979599</v>
      </c>
      <c r="DO24">
        <v>0.18743405484958001</v>
      </c>
      <c r="DP24">
        <v>1</v>
      </c>
      <c r="DQ24">
        <v>0.74576132075471702</v>
      </c>
      <c r="DR24">
        <v>1.30749588776007E-2</v>
      </c>
      <c r="DS24">
        <v>2.95711617406685E-3</v>
      </c>
      <c r="DT24">
        <v>1</v>
      </c>
      <c r="DU24">
        <v>3</v>
      </c>
      <c r="DV24">
        <v>3</v>
      </c>
      <c r="DW24" t="s">
        <v>256</v>
      </c>
      <c r="DX24">
        <v>100</v>
      </c>
      <c r="DY24">
        <v>100</v>
      </c>
      <c r="DZ24">
        <v>-3.738</v>
      </c>
      <c r="EA24">
        <v>0.36899999999999999</v>
      </c>
      <c r="EB24">
        <v>2</v>
      </c>
      <c r="EC24">
        <v>515.548</v>
      </c>
      <c r="ED24">
        <v>423.69400000000002</v>
      </c>
      <c r="EE24">
        <v>27.0687</v>
      </c>
      <c r="EF24">
        <v>29.761600000000001</v>
      </c>
      <c r="EG24">
        <v>30.0001</v>
      </c>
      <c r="EH24">
        <v>29.948799999999999</v>
      </c>
      <c r="EI24">
        <v>29.9876</v>
      </c>
      <c r="EJ24">
        <v>20.202300000000001</v>
      </c>
      <c r="EK24">
        <v>27.524000000000001</v>
      </c>
      <c r="EL24">
        <v>0</v>
      </c>
      <c r="EM24">
        <v>27.0671</v>
      </c>
      <c r="EN24">
        <v>403.01</v>
      </c>
      <c r="EO24">
        <v>15.4034</v>
      </c>
      <c r="EP24">
        <v>100.44799999999999</v>
      </c>
      <c r="EQ24">
        <v>90.316900000000004</v>
      </c>
    </row>
    <row r="25" spans="1:147" x14ac:dyDescent="0.3">
      <c r="A25">
        <v>9</v>
      </c>
      <c r="B25">
        <v>1684922505.2</v>
      </c>
      <c r="C25">
        <v>480</v>
      </c>
      <c r="D25" t="s">
        <v>279</v>
      </c>
      <c r="E25" t="s">
        <v>280</v>
      </c>
      <c r="F25">
        <v>1684922496.95</v>
      </c>
      <c r="G25">
        <f t="shared" si="0"/>
        <v>5.4049592968139007E-3</v>
      </c>
      <c r="H25">
        <f t="shared" si="1"/>
        <v>18.720473644473817</v>
      </c>
      <c r="I25">
        <f t="shared" si="2"/>
        <v>399.97465625000001</v>
      </c>
      <c r="J25">
        <f t="shared" si="3"/>
        <v>254.01083026516841</v>
      </c>
      <c r="K25">
        <f t="shared" si="4"/>
        <v>24.29744027635245</v>
      </c>
      <c r="L25">
        <f t="shared" si="5"/>
        <v>38.259629765170764</v>
      </c>
      <c r="M25">
        <f t="shared" si="6"/>
        <v>0.23193489572682982</v>
      </c>
      <c r="N25">
        <f t="shared" si="7"/>
        <v>3.3603267044674765</v>
      </c>
      <c r="O25">
        <f t="shared" si="8"/>
        <v>0.2233942719209745</v>
      </c>
      <c r="P25">
        <f t="shared" si="9"/>
        <v>0.14036255883196463</v>
      </c>
      <c r="Q25">
        <f t="shared" si="10"/>
        <v>161.84884972377802</v>
      </c>
      <c r="R25">
        <f t="shared" si="11"/>
        <v>27.800108028436753</v>
      </c>
      <c r="S25">
        <f t="shared" si="12"/>
        <v>27.982315624999998</v>
      </c>
      <c r="T25">
        <f t="shared" si="13"/>
        <v>3.7909291928235</v>
      </c>
      <c r="U25">
        <f t="shared" si="14"/>
        <v>40.147410111952034</v>
      </c>
      <c r="V25">
        <f t="shared" si="15"/>
        <v>1.5410843370324898</v>
      </c>
      <c r="W25">
        <f t="shared" si="16"/>
        <v>3.8385647610521785</v>
      </c>
      <c r="X25">
        <f t="shared" si="17"/>
        <v>2.24984485579101</v>
      </c>
      <c r="Y25">
        <f t="shared" si="18"/>
        <v>-238.35870498949302</v>
      </c>
      <c r="Z25">
        <f t="shared" si="19"/>
        <v>38.831494269938105</v>
      </c>
      <c r="AA25">
        <f t="shared" si="20"/>
        <v>2.521161384017518</v>
      </c>
      <c r="AB25">
        <f t="shared" si="21"/>
        <v>-35.157199611759381</v>
      </c>
      <c r="AC25">
        <v>-3.9591184042450302E-2</v>
      </c>
      <c r="AD25">
        <v>4.4444572465865598E-2</v>
      </c>
      <c r="AE25">
        <v>3.3487560986193499</v>
      </c>
      <c r="AF25">
        <v>0</v>
      </c>
      <c r="AG25">
        <v>0</v>
      </c>
      <c r="AH25">
        <f t="shared" si="22"/>
        <v>1</v>
      </c>
      <c r="AI25">
        <f t="shared" si="23"/>
        <v>0</v>
      </c>
      <c r="AJ25">
        <f t="shared" si="24"/>
        <v>50284.014376970648</v>
      </c>
      <c r="AK25" t="s">
        <v>251</v>
      </c>
      <c r="AL25">
        <v>2.3294038461538502</v>
      </c>
      <c r="AM25">
        <v>1.8792</v>
      </c>
      <c r="AN25">
        <f t="shared" si="25"/>
        <v>-0.45020384615385023</v>
      </c>
      <c r="AO25">
        <f t="shared" si="26"/>
        <v>-0.23957207649736603</v>
      </c>
      <c r="AP25">
        <v>-1.32743572792135</v>
      </c>
      <c r="AQ25" t="s">
        <v>281</v>
      </c>
      <c r="AR25">
        <v>2.3118461538461501</v>
      </c>
      <c r="AS25">
        <v>1.6122399999999999</v>
      </c>
      <c r="AT25">
        <f t="shared" si="27"/>
        <v>-0.43393424914786283</v>
      </c>
      <c r="AU25">
        <v>0.5</v>
      </c>
      <c r="AV25">
        <f t="shared" si="28"/>
        <v>841.21244448747632</v>
      </c>
      <c r="AW25">
        <f t="shared" si="29"/>
        <v>18.720473644473817</v>
      </c>
      <c r="AX25">
        <f t="shared" si="30"/>
        <v>-182.51544523625563</v>
      </c>
      <c r="AY25">
        <f t="shared" si="31"/>
        <v>1</v>
      </c>
      <c r="AZ25">
        <f t="shared" si="32"/>
        <v>2.3832159763886654E-2</v>
      </c>
      <c r="BA25">
        <f t="shared" si="33"/>
        <v>0.16558328784796314</v>
      </c>
      <c r="BB25" t="s">
        <v>253</v>
      </c>
      <c r="BC25">
        <v>0</v>
      </c>
      <c r="BD25">
        <f t="shared" si="34"/>
        <v>1.6122399999999999</v>
      </c>
      <c r="BE25">
        <f t="shared" si="35"/>
        <v>-0.43393424914786277</v>
      </c>
      <c r="BF25">
        <f t="shared" si="36"/>
        <v>0.14206045125585359</v>
      </c>
      <c r="BG25">
        <f t="shared" si="37"/>
        <v>0.97551787865233031</v>
      </c>
      <c r="BH25">
        <f t="shared" si="38"/>
        <v>-0.592975831460957</v>
      </c>
      <c r="BI25">
        <f t="shared" si="39"/>
        <v>1000.01509375</v>
      </c>
      <c r="BJ25">
        <f t="shared" si="40"/>
        <v>841.21244448747632</v>
      </c>
      <c r="BK25">
        <f t="shared" si="41"/>
        <v>0.84119974762878558</v>
      </c>
      <c r="BL25">
        <f t="shared" si="42"/>
        <v>0.19239949525757113</v>
      </c>
      <c r="BM25">
        <v>0.71228603259476697</v>
      </c>
      <c r="BN25">
        <v>0.5</v>
      </c>
      <c r="BO25" t="s">
        <v>254</v>
      </c>
      <c r="BP25">
        <v>1684922496.95</v>
      </c>
      <c r="BQ25">
        <v>399.97465625000001</v>
      </c>
      <c r="BR25">
        <v>402.94943749999999</v>
      </c>
      <c r="BS25">
        <v>16.110837499999999</v>
      </c>
      <c r="BT25">
        <v>15.35328125</v>
      </c>
      <c r="BU25">
        <v>500.00937499999998</v>
      </c>
      <c r="BV25">
        <v>95.455184375000002</v>
      </c>
      <c r="BW25">
        <v>0.1999506875</v>
      </c>
      <c r="BX25">
        <v>28.196662499999999</v>
      </c>
      <c r="BY25">
        <v>27.982315624999998</v>
      </c>
      <c r="BZ25">
        <v>999.9</v>
      </c>
      <c r="CA25">
        <v>10002.1875</v>
      </c>
      <c r="CB25">
        <v>0</v>
      </c>
      <c r="CC25">
        <v>70.155299999999997</v>
      </c>
      <c r="CD25">
        <v>1000.01509375</v>
      </c>
      <c r="CE25">
        <v>0.96000903125000003</v>
      </c>
      <c r="CF25">
        <v>3.9991203124999999E-2</v>
      </c>
      <c r="CG25">
        <v>0</v>
      </c>
      <c r="CH25">
        <v>2.3233781250000001</v>
      </c>
      <c r="CI25">
        <v>0</v>
      </c>
      <c r="CJ25">
        <v>827.30799999999999</v>
      </c>
      <c r="CK25">
        <v>9334.4915624999994</v>
      </c>
      <c r="CL25">
        <v>39.311999999999998</v>
      </c>
      <c r="CM25">
        <v>41.8395625</v>
      </c>
      <c r="CN25">
        <v>40.378875000000001</v>
      </c>
      <c r="CO25">
        <v>40.440937499999997</v>
      </c>
      <c r="CP25">
        <v>39.308124999999997</v>
      </c>
      <c r="CQ25">
        <v>960.02281249999999</v>
      </c>
      <c r="CR25">
        <v>39.9921875</v>
      </c>
      <c r="CS25">
        <v>0</v>
      </c>
      <c r="CT25">
        <v>59.400000095367403</v>
      </c>
      <c r="CU25">
        <v>2.3118461538461501</v>
      </c>
      <c r="CV25">
        <v>0.416423931547097</v>
      </c>
      <c r="CW25">
        <v>0.85558973763214896</v>
      </c>
      <c r="CX25">
        <v>827.31369230769201</v>
      </c>
      <c r="CY25">
        <v>15</v>
      </c>
      <c r="CZ25">
        <v>1684921956.5999999</v>
      </c>
      <c r="DA25" t="s">
        <v>255</v>
      </c>
      <c r="DB25">
        <v>2</v>
      </c>
      <c r="DC25">
        <v>-3.738</v>
      </c>
      <c r="DD25">
        <v>0.36899999999999999</v>
      </c>
      <c r="DE25">
        <v>402</v>
      </c>
      <c r="DF25">
        <v>15</v>
      </c>
      <c r="DG25">
        <v>1.62</v>
      </c>
      <c r="DH25">
        <v>0.39</v>
      </c>
      <c r="DI25">
        <v>-2.9598505660377401</v>
      </c>
      <c r="DJ25">
        <v>-0.177690469279145</v>
      </c>
      <c r="DK25">
        <v>9.2052446933647794E-2</v>
      </c>
      <c r="DL25">
        <v>1</v>
      </c>
      <c r="DM25">
        <v>2.3157999999999999</v>
      </c>
      <c r="DN25">
        <v>2.49584065612098E-2</v>
      </c>
      <c r="DO25">
        <v>0.168668593832564</v>
      </c>
      <c r="DP25">
        <v>1</v>
      </c>
      <c r="DQ25">
        <v>0.756787547169811</v>
      </c>
      <c r="DR25">
        <v>8.6530430575712698E-3</v>
      </c>
      <c r="DS25">
        <v>2.56977673625359E-3</v>
      </c>
      <c r="DT25">
        <v>1</v>
      </c>
      <c r="DU25">
        <v>3</v>
      </c>
      <c r="DV25">
        <v>3</v>
      </c>
      <c r="DW25" t="s">
        <v>256</v>
      </c>
      <c r="DX25">
        <v>100</v>
      </c>
      <c r="DY25">
        <v>100</v>
      </c>
      <c r="DZ25">
        <v>-3.738</v>
      </c>
      <c r="EA25">
        <v>0.36899999999999999</v>
      </c>
      <c r="EB25">
        <v>2</v>
      </c>
      <c r="EC25">
        <v>514.91600000000005</v>
      </c>
      <c r="ED25">
        <v>423.58199999999999</v>
      </c>
      <c r="EE25">
        <v>27.1081</v>
      </c>
      <c r="EF25">
        <v>29.746200000000002</v>
      </c>
      <c r="EG25">
        <v>29.9999</v>
      </c>
      <c r="EH25">
        <v>29.933399999999999</v>
      </c>
      <c r="EI25">
        <v>29.972300000000001</v>
      </c>
      <c r="EJ25">
        <v>20.203600000000002</v>
      </c>
      <c r="EK25">
        <v>27.524000000000001</v>
      </c>
      <c r="EL25">
        <v>0</v>
      </c>
      <c r="EM25">
        <v>27.1035</v>
      </c>
      <c r="EN25">
        <v>402.99700000000001</v>
      </c>
      <c r="EO25">
        <v>15.401899999999999</v>
      </c>
      <c r="EP25">
        <v>100.45</v>
      </c>
      <c r="EQ25">
        <v>90.319100000000006</v>
      </c>
    </row>
    <row r="26" spans="1:147" x14ac:dyDescent="0.3">
      <c r="A26">
        <v>10</v>
      </c>
      <c r="B26">
        <v>1684922565.2</v>
      </c>
      <c r="C26">
        <v>540</v>
      </c>
      <c r="D26" t="s">
        <v>282</v>
      </c>
      <c r="E26" t="s">
        <v>283</v>
      </c>
      <c r="F26">
        <v>1684922556.95</v>
      </c>
      <c r="G26">
        <f t="shared" si="0"/>
        <v>5.4568154470537329E-3</v>
      </c>
      <c r="H26">
        <f t="shared" si="1"/>
        <v>18.962880431165445</v>
      </c>
      <c r="I26">
        <f t="shared" si="2"/>
        <v>399.99768749999998</v>
      </c>
      <c r="J26">
        <f t="shared" si="3"/>
        <v>253.56357170150866</v>
      </c>
      <c r="K26">
        <f t="shared" si="4"/>
        <v>24.254327304703786</v>
      </c>
      <c r="L26">
        <f t="shared" si="5"/>
        <v>38.261311625513358</v>
      </c>
      <c r="M26">
        <f t="shared" si="6"/>
        <v>0.23417999075052648</v>
      </c>
      <c r="N26">
        <f t="shared" si="7"/>
        <v>3.3582408795144758</v>
      </c>
      <c r="O26">
        <f t="shared" si="8"/>
        <v>0.22547137052578864</v>
      </c>
      <c r="P26">
        <f t="shared" si="9"/>
        <v>0.14167505915846507</v>
      </c>
      <c r="Q26">
        <f t="shared" si="10"/>
        <v>161.84617489317125</v>
      </c>
      <c r="R26">
        <f t="shared" si="11"/>
        <v>27.79852132854062</v>
      </c>
      <c r="S26">
        <f t="shared" si="12"/>
        <v>27.98995</v>
      </c>
      <c r="T26">
        <f t="shared" si="13"/>
        <v>3.7926169251621658</v>
      </c>
      <c r="U26">
        <f t="shared" si="14"/>
        <v>40.151286352170644</v>
      </c>
      <c r="V26">
        <f t="shared" si="15"/>
        <v>1.5421768150000801</v>
      </c>
      <c r="W26">
        <f t="shared" si="16"/>
        <v>3.8409150866886423</v>
      </c>
      <c r="X26">
        <f t="shared" si="17"/>
        <v>2.2504401101620859</v>
      </c>
      <c r="Y26">
        <f t="shared" si="18"/>
        <v>-240.64556121506962</v>
      </c>
      <c r="Z26">
        <f t="shared" si="19"/>
        <v>39.329039571463987</v>
      </c>
      <c r="AA26">
        <f t="shared" si="20"/>
        <v>2.5552818747276786</v>
      </c>
      <c r="AB26">
        <f t="shared" si="21"/>
        <v>-36.915064875706697</v>
      </c>
      <c r="AC26">
        <v>-3.9560325647052898E-2</v>
      </c>
      <c r="AD26">
        <v>4.4409931213688102E-2</v>
      </c>
      <c r="AE26">
        <v>3.3466792920965598</v>
      </c>
      <c r="AF26">
        <v>0</v>
      </c>
      <c r="AG26">
        <v>0</v>
      </c>
      <c r="AH26">
        <f t="shared" si="22"/>
        <v>1</v>
      </c>
      <c r="AI26">
        <f t="shared" si="23"/>
        <v>0</v>
      </c>
      <c r="AJ26">
        <f t="shared" si="24"/>
        <v>50244.63861220824</v>
      </c>
      <c r="AK26" t="s">
        <v>251</v>
      </c>
      <c r="AL26">
        <v>2.3294038461538502</v>
      </c>
      <c r="AM26">
        <v>1.8792</v>
      </c>
      <c r="AN26">
        <f t="shared" si="25"/>
        <v>-0.45020384615385023</v>
      </c>
      <c r="AO26">
        <f t="shared" si="26"/>
        <v>-0.23957207649736603</v>
      </c>
      <c r="AP26">
        <v>-1.32743572792135</v>
      </c>
      <c r="AQ26" t="s">
        <v>284</v>
      </c>
      <c r="AR26">
        <v>2.2760961538461499</v>
      </c>
      <c r="AS26">
        <v>1.5784</v>
      </c>
      <c r="AT26">
        <f t="shared" si="27"/>
        <v>-0.44202746695777373</v>
      </c>
      <c r="AU26">
        <v>0.5</v>
      </c>
      <c r="AV26">
        <f t="shared" si="28"/>
        <v>841.20011928775693</v>
      </c>
      <c r="AW26">
        <f t="shared" si="29"/>
        <v>18.962880431165445</v>
      </c>
      <c r="AX26">
        <f t="shared" si="30"/>
        <v>-185.91677896667215</v>
      </c>
      <c r="AY26">
        <f t="shared" si="31"/>
        <v>1</v>
      </c>
      <c r="AZ26">
        <f t="shared" si="32"/>
        <v>2.4120676749625976E-2</v>
      </c>
      <c r="BA26">
        <f t="shared" si="33"/>
        <v>0.19057273188038518</v>
      </c>
      <c r="BB26" t="s">
        <v>253</v>
      </c>
      <c r="BC26">
        <v>0</v>
      </c>
      <c r="BD26">
        <f t="shared" si="34"/>
        <v>1.5784</v>
      </c>
      <c r="BE26">
        <f t="shared" si="35"/>
        <v>-0.44202746695777362</v>
      </c>
      <c r="BF26">
        <f t="shared" si="36"/>
        <v>0.16006811409110258</v>
      </c>
      <c r="BG26">
        <f t="shared" si="37"/>
        <v>0.929018083488244</v>
      </c>
      <c r="BH26">
        <f t="shared" si="38"/>
        <v>-0.66814178192783846</v>
      </c>
      <c r="BI26">
        <f t="shared" si="39"/>
        <v>1000.00065625</v>
      </c>
      <c r="BJ26">
        <f t="shared" si="40"/>
        <v>841.20011928775693</v>
      </c>
      <c r="BK26">
        <f t="shared" si="41"/>
        <v>0.8411995672505409</v>
      </c>
      <c r="BL26">
        <f t="shared" si="42"/>
        <v>0.19239913450108187</v>
      </c>
      <c r="BM26">
        <v>0.71228603259476697</v>
      </c>
      <c r="BN26">
        <v>0.5</v>
      </c>
      <c r="BO26" t="s">
        <v>254</v>
      </c>
      <c r="BP26">
        <v>1684922556.95</v>
      </c>
      <c r="BQ26">
        <v>399.99768749999998</v>
      </c>
      <c r="BR26">
        <v>403.00993749999998</v>
      </c>
      <c r="BS26">
        <v>16.122478125000001</v>
      </c>
      <c r="BT26">
        <v>15.357671874999999</v>
      </c>
      <c r="BU26">
        <v>500.01531249999999</v>
      </c>
      <c r="BV26">
        <v>95.453850000000003</v>
      </c>
      <c r="BW26">
        <v>0.1999820625</v>
      </c>
      <c r="BX26">
        <v>28.207178124999999</v>
      </c>
      <c r="BY26">
        <v>27.98995</v>
      </c>
      <c r="BZ26">
        <v>999.9</v>
      </c>
      <c r="CA26">
        <v>9994.53125</v>
      </c>
      <c r="CB26">
        <v>0</v>
      </c>
      <c r="CC26">
        <v>70.155299999999997</v>
      </c>
      <c r="CD26">
        <v>1000.00065625</v>
      </c>
      <c r="CE26">
        <v>0.96001384374999998</v>
      </c>
      <c r="CF26">
        <v>3.9986368750000001E-2</v>
      </c>
      <c r="CG26">
        <v>0</v>
      </c>
      <c r="CH26">
        <v>2.2884281249999998</v>
      </c>
      <c r="CI26">
        <v>0</v>
      </c>
      <c r="CJ26">
        <v>824.21268750000002</v>
      </c>
      <c r="CK26">
        <v>9334.3712500000001</v>
      </c>
      <c r="CL26">
        <v>39.436999999999998</v>
      </c>
      <c r="CM26">
        <v>41.936999999999998</v>
      </c>
      <c r="CN26">
        <v>40.503875000000001</v>
      </c>
      <c r="CO26">
        <v>40.554250000000003</v>
      </c>
      <c r="CP26">
        <v>39.390500000000003</v>
      </c>
      <c r="CQ26">
        <v>960.015625</v>
      </c>
      <c r="CR26">
        <v>39.985624999999999</v>
      </c>
      <c r="CS26">
        <v>0</v>
      </c>
      <c r="CT26">
        <v>59.400000095367403</v>
      </c>
      <c r="CU26">
        <v>2.2760961538461499</v>
      </c>
      <c r="CV26">
        <v>0.32743589244911497</v>
      </c>
      <c r="CW26">
        <v>-2.2256412554561199E-2</v>
      </c>
      <c r="CX26">
        <v>824.22742307692295</v>
      </c>
      <c r="CY26">
        <v>15</v>
      </c>
      <c r="CZ26">
        <v>1684921956.5999999</v>
      </c>
      <c r="DA26" t="s">
        <v>255</v>
      </c>
      <c r="DB26">
        <v>2</v>
      </c>
      <c r="DC26">
        <v>-3.738</v>
      </c>
      <c r="DD26">
        <v>0.36899999999999999</v>
      </c>
      <c r="DE26">
        <v>402</v>
      </c>
      <c r="DF26">
        <v>15</v>
      </c>
      <c r="DG26">
        <v>1.62</v>
      </c>
      <c r="DH26">
        <v>0.39</v>
      </c>
      <c r="DI26">
        <v>-2.9941101886792501</v>
      </c>
      <c r="DJ26">
        <v>-0.188492017416549</v>
      </c>
      <c r="DK26">
        <v>8.9310318647654194E-2</v>
      </c>
      <c r="DL26">
        <v>1</v>
      </c>
      <c r="DM26">
        <v>2.3277522727272699</v>
      </c>
      <c r="DN26">
        <v>-0.337496192149981</v>
      </c>
      <c r="DO26">
        <v>0.200984969461351</v>
      </c>
      <c r="DP26">
        <v>1</v>
      </c>
      <c r="DQ26">
        <v>0.76386483018867901</v>
      </c>
      <c r="DR26">
        <v>7.7235220125786899E-3</v>
      </c>
      <c r="DS26">
        <v>2.6389306062776599E-3</v>
      </c>
      <c r="DT26">
        <v>1</v>
      </c>
      <c r="DU26">
        <v>3</v>
      </c>
      <c r="DV26">
        <v>3</v>
      </c>
      <c r="DW26" t="s">
        <v>256</v>
      </c>
      <c r="DX26">
        <v>100</v>
      </c>
      <c r="DY26">
        <v>100</v>
      </c>
      <c r="DZ26">
        <v>-3.738</v>
      </c>
      <c r="EA26">
        <v>0.36899999999999999</v>
      </c>
      <c r="EB26">
        <v>2</v>
      </c>
      <c r="EC26">
        <v>514.79200000000003</v>
      </c>
      <c r="ED26">
        <v>423.48899999999998</v>
      </c>
      <c r="EE26">
        <v>27.0931</v>
      </c>
      <c r="EF26">
        <v>29.730799999999999</v>
      </c>
      <c r="EG26">
        <v>30</v>
      </c>
      <c r="EH26">
        <v>29.917999999999999</v>
      </c>
      <c r="EI26">
        <v>29.959499999999998</v>
      </c>
      <c r="EJ26">
        <v>20.2012</v>
      </c>
      <c r="EK26">
        <v>27.524000000000001</v>
      </c>
      <c r="EL26">
        <v>0</v>
      </c>
      <c r="EM26">
        <v>27.0914</v>
      </c>
      <c r="EN26">
        <v>402.904</v>
      </c>
      <c r="EO26">
        <v>15.395</v>
      </c>
      <c r="EP26">
        <v>100.456</v>
      </c>
      <c r="EQ26">
        <v>90.321299999999994</v>
      </c>
    </row>
    <row r="27" spans="1:147" x14ac:dyDescent="0.3">
      <c r="A27">
        <v>11</v>
      </c>
      <c r="B27">
        <v>1684922625.2</v>
      </c>
      <c r="C27">
        <v>600</v>
      </c>
      <c r="D27" t="s">
        <v>285</v>
      </c>
      <c r="E27" t="s">
        <v>286</v>
      </c>
      <c r="F27">
        <v>1684922616.95312</v>
      </c>
      <c r="G27">
        <f t="shared" si="0"/>
        <v>5.4970817944475954E-3</v>
      </c>
      <c r="H27">
        <f t="shared" si="1"/>
        <v>18.711398177388158</v>
      </c>
      <c r="I27">
        <f t="shared" si="2"/>
        <v>400.00971874999999</v>
      </c>
      <c r="J27">
        <f t="shared" si="3"/>
        <v>256.1005369738254</v>
      </c>
      <c r="K27">
        <f t="shared" si="4"/>
        <v>24.498152256031045</v>
      </c>
      <c r="L27">
        <f t="shared" si="5"/>
        <v>38.264265704492487</v>
      </c>
      <c r="M27">
        <f t="shared" si="6"/>
        <v>0.23567285360717374</v>
      </c>
      <c r="N27">
        <f t="shared" si="7"/>
        <v>3.3613357926818552</v>
      </c>
      <c r="O27">
        <f t="shared" si="8"/>
        <v>0.22686288816394098</v>
      </c>
      <c r="P27">
        <f t="shared" si="9"/>
        <v>0.14255340621865339</v>
      </c>
      <c r="Q27">
        <f t="shared" si="10"/>
        <v>161.84663631370717</v>
      </c>
      <c r="R27">
        <f t="shared" si="11"/>
        <v>27.800116047116482</v>
      </c>
      <c r="S27">
        <f t="shared" si="12"/>
        <v>28.007565625000002</v>
      </c>
      <c r="T27">
        <f t="shared" si="13"/>
        <v>3.7965137154548065</v>
      </c>
      <c r="U27">
        <f t="shared" si="14"/>
        <v>40.156770417890314</v>
      </c>
      <c r="V27">
        <f t="shared" si="15"/>
        <v>1.5433247546602324</v>
      </c>
      <c r="W27">
        <f t="shared" si="16"/>
        <v>3.8432491921030163</v>
      </c>
      <c r="X27">
        <f t="shared" si="17"/>
        <v>2.2531889607945743</v>
      </c>
      <c r="Y27">
        <f t="shared" si="18"/>
        <v>-242.42130713513896</v>
      </c>
      <c r="Z27">
        <f t="shared" si="19"/>
        <v>38.064491220326047</v>
      </c>
      <c r="AA27">
        <f t="shared" si="20"/>
        <v>2.4711899888573114</v>
      </c>
      <c r="AB27">
        <f t="shared" si="21"/>
        <v>-40.038989612248443</v>
      </c>
      <c r="AC27">
        <v>-3.96061156369584E-2</v>
      </c>
      <c r="AD27">
        <v>4.4461334488780403E-2</v>
      </c>
      <c r="AE27">
        <v>3.34976082304419</v>
      </c>
      <c r="AF27">
        <v>0</v>
      </c>
      <c r="AG27">
        <v>0</v>
      </c>
      <c r="AH27">
        <f t="shared" si="22"/>
        <v>1</v>
      </c>
      <c r="AI27">
        <f t="shared" si="23"/>
        <v>0</v>
      </c>
      <c r="AJ27">
        <f t="shared" si="24"/>
        <v>50298.771514490982</v>
      </c>
      <c r="AK27" t="s">
        <v>251</v>
      </c>
      <c r="AL27">
        <v>2.3294038461538502</v>
      </c>
      <c r="AM27">
        <v>1.8792</v>
      </c>
      <c r="AN27">
        <f t="shared" si="25"/>
        <v>-0.45020384615385023</v>
      </c>
      <c r="AO27">
        <f t="shared" si="26"/>
        <v>-0.23957207649736603</v>
      </c>
      <c r="AP27">
        <v>-1.32743572792135</v>
      </c>
      <c r="AQ27" t="s">
        <v>287</v>
      </c>
      <c r="AR27">
        <v>2.31779615384615</v>
      </c>
      <c r="AS27">
        <v>1.6452</v>
      </c>
      <c r="AT27">
        <f t="shared" si="27"/>
        <v>-0.40882333688679195</v>
      </c>
      <c r="AU27">
        <v>0.5</v>
      </c>
      <c r="AV27">
        <f t="shared" si="28"/>
        <v>841.19602488843873</v>
      </c>
      <c r="AW27">
        <f t="shared" si="29"/>
        <v>18.711398177388158</v>
      </c>
      <c r="AX27">
        <f t="shared" si="30"/>
        <v>-171.95028293539821</v>
      </c>
      <c r="AY27">
        <f t="shared" si="31"/>
        <v>1</v>
      </c>
      <c r="AZ27">
        <f t="shared" si="32"/>
        <v>2.3821836186122141E-2</v>
      </c>
      <c r="BA27">
        <f t="shared" si="33"/>
        <v>0.14223194748358861</v>
      </c>
      <c r="BB27" t="s">
        <v>253</v>
      </c>
      <c r="BC27">
        <v>0</v>
      </c>
      <c r="BD27">
        <f t="shared" si="34"/>
        <v>1.6452</v>
      </c>
      <c r="BE27">
        <f t="shared" si="35"/>
        <v>-0.4088233368867919</v>
      </c>
      <c r="BF27">
        <f t="shared" si="36"/>
        <v>0.12452107279693486</v>
      </c>
      <c r="BG27">
        <f t="shared" si="37"/>
        <v>0.98303474560549298</v>
      </c>
      <c r="BH27">
        <f t="shared" si="38"/>
        <v>-0.51976455110077868</v>
      </c>
      <c r="BI27">
        <f t="shared" si="39"/>
        <v>999.99490624999999</v>
      </c>
      <c r="BJ27">
        <f t="shared" si="40"/>
        <v>841.19602488843873</v>
      </c>
      <c r="BK27">
        <f t="shared" si="41"/>
        <v>0.84120030975251658</v>
      </c>
      <c r="BL27">
        <f t="shared" si="42"/>
        <v>0.19240061950503348</v>
      </c>
      <c r="BM27">
        <v>0.71228603259476697</v>
      </c>
      <c r="BN27">
        <v>0.5</v>
      </c>
      <c r="BO27" t="s">
        <v>254</v>
      </c>
      <c r="BP27">
        <v>1684922616.95312</v>
      </c>
      <c r="BQ27">
        <v>400.00971874999999</v>
      </c>
      <c r="BR27">
        <v>402.98853124999999</v>
      </c>
      <c r="BS27">
        <v>16.13371875</v>
      </c>
      <c r="BT27">
        <v>15.363256249999999</v>
      </c>
      <c r="BU27">
        <v>500.001375</v>
      </c>
      <c r="BV27">
        <v>95.458378124999996</v>
      </c>
      <c r="BW27">
        <v>0.19996193749999999</v>
      </c>
      <c r="BX27">
        <v>28.217615625000001</v>
      </c>
      <c r="BY27">
        <v>28.007565625000002</v>
      </c>
      <c r="BZ27">
        <v>999.9</v>
      </c>
      <c r="CA27">
        <v>10005.625</v>
      </c>
      <c r="CB27">
        <v>0</v>
      </c>
      <c r="CC27">
        <v>70.155299999999997</v>
      </c>
      <c r="CD27">
        <v>999.99490624999999</v>
      </c>
      <c r="CE27">
        <v>0.95998700000000003</v>
      </c>
      <c r="CF27">
        <v>4.0013300000000002E-2</v>
      </c>
      <c r="CG27">
        <v>0</v>
      </c>
      <c r="CH27">
        <v>2.3198781249999998</v>
      </c>
      <c r="CI27">
        <v>0</v>
      </c>
      <c r="CJ27">
        <v>821.65078125000002</v>
      </c>
      <c r="CK27">
        <v>9334.2362499999999</v>
      </c>
      <c r="CL27">
        <v>39.511625000000002</v>
      </c>
      <c r="CM27">
        <v>42.046500000000002</v>
      </c>
      <c r="CN27">
        <v>40.625</v>
      </c>
      <c r="CO27">
        <v>40.625</v>
      </c>
      <c r="CP27">
        <v>39.5</v>
      </c>
      <c r="CQ27">
        <v>959.98187499999995</v>
      </c>
      <c r="CR27">
        <v>40.01</v>
      </c>
      <c r="CS27">
        <v>0</v>
      </c>
      <c r="CT27">
        <v>59.400000095367403</v>
      </c>
      <c r="CU27">
        <v>2.31779615384615</v>
      </c>
      <c r="CV27">
        <v>0.84576752241961495</v>
      </c>
      <c r="CW27">
        <v>1.1745299058709899</v>
      </c>
      <c r="CX27">
        <v>821.64873076923095</v>
      </c>
      <c r="CY27">
        <v>15</v>
      </c>
      <c r="CZ27">
        <v>1684921956.5999999</v>
      </c>
      <c r="DA27" t="s">
        <v>255</v>
      </c>
      <c r="DB27">
        <v>2</v>
      </c>
      <c r="DC27">
        <v>-3.738</v>
      </c>
      <c r="DD27">
        <v>0.36899999999999999</v>
      </c>
      <c r="DE27">
        <v>402</v>
      </c>
      <c r="DF27">
        <v>15</v>
      </c>
      <c r="DG27">
        <v>1.62</v>
      </c>
      <c r="DH27">
        <v>0.39</v>
      </c>
      <c r="DI27">
        <v>-2.9900166037735798</v>
      </c>
      <c r="DJ27">
        <v>8.2647952365595995E-2</v>
      </c>
      <c r="DK27">
        <v>9.6252099098765004E-2</v>
      </c>
      <c r="DL27">
        <v>1</v>
      </c>
      <c r="DM27">
        <v>2.2984613636363602</v>
      </c>
      <c r="DN27">
        <v>0.41531901918096298</v>
      </c>
      <c r="DO27">
        <v>0.17614853264414701</v>
      </c>
      <c r="DP27">
        <v>1</v>
      </c>
      <c r="DQ27">
        <v>0.77012615094339598</v>
      </c>
      <c r="DR27">
        <v>2.92816494301805E-3</v>
      </c>
      <c r="DS27">
        <v>2.4181185372588801E-3</v>
      </c>
      <c r="DT27">
        <v>1</v>
      </c>
      <c r="DU27">
        <v>3</v>
      </c>
      <c r="DV27">
        <v>3</v>
      </c>
      <c r="DW27" t="s">
        <v>256</v>
      </c>
      <c r="DX27">
        <v>100</v>
      </c>
      <c r="DY27">
        <v>100</v>
      </c>
      <c r="DZ27">
        <v>-3.738</v>
      </c>
      <c r="EA27">
        <v>0.36899999999999999</v>
      </c>
      <c r="EB27">
        <v>2</v>
      </c>
      <c r="EC27">
        <v>515.44899999999996</v>
      </c>
      <c r="ED27">
        <v>423.27100000000002</v>
      </c>
      <c r="EE27">
        <v>27.014900000000001</v>
      </c>
      <c r="EF27">
        <v>29.718</v>
      </c>
      <c r="EG27">
        <v>30.0001</v>
      </c>
      <c r="EH27">
        <v>29.905200000000001</v>
      </c>
      <c r="EI27">
        <v>29.9468</v>
      </c>
      <c r="EJ27">
        <v>20.203499999999998</v>
      </c>
      <c r="EK27">
        <v>27.524000000000001</v>
      </c>
      <c r="EL27">
        <v>0</v>
      </c>
      <c r="EM27">
        <v>27.014299999999999</v>
      </c>
      <c r="EN27">
        <v>403.048</v>
      </c>
      <c r="EO27">
        <v>15.378500000000001</v>
      </c>
      <c r="EP27">
        <v>100.45699999999999</v>
      </c>
      <c r="EQ27">
        <v>90.3215</v>
      </c>
    </row>
    <row r="28" spans="1:147" x14ac:dyDescent="0.3">
      <c r="A28">
        <v>12</v>
      </c>
      <c r="B28">
        <v>1684922685.2</v>
      </c>
      <c r="C28">
        <v>660</v>
      </c>
      <c r="D28" t="s">
        <v>288</v>
      </c>
      <c r="E28" t="s">
        <v>289</v>
      </c>
      <c r="F28">
        <v>1684922676.95</v>
      </c>
      <c r="G28">
        <f t="shared" si="0"/>
        <v>5.4997059043326883E-3</v>
      </c>
      <c r="H28">
        <f t="shared" si="1"/>
        <v>19.004842109323107</v>
      </c>
      <c r="I28">
        <f t="shared" si="2"/>
        <v>400.00259375000002</v>
      </c>
      <c r="J28">
        <f t="shared" si="3"/>
        <v>254.5918652487594</v>
      </c>
      <c r="K28">
        <f t="shared" si="4"/>
        <v>24.352806035496737</v>
      </c>
      <c r="L28">
        <f t="shared" si="5"/>
        <v>38.261967128334305</v>
      </c>
      <c r="M28">
        <f t="shared" si="6"/>
        <v>0.23657384685122027</v>
      </c>
      <c r="N28">
        <f t="shared" si="7"/>
        <v>3.3582940712276992</v>
      </c>
      <c r="O28">
        <f t="shared" si="8"/>
        <v>0.22769004035186524</v>
      </c>
      <c r="P28">
        <f t="shared" si="9"/>
        <v>0.14307665486109628</v>
      </c>
      <c r="Q28">
        <f t="shared" si="10"/>
        <v>161.84707030078732</v>
      </c>
      <c r="R28">
        <f t="shared" si="11"/>
        <v>27.790304612431527</v>
      </c>
      <c r="S28">
        <f t="shared" si="12"/>
        <v>27.980896874999999</v>
      </c>
      <c r="T28">
        <f t="shared" si="13"/>
        <v>3.7906156217754567</v>
      </c>
      <c r="U28">
        <f t="shared" si="14"/>
        <v>40.210204198212395</v>
      </c>
      <c r="V28">
        <f t="shared" si="15"/>
        <v>1.5445819547659874</v>
      </c>
      <c r="W28">
        <f t="shared" si="16"/>
        <v>3.8412686171702011</v>
      </c>
      <c r="X28">
        <f t="shared" si="17"/>
        <v>2.2460336670094696</v>
      </c>
      <c r="Y28">
        <f t="shared" si="18"/>
        <v>-242.53703038107156</v>
      </c>
      <c r="Z28">
        <f t="shared" si="19"/>
        <v>41.255041094589814</v>
      </c>
      <c r="AA28">
        <f t="shared" si="20"/>
        <v>2.6802756356266801</v>
      </c>
      <c r="AB28">
        <f t="shared" si="21"/>
        <v>-36.754643350067738</v>
      </c>
      <c r="AC28">
        <v>-3.9561112486086999E-2</v>
      </c>
      <c r="AD28">
        <v>4.4410814509434703E-2</v>
      </c>
      <c r="AE28">
        <v>3.34673225385444</v>
      </c>
      <c r="AF28">
        <v>0</v>
      </c>
      <c r="AG28">
        <v>0</v>
      </c>
      <c r="AH28">
        <f t="shared" si="22"/>
        <v>1</v>
      </c>
      <c r="AI28">
        <f t="shared" si="23"/>
        <v>0</v>
      </c>
      <c r="AJ28">
        <f t="shared" si="24"/>
        <v>50245.342180536136</v>
      </c>
      <c r="AK28" t="s">
        <v>251</v>
      </c>
      <c r="AL28">
        <v>2.3294038461538502</v>
      </c>
      <c r="AM28">
        <v>1.8792</v>
      </c>
      <c r="AN28">
        <f t="shared" si="25"/>
        <v>-0.45020384615385023</v>
      </c>
      <c r="AO28">
        <f t="shared" si="26"/>
        <v>-0.23957207649736603</v>
      </c>
      <c r="AP28">
        <v>-1.32743572792135</v>
      </c>
      <c r="AQ28" t="s">
        <v>290</v>
      </c>
      <c r="AR28">
        <v>2.3090538461538501</v>
      </c>
      <c r="AS28">
        <v>1.2696000000000001</v>
      </c>
      <c r="AT28">
        <f t="shared" si="27"/>
        <v>-0.81872546168387683</v>
      </c>
      <c r="AU28">
        <v>0.5</v>
      </c>
      <c r="AV28">
        <f t="shared" si="28"/>
        <v>841.19823791309955</v>
      </c>
      <c r="AW28">
        <f t="shared" si="29"/>
        <v>19.004842109323107</v>
      </c>
      <c r="AX28">
        <f t="shared" si="30"/>
        <v>-344.35520785153307</v>
      </c>
      <c r="AY28">
        <f t="shared" si="31"/>
        <v>1</v>
      </c>
      <c r="AZ28">
        <f t="shared" si="32"/>
        <v>2.4170613918172396E-2</v>
      </c>
      <c r="BA28">
        <f t="shared" si="33"/>
        <v>0.48015122873345928</v>
      </c>
      <c r="BB28" t="s">
        <v>253</v>
      </c>
      <c r="BC28">
        <v>0</v>
      </c>
      <c r="BD28">
        <f t="shared" si="34"/>
        <v>1.2696000000000001</v>
      </c>
      <c r="BE28">
        <f t="shared" si="35"/>
        <v>-0.81872546168387683</v>
      </c>
      <c r="BF28">
        <f t="shared" si="36"/>
        <v>0.32439335887611748</v>
      </c>
      <c r="BG28">
        <f t="shared" si="37"/>
        <v>0.98079833350874068</v>
      </c>
      <c r="BH28">
        <f t="shared" si="38"/>
        <v>-1.3540532920984387</v>
      </c>
      <c r="BI28">
        <f t="shared" si="39"/>
        <v>999.99753124999995</v>
      </c>
      <c r="BJ28">
        <f t="shared" si="40"/>
        <v>841.19823791309955</v>
      </c>
      <c r="BK28">
        <f t="shared" si="41"/>
        <v>0.84120031462637634</v>
      </c>
      <c r="BL28">
        <f t="shared" si="42"/>
        <v>0.19240062925275295</v>
      </c>
      <c r="BM28">
        <v>0.71228603259476697</v>
      </c>
      <c r="BN28">
        <v>0.5</v>
      </c>
      <c r="BO28" t="s">
        <v>254</v>
      </c>
      <c r="BP28">
        <v>1684922676.95</v>
      </c>
      <c r="BQ28">
        <v>400.00259375000002</v>
      </c>
      <c r="BR28">
        <v>403.02337499999999</v>
      </c>
      <c r="BS28">
        <v>16.147543750000001</v>
      </c>
      <c r="BT28">
        <v>15.37671875</v>
      </c>
      <c r="BU28">
        <v>499.99778125</v>
      </c>
      <c r="BV28">
        <v>95.45425625</v>
      </c>
      <c r="BW28">
        <v>0.20004131250000001</v>
      </c>
      <c r="BX28">
        <v>28.208759375</v>
      </c>
      <c r="BY28">
        <v>27.980896874999999</v>
      </c>
      <c r="BZ28">
        <v>999.9</v>
      </c>
      <c r="CA28">
        <v>9994.6875</v>
      </c>
      <c r="CB28">
        <v>0</v>
      </c>
      <c r="CC28">
        <v>70.155299999999997</v>
      </c>
      <c r="CD28">
        <v>999.99753124999995</v>
      </c>
      <c r="CE28">
        <v>0.9599879375</v>
      </c>
      <c r="CF28">
        <v>4.0012343749999998E-2</v>
      </c>
      <c r="CG28">
        <v>0</v>
      </c>
      <c r="CH28">
        <v>2.3298656250000001</v>
      </c>
      <c r="CI28">
        <v>0</v>
      </c>
      <c r="CJ28">
        <v>819.40756250000004</v>
      </c>
      <c r="CK28">
        <v>9334.2603125000005</v>
      </c>
      <c r="CL28">
        <v>39.625</v>
      </c>
      <c r="CM28">
        <v>42.125</v>
      </c>
      <c r="CN28">
        <v>40.718499999999999</v>
      </c>
      <c r="CO28">
        <v>40.710625</v>
      </c>
      <c r="CP28">
        <v>39.565937499999997</v>
      </c>
      <c r="CQ28">
        <v>959.98531249999996</v>
      </c>
      <c r="CR28">
        <v>40.010312499999998</v>
      </c>
      <c r="CS28">
        <v>0</v>
      </c>
      <c r="CT28">
        <v>59.399999856948902</v>
      </c>
      <c r="CU28">
        <v>2.3090538461538501</v>
      </c>
      <c r="CV28">
        <v>0.51010597093797905</v>
      </c>
      <c r="CW28">
        <v>0.60170940712050103</v>
      </c>
      <c r="CX28">
        <v>819.40938461538497</v>
      </c>
      <c r="CY28">
        <v>15</v>
      </c>
      <c r="CZ28">
        <v>1684921956.5999999</v>
      </c>
      <c r="DA28" t="s">
        <v>255</v>
      </c>
      <c r="DB28">
        <v>2</v>
      </c>
      <c r="DC28">
        <v>-3.738</v>
      </c>
      <c r="DD28">
        <v>0.36899999999999999</v>
      </c>
      <c r="DE28">
        <v>402</v>
      </c>
      <c r="DF28">
        <v>15</v>
      </c>
      <c r="DG28">
        <v>1.62</v>
      </c>
      <c r="DH28">
        <v>0.39</v>
      </c>
      <c r="DI28">
        <v>-3.0219999999999998</v>
      </c>
      <c r="DJ28">
        <v>8.2249346879523205E-2</v>
      </c>
      <c r="DK28">
        <v>0.10689949984880399</v>
      </c>
      <c r="DL28">
        <v>1</v>
      </c>
      <c r="DM28">
        <v>2.33043181818182</v>
      </c>
      <c r="DN28">
        <v>9.6127364934639706E-2</v>
      </c>
      <c r="DO28">
        <v>0.202062243754838</v>
      </c>
      <c r="DP28">
        <v>1</v>
      </c>
      <c r="DQ28">
        <v>0.77049992452830196</v>
      </c>
      <c r="DR28">
        <v>1.94653120464456E-3</v>
      </c>
      <c r="DS28">
        <v>2.50207667596683E-3</v>
      </c>
      <c r="DT28">
        <v>1</v>
      </c>
      <c r="DU28">
        <v>3</v>
      </c>
      <c r="DV28">
        <v>3</v>
      </c>
      <c r="DW28" t="s">
        <v>256</v>
      </c>
      <c r="DX28">
        <v>100</v>
      </c>
      <c r="DY28">
        <v>100</v>
      </c>
      <c r="DZ28">
        <v>-3.738</v>
      </c>
      <c r="EA28">
        <v>0.36899999999999999</v>
      </c>
      <c r="EB28">
        <v>2</v>
      </c>
      <c r="EC28">
        <v>515.26</v>
      </c>
      <c r="ED28">
        <v>423.30200000000002</v>
      </c>
      <c r="EE28">
        <v>26.978000000000002</v>
      </c>
      <c r="EF28">
        <v>29.7103</v>
      </c>
      <c r="EG28">
        <v>30.0001</v>
      </c>
      <c r="EH28">
        <v>29.897500000000001</v>
      </c>
      <c r="EI28">
        <v>29.934000000000001</v>
      </c>
      <c r="EJ28">
        <v>20.2026</v>
      </c>
      <c r="EK28">
        <v>27.524000000000001</v>
      </c>
      <c r="EL28">
        <v>0</v>
      </c>
      <c r="EM28">
        <v>26.984400000000001</v>
      </c>
      <c r="EN28">
        <v>403.02699999999999</v>
      </c>
      <c r="EO28">
        <v>15.3231</v>
      </c>
      <c r="EP28">
        <v>100.462</v>
      </c>
      <c r="EQ28">
        <v>90.322999999999993</v>
      </c>
    </row>
    <row r="29" spans="1:147" x14ac:dyDescent="0.3">
      <c r="A29">
        <v>13</v>
      </c>
      <c r="B29">
        <v>1684922745.2</v>
      </c>
      <c r="C29">
        <v>720</v>
      </c>
      <c r="D29" t="s">
        <v>291</v>
      </c>
      <c r="E29" t="s">
        <v>292</v>
      </c>
      <c r="F29">
        <v>1684922736.95</v>
      </c>
      <c r="G29">
        <f t="shared" si="0"/>
        <v>5.5953020132551209E-3</v>
      </c>
      <c r="H29">
        <f t="shared" si="1"/>
        <v>18.775570225243737</v>
      </c>
      <c r="I29">
        <f t="shared" si="2"/>
        <v>400.03112499999997</v>
      </c>
      <c r="J29">
        <f t="shared" si="3"/>
        <v>258.08300486046528</v>
      </c>
      <c r="K29">
        <f t="shared" si="4"/>
        <v>24.686564690866494</v>
      </c>
      <c r="L29">
        <f t="shared" si="5"/>
        <v>38.264411292838957</v>
      </c>
      <c r="M29">
        <f t="shared" si="6"/>
        <v>0.24027179079343311</v>
      </c>
      <c r="N29">
        <f t="shared" si="7"/>
        <v>3.3593640587564746</v>
      </c>
      <c r="O29">
        <f t="shared" si="8"/>
        <v>0.2311166632443204</v>
      </c>
      <c r="P29">
        <f t="shared" si="9"/>
        <v>0.14524140131519514</v>
      </c>
      <c r="Q29">
        <f t="shared" si="10"/>
        <v>161.84953270451712</v>
      </c>
      <c r="R29">
        <f t="shared" si="11"/>
        <v>27.771249371505064</v>
      </c>
      <c r="S29">
        <f t="shared" si="12"/>
        <v>27.989321875000002</v>
      </c>
      <c r="T29">
        <f t="shared" si="13"/>
        <v>3.7924780407366825</v>
      </c>
      <c r="U29">
        <f t="shared" si="14"/>
        <v>40.118103503064845</v>
      </c>
      <c r="V29">
        <f t="shared" si="15"/>
        <v>1.5412829575035951</v>
      </c>
      <c r="W29">
        <f t="shared" si="16"/>
        <v>3.8418639539774055</v>
      </c>
      <c r="X29">
        <f t="shared" si="17"/>
        <v>2.2511950832330871</v>
      </c>
      <c r="Y29">
        <f t="shared" si="18"/>
        <v>-246.75281878455084</v>
      </c>
      <c r="Z29">
        <f t="shared" si="19"/>
        <v>40.22453880363387</v>
      </c>
      <c r="AA29">
        <f t="shared" si="20"/>
        <v>2.6126374298817714</v>
      </c>
      <c r="AB29">
        <f t="shared" si="21"/>
        <v>-42.066109846518081</v>
      </c>
      <c r="AC29">
        <v>-3.9576941367613298E-2</v>
      </c>
      <c r="AD29">
        <v>4.44285838156342E-2</v>
      </c>
      <c r="AE29">
        <v>3.34779761535968</v>
      </c>
      <c r="AF29">
        <v>0</v>
      </c>
      <c r="AG29">
        <v>0</v>
      </c>
      <c r="AH29">
        <f t="shared" si="22"/>
        <v>1</v>
      </c>
      <c r="AI29">
        <f t="shared" si="23"/>
        <v>0</v>
      </c>
      <c r="AJ29">
        <f t="shared" si="24"/>
        <v>50264.168360323085</v>
      </c>
      <c r="AK29" t="s">
        <v>251</v>
      </c>
      <c r="AL29">
        <v>2.3294038461538502</v>
      </c>
      <c r="AM29">
        <v>1.8792</v>
      </c>
      <c r="AN29">
        <f t="shared" si="25"/>
        <v>-0.45020384615385023</v>
      </c>
      <c r="AO29">
        <f t="shared" si="26"/>
        <v>-0.23957207649736603</v>
      </c>
      <c r="AP29">
        <v>-1.32743572792135</v>
      </c>
      <c r="AQ29" t="s">
        <v>293</v>
      </c>
      <c r="AR29">
        <v>2.3530384615384601</v>
      </c>
      <c r="AS29">
        <v>2.7402600000000001</v>
      </c>
      <c r="AT29">
        <f t="shared" si="27"/>
        <v>0.14130832054678755</v>
      </c>
      <c r="AU29">
        <v>0.5</v>
      </c>
      <c r="AV29">
        <f t="shared" si="28"/>
        <v>841.21103955037313</v>
      </c>
      <c r="AW29">
        <f t="shared" si="29"/>
        <v>18.775570225243737</v>
      </c>
      <c r="AX29">
        <f t="shared" si="30"/>
        <v>59.43505961214025</v>
      </c>
      <c r="AY29">
        <f t="shared" si="31"/>
        <v>1</v>
      </c>
      <c r="AZ29">
        <f t="shared" si="32"/>
        <v>2.3897696306874591E-2</v>
      </c>
      <c r="BA29">
        <f t="shared" si="33"/>
        <v>-0.31422565741936903</v>
      </c>
      <c r="BB29" t="s">
        <v>253</v>
      </c>
      <c r="BC29">
        <v>0</v>
      </c>
      <c r="BD29">
        <f t="shared" si="34"/>
        <v>2.7402600000000001</v>
      </c>
      <c r="BE29">
        <f t="shared" si="35"/>
        <v>0.14130832054678755</v>
      </c>
      <c r="BF29">
        <f t="shared" si="36"/>
        <v>-0.45820561941251603</v>
      </c>
      <c r="BG29">
        <f t="shared" si="37"/>
        <v>0.94247471976905051</v>
      </c>
      <c r="BH29">
        <f t="shared" si="38"/>
        <v>1.9126002750890452</v>
      </c>
      <c r="BI29">
        <f t="shared" si="39"/>
        <v>1000.01275</v>
      </c>
      <c r="BJ29">
        <f t="shared" si="40"/>
        <v>841.21103955037313</v>
      </c>
      <c r="BK29">
        <f t="shared" si="41"/>
        <v>0.84120031424636654</v>
      </c>
      <c r="BL29">
        <f t="shared" si="42"/>
        <v>0.19240062849273307</v>
      </c>
      <c r="BM29">
        <v>0.71228603259476697</v>
      </c>
      <c r="BN29">
        <v>0.5</v>
      </c>
      <c r="BO29" t="s">
        <v>254</v>
      </c>
      <c r="BP29">
        <v>1684922736.95</v>
      </c>
      <c r="BQ29">
        <v>400.03112499999997</v>
      </c>
      <c r="BR29">
        <v>403.02468750000003</v>
      </c>
      <c r="BS29">
        <v>16.113174999999998</v>
      </c>
      <c r="BT29">
        <v>15.32893125</v>
      </c>
      <c r="BU29">
        <v>500.00234375000002</v>
      </c>
      <c r="BV29">
        <v>95.453649999999996</v>
      </c>
      <c r="BW29">
        <v>0.1999351875</v>
      </c>
      <c r="BX29">
        <v>28.211421874999999</v>
      </c>
      <c r="BY29">
        <v>27.989321875000002</v>
      </c>
      <c r="BZ29">
        <v>999.9</v>
      </c>
      <c r="CA29">
        <v>9998.75</v>
      </c>
      <c r="CB29">
        <v>0</v>
      </c>
      <c r="CC29">
        <v>70.155299999999997</v>
      </c>
      <c r="CD29">
        <v>1000.01275</v>
      </c>
      <c r="CE29">
        <v>0.95998887499999996</v>
      </c>
      <c r="CF29">
        <v>4.0011387500000002E-2</v>
      </c>
      <c r="CG29">
        <v>0</v>
      </c>
      <c r="CH29">
        <v>2.3235937500000001</v>
      </c>
      <c r="CI29">
        <v>0</v>
      </c>
      <c r="CJ29">
        <v>817.18187499999999</v>
      </c>
      <c r="CK29">
        <v>9334.3993750000009</v>
      </c>
      <c r="CL29">
        <v>39.75</v>
      </c>
      <c r="CM29">
        <v>42.218499999999999</v>
      </c>
      <c r="CN29">
        <v>40.811999999999998</v>
      </c>
      <c r="CO29">
        <v>40.811999999999998</v>
      </c>
      <c r="CP29">
        <v>39.686999999999998</v>
      </c>
      <c r="CQ29">
        <v>960.00062500000001</v>
      </c>
      <c r="CR29">
        <v>40.010937499999997</v>
      </c>
      <c r="CS29">
        <v>0</v>
      </c>
      <c r="CT29">
        <v>59.200000047683702</v>
      </c>
      <c r="CU29">
        <v>2.3530384615384601</v>
      </c>
      <c r="CV29">
        <v>-0.68623590260199296</v>
      </c>
      <c r="CW29">
        <v>1.7361025737907501</v>
      </c>
      <c r="CX29">
        <v>817.17019230769199</v>
      </c>
      <c r="CY29">
        <v>15</v>
      </c>
      <c r="CZ29">
        <v>1684921956.5999999</v>
      </c>
      <c r="DA29" t="s">
        <v>255</v>
      </c>
      <c r="DB29">
        <v>2</v>
      </c>
      <c r="DC29">
        <v>-3.738</v>
      </c>
      <c r="DD29">
        <v>0.36899999999999999</v>
      </c>
      <c r="DE29">
        <v>402</v>
      </c>
      <c r="DF29">
        <v>15</v>
      </c>
      <c r="DG29">
        <v>1.62</v>
      </c>
      <c r="DH29">
        <v>0.39</v>
      </c>
      <c r="DI29">
        <v>-3.0063156603773602</v>
      </c>
      <c r="DJ29">
        <v>0.15130556361880401</v>
      </c>
      <c r="DK29">
        <v>8.8624459537632594E-2</v>
      </c>
      <c r="DL29">
        <v>1</v>
      </c>
      <c r="DM29">
        <v>2.3362568181818202</v>
      </c>
      <c r="DN29">
        <v>6.9541840767338697E-3</v>
      </c>
      <c r="DO29">
        <v>0.17080061129032501</v>
      </c>
      <c r="DP29">
        <v>1</v>
      </c>
      <c r="DQ29">
        <v>0.78502649056603802</v>
      </c>
      <c r="DR29">
        <v>-1.08530914368651E-2</v>
      </c>
      <c r="DS29">
        <v>2.7405616875229399E-3</v>
      </c>
      <c r="DT29">
        <v>1</v>
      </c>
      <c r="DU29">
        <v>3</v>
      </c>
      <c r="DV29">
        <v>3</v>
      </c>
      <c r="DW29" t="s">
        <v>256</v>
      </c>
      <c r="DX29">
        <v>100</v>
      </c>
      <c r="DY29">
        <v>100</v>
      </c>
      <c r="DZ29">
        <v>-3.738</v>
      </c>
      <c r="EA29">
        <v>0.36899999999999999</v>
      </c>
      <c r="EB29">
        <v>2</v>
      </c>
      <c r="EC29">
        <v>514.94500000000005</v>
      </c>
      <c r="ED29">
        <v>423.49599999999998</v>
      </c>
      <c r="EE29">
        <v>26.9725</v>
      </c>
      <c r="EF29">
        <v>29.705200000000001</v>
      </c>
      <c r="EG29">
        <v>30.000299999999999</v>
      </c>
      <c r="EH29">
        <v>29.889900000000001</v>
      </c>
      <c r="EI29">
        <v>29.926300000000001</v>
      </c>
      <c r="EJ29">
        <v>20.2014</v>
      </c>
      <c r="EK29">
        <v>28.098600000000001</v>
      </c>
      <c r="EL29">
        <v>0</v>
      </c>
      <c r="EM29">
        <v>26.974900000000002</v>
      </c>
      <c r="EN29">
        <v>402.99200000000002</v>
      </c>
      <c r="EO29">
        <v>15.2864</v>
      </c>
      <c r="EP29">
        <v>100.462</v>
      </c>
      <c r="EQ29">
        <v>90.324200000000005</v>
      </c>
    </row>
    <row r="30" spans="1:147" x14ac:dyDescent="0.3">
      <c r="A30">
        <v>14</v>
      </c>
      <c r="B30">
        <v>1684922805.3</v>
      </c>
      <c r="C30">
        <v>780.09999990463302</v>
      </c>
      <c r="D30" t="s">
        <v>294</v>
      </c>
      <c r="E30" t="s">
        <v>295</v>
      </c>
      <c r="F30">
        <v>1684922796.9656301</v>
      </c>
      <c r="G30">
        <f t="shared" si="0"/>
        <v>5.6703806101015093E-3</v>
      </c>
      <c r="H30">
        <f t="shared" si="1"/>
        <v>18.966653642740269</v>
      </c>
      <c r="I30">
        <f t="shared" si="2"/>
        <v>399.99093749999997</v>
      </c>
      <c r="J30">
        <f t="shared" si="3"/>
        <v>258.07018771514123</v>
      </c>
      <c r="K30">
        <f t="shared" si="4"/>
        <v>24.686160428830227</v>
      </c>
      <c r="L30">
        <f t="shared" si="5"/>
        <v>38.261840860527542</v>
      </c>
      <c r="M30">
        <f t="shared" si="6"/>
        <v>0.24291845382060268</v>
      </c>
      <c r="N30">
        <f t="shared" si="7"/>
        <v>3.3597028127777055</v>
      </c>
      <c r="O30">
        <f t="shared" si="8"/>
        <v>0.23356564942092037</v>
      </c>
      <c r="P30">
        <f t="shared" si="9"/>
        <v>0.14678883952248961</v>
      </c>
      <c r="Q30">
        <f t="shared" si="10"/>
        <v>161.84317068558119</v>
      </c>
      <c r="R30">
        <f t="shared" si="11"/>
        <v>27.763456297476555</v>
      </c>
      <c r="S30">
        <f t="shared" si="12"/>
        <v>28.003721875</v>
      </c>
      <c r="T30">
        <f t="shared" si="13"/>
        <v>3.7956631334362383</v>
      </c>
      <c r="U30">
        <f t="shared" si="14"/>
        <v>40.0135800143956</v>
      </c>
      <c r="V30">
        <f t="shared" si="15"/>
        <v>1.5381049521253964</v>
      </c>
      <c r="W30">
        <f t="shared" si="16"/>
        <v>3.843957355407928</v>
      </c>
      <c r="X30">
        <f t="shared" si="17"/>
        <v>2.2575581813108418</v>
      </c>
      <c r="Y30">
        <f t="shared" si="18"/>
        <v>-250.06378490547655</v>
      </c>
      <c r="Z30">
        <f t="shared" si="19"/>
        <v>39.315595167912917</v>
      </c>
      <c r="AA30">
        <f t="shared" si="20"/>
        <v>2.5536450698568229</v>
      </c>
      <c r="AB30">
        <f t="shared" si="21"/>
        <v>-46.351373982125622</v>
      </c>
      <c r="AC30">
        <v>-3.95819531602623E-2</v>
      </c>
      <c r="AD30">
        <v>4.4434209991939803E-2</v>
      </c>
      <c r="AE30">
        <v>3.3481349046740898</v>
      </c>
      <c r="AF30">
        <v>0</v>
      </c>
      <c r="AG30">
        <v>0</v>
      </c>
      <c r="AH30">
        <f t="shared" si="22"/>
        <v>1</v>
      </c>
      <c r="AI30">
        <f t="shared" si="23"/>
        <v>0</v>
      </c>
      <c r="AJ30">
        <f t="shared" si="24"/>
        <v>50268.778993630985</v>
      </c>
      <c r="AK30" t="s">
        <v>251</v>
      </c>
      <c r="AL30">
        <v>2.3294038461538502</v>
      </c>
      <c r="AM30">
        <v>1.8792</v>
      </c>
      <c r="AN30">
        <f t="shared" si="25"/>
        <v>-0.45020384615385023</v>
      </c>
      <c r="AO30">
        <f t="shared" si="26"/>
        <v>-0.23957207649736603</v>
      </c>
      <c r="AP30">
        <v>-1.32743572792135</v>
      </c>
      <c r="AQ30" t="s">
        <v>296</v>
      </c>
      <c r="AR30">
        <v>2.28183076923077</v>
      </c>
      <c r="AS30">
        <v>2.2462900000000001</v>
      </c>
      <c r="AT30">
        <f t="shared" si="27"/>
        <v>-1.5821986133032651E-2</v>
      </c>
      <c r="AU30">
        <v>0.5</v>
      </c>
      <c r="AV30">
        <f t="shared" si="28"/>
        <v>841.17782864962794</v>
      </c>
      <c r="AW30">
        <f t="shared" si="29"/>
        <v>18.966653642740269</v>
      </c>
      <c r="AX30">
        <f t="shared" si="30"/>
        <v>-6.654551970154464</v>
      </c>
      <c r="AY30">
        <f t="shared" si="31"/>
        <v>1</v>
      </c>
      <c r="AZ30">
        <f t="shared" si="32"/>
        <v>2.4125801559986941E-2</v>
      </c>
      <c r="BA30">
        <f t="shared" si="33"/>
        <v>-0.16342057347893643</v>
      </c>
      <c r="BB30" t="s">
        <v>253</v>
      </c>
      <c r="BC30">
        <v>0</v>
      </c>
      <c r="BD30">
        <f t="shared" si="34"/>
        <v>2.2462900000000001</v>
      </c>
      <c r="BE30">
        <f t="shared" si="35"/>
        <v>-1.5821986133032633E-2</v>
      </c>
      <c r="BF30">
        <f t="shared" si="36"/>
        <v>-0.19534376330353351</v>
      </c>
      <c r="BG30">
        <f t="shared" si="37"/>
        <v>0.42761550422033401</v>
      </c>
      <c r="BH30">
        <f t="shared" si="38"/>
        <v>0.8153861925794228</v>
      </c>
      <c r="BI30">
        <f t="shared" si="39"/>
        <v>999.97325000000001</v>
      </c>
      <c r="BJ30">
        <f t="shared" si="40"/>
        <v>841.17782864962794</v>
      </c>
      <c r="BK30">
        <f t="shared" si="41"/>
        <v>0.84120033075847567</v>
      </c>
      <c r="BL30">
        <f t="shared" si="42"/>
        <v>0.19240066151695137</v>
      </c>
      <c r="BM30">
        <v>0.71228603259476697</v>
      </c>
      <c r="BN30">
        <v>0.5</v>
      </c>
      <c r="BO30" t="s">
        <v>254</v>
      </c>
      <c r="BP30">
        <v>1684922796.9656301</v>
      </c>
      <c r="BQ30">
        <v>399.99093749999997</v>
      </c>
      <c r="BR30">
        <v>403.01590625</v>
      </c>
      <c r="BS30">
        <v>16.079415624999999</v>
      </c>
      <c r="BT30">
        <v>15.284637500000001</v>
      </c>
      <c r="BU30">
        <v>500.01240625000003</v>
      </c>
      <c r="BV30">
        <v>95.456787500000004</v>
      </c>
      <c r="BW30">
        <v>0.199981875</v>
      </c>
      <c r="BX30">
        <v>28.220781250000002</v>
      </c>
      <c r="BY30">
        <v>28.003721875</v>
      </c>
      <c r="BZ30">
        <v>999.9</v>
      </c>
      <c r="CA30">
        <v>9999.6875</v>
      </c>
      <c r="CB30">
        <v>0</v>
      </c>
      <c r="CC30">
        <v>70.155299999999997</v>
      </c>
      <c r="CD30">
        <v>999.97325000000001</v>
      </c>
      <c r="CE30">
        <v>0.95998918749999995</v>
      </c>
      <c r="CF30">
        <v>4.0011068750000003E-2</v>
      </c>
      <c r="CG30">
        <v>0</v>
      </c>
      <c r="CH30">
        <v>2.2875000000000001</v>
      </c>
      <c r="CI30">
        <v>0</v>
      </c>
      <c r="CJ30">
        <v>815.29959374999999</v>
      </c>
      <c r="CK30">
        <v>9334.0340625000008</v>
      </c>
      <c r="CL30">
        <v>39.811999999999998</v>
      </c>
      <c r="CM30">
        <v>42.311999999999998</v>
      </c>
      <c r="CN30">
        <v>40.925375000000003</v>
      </c>
      <c r="CO30">
        <v>40.875</v>
      </c>
      <c r="CP30">
        <v>39.753875000000001</v>
      </c>
      <c r="CQ30">
        <v>959.96437500000002</v>
      </c>
      <c r="CR30">
        <v>40.01</v>
      </c>
      <c r="CS30">
        <v>0</v>
      </c>
      <c r="CT30">
        <v>59.5</v>
      </c>
      <c r="CU30">
        <v>2.28183076923077</v>
      </c>
      <c r="CV30">
        <v>0.38073161855049098</v>
      </c>
      <c r="CW30">
        <v>2.8896410153062799</v>
      </c>
      <c r="CX30">
        <v>815.32384615384603</v>
      </c>
      <c r="CY30">
        <v>15</v>
      </c>
      <c r="CZ30">
        <v>1684921956.5999999</v>
      </c>
      <c r="DA30" t="s">
        <v>255</v>
      </c>
      <c r="DB30">
        <v>2</v>
      </c>
      <c r="DC30">
        <v>-3.738</v>
      </c>
      <c r="DD30">
        <v>0.36899999999999999</v>
      </c>
      <c r="DE30">
        <v>402</v>
      </c>
      <c r="DF30">
        <v>15</v>
      </c>
      <c r="DG30">
        <v>1.62</v>
      </c>
      <c r="DH30">
        <v>0.39</v>
      </c>
      <c r="DI30">
        <v>-3.01907113207547</v>
      </c>
      <c r="DJ30">
        <v>-3.08899809497091E-2</v>
      </c>
      <c r="DK30">
        <v>9.1707228921466405E-2</v>
      </c>
      <c r="DL30">
        <v>1</v>
      </c>
      <c r="DM30">
        <v>2.2847749999999998</v>
      </c>
      <c r="DN30">
        <v>3.2434336141214201E-2</v>
      </c>
      <c r="DO30">
        <v>0.215111987879675</v>
      </c>
      <c r="DP30">
        <v>1</v>
      </c>
      <c r="DQ30">
        <v>0.798936716981132</v>
      </c>
      <c r="DR30">
        <v>-4.3153684104972299E-2</v>
      </c>
      <c r="DS30">
        <v>6.5250585607936999E-3</v>
      </c>
      <c r="DT30">
        <v>1</v>
      </c>
      <c r="DU30">
        <v>3</v>
      </c>
      <c r="DV30">
        <v>3</v>
      </c>
      <c r="DW30" t="s">
        <v>256</v>
      </c>
      <c r="DX30">
        <v>100</v>
      </c>
      <c r="DY30">
        <v>100</v>
      </c>
      <c r="DZ30">
        <v>-3.738</v>
      </c>
      <c r="EA30">
        <v>0.36899999999999999</v>
      </c>
      <c r="EB30">
        <v>2</v>
      </c>
      <c r="EC30">
        <v>515.15700000000004</v>
      </c>
      <c r="ED30">
        <v>423.209</v>
      </c>
      <c r="EE30">
        <v>26.9072</v>
      </c>
      <c r="EF30">
        <v>29.705200000000001</v>
      </c>
      <c r="EG30">
        <v>30.0001</v>
      </c>
      <c r="EH30">
        <v>29.884699999999999</v>
      </c>
      <c r="EI30">
        <v>29.921199999999999</v>
      </c>
      <c r="EJ30">
        <v>20.204499999999999</v>
      </c>
      <c r="EK30">
        <v>28.383099999999999</v>
      </c>
      <c r="EL30">
        <v>0</v>
      </c>
      <c r="EM30">
        <v>26.906199999999998</v>
      </c>
      <c r="EN30">
        <v>403.00299999999999</v>
      </c>
      <c r="EO30">
        <v>15.277900000000001</v>
      </c>
      <c r="EP30">
        <v>100.464</v>
      </c>
      <c r="EQ30">
        <v>90.324700000000007</v>
      </c>
    </row>
    <row r="31" spans="1:147" x14ac:dyDescent="0.3">
      <c r="A31">
        <v>15</v>
      </c>
      <c r="B31">
        <v>1684922865.3</v>
      </c>
      <c r="C31">
        <v>840.09999990463302</v>
      </c>
      <c r="D31" t="s">
        <v>297</v>
      </c>
      <c r="E31" t="s">
        <v>298</v>
      </c>
      <c r="F31">
        <v>1684922856.9625001</v>
      </c>
      <c r="G31">
        <f t="shared" si="0"/>
        <v>5.6167698948163822E-3</v>
      </c>
      <c r="H31">
        <f t="shared" si="1"/>
        <v>18.796452385825315</v>
      </c>
      <c r="I31">
        <f t="shared" si="2"/>
        <v>400.01640624999999</v>
      </c>
      <c r="J31">
        <f t="shared" si="3"/>
        <v>258.2906778903743</v>
      </c>
      <c r="K31">
        <f t="shared" si="4"/>
        <v>24.707081657687887</v>
      </c>
      <c r="L31">
        <f t="shared" si="5"/>
        <v>38.264013608064936</v>
      </c>
      <c r="M31">
        <f t="shared" si="6"/>
        <v>0.24100709385355409</v>
      </c>
      <c r="N31">
        <f t="shared" si="7"/>
        <v>3.3586820415386489</v>
      </c>
      <c r="O31">
        <f t="shared" si="8"/>
        <v>0.23179520758039351</v>
      </c>
      <c r="P31">
        <f t="shared" si="9"/>
        <v>0.14567031921903789</v>
      </c>
      <c r="Q31">
        <f t="shared" si="10"/>
        <v>161.85307044941612</v>
      </c>
      <c r="R31">
        <f t="shared" si="11"/>
        <v>27.765958901547322</v>
      </c>
      <c r="S31">
        <f t="shared" si="12"/>
        <v>27.992762500000001</v>
      </c>
      <c r="T31">
        <f t="shared" si="13"/>
        <v>3.7932388501424308</v>
      </c>
      <c r="U31">
        <f t="shared" si="14"/>
        <v>40.084239958289722</v>
      </c>
      <c r="V31">
        <f t="shared" si="15"/>
        <v>1.5399536754606269</v>
      </c>
      <c r="W31">
        <f t="shared" si="16"/>
        <v>3.8417933758081722</v>
      </c>
      <c r="X31">
        <f t="shared" si="17"/>
        <v>2.2532851746818041</v>
      </c>
      <c r="Y31">
        <f t="shared" si="18"/>
        <v>-247.69955236140245</v>
      </c>
      <c r="Z31">
        <f t="shared" si="19"/>
        <v>39.536215971972219</v>
      </c>
      <c r="AA31">
        <f t="shared" si="20"/>
        <v>2.568491364379303</v>
      </c>
      <c r="AB31">
        <f t="shared" si="21"/>
        <v>-43.741774575634814</v>
      </c>
      <c r="AC31">
        <v>-3.9566851695008398E-2</v>
      </c>
      <c r="AD31">
        <v>4.4417257274231299E-2</v>
      </c>
      <c r="AE31">
        <v>3.34711854686965</v>
      </c>
      <c r="AF31">
        <v>0</v>
      </c>
      <c r="AG31">
        <v>0</v>
      </c>
      <c r="AH31">
        <f t="shared" si="22"/>
        <v>1</v>
      </c>
      <c r="AI31">
        <f t="shared" si="23"/>
        <v>0</v>
      </c>
      <c r="AJ31">
        <f t="shared" si="24"/>
        <v>50251.983676872267</v>
      </c>
      <c r="AK31" t="s">
        <v>251</v>
      </c>
      <c r="AL31">
        <v>2.3294038461538502</v>
      </c>
      <c r="AM31">
        <v>1.8792</v>
      </c>
      <c r="AN31">
        <f t="shared" si="25"/>
        <v>-0.45020384615385023</v>
      </c>
      <c r="AO31">
        <f t="shared" si="26"/>
        <v>-0.23957207649736603</v>
      </c>
      <c r="AP31">
        <v>-1.32743572792135</v>
      </c>
      <c r="AQ31" t="s">
        <v>299</v>
      </c>
      <c r="AR31">
        <v>2.3343153846153801</v>
      </c>
      <c r="AS31">
        <v>1.702</v>
      </c>
      <c r="AT31">
        <f t="shared" si="27"/>
        <v>-0.371513151947932</v>
      </c>
      <c r="AU31">
        <v>0.5</v>
      </c>
      <c r="AV31">
        <f t="shared" si="28"/>
        <v>841.22934502483827</v>
      </c>
      <c r="AW31">
        <f t="shared" si="29"/>
        <v>18.796452385825315</v>
      </c>
      <c r="AX31">
        <f t="shared" si="30"/>
        <v>-156.26388274063603</v>
      </c>
      <c r="AY31">
        <f t="shared" si="31"/>
        <v>1</v>
      </c>
      <c r="AZ31">
        <f t="shared" si="32"/>
        <v>2.3921999669605541E-2</v>
      </c>
      <c r="BA31">
        <f t="shared" si="33"/>
        <v>0.10411280846063456</v>
      </c>
      <c r="BB31" t="s">
        <v>253</v>
      </c>
      <c r="BC31">
        <v>0</v>
      </c>
      <c r="BD31">
        <f t="shared" si="34"/>
        <v>1.702</v>
      </c>
      <c r="BE31">
        <f t="shared" si="35"/>
        <v>-0.37151315194793194</v>
      </c>
      <c r="BF31">
        <f t="shared" si="36"/>
        <v>9.4295444870157522E-2</v>
      </c>
      <c r="BG31">
        <f t="shared" si="37"/>
        <v>1.0078283524904077</v>
      </c>
      <c r="BH31">
        <f t="shared" si="38"/>
        <v>-0.39359948057717092</v>
      </c>
      <c r="BI31">
        <f t="shared" si="39"/>
        <v>1000.0345</v>
      </c>
      <c r="BJ31">
        <f t="shared" si="40"/>
        <v>841.22934502483827</v>
      </c>
      <c r="BK31">
        <f t="shared" si="41"/>
        <v>0.84120032361367358</v>
      </c>
      <c r="BL31">
        <f t="shared" si="42"/>
        <v>0.19240064722734707</v>
      </c>
      <c r="BM31">
        <v>0.71228603259476697</v>
      </c>
      <c r="BN31">
        <v>0.5</v>
      </c>
      <c r="BO31" t="s">
        <v>254</v>
      </c>
      <c r="BP31">
        <v>1684922856.9625001</v>
      </c>
      <c r="BQ31">
        <v>400.01640624999999</v>
      </c>
      <c r="BR31">
        <v>403.01412499999998</v>
      </c>
      <c r="BS31">
        <v>16.098853125000002</v>
      </c>
      <c r="BT31">
        <v>15.311596874999999</v>
      </c>
      <c r="BU31">
        <v>500.00737500000002</v>
      </c>
      <c r="BV31">
        <v>95.456165624999997</v>
      </c>
      <c r="BW31">
        <v>0.19994500000000001</v>
      </c>
      <c r="BX31">
        <v>28.21110625</v>
      </c>
      <c r="BY31">
        <v>27.992762500000001</v>
      </c>
      <c r="BZ31">
        <v>999.9</v>
      </c>
      <c r="CA31">
        <v>9995.9375</v>
      </c>
      <c r="CB31">
        <v>0</v>
      </c>
      <c r="CC31">
        <v>70.155634375000005</v>
      </c>
      <c r="CD31">
        <v>1000.0345</v>
      </c>
      <c r="CE31">
        <v>0.95999043750000002</v>
      </c>
      <c r="CF31">
        <v>4.0009793750000001E-2</v>
      </c>
      <c r="CG31">
        <v>0</v>
      </c>
      <c r="CH31">
        <v>2.3152906249999998</v>
      </c>
      <c r="CI31">
        <v>0</v>
      </c>
      <c r="CJ31">
        <v>813.49518750000004</v>
      </c>
      <c r="CK31">
        <v>9334.6103125000009</v>
      </c>
      <c r="CL31">
        <v>39.91375</v>
      </c>
      <c r="CM31">
        <v>42.375</v>
      </c>
      <c r="CN31">
        <v>41</v>
      </c>
      <c r="CO31">
        <v>40.944875000000003</v>
      </c>
      <c r="CP31">
        <v>39.847437499999998</v>
      </c>
      <c r="CQ31">
        <v>960.02281249999999</v>
      </c>
      <c r="CR31">
        <v>40.012187500000003</v>
      </c>
      <c r="CS31">
        <v>0</v>
      </c>
      <c r="CT31">
        <v>59.400000095367403</v>
      </c>
      <c r="CU31">
        <v>2.3343153846153801</v>
      </c>
      <c r="CV31">
        <v>0.66928547924547299</v>
      </c>
      <c r="CW31">
        <v>-0.45958975127448298</v>
      </c>
      <c r="CX31">
        <v>813.44765384615403</v>
      </c>
      <c r="CY31">
        <v>15</v>
      </c>
      <c r="CZ31">
        <v>1684921956.5999999</v>
      </c>
      <c r="DA31" t="s">
        <v>255</v>
      </c>
      <c r="DB31">
        <v>2</v>
      </c>
      <c r="DC31">
        <v>-3.738</v>
      </c>
      <c r="DD31">
        <v>0.36899999999999999</v>
      </c>
      <c r="DE31">
        <v>402</v>
      </c>
      <c r="DF31">
        <v>15</v>
      </c>
      <c r="DG31">
        <v>1.62</v>
      </c>
      <c r="DH31">
        <v>0.39</v>
      </c>
      <c r="DI31">
        <v>-3.00893471698113</v>
      </c>
      <c r="DJ31">
        <v>0.151688407789907</v>
      </c>
      <c r="DK31">
        <v>9.5292492816507104E-2</v>
      </c>
      <c r="DL31">
        <v>1</v>
      </c>
      <c r="DM31">
        <v>2.3667227272727298</v>
      </c>
      <c r="DN31">
        <v>-0.220421594353756</v>
      </c>
      <c r="DO31">
        <v>0.19283566939900401</v>
      </c>
      <c r="DP31">
        <v>1</v>
      </c>
      <c r="DQ31">
        <v>0.78799152830188701</v>
      </c>
      <c r="DR31">
        <v>-5.3260313546546903E-3</v>
      </c>
      <c r="DS31">
        <v>2.8441444885660299E-3</v>
      </c>
      <c r="DT31">
        <v>1</v>
      </c>
      <c r="DU31">
        <v>3</v>
      </c>
      <c r="DV31">
        <v>3</v>
      </c>
      <c r="DW31" t="s">
        <v>256</v>
      </c>
      <c r="DX31">
        <v>100</v>
      </c>
      <c r="DY31">
        <v>100</v>
      </c>
      <c r="DZ31">
        <v>-3.738</v>
      </c>
      <c r="EA31">
        <v>0.36899999999999999</v>
      </c>
      <c r="EB31">
        <v>2</v>
      </c>
      <c r="EC31">
        <v>514.88300000000004</v>
      </c>
      <c r="ED31">
        <v>422.94099999999997</v>
      </c>
      <c r="EE31">
        <v>26.855599999999999</v>
      </c>
      <c r="EF31">
        <v>29.707799999999999</v>
      </c>
      <c r="EG31">
        <v>30.0001</v>
      </c>
      <c r="EH31">
        <v>29.882200000000001</v>
      </c>
      <c r="EI31">
        <v>29.918700000000001</v>
      </c>
      <c r="EJ31">
        <v>20.201699999999999</v>
      </c>
      <c r="EK31">
        <v>28.383099999999999</v>
      </c>
      <c r="EL31">
        <v>0</v>
      </c>
      <c r="EM31">
        <v>26.8462</v>
      </c>
      <c r="EN31">
        <v>403.01499999999999</v>
      </c>
      <c r="EO31">
        <v>15.277900000000001</v>
      </c>
      <c r="EP31">
        <v>100.46599999999999</v>
      </c>
      <c r="EQ31">
        <v>90.326099999999997</v>
      </c>
    </row>
    <row r="32" spans="1:147" x14ac:dyDescent="0.3">
      <c r="A32">
        <v>16</v>
      </c>
      <c r="B32">
        <v>1684922925.2</v>
      </c>
      <c r="C32">
        <v>900</v>
      </c>
      <c r="D32" t="s">
        <v>300</v>
      </c>
      <c r="E32" t="s">
        <v>301</v>
      </c>
      <c r="F32">
        <v>1684922916.9968801</v>
      </c>
      <c r="G32">
        <f t="shared" si="0"/>
        <v>5.7375846779153302E-3</v>
      </c>
      <c r="H32">
        <f t="shared" si="1"/>
        <v>18.678002095248001</v>
      </c>
      <c r="I32">
        <f t="shared" si="2"/>
        <v>400.01306249999999</v>
      </c>
      <c r="J32">
        <f t="shared" si="3"/>
        <v>261.87102504015917</v>
      </c>
      <c r="K32">
        <f t="shared" si="4"/>
        <v>25.048876173796959</v>
      </c>
      <c r="L32">
        <f t="shared" si="5"/>
        <v>38.262643486148221</v>
      </c>
      <c r="M32">
        <f t="shared" si="6"/>
        <v>0.24662069340116904</v>
      </c>
      <c r="N32">
        <f t="shared" si="7"/>
        <v>3.3617846478530744</v>
      </c>
      <c r="O32">
        <f t="shared" si="8"/>
        <v>0.23699242621810837</v>
      </c>
      <c r="P32">
        <f t="shared" si="9"/>
        <v>0.14895400757964841</v>
      </c>
      <c r="Q32">
        <f t="shared" si="10"/>
        <v>161.84594936517433</v>
      </c>
      <c r="R32">
        <f t="shared" si="11"/>
        <v>27.73736955854449</v>
      </c>
      <c r="S32">
        <f t="shared" si="12"/>
        <v>27.992112500000001</v>
      </c>
      <c r="T32">
        <f t="shared" si="13"/>
        <v>3.7930951084641995</v>
      </c>
      <c r="U32">
        <f t="shared" si="14"/>
        <v>40.138154088106823</v>
      </c>
      <c r="V32">
        <f t="shared" si="15"/>
        <v>1.5419051837410997</v>
      </c>
      <c r="W32">
        <f t="shared" si="16"/>
        <v>3.8414950033737991</v>
      </c>
      <c r="X32">
        <f t="shared" si="17"/>
        <v>2.2511899247231</v>
      </c>
      <c r="Y32">
        <f t="shared" si="18"/>
        <v>-253.02748429606606</v>
      </c>
      <c r="Z32">
        <f t="shared" si="19"/>
        <v>39.448701340970395</v>
      </c>
      <c r="AA32">
        <f t="shared" si="20"/>
        <v>2.5604153910346907</v>
      </c>
      <c r="AB32">
        <f t="shared" si="21"/>
        <v>-49.172418198886639</v>
      </c>
      <c r="AC32">
        <v>-3.9612757986485503E-2</v>
      </c>
      <c r="AD32">
        <v>4.4468791108026401E-2</v>
      </c>
      <c r="AE32">
        <v>3.3502077369749501</v>
      </c>
      <c r="AF32">
        <v>0</v>
      </c>
      <c r="AG32">
        <v>0</v>
      </c>
      <c r="AH32">
        <f t="shared" si="22"/>
        <v>1</v>
      </c>
      <c r="AI32">
        <f t="shared" si="23"/>
        <v>0</v>
      </c>
      <c r="AJ32">
        <f t="shared" si="24"/>
        <v>50308.06589435292</v>
      </c>
      <c r="AK32" t="s">
        <v>251</v>
      </c>
      <c r="AL32">
        <v>2.3294038461538502</v>
      </c>
      <c r="AM32">
        <v>1.8792</v>
      </c>
      <c r="AN32">
        <f t="shared" si="25"/>
        <v>-0.45020384615385023</v>
      </c>
      <c r="AO32">
        <f t="shared" si="26"/>
        <v>-0.23957207649736603</v>
      </c>
      <c r="AP32">
        <v>-1.32743572792135</v>
      </c>
      <c r="AQ32" t="s">
        <v>302</v>
      </c>
      <c r="AR32">
        <v>2.4019269230769198</v>
      </c>
      <c r="AS32">
        <v>1.3988</v>
      </c>
      <c r="AT32">
        <f t="shared" si="27"/>
        <v>-0.71713391698378581</v>
      </c>
      <c r="AU32">
        <v>0.5</v>
      </c>
      <c r="AV32">
        <f t="shared" si="28"/>
        <v>841.192120012141</v>
      </c>
      <c r="AW32">
        <f t="shared" si="29"/>
        <v>18.678002095248001</v>
      </c>
      <c r="AX32">
        <f t="shared" si="30"/>
        <v>-301.62369998010075</v>
      </c>
      <c r="AY32">
        <f t="shared" si="31"/>
        <v>1</v>
      </c>
      <c r="AZ32">
        <f t="shared" si="32"/>
        <v>2.3782245871348168E-2</v>
      </c>
      <c r="BA32">
        <f t="shared" si="33"/>
        <v>0.3434372319130683</v>
      </c>
      <c r="BB32" t="s">
        <v>253</v>
      </c>
      <c r="BC32">
        <v>0</v>
      </c>
      <c r="BD32">
        <f t="shared" si="34"/>
        <v>1.3988</v>
      </c>
      <c r="BE32">
        <f t="shared" si="35"/>
        <v>-0.71713391698378592</v>
      </c>
      <c r="BF32">
        <f t="shared" si="36"/>
        <v>0.25564069816943374</v>
      </c>
      <c r="BG32">
        <f t="shared" si="37"/>
        <v>1.0779312026517027</v>
      </c>
      <c r="BH32">
        <f t="shared" si="38"/>
        <v>-1.0670721809778378</v>
      </c>
      <c r="BI32">
        <f t="shared" si="39"/>
        <v>999.99021875000005</v>
      </c>
      <c r="BJ32">
        <f t="shared" si="40"/>
        <v>841.192120012141</v>
      </c>
      <c r="BK32">
        <f t="shared" si="41"/>
        <v>0.84120034800304488</v>
      </c>
      <c r="BL32">
        <f t="shared" si="42"/>
        <v>0.19240069600609003</v>
      </c>
      <c r="BM32">
        <v>0.71228603259476697</v>
      </c>
      <c r="BN32">
        <v>0.5</v>
      </c>
      <c r="BO32" t="s">
        <v>254</v>
      </c>
      <c r="BP32">
        <v>1684922916.9968801</v>
      </c>
      <c r="BQ32">
        <v>400.01306249999999</v>
      </c>
      <c r="BR32">
        <v>403.00084375</v>
      </c>
      <c r="BS32">
        <v>16.119696874999999</v>
      </c>
      <c r="BT32">
        <v>15.315509375</v>
      </c>
      <c r="BU32">
        <v>499.99824999999998</v>
      </c>
      <c r="BV32">
        <v>95.453518750000001</v>
      </c>
      <c r="BW32">
        <v>0.19996628124999999</v>
      </c>
      <c r="BX32">
        <v>28.209771875000001</v>
      </c>
      <c r="BY32">
        <v>27.992112500000001</v>
      </c>
      <c r="BZ32">
        <v>999.9</v>
      </c>
      <c r="CA32">
        <v>10007.8125</v>
      </c>
      <c r="CB32">
        <v>0</v>
      </c>
      <c r="CC32">
        <v>70.155299999999997</v>
      </c>
      <c r="CD32">
        <v>999.99021875000005</v>
      </c>
      <c r="CE32">
        <v>0.95999043750000002</v>
      </c>
      <c r="CF32">
        <v>4.0009793750000001E-2</v>
      </c>
      <c r="CG32">
        <v>0</v>
      </c>
      <c r="CH32">
        <v>2.3957875</v>
      </c>
      <c r="CI32">
        <v>0</v>
      </c>
      <c r="CJ32">
        <v>811.78309375000003</v>
      </c>
      <c r="CK32">
        <v>9334.1968749999996</v>
      </c>
      <c r="CL32">
        <v>40</v>
      </c>
      <c r="CM32">
        <v>42.476374999999997</v>
      </c>
      <c r="CN32">
        <v>41.081687500000001</v>
      </c>
      <c r="CO32">
        <v>41.050375000000003</v>
      </c>
      <c r="CP32">
        <v>39.936999999999998</v>
      </c>
      <c r="CQ32">
        <v>959.98</v>
      </c>
      <c r="CR32">
        <v>40.011249999999997</v>
      </c>
      <c r="CS32">
        <v>0</v>
      </c>
      <c r="CT32">
        <v>59.200000047683702</v>
      </c>
      <c r="CU32">
        <v>2.4019269230769198</v>
      </c>
      <c r="CV32">
        <v>-0.50898804965971001</v>
      </c>
      <c r="CW32">
        <v>1.2371282083437001</v>
      </c>
      <c r="CX32">
        <v>811.788538461538</v>
      </c>
      <c r="CY32">
        <v>15</v>
      </c>
      <c r="CZ32">
        <v>1684921956.5999999</v>
      </c>
      <c r="DA32" t="s">
        <v>255</v>
      </c>
      <c r="DB32">
        <v>2</v>
      </c>
      <c r="DC32">
        <v>-3.738</v>
      </c>
      <c r="DD32">
        <v>0.36899999999999999</v>
      </c>
      <c r="DE32">
        <v>402</v>
      </c>
      <c r="DF32">
        <v>15</v>
      </c>
      <c r="DG32">
        <v>1.62</v>
      </c>
      <c r="DH32">
        <v>0.39</v>
      </c>
      <c r="DI32">
        <v>-3.01204716981132</v>
      </c>
      <c r="DJ32">
        <v>0.141314983378418</v>
      </c>
      <c r="DK32">
        <v>8.51753982413639E-2</v>
      </c>
      <c r="DL32">
        <v>1</v>
      </c>
      <c r="DM32">
        <v>2.40417954545455</v>
      </c>
      <c r="DN32">
        <v>-8.8046030268561504E-2</v>
      </c>
      <c r="DO32">
        <v>0.21081350610038899</v>
      </c>
      <c r="DP32">
        <v>1</v>
      </c>
      <c r="DQ32">
        <v>0.79773145283018898</v>
      </c>
      <c r="DR32">
        <v>5.7775547363286099E-2</v>
      </c>
      <c r="DS32">
        <v>1.0294883174107899E-2</v>
      </c>
      <c r="DT32">
        <v>1</v>
      </c>
      <c r="DU32">
        <v>3</v>
      </c>
      <c r="DV32">
        <v>3</v>
      </c>
      <c r="DW32" t="s">
        <v>256</v>
      </c>
      <c r="DX32">
        <v>100</v>
      </c>
      <c r="DY32">
        <v>100</v>
      </c>
      <c r="DZ32">
        <v>-3.738</v>
      </c>
      <c r="EA32">
        <v>0.36899999999999999</v>
      </c>
      <c r="EB32">
        <v>2</v>
      </c>
      <c r="EC32">
        <v>515.03</v>
      </c>
      <c r="ED32">
        <v>422.83499999999998</v>
      </c>
      <c r="EE32">
        <v>26.819800000000001</v>
      </c>
      <c r="EF32">
        <v>29.712900000000001</v>
      </c>
      <c r="EG32">
        <v>30.000599999999999</v>
      </c>
      <c r="EH32">
        <v>29.884699999999999</v>
      </c>
      <c r="EI32">
        <v>29.921199999999999</v>
      </c>
      <c r="EJ32">
        <v>20.202100000000002</v>
      </c>
      <c r="EK32">
        <v>28.662600000000001</v>
      </c>
      <c r="EL32">
        <v>0</v>
      </c>
      <c r="EM32">
        <v>26.816500000000001</v>
      </c>
      <c r="EN32">
        <v>403.07</v>
      </c>
      <c r="EO32">
        <v>15.273099999999999</v>
      </c>
      <c r="EP32">
        <v>100.465</v>
      </c>
      <c r="EQ32">
        <v>90.326300000000003</v>
      </c>
    </row>
    <row r="33" spans="1:147" x14ac:dyDescent="0.3">
      <c r="A33">
        <v>17</v>
      </c>
      <c r="B33">
        <v>1684922985.2</v>
      </c>
      <c r="C33">
        <v>960</v>
      </c>
      <c r="D33" t="s">
        <v>303</v>
      </c>
      <c r="E33" t="s">
        <v>304</v>
      </c>
      <c r="F33">
        <v>1684922977</v>
      </c>
      <c r="G33">
        <f t="shared" si="0"/>
        <v>5.8718746517183373E-3</v>
      </c>
      <c r="H33">
        <f t="shared" si="1"/>
        <v>18.72640381326574</v>
      </c>
      <c r="I33">
        <f t="shared" si="2"/>
        <v>400.00528125</v>
      </c>
      <c r="J33">
        <f t="shared" si="3"/>
        <v>264.32592421503432</v>
      </c>
      <c r="K33">
        <f t="shared" si="4"/>
        <v>25.284709401290698</v>
      </c>
      <c r="L33">
        <f t="shared" si="5"/>
        <v>38.263433015218943</v>
      </c>
      <c r="M33">
        <f t="shared" si="6"/>
        <v>0.2525236290462341</v>
      </c>
      <c r="N33">
        <f t="shared" si="7"/>
        <v>3.3604708353041377</v>
      </c>
      <c r="O33">
        <f t="shared" si="8"/>
        <v>0.24243529657236701</v>
      </c>
      <c r="P33">
        <f t="shared" si="9"/>
        <v>0.15239487456293713</v>
      </c>
      <c r="Q33">
        <f t="shared" si="10"/>
        <v>161.84441392847287</v>
      </c>
      <c r="R33">
        <f t="shared" si="11"/>
        <v>27.70596012363556</v>
      </c>
      <c r="S33">
        <f t="shared" si="12"/>
        <v>27.989625</v>
      </c>
      <c r="T33">
        <f t="shared" si="13"/>
        <v>3.7925450640099156</v>
      </c>
      <c r="U33">
        <f t="shared" si="14"/>
        <v>40.096834231424928</v>
      </c>
      <c r="V33">
        <f t="shared" si="15"/>
        <v>1.5402699745876443</v>
      </c>
      <c r="W33">
        <f t="shared" si="16"/>
        <v>3.8413755203160025</v>
      </c>
      <c r="X33">
        <f t="shared" si="17"/>
        <v>2.2522750894222714</v>
      </c>
      <c r="Y33">
        <f t="shared" si="18"/>
        <v>-258.94967214077866</v>
      </c>
      <c r="Z33">
        <f t="shared" si="19"/>
        <v>39.787131547868455</v>
      </c>
      <c r="AA33">
        <f t="shared" si="20"/>
        <v>2.5833519071064028</v>
      </c>
      <c r="AB33">
        <f t="shared" si="21"/>
        <v>-54.734774757330939</v>
      </c>
      <c r="AC33">
        <v>-3.9593316651063401E-2</v>
      </c>
      <c r="AD33">
        <v>4.4446966505860497E-2</v>
      </c>
      <c r="AE33">
        <v>3.34889960619671</v>
      </c>
      <c r="AF33">
        <v>0</v>
      </c>
      <c r="AG33">
        <v>0</v>
      </c>
      <c r="AH33">
        <f t="shared" si="22"/>
        <v>1</v>
      </c>
      <c r="AI33">
        <f t="shared" si="23"/>
        <v>0</v>
      </c>
      <c r="AJ33">
        <f t="shared" si="24"/>
        <v>50284.559272532766</v>
      </c>
      <c r="AK33" t="s">
        <v>251</v>
      </c>
      <c r="AL33">
        <v>2.3294038461538502</v>
      </c>
      <c r="AM33">
        <v>1.8792</v>
      </c>
      <c r="AN33">
        <f t="shared" si="25"/>
        <v>-0.45020384615385023</v>
      </c>
      <c r="AO33">
        <f t="shared" si="26"/>
        <v>-0.23957207649736603</v>
      </c>
      <c r="AP33">
        <v>-1.32743572792135</v>
      </c>
      <c r="AQ33" t="s">
        <v>305</v>
      </c>
      <c r="AR33">
        <v>2.2300846153846199</v>
      </c>
      <c r="AS33">
        <v>1.62</v>
      </c>
      <c r="AT33">
        <f t="shared" si="27"/>
        <v>-0.37659544159544422</v>
      </c>
      <c r="AU33">
        <v>0.5</v>
      </c>
      <c r="AV33">
        <f t="shared" si="28"/>
        <v>841.18412973687816</v>
      </c>
      <c r="AW33">
        <f t="shared" si="29"/>
        <v>18.72640381326574</v>
      </c>
      <c r="AX33">
        <f t="shared" si="30"/>
        <v>-158.39305440066954</v>
      </c>
      <c r="AY33">
        <f t="shared" si="31"/>
        <v>1</v>
      </c>
      <c r="AZ33">
        <f t="shared" si="32"/>
        <v>2.3840011755166993E-2</v>
      </c>
      <c r="BA33">
        <f t="shared" si="33"/>
        <v>0.15999999999999992</v>
      </c>
      <c r="BB33" t="s">
        <v>253</v>
      </c>
      <c r="BC33">
        <v>0</v>
      </c>
      <c r="BD33">
        <f t="shared" si="34"/>
        <v>1.62</v>
      </c>
      <c r="BE33">
        <f t="shared" si="35"/>
        <v>-0.37659544159544428</v>
      </c>
      <c r="BF33">
        <f t="shared" si="36"/>
        <v>0.13793103448275856</v>
      </c>
      <c r="BG33">
        <f t="shared" si="37"/>
        <v>0.85999620483070971</v>
      </c>
      <c r="BH33">
        <f t="shared" si="38"/>
        <v>-0.57573919506547766</v>
      </c>
      <c r="BI33">
        <f t="shared" si="39"/>
        <v>999.98071875000005</v>
      </c>
      <c r="BJ33">
        <f t="shared" si="40"/>
        <v>841.18412973687816</v>
      </c>
      <c r="BK33">
        <f t="shared" si="41"/>
        <v>0.84120034913110975</v>
      </c>
      <c r="BL33">
        <f t="shared" si="42"/>
        <v>0.19240069826221959</v>
      </c>
      <c r="BM33">
        <v>0.71228603259476697</v>
      </c>
      <c r="BN33">
        <v>0.5</v>
      </c>
      <c r="BO33" t="s">
        <v>254</v>
      </c>
      <c r="BP33">
        <v>1684922977</v>
      </c>
      <c r="BQ33">
        <v>400.00528125</v>
      </c>
      <c r="BR33">
        <v>403.00759375000001</v>
      </c>
      <c r="BS33">
        <v>16.101956250000001</v>
      </c>
      <c r="BT33">
        <v>15.278934375</v>
      </c>
      <c r="BU33">
        <v>499.99990624999998</v>
      </c>
      <c r="BV33">
        <v>95.457343750000007</v>
      </c>
      <c r="BW33">
        <v>0.19997581249999999</v>
      </c>
      <c r="BX33">
        <v>28.2092375</v>
      </c>
      <c r="BY33">
        <v>27.989625</v>
      </c>
      <c r="BZ33">
        <v>999.9</v>
      </c>
      <c r="CA33">
        <v>10002.5</v>
      </c>
      <c r="CB33">
        <v>0</v>
      </c>
      <c r="CC33">
        <v>70.158643749999996</v>
      </c>
      <c r="CD33">
        <v>999.98071875000005</v>
      </c>
      <c r="CE33">
        <v>0.95999106249999999</v>
      </c>
      <c r="CF33">
        <v>4.0009156249999997E-2</v>
      </c>
      <c r="CG33">
        <v>0</v>
      </c>
      <c r="CH33">
        <v>2.2199187500000002</v>
      </c>
      <c r="CI33">
        <v>0</v>
      </c>
      <c r="CJ33">
        <v>810.46778125000003</v>
      </c>
      <c r="CK33">
        <v>9334.1143749999992</v>
      </c>
      <c r="CL33">
        <v>40.061999999999998</v>
      </c>
      <c r="CM33">
        <v>42.554250000000003</v>
      </c>
      <c r="CN33">
        <v>41.183124999999997</v>
      </c>
      <c r="CO33">
        <v>41.125</v>
      </c>
      <c r="CP33">
        <v>40</v>
      </c>
      <c r="CQ33">
        <v>959.9715625</v>
      </c>
      <c r="CR33">
        <v>40.010937499999997</v>
      </c>
      <c r="CS33">
        <v>0</v>
      </c>
      <c r="CT33">
        <v>59</v>
      </c>
      <c r="CU33">
        <v>2.2300846153846199</v>
      </c>
      <c r="CV33">
        <v>-0.14609231047857399</v>
      </c>
      <c r="CW33">
        <v>2.31377779897127</v>
      </c>
      <c r="CX33">
        <v>810.47584615384596</v>
      </c>
      <c r="CY33">
        <v>15</v>
      </c>
      <c r="CZ33">
        <v>1684921956.5999999</v>
      </c>
      <c r="DA33" t="s">
        <v>255</v>
      </c>
      <c r="DB33">
        <v>2</v>
      </c>
      <c r="DC33">
        <v>-3.738</v>
      </c>
      <c r="DD33">
        <v>0.36899999999999999</v>
      </c>
      <c r="DE33">
        <v>402</v>
      </c>
      <c r="DF33">
        <v>15</v>
      </c>
      <c r="DG33">
        <v>1.62</v>
      </c>
      <c r="DH33">
        <v>0.39</v>
      </c>
      <c r="DI33">
        <v>-3.00704320754717</v>
      </c>
      <c r="DJ33">
        <v>5.2741883793427903E-2</v>
      </c>
      <c r="DK33">
        <v>9.4372074714600102E-2</v>
      </c>
      <c r="DL33">
        <v>1</v>
      </c>
      <c r="DM33">
        <v>2.28849318181818</v>
      </c>
      <c r="DN33">
        <v>-0.29800215334717001</v>
      </c>
      <c r="DO33">
        <v>0.18173823633022701</v>
      </c>
      <c r="DP33">
        <v>1</v>
      </c>
      <c r="DQ33">
        <v>0.81179841509434003</v>
      </c>
      <c r="DR33">
        <v>7.31561748869137E-2</v>
      </c>
      <c r="DS33">
        <v>1.6546340351728701E-2</v>
      </c>
      <c r="DT33">
        <v>1</v>
      </c>
      <c r="DU33">
        <v>3</v>
      </c>
      <c r="DV33">
        <v>3</v>
      </c>
      <c r="DW33" t="s">
        <v>256</v>
      </c>
      <c r="DX33">
        <v>100</v>
      </c>
      <c r="DY33">
        <v>100</v>
      </c>
      <c r="DZ33">
        <v>-3.738</v>
      </c>
      <c r="EA33">
        <v>0.36899999999999999</v>
      </c>
      <c r="EB33">
        <v>2</v>
      </c>
      <c r="EC33">
        <v>514.81799999999998</v>
      </c>
      <c r="ED33">
        <v>422.47899999999998</v>
      </c>
      <c r="EE33">
        <v>26.804400000000001</v>
      </c>
      <c r="EF33">
        <v>29.723099999999999</v>
      </c>
      <c r="EG33">
        <v>30</v>
      </c>
      <c r="EH33">
        <v>29.889900000000001</v>
      </c>
      <c r="EI33">
        <v>29.9238</v>
      </c>
      <c r="EJ33">
        <v>20.203600000000002</v>
      </c>
      <c r="EK33">
        <v>28.9404</v>
      </c>
      <c r="EL33">
        <v>0</v>
      </c>
      <c r="EM33">
        <v>26.799099999999999</v>
      </c>
      <c r="EN33">
        <v>403.03699999999998</v>
      </c>
      <c r="EO33">
        <v>15.2674</v>
      </c>
      <c r="EP33">
        <v>100.465</v>
      </c>
      <c r="EQ33">
        <v>90.324600000000004</v>
      </c>
    </row>
    <row r="34" spans="1:147" x14ac:dyDescent="0.3">
      <c r="A34">
        <v>18</v>
      </c>
      <c r="B34">
        <v>1684923045.3</v>
      </c>
      <c r="C34">
        <v>1020.09999990463</v>
      </c>
      <c r="D34" t="s">
        <v>306</v>
      </c>
      <c r="E34" t="s">
        <v>307</v>
      </c>
      <c r="F34">
        <v>1684923037.01875</v>
      </c>
      <c r="G34">
        <f t="shared" si="0"/>
        <v>5.6873990648610619E-3</v>
      </c>
      <c r="H34">
        <f t="shared" si="1"/>
        <v>18.928690412261048</v>
      </c>
      <c r="I34">
        <f t="shared" si="2"/>
        <v>400.00578124999998</v>
      </c>
      <c r="J34">
        <f t="shared" si="3"/>
        <v>259.28108339762002</v>
      </c>
      <c r="K34">
        <f t="shared" si="4"/>
        <v>24.801885359593207</v>
      </c>
      <c r="L34">
        <f t="shared" si="5"/>
        <v>38.263098100846967</v>
      </c>
      <c r="M34">
        <f t="shared" si="6"/>
        <v>0.24470168912126397</v>
      </c>
      <c r="N34">
        <f t="shared" si="7"/>
        <v>3.3601939288404208</v>
      </c>
      <c r="O34">
        <f t="shared" si="8"/>
        <v>0.23521527814194415</v>
      </c>
      <c r="P34">
        <f t="shared" si="9"/>
        <v>0.14783122279516223</v>
      </c>
      <c r="Q34">
        <f t="shared" si="10"/>
        <v>161.84091988682727</v>
      </c>
      <c r="R34">
        <f t="shared" si="11"/>
        <v>27.738251990138316</v>
      </c>
      <c r="S34">
        <f t="shared" si="12"/>
        <v>27.974371874999999</v>
      </c>
      <c r="T34">
        <f t="shared" si="13"/>
        <v>3.7891737625738835</v>
      </c>
      <c r="U34">
        <f t="shared" si="14"/>
        <v>40.130506362088802</v>
      </c>
      <c r="V34">
        <f t="shared" si="15"/>
        <v>1.5406829286807435</v>
      </c>
      <c r="W34">
        <f t="shared" si="16"/>
        <v>3.8391813818133707</v>
      </c>
      <c r="X34">
        <f t="shared" si="17"/>
        <v>2.2484908338931398</v>
      </c>
      <c r="Y34">
        <f t="shared" si="18"/>
        <v>-250.81429876037282</v>
      </c>
      <c r="Z34">
        <f t="shared" si="19"/>
        <v>40.768882134374572</v>
      </c>
      <c r="AA34">
        <f t="shared" si="20"/>
        <v>2.6469838780458601</v>
      </c>
      <c r="AB34">
        <f t="shared" si="21"/>
        <v>-45.557512861125126</v>
      </c>
      <c r="AC34">
        <v>-3.9589219482378098E-2</v>
      </c>
      <c r="AD34">
        <v>4.4442367075079502E-2</v>
      </c>
      <c r="AE34">
        <v>3.3486238971390598</v>
      </c>
      <c r="AF34">
        <v>0</v>
      </c>
      <c r="AG34">
        <v>0</v>
      </c>
      <c r="AH34">
        <f t="shared" si="22"/>
        <v>1</v>
      </c>
      <c r="AI34">
        <f t="shared" si="23"/>
        <v>0</v>
      </c>
      <c r="AJ34">
        <f t="shared" si="24"/>
        <v>50281.187145964803</v>
      </c>
      <c r="AK34" t="s">
        <v>251</v>
      </c>
      <c r="AL34">
        <v>2.3294038461538502</v>
      </c>
      <c r="AM34">
        <v>1.8792</v>
      </c>
      <c r="AN34">
        <f t="shared" si="25"/>
        <v>-0.45020384615385023</v>
      </c>
      <c r="AO34">
        <f t="shared" si="26"/>
        <v>-0.23957207649736603</v>
      </c>
      <c r="AP34">
        <v>-1.32743572792135</v>
      </c>
      <c r="AQ34" t="s">
        <v>308</v>
      </c>
      <c r="AR34">
        <v>2.3199961538461502</v>
      </c>
      <c r="AS34">
        <v>1.48</v>
      </c>
      <c r="AT34">
        <f t="shared" si="27"/>
        <v>-0.56756496881496643</v>
      </c>
      <c r="AU34">
        <v>0.5</v>
      </c>
      <c r="AV34">
        <f t="shared" si="28"/>
        <v>841.16598911188214</v>
      </c>
      <c r="AW34">
        <f t="shared" si="29"/>
        <v>18.928690412261048</v>
      </c>
      <c r="AX34">
        <f t="shared" si="30"/>
        <v>-238.7081741892479</v>
      </c>
      <c r="AY34">
        <f t="shared" si="31"/>
        <v>1</v>
      </c>
      <c r="AZ34">
        <f t="shared" si="32"/>
        <v>2.4081009458750434E-2</v>
      </c>
      <c r="BA34">
        <f t="shared" si="33"/>
        <v>0.26972972972972975</v>
      </c>
      <c r="BB34" t="s">
        <v>253</v>
      </c>
      <c r="BC34">
        <v>0</v>
      </c>
      <c r="BD34">
        <f t="shared" si="34"/>
        <v>1.48</v>
      </c>
      <c r="BE34">
        <f t="shared" si="35"/>
        <v>-0.56756496881496643</v>
      </c>
      <c r="BF34">
        <f t="shared" si="36"/>
        <v>0.21243082162622393</v>
      </c>
      <c r="BG34">
        <f t="shared" si="37"/>
        <v>0.98892435871311557</v>
      </c>
      <c r="BH34">
        <f t="shared" si="38"/>
        <v>-0.88670943931380708</v>
      </c>
      <c r="BI34">
        <f t="shared" si="39"/>
        <v>999.95915624999998</v>
      </c>
      <c r="BJ34">
        <f t="shared" si="40"/>
        <v>841.16598911188214</v>
      </c>
      <c r="BK34">
        <f t="shared" si="41"/>
        <v>0.84120034688855039</v>
      </c>
      <c r="BL34">
        <f t="shared" si="42"/>
        <v>0.1924006937771007</v>
      </c>
      <c r="BM34">
        <v>0.71228603259476697</v>
      </c>
      <c r="BN34">
        <v>0.5</v>
      </c>
      <c r="BO34" t="s">
        <v>254</v>
      </c>
      <c r="BP34">
        <v>1684923037.01875</v>
      </c>
      <c r="BQ34">
        <v>400.00578124999998</v>
      </c>
      <c r="BR34">
        <v>403.02634375000002</v>
      </c>
      <c r="BS34">
        <v>16.106434374999999</v>
      </c>
      <c r="BT34">
        <v>15.3092875</v>
      </c>
      <c r="BU34">
        <v>500.00909374999998</v>
      </c>
      <c r="BV34">
        <v>95.456412499999999</v>
      </c>
      <c r="BW34">
        <v>0.19995021874999999</v>
      </c>
      <c r="BX34">
        <v>28.199421874999999</v>
      </c>
      <c r="BY34">
        <v>27.974371874999999</v>
      </c>
      <c r="BZ34">
        <v>999.9</v>
      </c>
      <c r="CA34">
        <v>10001.5625</v>
      </c>
      <c r="CB34">
        <v>0</v>
      </c>
      <c r="CC34">
        <v>70.161987499999995</v>
      </c>
      <c r="CD34">
        <v>999.95915624999998</v>
      </c>
      <c r="CE34">
        <v>0.95999199999999996</v>
      </c>
      <c r="CF34">
        <v>4.0008200000000001E-2</v>
      </c>
      <c r="CG34">
        <v>0</v>
      </c>
      <c r="CH34">
        <v>2.3337593750000001</v>
      </c>
      <c r="CI34">
        <v>0</v>
      </c>
      <c r="CJ34">
        <v>809.46231250000005</v>
      </c>
      <c r="CK34">
        <v>9333.9146875000006</v>
      </c>
      <c r="CL34">
        <v>40.132750000000001</v>
      </c>
      <c r="CM34">
        <v>42.625</v>
      </c>
      <c r="CN34">
        <v>41.25</v>
      </c>
      <c r="CO34">
        <v>41.186999999999998</v>
      </c>
      <c r="CP34">
        <v>40.061999999999998</v>
      </c>
      <c r="CQ34">
        <v>959.95093750000001</v>
      </c>
      <c r="CR34">
        <v>40.01</v>
      </c>
      <c r="CS34">
        <v>0</v>
      </c>
      <c r="CT34">
        <v>59.400000095367403</v>
      </c>
      <c r="CU34">
        <v>2.3199961538461502</v>
      </c>
      <c r="CV34">
        <v>0.837726504675257</v>
      </c>
      <c r="CW34">
        <v>1.28731623040036</v>
      </c>
      <c r="CX34">
        <v>809.50076923076904</v>
      </c>
      <c r="CY34">
        <v>15</v>
      </c>
      <c r="CZ34">
        <v>1684921956.5999999</v>
      </c>
      <c r="DA34" t="s">
        <v>255</v>
      </c>
      <c r="DB34">
        <v>2</v>
      </c>
      <c r="DC34">
        <v>-3.738</v>
      </c>
      <c r="DD34">
        <v>0.36899999999999999</v>
      </c>
      <c r="DE34">
        <v>402</v>
      </c>
      <c r="DF34">
        <v>15</v>
      </c>
      <c r="DG34">
        <v>1.62</v>
      </c>
      <c r="DH34">
        <v>0.39</v>
      </c>
      <c r="DI34">
        <v>-3.0033383018867901</v>
      </c>
      <c r="DJ34">
        <v>-6.6254349738943202E-2</v>
      </c>
      <c r="DK34">
        <v>9.8600966732140305E-2</v>
      </c>
      <c r="DL34">
        <v>1</v>
      </c>
      <c r="DM34">
        <v>2.2821659090909101</v>
      </c>
      <c r="DN34">
        <v>0.47859511088617401</v>
      </c>
      <c r="DO34">
        <v>0.20112886410004299</v>
      </c>
      <c r="DP34">
        <v>1</v>
      </c>
      <c r="DQ34">
        <v>0.79767275471698096</v>
      </c>
      <c r="DR34">
        <v>-3.1544182145905601E-3</v>
      </c>
      <c r="DS34">
        <v>2.8763430458126401E-3</v>
      </c>
      <c r="DT34">
        <v>1</v>
      </c>
      <c r="DU34">
        <v>3</v>
      </c>
      <c r="DV34">
        <v>3</v>
      </c>
      <c r="DW34" t="s">
        <v>256</v>
      </c>
      <c r="DX34">
        <v>100</v>
      </c>
      <c r="DY34">
        <v>100</v>
      </c>
      <c r="DZ34">
        <v>-3.738</v>
      </c>
      <c r="EA34">
        <v>0.36899999999999999</v>
      </c>
      <c r="EB34">
        <v>2</v>
      </c>
      <c r="EC34">
        <v>515.11300000000006</v>
      </c>
      <c r="ED34">
        <v>422.76600000000002</v>
      </c>
      <c r="EE34">
        <v>26.810700000000001</v>
      </c>
      <c r="EF34">
        <v>29.7333</v>
      </c>
      <c r="EG34">
        <v>30.0002</v>
      </c>
      <c r="EH34">
        <v>29.895</v>
      </c>
      <c r="EI34">
        <v>29.928899999999999</v>
      </c>
      <c r="EJ34">
        <v>20.202300000000001</v>
      </c>
      <c r="EK34">
        <v>28.9404</v>
      </c>
      <c r="EL34">
        <v>0</v>
      </c>
      <c r="EM34">
        <v>26.804500000000001</v>
      </c>
      <c r="EN34">
        <v>402.99599999999998</v>
      </c>
      <c r="EO34">
        <v>15.2674</v>
      </c>
      <c r="EP34">
        <v>100.464</v>
      </c>
      <c r="EQ34">
        <v>90.320499999999996</v>
      </c>
    </row>
    <row r="35" spans="1:147" x14ac:dyDescent="0.3">
      <c r="A35">
        <v>19</v>
      </c>
      <c r="B35">
        <v>1684923105.3</v>
      </c>
      <c r="C35">
        <v>1080.0999999046301</v>
      </c>
      <c r="D35" t="s">
        <v>309</v>
      </c>
      <c r="E35" t="s">
        <v>310</v>
      </c>
      <c r="F35">
        <v>1684923097.0374999</v>
      </c>
      <c r="G35">
        <f t="shared" si="0"/>
        <v>5.7324867721421334E-3</v>
      </c>
      <c r="H35">
        <f t="shared" si="1"/>
        <v>18.873590134216062</v>
      </c>
      <c r="I35">
        <f t="shared" si="2"/>
        <v>400.01753124999999</v>
      </c>
      <c r="J35">
        <f t="shared" si="3"/>
        <v>260.2940488609903</v>
      </c>
      <c r="K35">
        <f t="shared" si="4"/>
        <v>24.898685300944909</v>
      </c>
      <c r="L35">
        <f t="shared" si="5"/>
        <v>38.264073531599344</v>
      </c>
      <c r="M35">
        <f t="shared" si="6"/>
        <v>0.2460636071903865</v>
      </c>
      <c r="N35">
        <f t="shared" si="7"/>
        <v>3.3582589557945299</v>
      </c>
      <c r="O35">
        <f t="shared" si="8"/>
        <v>0.23646823829718938</v>
      </c>
      <c r="P35">
        <f t="shared" si="9"/>
        <v>0.14862357764344372</v>
      </c>
      <c r="Q35">
        <f t="shared" si="10"/>
        <v>161.8474313698633</v>
      </c>
      <c r="R35">
        <f t="shared" si="11"/>
        <v>27.742510004925919</v>
      </c>
      <c r="S35">
        <f t="shared" si="12"/>
        <v>27.999746875</v>
      </c>
      <c r="T35">
        <f t="shared" si="13"/>
        <v>3.7947836820305372</v>
      </c>
      <c r="U35">
        <f t="shared" si="14"/>
        <v>40.092571007667082</v>
      </c>
      <c r="V35">
        <f t="shared" si="15"/>
        <v>1.5405513996716087</v>
      </c>
      <c r="W35">
        <f t="shared" si="16"/>
        <v>3.8424859293184319</v>
      </c>
      <c r="X35">
        <f t="shared" si="17"/>
        <v>2.2542322823589283</v>
      </c>
      <c r="Y35">
        <f t="shared" si="18"/>
        <v>-252.80266665146809</v>
      </c>
      <c r="Z35">
        <f t="shared" si="19"/>
        <v>38.827402031432634</v>
      </c>
      <c r="AA35">
        <f t="shared" si="20"/>
        <v>2.5228873630738504</v>
      </c>
      <c r="AB35">
        <f t="shared" si="21"/>
        <v>-49.604945887098289</v>
      </c>
      <c r="AC35">
        <v>-3.95605930400654E-2</v>
      </c>
      <c r="AD35">
        <v>4.4410231385769501E-2</v>
      </c>
      <c r="AE35">
        <v>3.3466972902304502</v>
      </c>
      <c r="AF35">
        <v>0</v>
      </c>
      <c r="AG35">
        <v>0</v>
      </c>
      <c r="AH35">
        <f t="shared" si="22"/>
        <v>1</v>
      </c>
      <c r="AI35">
        <f t="shared" si="23"/>
        <v>0</v>
      </c>
      <c r="AJ35">
        <f t="shared" si="24"/>
        <v>50243.838395050996</v>
      </c>
      <c r="AK35" t="s">
        <v>251</v>
      </c>
      <c r="AL35">
        <v>2.3294038461538502</v>
      </c>
      <c r="AM35">
        <v>1.8792</v>
      </c>
      <c r="AN35">
        <f t="shared" si="25"/>
        <v>-0.45020384615385023</v>
      </c>
      <c r="AO35">
        <f t="shared" si="26"/>
        <v>-0.23957207649736603</v>
      </c>
      <c r="AP35">
        <v>-1.32743572792135</v>
      </c>
      <c r="AQ35" t="s">
        <v>311</v>
      </c>
      <c r="AR35">
        <v>2.32411923076923</v>
      </c>
      <c r="AS35">
        <v>1.4283999999999999</v>
      </c>
      <c r="AT35">
        <f t="shared" si="27"/>
        <v>-0.62707871098377921</v>
      </c>
      <c r="AU35">
        <v>0.5</v>
      </c>
      <c r="AV35">
        <f t="shared" si="28"/>
        <v>841.20008178731086</v>
      </c>
      <c r="AW35">
        <f t="shared" si="29"/>
        <v>18.873590134216062</v>
      </c>
      <c r="AX35">
        <f t="shared" si="30"/>
        <v>-263.74933148331826</v>
      </c>
      <c r="AY35">
        <f t="shared" si="31"/>
        <v>1</v>
      </c>
      <c r="AZ35">
        <f t="shared" si="32"/>
        <v>2.4014531500301309E-2</v>
      </c>
      <c r="BA35">
        <f t="shared" si="33"/>
        <v>0.31559787174460946</v>
      </c>
      <c r="BB35" t="s">
        <v>253</v>
      </c>
      <c r="BC35">
        <v>0</v>
      </c>
      <c r="BD35">
        <f t="shared" si="34"/>
        <v>1.4283999999999999</v>
      </c>
      <c r="BE35">
        <f t="shared" si="35"/>
        <v>-0.62707871098377921</v>
      </c>
      <c r="BF35">
        <f t="shared" si="36"/>
        <v>0.23988931460195834</v>
      </c>
      <c r="BG35">
        <f t="shared" si="37"/>
        <v>0.99413474714100403</v>
      </c>
      <c r="BH35">
        <f t="shared" si="38"/>
        <v>-1.0013241864796201</v>
      </c>
      <c r="BI35">
        <f t="shared" si="39"/>
        <v>999.99971875000006</v>
      </c>
      <c r="BJ35">
        <f t="shared" si="40"/>
        <v>841.20008178731086</v>
      </c>
      <c r="BK35">
        <f t="shared" si="41"/>
        <v>0.84120031837490039</v>
      </c>
      <c r="BL35">
        <f t="shared" si="42"/>
        <v>0.19240063674980101</v>
      </c>
      <c r="BM35">
        <v>0.71228603259476697</v>
      </c>
      <c r="BN35">
        <v>0.5</v>
      </c>
      <c r="BO35" t="s">
        <v>254</v>
      </c>
      <c r="BP35">
        <v>1684923097.0374999</v>
      </c>
      <c r="BQ35">
        <v>400.01753124999999</v>
      </c>
      <c r="BR35">
        <v>403.03278125000003</v>
      </c>
      <c r="BS35">
        <v>16.105121874999998</v>
      </c>
      <c r="BT35">
        <v>15.301665625</v>
      </c>
      <c r="BU35">
        <v>500.01606249999998</v>
      </c>
      <c r="BV35">
        <v>95.455987500000006</v>
      </c>
      <c r="BW35">
        <v>0.20000390625</v>
      </c>
      <c r="BX35">
        <v>28.214203125000001</v>
      </c>
      <c r="BY35">
        <v>27.999746875</v>
      </c>
      <c r="BZ35">
        <v>999.9</v>
      </c>
      <c r="CA35">
        <v>9994.375</v>
      </c>
      <c r="CB35">
        <v>0</v>
      </c>
      <c r="CC35">
        <v>70.155299999999997</v>
      </c>
      <c r="CD35">
        <v>999.99971875000006</v>
      </c>
      <c r="CE35">
        <v>0.95999356250000001</v>
      </c>
      <c r="CF35">
        <v>4.000660625E-2</v>
      </c>
      <c r="CG35">
        <v>0</v>
      </c>
      <c r="CH35">
        <v>2.3187093750000001</v>
      </c>
      <c r="CI35">
        <v>0</v>
      </c>
      <c r="CJ35">
        <v>808.14759375000006</v>
      </c>
      <c r="CK35">
        <v>9334.2921874999993</v>
      </c>
      <c r="CL35">
        <v>40.200781249999999</v>
      </c>
      <c r="CM35">
        <v>42.686999999999998</v>
      </c>
      <c r="CN35">
        <v>41.311999999999998</v>
      </c>
      <c r="CO35">
        <v>41.248031249999997</v>
      </c>
      <c r="CP35">
        <v>40.125</v>
      </c>
      <c r="CQ35">
        <v>959.98968749999995</v>
      </c>
      <c r="CR35">
        <v>40.010624999999997</v>
      </c>
      <c r="CS35">
        <v>0</v>
      </c>
      <c r="CT35">
        <v>59.299999952316298</v>
      </c>
      <c r="CU35">
        <v>2.32411923076923</v>
      </c>
      <c r="CV35">
        <v>-0.80234870924811097</v>
      </c>
      <c r="CW35">
        <v>3.5294017241655999</v>
      </c>
      <c r="CX35">
        <v>808.17142307692302</v>
      </c>
      <c r="CY35">
        <v>15</v>
      </c>
      <c r="CZ35">
        <v>1684921956.5999999</v>
      </c>
      <c r="DA35" t="s">
        <v>255</v>
      </c>
      <c r="DB35">
        <v>2</v>
      </c>
      <c r="DC35">
        <v>-3.738</v>
      </c>
      <c r="DD35">
        <v>0.36899999999999999</v>
      </c>
      <c r="DE35">
        <v>402</v>
      </c>
      <c r="DF35">
        <v>15</v>
      </c>
      <c r="DG35">
        <v>1.62</v>
      </c>
      <c r="DH35">
        <v>0.39</v>
      </c>
      <c r="DI35">
        <v>-3.0163745283018901</v>
      </c>
      <c r="DJ35">
        <v>7.57392768265049E-2</v>
      </c>
      <c r="DK35">
        <v>9.4578982358781996E-2</v>
      </c>
      <c r="DL35">
        <v>1</v>
      </c>
      <c r="DM35">
        <v>2.3158886363636402</v>
      </c>
      <c r="DN35">
        <v>-0.10798664487937</v>
      </c>
      <c r="DO35">
        <v>0.18561093131982601</v>
      </c>
      <c r="DP35">
        <v>1</v>
      </c>
      <c r="DQ35">
        <v>0.80602805660377297</v>
      </c>
      <c r="DR35">
        <v>-2.7508560839749299E-2</v>
      </c>
      <c r="DS35">
        <v>4.4179844265255699E-3</v>
      </c>
      <c r="DT35">
        <v>1</v>
      </c>
      <c r="DU35">
        <v>3</v>
      </c>
      <c r="DV35">
        <v>3</v>
      </c>
      <c r="DW35" t="s">
        <v>256</v>
      </c>
      <c r="DX35">
        <v>100</v>
      </c>
      <c r="DY35">
        <v>100</v>
      </c>
      <c r="DZ35">
        <v>-3.738</v>
      </c>
      <c r="EA35">
        <v>0.36899999999999999</v>
      </c>
      <c r="EB35">
        <v>2</v>
      </c>
      <c r="EC35">
        <v>515.04899999999998</v>
      </c>
      <c r="ED35">
        <v>422.322</v>
      </c>
      <c r="EE35">
        <v>26.738900000000001</v>
      </c>
      <c r="EF35">
        <v>29.7437</v>
      </c>
      <c r="EG35">
        <v>29.9999</v>
      </c>
      <c r="EH35">
        <v>29.902699999999999</v>
      </c>
      <c r="EI35">
        <v>29.936499999999999</v>
      </c>
      <c r="EJ35">
        <v>20.198499999999999</v>
      </c>
      <c r="EK35">
        <v>29.211400000000001</v>
      </c>
      <c r="EL35">
        <v>0</v>
      </c>
      <c r="EM35">
        <v>26.749400000000001</v>
      </c>
      <c r="EN35">
        <v>402.976</v>
      </c>
      <c r="EO35">
        <v>15.257099999999999</v>
      </c>
      <c r="EP35">
        <v>100.462</v>
      </c>
      <c r="EQ35">
        <v>90.320800000000006</v>
      </c>
    </row>
    <row r="36" spans="1:147" x14ac:dyDescent="0.3">
      <c r="A36">
        <v>20</v>
      </c>
      <c r="B36">
        <v>1684923165.3</v>
      </c>
      <c r="C36">
        <v>1140.0999999046301</v>
      </c>
      <c r="D36" t="s">
        <v>312</v>
      </c>
      <c r="E36" t="s">
        <v>313</v>
      </c>
      <c r="F36">
        <v>1684923157.05</v>
      </c>
      <c r="G36">
        <f t="shared" si="0"/>
        <v>5.7576923584461122E-3</v>
      </c>
      <c r="H36">
        <f t="shared" si="1"/>
        <v>19.143992912602876</v>
      </c>
      <c r="I36">
        <f t="shared" si="2"/>
        <v>399.98284374999997</v>
      </c>
      <c r="J36">
        <f t="shared" si="3"/>
        <v>259.02278397091789</v>
      </c>
      <c r="K36">
        <f t="shared" si="4"/>
        <v>24.7774463711037</v>
      </c>
      <c r="L36">
        <f t="shared" si="5"/>
        <v>38.261319365210333</v>
      </c>
      <c r="M36">
        <f t="shared" si="6"/>
        <v>0.24716456291109593</v>
      </c>
      <c r="N36">
        <f t="shared" si="7"/>
        <v>3.361099912757251</v>
      </c>
      <c r="O36">
        <f t="shared" si="8"/>
        <v>0.23749279103006649</v>
      </c>
      <c r="P36">
        <f t="shared" si="9"/>
        <v>0.14927043007097357</v>
      </c>
      <c r="Q36">
        <f t="shared" si="10"/>
        <v>161.84648551344753</v>
      </c>
      <c r="R36">
        <f t="shared" si="11"/>
        <v>27.733168325417083</v>
      </c>
      <c r="S36">
        <f t="shared" si="12"/>
        <v>28.000034374999998</v>
      </c>
      <c r="T36">
        <f t="shared" si="13"/>
        <v>3.7948472841864769</v>
      </c>
      <c r="U36">
        <f t="shared" si="14"/>
        <v>40.098785730223113</v>
      </c>
      <c r="V36">
        <f t="shared" si="15"/>
        <v>1.5404359995007326</v>
      </c>
      <c r="W36">
        <f t="shared" si="16"/>
        <v>3.8416026107735246</v>
      </c>
      <c r="X36">
        <f t="shared" si="17"/>
        <v>2.2544112846857445</v>
      </c>
      <c r="Y36">
        <f t="shared" si="18"/>
        <v>-253.91423300747354</v>
      </c>
      <c r="Z36">
        <f t="shared" si="19"/>
        <v>38.092398175826105</v>
      </c>
      <c r="AA36">
        <f t="shared" si="20"/>
        <v>2.4729918051104085</v>
      </c>
      <c r="AB36">
        <f t="shared" si="21"/>
        <v>-51.502357513089493</v>
      </c>
      <c r="AC36">
        <v>-3.9602625130724101E-2</v>
      </c>
      <c r="AD36">
        <v>4.4457416089747299E-2</v>
      </c>
      <c r="AE36">
        <v>3.3495259632272898</v>
      </c>
      <c r="AF36">
        <v>0</v>
      </c>
      <c r="AG36">
        <v>0</v>
      </c>
      <c r="AH36">
        <f t="shared" si="22"/>
        <v>1</v>
      </c>
      <c r="AI36">
        <f t="shared" si="23"/>
        <v>0</v>
      </c>
      <c r="AJ36">
        <f t="shared" si="24"/>
        <v>50295.729020686093</v>
      </c>
      <c r="AK36" t="s">
        <v>251</v>
      </c>
      <c r="AL36">
        <v>2.3294038461538502</v>
      </c>
      <c r="AM36">
        <v>1.8792</v>
      </c>
      <c r="AN36">
        <f t="shared" si="25"/>
        <v>-0.45020384615385023</v>
      </c>
      <c r="AO36">
        <f t="shared" si="26"/>
        <v>-0.23957207649736603</v>
      </c>
      <c r="AP36">
        <v>-1.32743572792135</v>
      </c>
      <c r="AQ36" t="s">
        <v>314</v>
      </c>
      <c r="AR36">
        <v>2.3171269230769198</v>
      </c>
      <c r="AS36">
        <v>1.4672000000000001</v>
      </c>
      <c r="AT36">
        <f t="shared" si="27"/>
        <v>-0.57928498028688646</v>
      </c>
      <c r="AU36">
        <v>0.5</v>
      </c>
      <c r="AV36">
        <f t="shared" si="28"/>
        <v>841.19551983731765</v>
      </c>
      <c r="AW36">
        <f t="shared" si="29"/>
        <v>19.143992912602876</v>
      </c>
      <c r="AX36">
        <f t="shared" si="30"/>
        <v>-243.6459650631889</v>
      </c>
      <c r="AY36">
        <f t="shared" si="31"/>
        <v>1</v>
      </c>
      <c r="AZ36">
        <f t="shared" si="32"/>
        <v>2.4336112304168336E-2</v>
      </c>
      <c r="BA36">
        <f t="shared" si="33"/>
        <v>0.28080697928026166</v>
      </c>
      <c r="BB36" t="s">
        <v>253</v>
      </c>
      <c r="BC36">
        <v>0</v>
      </c>
      <c r="BD36">
        <f t="shared" si="34"/>
        <v>1.4672000000000001</v>
      </c>
      <c r="BE36">
        <f t="shared" si="35"/>
        <v>-0.57928498028688635</v>
      </c>
      <c r="BF36">
        <f t="shared" si="36"/>
        <v>0.21924223073648358</v>
      </c>
      <c r="BG36">
        <f t="shared" si="37"/>
        <v>0.98576099708706266</v>
      </c>
      <c r="BH36">
        <f t="shared" si="38"/>
        <v>-0.91514100450222557</v>
      </c>
      <c r="BI36">
        <f t="shared" si="39"/>
        <v>999.99434374999998</v>
      </c>
      <c r="BJ36">
        <f t="shared" si="40"/>
        <v>841.19551983731765</v>
      </c>
      <c r="BK36">
        <f t="shared" si="41"/>
        <v>0.8412002778763894</v>
      </c>
      <c r="BL36">
        <f t="shared" si="42"/>
        <v>0.19240055575277876</v>
      </c>
      <c r="BM36">
        <v>0.71228603259476697</v>
      </c>
      <c r="BN36">
        <v>0.5</v>
      </c>
      <c r="BO36" t="s">
        <v>254</v>
      </c>
      <c r="BP36">
        <v>1684923157.05</v>
      </c>
      <c r="BQ36">
        <v>399.98284374999997</v>
      </c>
      <c r="BR36">
        <v>403.03809374999997</v>
      </c>
      <c r="BS36">
        <v>16.103678124999998</v>
      </c>
      <c r="BT36">
        <v>15.29666875</v>
      </c>
      <c r="BU36">
        <v>500.0041875</v>
      </c>
      <c r="BV36">
        <v>95.457418750000002</v>
      </c>
      <c r="BW36">
        <v>0.19998246875</v>
      </c>
      <c r="BX36">
        <v>28.210253125000001</v>
      </c>
      <c r="BY36">
        <v>28.000034374999998</v>
      </c>
      <c r="BZ36">
        <v>999.9</v>
      </c>
      <c r="CA36">
        <v>10004.84375</v>
      </c>
      <c r="CB36">
        <v>0</v>
      </c>
      <c r="CC36">
        <v>70.158643749999996</v>
      </c>
      <c r="CD36">
        <v>999.99434374999998</v>
      </c>
      <c r="CE36">
        <v>0.95999418749999998</v>
      </c>
      <c r="CF36">
        <v>4.0005968750000002E-2</v>
      </c>
      <c r="CG36">
        <v>0</v>
      </c>
      <c r="CH36">
        <v>2.2859093750000001</v>
      </c>
      <c r="CI36">
        <v>0</v>
      </c>
      <c r="CJ36">
        <v>807.15290625</v>
      </c>
      <c r="CK36">
        <v>9334.2434374999993</v>
      </c>
      <c r="CL36">
        <v>40.261625000000002</v>
      </c>
      <c r="CM36">
        <v>42.75</v>
      </c>
      <c r="CN36">
        <v>41.375</v>
      </c>
      <c r="CO36">
        <v>41.311999999999998</v>
      </c>
      <c r="CP36">
        <v>40.186999999999998</v>
      </c>
      <c r="CQ36">
        <v>959.98593749999998</v>
      </c>
      <c r="CR36">
        <v>40.009062499999999</v>
      </c>
      <c r="CS36">
        <v>0</v>
      </c>
      <c r="CT36">
        <v>59.200000047683702</v>
      </c>
      <c r="CU36">
        <v>2.3171269230769198</v>
      </c>
      <c r="CV36">
        <v>-0.19741196024139701</v>
      </c>
      <c r="CW36">
        <v>0.36037606863607702</v>
      </c>
      <c r="CX36">
        <v>807.147346153846</v>
      </c>
      <c r="CY36">
        <v>15</v>
      </c>
      <c r="CZ36">
        <v>1684921956.5999999</v>
      </c>
      <c r="DA36" t="s">
        <v>255</v>
      </c>
      <c r="DB36">
        <v>2</v>
      </c>
      <c r="DC36">
        <v>-3.738</v>
      </c>
      <c r="DD36">
        <v>0.36899999999999999</v>
      </c>
      <c r="DE36">
        <v>402</v>
      </c>
      <c r="DF36">
        <v>15</v>
      </c>
      <c r="DG36">
        <v>1.62</v>
      </c>
      <c r="DH36">
        <v>0.39</v>
      </c>
      <c r="DI36">
        <v>-3.0357088679245301</v>
      </c>
      <c r="DJ36">
        <v>-0.22136477987417899</v>
      </c>
      <c r="DK36">
        <v>9.3556416793540695E-2</v>
      </c>
      <c r="DL36">
        <v>1</v>
      </c>
      <c r="DM36">
        <v>2.30071363636364</v>
      </c>
      <c r="DN36">
        <v>3.5497045059452698E-2</v>
      </c>
      <c r="DO36">
        <v>0.19030517547888601</v>
      </c>
      <c r="DP36">
        <v>1</v>
      </c>
      <c r="DQ36">
        <v>0.808750924528302</v>
      </c>
      <c r="DR36">
        <v>-1.5185795839380499E-2</v>
      </c>
      <c r="DS36">
        <v>3.5147470552272398E-3</v>
      </c>
      <c r="DT36">
        <v>1</v>
      </c>
      <c r="DU36">
        <v>3</v>
      </c>
      <c r="DV36">
        <v>3</v>
      </c>
      <c r="DW36" t="s">
        <v>256</v>
      </c>
      <c r="DX36">
        <v>100</v>
      </c>
      <c r="DY36">
        <v>100</v>
      </c>
      <c r="DZ36">
        <v>-3.738</v>
      </c>
      <c r="EA36">
        <v>0.36899999999999999</v>
      </c>
      <c r="EB36">
        <v>2</v>
      </c>
      <c r="EC36">
        <v>515.38499999999999</v>
      </c>
      <c r="ED36">
        <v>421.89800000000002</v>
      </c>
      <c r="EE36">
        <v>26.684000000000001</v>
      </c>
      <c r="EF36">
        <v>29.759</v>
      </c>
      <c r="EG36">
        <v>30.0001</v>
      </c>
      <c r="EH36">
        <v>29.9129</v>
      </c>
      <c r="EI36">
        <v>29.9468</v>
      </c>
      <c r="EJ36">
        <v>20.1982</v>
      </c>
      <c r="EK36">
        <v>29.4968</v>
      </c>
      <c r="EL36">
        <v>0</v>
      </c>
      <c r="EM36">
        <v>26.6784</v>
      </c>
      <c r="EN36">
        <v>403.02199999999999</v>
      </c>
      <c r="EO36">
        <v>15.248900000000001</v>
      </c>
      <c r="EP36">
        <v>100.461</v>
      </c>
      <c r="EQ36">
        <v>90.319699999999997</v>
      </c>
    </row>
    <row r="37" spans="1:147" x14ac:dyDescent="0.3">
      <c r="A37">
        <v>21</v>
      </c>
      <c r="B37">
        <v>1684923225.3</v>
      </c>
      <c r="C37">
        <v>1200.0999999046301</v>
      </c>
      <c r="D37" t="s">
        <v>315</v>
      </c>
      <c r="E37" t="s">
        <v>316</v>
      </c>
      <c r="F37">
        <v>1684923217.05</v>
      </c>
      <c r="G37">
        <f t="shared" si="0"/>
        <v>5.8144264675948874E-3</v>
      </c>
      <c r="H37">
        <f t="shared" si="1"/>
        <v>2.5958373066819136</v>
      </c>
      <c r="I37">
        <f t="shared" si="2"/>
        <v>400.1386875</v>
      </c>
      <c r="J37">
        <f t="shared" si="3"/>
        <v>369.42674604489764</v>
      </c>
      <c r="K37">
        <f t="shared" si="4"/>
        <v>35.338037404461438</v>
      </c>
      <c r="L37">
        <f t="shared" si="5"/>
        <v>38.275831561282274</v>
      </c>
      <c r="M37">
        <f t="shared" si="6"/>
        <v>0.2610770810552695</v>
      </c>
      <c r="N37">
        <f t="shared" si="7"/>
        <v>3.3579766948248277</v>
      </c>
      <c r="O37">
        <f t="shared" si="8"/>
        <v>0.25030177784328594</v>
      </c>
      <c r="P37">
        <f t="shared" si="9"/>
        <v>0.15736967089567561</v>
      </c>
      <c r="Q37">
        <f t="shared" si="10"/>
        <v>16.523029725226735</v>
      </c>
      <c r="R37">
        <f t="shared" si="11"/>
        <v>27.18306643847658</v>
      </c>
      <c r="S37">
        <f t="shared" si="12"/>
        <v>27.564775000000001</v>
      </c>
      <c r="T37">
        <f t="shared" si="13"/>
        <v>3.6996155925053089</v>
      </c>
      <c r="U37">
        <f t="shared" si="14"/>
        <v>39.543631972425636</v>
      </c>
      <c r="V37">
        <f t="shared" si="15"/>
        <v>1.5383876861966823</v>
      </c>
      <c r="W37">
        <f t="shared" si="16"/>
        <v>3.8903550570909191</v>
      </c>
      <c r="X37">
        <f t="shared" si="17"/>
        <v>2.1612279063086266</v>
      </c>
      <c r="Y37">
        <f t="shared" si="18"/>
        <v>-256.41620722093455</v>
      </c>
      <c r="Z37">
        <f t="shared" si="19"/>
        <v>156.10895002290917</v>
      </c>
      <c r="AA37">
        <f t="shared" si="20"/>
        <v>10.133141306746312</v>
      </c>
      <c r="AB37">
        <f t="shared" si="21"/>
        <v>-73.651086166052352</v>
      </c>
      <c r="AC37">
        <v>-3.9556417767210701E-2</v>
      </c>
      <c r="AD37">
        <v>4.4405544276216E-2</v>
      </c>
      <c r="AE37">
        <v>3.3464162494929202</v>
      </c>
      <c r="AF37">
        <v>0</v>
      </c>
      <c r="AG37">
        <v>0</v>
      </c>
      <c r="AH37">
        <f t="shared" si="22"/>
        <v>1</v>
      </c>
      <c r="AI37">
        <f t="shared" si="23"/>
        <v>0</v>
      </c>
      <c r="AJ37">
        <f t="shared" si="24"/>
        <v>50203.278137433794</v>
      </c>
      <c r="AK37" t="s">
        <v>251</v>
      </c>
      <c r="AL37">
        <v>2.3294038461538502</v>
      </c>
      <c r="AM37">
        <v>1.8792</v>
      </c>
      <c r="AN37">
        <f t="shared" si="25"/>
        <v>-0.45020384615385023</v>
      </c>
      <c r="AO37">
        <f t="shared" si="26"/>
        <v>-0.23957207649736603</v>
      </c>
      <c r="AP37">
        <v>-1.32743572792135</v>
      </c>
      <c r="AQ37" t="s">
        <v>317</v>
      </c>
      <c r="AR37">
        <v>2.3356423076923098</v>
      </c>
      <c r="AS37">
        <v>1.9252400000000001</v>
      </c>
      <c r="AT37">
        <f t="shared" si="27"/>
        <v>-0.21316942702847941</v>
      </c>
      <c r="AU37">
        <v>0.5</v>
      </c>
      <c r="AV37">
        <f t="shared" si="28"/>
        <v>84.306470512195432</v>
      </c>
      <c r="AW37">
        <f t="shared" si="29"/>
        <v>2.5958373066819136</v>
      </c>
      <c r="AX37">
        <f t="shared" si="30"/>
        <v>-8.9857810069390478</v>
      </c>
      <c r="AY37">
        <f t="shared" si="31"/>
        <v>1</v>
      </c>
      <c r="AZ37">
        <f t="shared" si="32"/>
        <v>4.6535847257841718E-2</v>
      </c>
      <c r="BA37">
        <f t="shared" si="33"/>
        <v>-2.3913901643431511E-2</v>
      </c>
      <c r="BB37" t="s">
        <v>253</v>
      </c>
      <c r="BC37">
        <v>0</v>
      </c>
      <c r="BD37">
        <f t="shared" si="34"/>
        <v>1.9252400000000001</v>
      </c>
      <c r="BE37">
        <f t="shared" si="35"/>
        <v>-0.21316942702847944</v>
      </c>
      <c r="BF37">
        <f t="shared" si="36"/>
        <v>-2.4499787143465349E-2</v>
      </c>
      <c r="BG37">
        <f t="shared" si="37"/>
        <v>1.0154354764727889</v>
      </c>
      <c r="BH37">
        <f t="shared" si="38"/>
        <v>0.10226478603709356</v>
      </c>
      <c r="BI37">
        <f t="shared" si="39"/>
        <v>100.00840624999999</v>
      </c>
      <c r="BJ37">
        <f t="shared" si="40"/>
        <v>84.306470512195432</v>
      </c>
      <c r="BK37">
        <f t="shared" si="41"/>
        <v>0.84299384095219931</v>
      </c>
      <c r="BL37">
        <f t="shared" si="42"/>
        <v>0.1959876819043988</v>
      </c>
      <c r="BM37">
        <v>0.71228603259476697</v>
      </c>
      <c r="BN37">
        <v>0.5</v>
      </c>
      <c r="BO37" t="s">
        <v>254</v>
      </c>
      <c r="BP37">
        <v>1684923217.05</v>
      </c>
      <c r="BQ37">
        <v>400.1386875</v>
      </c>
      <c r="BR37">
        <v>400.83990625000001</v>
      </c>
      <c r="BS37">
        <v>16.082431249999999</v>
      </c>
      <c r="BT37">
        <v>15.267462500000001</v>
      </c>
      <c r="BU37">
        <v>500.01043750000002</v>
      </c>
      <c r="BV37">
        <v>95.456359375000005</v>
      </c>
      <c r="BW37">
        <v>0.20005365624999999</v>
      </c>
      <c r="BX37">
        <v>28.427087499999999</v>
      </c>
      <c r="BY37">
        <v>27.564775000000001</v>
      </c>
      <c r="BZ37">
        <v>999.9</v>
      </c>
      <c r="CA37">
        <v>9993.28125</v>
      </c>
      <c r="CB37">
        <v>0</v>
      </c>
      <c r="CC37">
        <v>70.232206250000004</v>
      </c>
      <c r="CD37">
        <v>100.00840624999999</v>
      </c>
      <c r="CE37">
        <v>0.90018100000000001</v>
      </c>
      <c r="CF37">
        <v>9.9818699999999996E-2</v>
      </c>
      <c r="CG37">
        <v>0</v>
      </c>
      <c r="CH37">
        <v>2.3199218749999999</v>
      </c>
      <c r="CI37">
        <v>0</v>
      </c>
      <c r="CJ37">
        <v>68.867628124999996</v>
      </c>
      <c r="CK37">
        <v>914.47318749999999</v>
      </c>
      <c r="CL37">
        <v>39.661812500000003</v>
      </c>
      <c r="CM37">
        <v>42.811999999999998</v>
      </c>
      <c r="CN37">
        <v>41.35728125</v>
      </c>
      <c r="CO37">
        <v>41.311999999999998</v>
      </c>
      <c r="CP37">
        <v>39.966531250000003</v>
      </c>
      <c r="CQ37">
        <v>90.025312499999998</v>
      </c>
      <c r="CR37">
        <v>9.98</v>
      </c>
      <c r="CS37">
        <v>0</v>
      </c>
      <c r="CT37">
        <v>59</v>
      </c>
      <c r="CU37">
        <v>2.3356423076923098</v>
      </c>
      <c r="CV37">
        <v>0.20401709548692101</v>
      </c>
      <c r="CW37">
        <v>0.29295386016638097</v>
      </c>
      <c r="CX37">
        <v>68.870880769230794</v>
      </c>
      <c r="CY37">
        <v>15</v>
      </c>
      <c r="CZ37">
        <v>1684921956.5999999</v>
      </c>
      <c r="DA37" t="s">
        <v>255</v>
      </c>
      <c r="DB37">
        <v>2</v>
      </c>
      <c r="DC37">
        <v>-3.738</v>
      </c>
      <c r="DD37">
        <v>0.36899999999999999</v>
      </c>
      <c r="DE37">
        <v>402</v>
      </c>
      <c r="DF37">
        <v>15</v>
      </c>
      <c r="DG37">
        <v>1.62</v>
      </c>
      <c r="DH37">
        <v>0.39</v>
      </c>
      <c r="DI37">
        <v>-0.67883935849056598</v>
      </c>
      <c r="DJ37">
        <v>-0.32578166424771299</v>
      </c>
      <c r="DK37">
        <v>0.103552113594146</v>
      </c>
      <c r="DL37">
        <v>1</v>
      </c>
      <c r="DM37">
        <v>2.3192204545454498</v>
      </c>
      <c r="DN37">
        <v>0.11553464366886899</v>
      </c>
      <c r="DO37">
        <v>0.201463200541738</v>
      </c>
      <c r="DP37">
        <v>1</v>
      </c>
      <c r="DQ37">
        <v>0.80884186792452895</v>
      </c>
      <c r="DR37">
        <v>6.1800948234158E-2</v>
      </c>
      <c r="DS37">
        <v>9.0941436101165708E-3</v>
      </c>
      <c r="DT37">
        <v>1</v>
      </c>
      <c r="DU37">
        <v>3</v>
      </c>
      <c r="DV37">
        <v>3</v>
      </c>
      <c r="DW37" t="s">
        <v>256</v>
      </c>
      <c r="DX37">
        <v>100</v>
      </c>
      <c r="DY37">
        <v>100</v>
      </c>
      <c r="DZ37">
        <v>-3.738</v>
      </c>
      <c r="EA37">
        <v>0.36899999999999999</v>
      </c>
      <c r="EB37">
        <v>2</v>
      </c>
      <c r="EC37">
        <v>515.61599999999999</v>
      </c>
      <c r="ED37">
        <v>421.97300000000001</v>
      </c>
      <c r="EE37">
        <v>30.9725</v>
      </c>
      <c r="EF37">
        <v>29.769300000000001</v>
      </c>
      <c r="EG37">
        <v>30.000299999999999</v>
      </c>
      <c r="EH37">
        <v>29.925799999999999</v>
      </c>
      <c r="EI37">
        <v>29.956900000000001</v>
      </c>
      <c r="EJ37">
        <v>20.112300000000001</v>
      </c>
      <c r="EK37">
        <v>29.2136</v>
      </c>
      <c r="EL37">
        <v>0</v>
      </c>
      <c r="EM37">
        <v>30.8948</v>
      </c>
      <c r="EN37">
        <v>400.78699999999998</v>
      </c>
      <c r="EO37">
        <v>15.413399999999999</v>
      </c>
      <c r="EP37">
        <v>100.46</v>
      </c>
      <c r="EQ37">
        <v>90.319100000000006</v>
      </c>
    </row>
    <row r="38" spans="1:147" x14ac:dyDescent="0.3">
      <c r="A38">
        <v>22</v>
      </c>
      <c r="B38">
        <v>1684923285.3</v>
      </c>
      <c r="C38">
        <v>1260.0999999046301</v>
      </c>
      <c r="D38" t="s">
        <v>318</v>
      </c>
      <c r="E38" t="s">
        <v>319</v>
      </c>
      <c r="F38">
        <v>1684923277.05</v>
      </c>
      <c r="G38">
        <f t="shared" si="0"/>
        <v>4.9322086393050165E-3</v>
      </c>
      <c r="H38">
        <f t="shared" si="1"/>
        <v>3.3362370331671665</v>
      </c>
      <c r="I38">
        <f t="shared" si="2"/>
        <v>400.00484375000002</v>
      </c>
      <c r="J38">
        <f t="shared" si="3"/>
        <v>359.55228407072519</v>
      </c>
      <c r="K38">
        <f t="shared" si="4"/>
        <v>34.392996103678897</v>
      </c>
      <c r="L38">
        <f t="shared" si="5"/>
        <v>38.262488216707631</v>
      </c>
      <c r="M38">
        <f t="shared" si="6"/>
        <v>0.2122204770272256</v>
      </c>
      <c r="N38">
        <f t="shared" si="7"/>
        <v>3.3599065947996967</v>
      </c>
      <c r="O38">
        <f t="shared" si="8"/>
        <v>0.20504502415060458</v>
      </c>
      <c r="P38">
        <f t="shared" si="9"/>
        <v>0.12877761477668956</v>
      </c>
      <c r="Q38">
        <f t="shared" si="10"/>
        <v>16.522482896285656</v>
      </c>
      <c r="R38">
        <f t="shared" si="11"/>
        <v>28.012441213218505</v>
      </c>
      <c r="S38">
        <f t="shared" si="12"/>
        <v>28.155934375000001</v>
      </c>
      <c r="T38">
        <f t="shared" si="13"/>
        <v>3.8294735376901139</v>
      </c>
      <c r="U38">
        <f t="shared" si="14"/>
        <v>39.505926294674119</v>
      </c>
      <c r="V38">
        <f t="shared" si="15"/>
        <v>1.593787010286716</v>
      </c>
      <c r="W38">
        <f t="shared" si="16"/>
        <v>4.0342985464982704</v>
      </c>
      <c r="X38">
        <f t="shared" si="17"/>
        <v>2.2356865274033977</v>
      </c>
      <c r="Y38">
        <f t="shared" si="18"/>
        <v>-217.51040099335123</v>
      </c>
      <c r="Z38">
        <f t="shared" si="19"/>
        <v>162.62967978072945</v>
      </c>
      <c r="AA38">
        <f t="shared" si="20"/>
        <v>10.614503920900427</v>
      </c>
      <c r="AB38">
        <f t="shared" si="21"/>
        <v>-27.743734395435695</v>
      </c>
      <c r="AC38">
        <v>-3.9584968170570799E-2</v>
      </c>
      <c r="AD38">
        <v>4.4437594605140497E-2</v>
      </c>
      <c r="AE38">
        <v>3.3483378055530499</v>
      </c>
      <c r="AF38">
        <v>0</v>
      </c>
      <c r="AG38">
        <v>0</v>
      </c>
      <c r="AH38">
        <f t="shared" si="22"/>
        <v>1</v>
      </c>
      <c r="AI38">
        <f t="shared" si="23"/>
        <v>0</v>
      </c>
      <c r="AJ38">
        <f t="shared" si="24"/>
        <v>50133.779955649166</v>
      </c>
      <c r="AK38" t="s">
        <v>251</v>
      </c>
      <c r="AL38">
        <v>2.3294038461538502</v>
      </c>
      <c r="AM38">
        <v>1.8792</v>
      </c>
      <c r="AN38">
        <f t="shared" si="25"/>
        <v>-0.45020384615385023</v>
      </c>
      <c r="AO38">
        <f t="shared" si="26"/>
        <v>-0.23957207649736603</v>
      </c>
      <c r="AP38">
        <v>-1.32743572792135</v>
      </c>
      <c r="AQ38" t="s">
        <v>320</v>
      </c>
      <c r="AR38">
        <v>2.3404346153846198</v>
      </c>
      <c r="AS38">
        <v>1.2712000000000001</v>
      </c>
      <c r="AT38">
        <f t="shared" si="27"/>
        <v>-0.84112225879847369</v>
      </c>
      <c r="AU38">
        <v>0.5</v>
      </c>
      <c r="AV38">
        <f t="shared" si="28"/>
        <v>84.303624054066276</v>
      </c>
      <c r="AW38">
        <f t="shared" si="29"/>
        <v>3.3362370331671665</v>
      </c>
      <c r="AX38">
        <f t="shared" si="30"/>
        <v>-35.454827344626786</v>
      </c>
      <c r="AY38">
        <f t="shared" si="31"/>
        <v>1</v>
      </c>
      <c r="AZ38">
        <f t="shared" si="32"/>
        <v>5.5319955855012502E-2</v>
      </c>
      <c r="BA38">
        <f t="shared" si="33"/>
        <v>0.47828823159219619</v>
      </c>
      <c r="BB38" t="s">
        <v>253</v>
      </c>
      <c r="BC38">
        <v>0</v>
      </c>
      <c r="BD38">
        <f t="shared" si="34"/>
        <v>1.2712000000000001</v>
      </c>
      <c r="BE38">
        <f t="shared" si="35"/>
        <v>-0.84112225879847358</v>
      </c>
      <c r="BF38">
        <f t="shared" si="36"/>
        <v>0.32354193273733495</v>
      </c>
      <c r="BG38">
        <f t="shared" si="37"/>
        <v>1.0104240494597161</v>
      </c>
      <c r="BH38">
        <f t="shared" si="38"/>
        <v>-1.3504993464498862</v>
      </c>
      <c r="BI38">
        <f t="shared" si="39"/>
        <v>100.005021875</v>
      </c>
      <c r="BJ38">
        <f t="shared" si="40"/>
        <v>84.303624054066276</v>
      </c>
      <c r="BK38">
        <f t="shared" si="41"/>
        <v>0.84299390644042371</v>
      </c>
      <c r="BL38">
        <f t="shared" si="42"/>
        <v>0.19598781288084749</v>
      </c>
      <c r="BM38">
        <v>0.71228603259476697</v>
      </c>
      <c r="BN38">
        <v>0.5</v>
      </c>
      <c r="BO38" t="s">
        <v>254</v>
      </c>
      <c r="BP38">
        <v>1684923277.05</v>
      </c>
      <c r="BQ38">
        <v>400.00484375000002</v>
      </c>
      <c r="BR38">
        <v>400.76115625</v>
      </c>
      <c r="BS38">
        <v>16.661815624999999</v>
      </c>
      <c r="BT38">
        <v>15.970906250000001</v>
      </c>
      <c r="BU38">
        <v>500.00884374999998</v>
      </c>
      <c r="BV38">
        <v>95.455109375000006</v>
      </c>
      <c r="BW38">
        <v>0.19995284375</v>
      </c>
      <c r="BX38">
        <v>29.053750000000001</v>
      </c>
      <c r="BY38">
        <v>28.155934375000001</v>
      </c>
      <c r="BZ38">
        <v>999.9</v>
      </c>
      <c r="CA38">
        <v>10000.625</v>
      </c>
      <c r="CB38">
        <v>0</v>
      </c>
      <c r="CC38">
        <v>70.229196875</v>
      </c>
      <c r="CD38">
        <v>100.005021875</v>
      </c>
      <c r="CE38">
        <v>0.90018100000000001</v>
      </c>
      <c r="CF38">
        <v>9.9818699999999996E-2</v>
      </c>
      <c r="CG38">
        <v>0</v>
      </c>
      <c r="CH38">
        <v>2.3367374999999999</v>
      </c>
      <c r="CI38">
        <v>0</v>
      </c>
      <c r="CJ38">
        <v>69.048656249999993</v>
      </c>
      <c r="CK38">
        <v>914.44165625000005</v>
      </c>
      <c r="CL38">
        <v>39.241937499999999</v>
      </c>
      <c r="CM38">
        <v>42.784875</v>
      </c>
      <c r="CN38">
        <v>41.155999999999999</v>
      </c>
      <c r="CO38">
        <v>41.311999999999998</v>
      </c>
      <c r="CP38">
        <v>39.655999999999999</v>
      </c>
      <c r="CQ38">
        <v>90.023124999999993</v>
      </c>
      <c r="CR38">
        <v>9.98</v>
      </c>
      <c r="CS38">
        <v>0</v>
      </c>
      <c r="CT38">
        <v>59.400000095367403</v>
      </c>
      <c r="CU38">
        <v>2.3404346153846198</v>
      </c>
      <c r="CV38">
        <v>-0.18012647788958899</v>
      </c>
      <c r="CW38">
        <v>-2.3706085538385402</v>
      </c>
      <c r="CX38">
        <v>69.007896153846104</v>
      </c>
      <c r="CY38">
        <v>15</v>
      </c>
      <c r="CZ38">
        <v>1684921956.5999999</v>
      </c>
      <c r="DA38" t="s">
        <v>255</v>
      </c>
      <c r="DB38">
        <v>2</v>
      </c>
      <c r="DC38">
        <v>-3.738</v>
      </c>
      <c r="DD38">
        <v>0.36899999999999999</v>
      </c>
      <c r="DE38">
        <v>402</v>
      </c>
      <c r="DF38">
        <v>15</v>
      </c>
      <c r="DG38">
        <v>1.62</v>
      </c>
      <c r="DH38">
        <v>0.39</v>
      </c>
      <c r="DI38">
        <v>-0.72681235849056602</v>
      </c>
      <c r="DJ38">
        <v>-0.280908417997002</v>
      </c>
      <c r="DK38">
        <v>8.9772094954357201E-2</v>
      </c>
      <c r="DL38">
        <v>1</v>
      </c>
      <c r="DM38">
        <v>2.34033863636364</v>
      </c>
      <c r="DN38">
        <v>9.1195933003328594E-2</v>
      </c>
      <c r="DO38">
        <v>0.18953609180876499</v>
      </c>
      <c r="DP38">
        <v>1</v>
      </c>
      <c r="DQ38">
        <v>0.69330003773584903</v>
      </c>
      <c r="DR38">
        <v>-4.2217890662793897E-2</v>
      </c>
      <c r="DS38">
        <v>1.2752065941335201E-2</v>
      </c>
      <c r="DT38">
        <v>1</v>
      </c>
      <c r="DU38">
        <v>3</v>
      </c>
      <c r="DV38">
        <v>3</v>
      </c>
      <c r="DW38" t="s">
        <v>256</v>
      </c>
      <c r="DX38">
        <v>100</v>
      </c>
      <c r="DY38">
        <v>100</v>
      </c>
      <c r="DZ38">
        <v>-3.738</v>
      </c>
      <c r="EA38">
        <v>0.36899999999999999</v>
      </c>
      <c r="EB38">
        <v>2</v>
      </c>
      <c r="EC38">
        <v>515.572</v>
      </c>
      <c r="ED38">
        <v>422.67</v>
      </c>
      <c r="EE38">
        <v>30.974</v>
      </c>
      <c r="EF38">
        <v>29.771899999999999</v>
      </c>
      <c r="EG38">
        <v>30.0001</v>
      </c>
      <c r="EH38">
        <v>29.936</v>
      </c>
      <c r="EI38">
        <v>29.967199999999998</v>
      </c>
      <c r="EJ38">
        <v>20.123699999999999</v>
      </c>
      <c r="EK38">
        <v>25.9084</v>
      </c>
      <c r="EL38">
        <v>0</v>
      </c>
      <c r="EM38">
        <v>30.97</v>
      </c>
      <c r="EN38">
        <v>400.79399999999998</v>
      </c>
      <c r="EO38">
        <v>16.098099999999999</v>
      </c>
      <c r="EP38">
        <v>100.459</v>
      </c>
      <c r="EQ38">
        <v>90.310599999999994</v>
      </c>
    </row>
    <row r="39" spans="1:147" x14ac:dyDescent="0.3">
      <c r="A39">
        <v>23</v>
      </c>
      <c r="B39">
        <v>1684923345.3</v>
      </c>
      <c r="C39">
        <v>1320.0999999046301</v>
      </c>
      <c r="D39" t="s">
        <v>321</v>
      </c>
      <c r="E39" t="s">
        <v>322</v>
      </c>
      <c r="F39">
        <v>1684923337.05</v>
      </c>
      <c r="G39">
        <f t="shared" si="0"/>
        <v>4.9889629447112211E-3</v>
      </c>
      <c r="H39">
        <f t="shared" si="1"/>
        <v>3.1894922412232067</v>
      </c>
      <c r="I39">
        <f t="shared" si="2"/>
        <v>400.02518750000002</v>
      </c>
      <c r="J39">
        <f t="shared" si="3"/>
        <v>361.74818696657354</v>
      </c>
      <c r="K39">
        <f t="shared" si="4"/>
        <v>34.604047261239188</v>
      </c>
      <c r="L39">
        <f t="shared" si="5"/>
        <v>38.265542144141136</v>
      </c>
      <c r="M39">
        <f t="shared" si="6"/>
        <v>0.21934951109663675</v>
      </c>
      <c r="N39">
        <f t="shared" si="7"/>
        <v>3.3572662311183303</v>
      </c>
      <c r="O39">
        <f t="shared" si="8"/>
        <v>0.21168743928172587</v>
      </c>
      <c r="P39">
        <f t="shared" si="9"/>
        <v>0.13297075891615778</v>
      </c>
      <c r="Q39">
        <f t="shared" si="10"/>
        <v>16.52244680721919</v>
      </c>
      <c r="R39">
        <f t="shared" si="11"/>
        <v>27.902946485220831</v>
      </c>
      <c r="S39">
        <f t="shared" si="12"/>
        <v>28.073665625</v>
      </c>
      <c r="T39">
        <f t="shared" si="13"/>
        <v>3.8111670016309986</v>
      </c>
      <c r="U39">
        <f t="shared" si="14"/>
        <v>40.397346790897167</v>
      </c>
      <c r="V39">
        <f t="shared" si="15"/>
        <v>1.6207509732768739</v>
      </c>
      <c r="W39">
        <f t="shared" si="16"/>
        <v>4.012023318427639</v>
      </c>
      <c r="X39">
        <f t="shared" si="17"/>
        <v>2.1904160283541247</v>
      </c>
      <c r="Y39">
        <f t="shared" si="18"/>
        <v>-220.01326586176486</v>
      </c>
      <c r="Z39">
        <f t="shared" si="19"/>
        <v>160.07312551340604</v>
      </c>
      <c r="AA39">
        <f t="shared" si="20"/>
        <v>10.44660770511655</v>
      </c>
      <c r="AB39">
        <f t="shared" si="21"/>
        <v>-32.971085836023093</v>
      </c>
      <c r="AC39">
        <v>-3.9545909048240402E-2</v>
      </c>
      <c r="AD39">
        <v>4.4393747318557601E-2</v>
      </c>
      <c r="AE39">
        <v>3.34570885698139</v>
      </c>
      <c r="AF39">
        <v>0</v>
      </c>
      <c r="AG39">
        <v>0</v>
      </c>
      <c r="AH39">
        <f t="shared" si="22"/>
        <v>1</v>
      </c>
      <c r="AI39">
        <f t="shared" si="23"/>
        <v>0</v>
      </c>
      <c r="AJ39">
        <f t="shared" si="24"/>
        <v>50102.258605792755</v>
      </c>
      <c r="AK39" t="s">
        <v>251</v>
      </c>
      <c r="AL39">
        <v>2.3294038461538502</v>
      </c>
      <c r="AM39">
        <v>1.8792</v>
      </c>
      <c r="AN39">
        <f t="shared" si="25"/>
        <v>-0.45020384615385023</v>
      </c>
      <c r="AO39">
        <f t="shared" si="26"/>
        <v>-0.23957207649736603</v>
      </c>
      <c r="AP39">
        <v>-1.32743572792135</v>
      </c>
      <c r="AQ39" t="s">
        <v>323</v>
      </c>
      <c r="AR39">
        <v>2.3238653846153801</v>
      </c>
      <c r="AS39">
        <v>1.5728</v>
      </c>
      <c r="AT39">
        <f t="shared" si="27"/>
        <v>-0.47753394240550606</v>
      </c>
      <c r="AU39">
        <v>0.5</v>
      </c>
      <c r="AV39">
        <f t="shared" si="28"/>
        <v>84.300383455122599</v>
      </c>
      <c r="AW39">
        <f t="shared" si="29"/>
        <v>3.1894922412232067</v>
      </c>
      <c r="AX39">
        <f t="shared" si="30"/>
        <v>-20.128147228810295</v>
      </c>
      <c r="AY39">
        <f t="shared" si="31"/>
        <v>1</v>
      </c>
      <c r="AZ39">
        <f t="shared" si="32"/>
        <v>5.3581345469788377E-2</v>
      </c>
      <c r="BA39">
        <f t="shared" si="33"/>
        <v>0.1948118006103764</v>
      </c>
      <c r="BB39" t="s">
        <v>253</v>
      </c>
      <c r="BC39">
        <v>0</v>
      </c>
      <c r="BD39">
        <f t="shared" si="34"/>
        <v>1.5728</v>
      </c>
      <c r="BE39">
        <f t="shared" si="35"/>
        <v>-0.47753394240550617</v>
      </c>
      <c r="BF39">
        <f t="shared" si="36"/>
        <v>0.16304810557684121</v>
      </c>
      <c r="BG39">
        <f t="shared" si="37"/>
        <v>0.99267983956647243</v>
      </c>
      <c r="BH39">
        <f t="shared" si="38"/>
        <v>-0.68058059169777174</v>
      </c>
      <c r="BI39">
        <f t="shared" si="39"/>
        <v>100.00075624999999</v>
      </c>
      <c r="BJ39">
        <f t="shared" si="40"/>
        <v>84.300383455122599</v>
      </c>
      <c r="BK39">
        <f t="shared" si="41"/>
        <v>0.84299745938293946</v>
      </c>
      <c r="BL39">
        <f t="shared" si="42"/>
        <v>0.19599491876587885</v>
      </c>
      <c r="BM39">
        <v>0.71228603259476697</v>
      </c>
      <c r="BN39">
        <v>0.5</v>
      </c>
      <c r="BO39" t="s">
        <v>254</v>
      </c>
      <c r="BP39">
        <v>1684923337.05</v>
      </c>
      <c r="BQ39">
        <v>400.02518750000002</v>
      </c>
      <c r="BR39">
        <v>400.76384374999998</v>
      </c>
      <c r="BS39">
        <v>16.943212500000001</v>
      </c>
      <c r="BT39">
        <v>16.244553124999999</v>
      </c>
      <c r="BU39">
        <v>500.00900000000001</v>
      </c>
      <c r="BV39">
        <v>95.457865624999997</v>
      </c>
      <c r="BW39">
        <v>0.19996628124999999</v>
      </c>
      <c r="BX39">
        <v>28.9580625</v>
      </c>
      <c r="BY39">
        <v>28.073665625</v>
      </c>
      <c r="BZ39">
        <v>999.9</v>
      </c>
      <c r="CA39">
        <v>9990.46875</v>
      </c>
      <c r="CB39">
        <v>0</v>
      </c>
      <c r="CC39">
        <v>70.228528124999997</v>
      </c>
      <c r="CD39">
        <v>100.00075624999999</v>
      </c>
      <c r="CE39">
        <v>0.90007550000000003</v>
      </c>
      <c r="CF39">
        <v>9.9924315624999996E-2</v>
      </c>
      <c r="CG39">
        <v>0</v>
      </c>
      <c r="CH39">
        <v>2.3143281249999998</v>
      </c>
      <c r="CI39">
        <v>0</v>
      </c>
      <c r="CJ39">
        <v>66.846059374999996</v>
      </c>
      <c r="CK39">
        <v>914.36940625</v>
      </c>
      <c r="CL39">
        <v>38.905999999999999</v>
      </c>
      <c r="CM39">
        <v>42.694875000000003</v>
      </c>
      <c r="CN39">
        <v>40.909875</v>
      </c>
      <c r="CO39">
        <v>41.210625</v>
      </c>
      <c r="CP39">
        <v>39.409875</v>
      </c>
      <c r="CQ39">
        <v>90.008750000000006</v>
      </c>
      <c r="CR39">
        <v>9.9915625000000006</v>
      </c>
      <c r="CS39">
        <v>0</v>
      </c>
      <c r="CT39">
        <v>59.200000047683702</v>
      </c>
      <c r="CU39">
        <v>2.3238653846153801</v>
      </c>
      <c r="CV39">
        <v>-0.26915213457009601</v>
      </c>
      <c r="CW39">
        <v>-3.47811282678065</v>
      </c>
      <c r="CX39">
        <v>66.773792307692304</v>
      </c>
      <c r="CY39">
        <v>15</v>
      </c>
      <c r="CZ39">
        <v>1684921956.5999999</v>
      </c>
      <c r="DA39" t="s">
        <v>255</v>
      </c>
      <c r="DB39">
        <v>2</v>
      </c>
      <c r="DC39">
        <v>-3.738</v>
      </c>
      <c r="DD39">
        <v>0.36899999999999999</v>
      </c>
      <c r="DE39">
        <v>402</v>
      </c>
      <c r="DF39">
        <v>15</v>
      </c>
      <c r="DG39">
        <v>1.62</v>
      </c>
      <c r="DH39">
        <v>0.39</v>
      </c>
      <c r="DI39">
        <v>-0.74978579245282995</v>
      </c>
      <c r="DJ39">
        <v>3.9273691340118599E-2</v>
      </c>
      <c r="DK39">
        <v>8.6438950163304704E-2</v>
      </c>
      <c r="DL39">
        <v>1</v>
      </c>
      <c r="DM39">
        <v>2.3404659090909101</v>
      </c>
      <c r="DN39">
        <v>-0.221804860819414</v>
      </c>
      <c r="DO39">
        <v>0.144249800603583</v>
      </c>
      <c r="DP39">
        <v>1</v>
      </c>
      <c r="DQ39">
        <v>0.68088133962264097</v>
      </c>
      <c r="DR39">
        <v>0.21291293662313299</v>
      </c>
      <c r="DS39">
        <v>2.9342077844999599E-2</v>
      </c>
      <c r="DT39">
        <v>0</v>
      </c>
      <c r="DU39">
        <v>2</v>
      </c>
      <c r="DV39">
        <v>3</v>
      </c>
      <c r="DW39" t="s">
        <v>260</v>
      </c>
      <c r="DX39">
        <v>100</v>
      </c>
      <c r="DY39">
        <v>100</v>
      </c>
      <c r="DZ39">
        <v>-3.738</v>
      </c>
      <c r="EA39">
        <v>0.36899999999999999</v>
      </c>
      <c r="EB39">
        <v>2</v>
      </c>
      <c r="EC39">
        <v>515.04100000000005</v>
      </c>
      <c r="ED39">
        <v>422.51400000000001</v>
      </c>
      <c r="EE39">
        <v>27.8703</v>
      </c>
      <c r="EF39">
        <v>29.797499999999999</v>
      </c>
      <c r="EG39">
        <v>30.0001</v>
      </c>
      <c r="EH39">
        <v>29.948799999999999</v>
      </c>
      <c r="EI39">
        <v>29.979900000000001</v>
      </c>
      <c r="EJ39">
        <v>20.1235</v>
      </c>
      <c r="EK39">
        <v>25.885999999999999</v>
      </c>
      <c r="EL39">
        <v>0</v>
      </c>
      <c r="EM39">
        <v>27.906199999999998</v>
      </c>
      <c r="EN39">
        <v>400.82</v>
      </c>
      <c r="EO39">
        <v>16.071999999999999</v>
      </c>
      <c r="EP39">
        <v>100.455</v>
      </c>
      <c r="EQ39">
        <v>90.302300000000002</v>
      </c>
    </row>
    <row r="40" spans="1:147" x14ac:dyDescent="0.3">
      <c r="A40">
        <v>24</v>
      </c>
      <c r="B40">
        <v>1684923405.3</v>
      </c>
      <c r="C40">
        <v>1380.0999999046301</v>
      </c>
      <c r="D40" t="s">
        <v>324</v>
      </c>
      <c r="E40" t="s">
        <v>325</v>
      </c>
      <c r="F40">
        <v>1684923397.05</v>
      </c>
      <c r="G40">
        <f t="shared" si="0"/>
        <v>4.9329285885341082E-3</v>
      </c>
      <c r="H40">
        <f t="shared" si="1"/>
        <v>3.6236898816274135</v>
      </c>
      <c r="I40">
        <f t="shared" si="2"/>
        <v>400.02640624999998</v>
      </c>
      <c r="J40">
        <f t="shared" si="3"/>
        <v>358.49729464057634</v>
      </c>
      <c r="K40">
        <f t="shared" si="4"/>
        <v>34.293172009786758</v>
      </c>
      <c r="L40">
        <f t="shared" si="5"/>
        <v>38.265768146846703</v>
      </c>
      <c r="M40">
        <f t="shared" si="6"/>
        <v>0.21821735726165087</v>
      </c>
      <c r="N40">
        <f t="shared" si="7"/>
        <v>3.3583995740717549</v>
      </c>
      <c r="O40">
        <f t="shared" si="8"/>
        <v>0.21063516808697016</v>
      </c>
      <c r="P40">
        <f t="shared" si="9"/>
        <v>0.13230626163894435</v>
      </c>
      <c r="Q40">
        <f t="shared" si="10"/>
        <v>16.522706341365534</v>
      </c>
      <c r="R40">
        <f t="shared" si="11"/>
        <v>27.71577911920561</v>
      </c>
      <c r="S40">
        <f t="shared" si="12"/>
        <v>27.913578125000001</v>
      </c>
      <c r="T40">
        <f t="shared" si="13"/>
        <v>3.7757628696467656</v>
      </c>
      <c r="U40">
        <f t="shared" si="14"/>
        <v>40.306105832479503</v>
      </c>
      <c r="V40">
        <f t="shared" si="15"/>
        <v>1.5984469418606251</v>
      </c>
      <c r="W40">
        <f t="shared" si="16"/>
        <v>3.9657687311795904</v>
      </c>
      <c r="X40">
        <f t="shared" si="17"/>
        <v>2.1773159277861405</v>
      </c>
      <c r="Y40">
        <f t="shared" si="18"/>
        <v>-217.54215075435417</v>
      </c>
      <c r="Z40">
        <f t="shared" si="19"/>
        <v>152.86730134608015</v>
      </c>
      <c r="AA40">
        <f t="shared" si="20"/>
        <v>9.95511255074228</v>
      </c>
      <c r="AB40">
        <f t="shared" si="21"/>
        <v>-38.197030516166194</v>
      </c>
      <c r="AC40">
        <v>-3.9562673153154801E-2</v>
      </c>
      <c r="AD40">
        <v>4.44125664949402E-2</v>
      </c>
      <c r="AE40">
        <v>3.3468373005903</v>
      </c>
      <c r="AF40">
        <v>0</v>
      </c>
      <c r="AG40">
        <v>0</v>
      </c>
      <c r="AH40">
        <f t="shared" si="22"/>
        <v>1</v>
      </c>
      <c r="AI40">
        <f t="shared" si="23"/>
        <v>0</v>
      </c>
      <c r="AJ40">
        <f t="shared" si="24"/>
        <v>50155.887624264047</v>
      </c>
      <c r="AK40" t="s">
        <v>251</v>
      </c>
      <c r="AL40">
        <v>2.3294038461538502</v>
      </c>
      <c r="AM40">
        <v>1.8792</v>
      </c>
      <c r="AN40">
        <f t="shared" si="25"/>
        <v>-0.45020384615385023</v>
      </c>
      <c r="AO40">
        <f t="shared" si="26"/>
        <v>-0.23957207649736603</v>
      </c>
      <c r="AP40">
        <v>-1.32743572792135</v>
      </c>
      <c r="AQ40" t="s">
        <v>326</v>
      </c>
      <c r="AR40">
        <v>2.3523269230769199</v>
      </c>
      <c r="AS40">
        <v>1.8415999999999999</v>
      </c>
      <c r="AT40">
        <f t="shared" si="27"/>
        <v>-0.27732782530241096</v>
      </c>
      <c r="AU40">
        <v>0.5</v>
      </c>
      <c r="AV40">
        <f t="shared" si="28"/>
        <v>84.300457638534922</v>
      </c>
      <c r="AW40">
        <f t="shared" si="29"/>
        <v>3.6236898816274135</v>
      </c>
      <c r="AX40">
        <f t="shared" si="30"/>
        <v>-11.689431294446454</v>
      </c>
      <c r="AY40">
        <f t="shared" si="31"/>
        <v>1</v>
      </c>
      <c r="AZ40">
        <f t="shared" si="32"/>
        <v>5.873189479917526E-2</v>
      </c>
      <c r="BA40">
        <f t="shared" si="33"/>
        <v>2.0417028670721156E-2</v>
      </c>
      <c r="BB40" t="s">
        <v>253</v>
      </c>
      <c r="BC40">
        <v>0</v>
      </c>
      <c r="BD40">
        <f t="shared" si="34"/>
        <v>1.8415999999999999</v>
      </c>
      <c r="BE40">
        <f t="shared" si="35"/>
        <v>-0.27732782530241096</v>
      </c>
      <c r="BF40">
        <f t="shared" si="36"/>
        <v>2.0008514261387868E-2</v>
      </c>
      <c r="BG40">
        <f t="shared" si="37"/>
        <v>1.0469924070993075</v>
      </c>
      <c r="BH40">
        <f t="shared" si="38"/>
        <v>-8.3517722740980002E-2</v>
      </c>
      <c r="BI40">
        <f t="shared" si="39"/>
        <v>100.00067187499999</v>
      </c>
      <c r="BJ40">
        <f t="shared" si="40"/>
        <v>84.300457638534922</v>
      </c>
      <c r="BK40">
        <f t="shared" si="41"/>
        <v>0.84299891248640602</v>
      </c>
      <c r="BL40">
        <f t="shared" si="42"/>
        <v>0.19599782497281215</v>
      </c>
      <c r="BM40">
        <v>0.71228603259476697</v>
      </c>
      <c r="BN40">
        <v>0.5</v>
      </c>
      <c r="BO40" t="s">
        <v>254</v>
      </c>
      <c r="BP40">
        <v>1684923397.05</v>
      </c>
      <c r="BQ40">
        <v>400.02640624999998</v>
      </c>
      <c r="BR40">
        <v>400.82371875000001</v>
      </c>
      <c r="BS40">
        <v>16.71</v>
      </c>
      <c r="BT40">
        <v>16.019028124999998</v>
      </c>
      <c r="BU40">
        <v>500.01209375000002</v>
      </c>
      <c r="BV40">
        <v>95.458021875</v>
      </c>
      <c r="BW40">
        <v>0.20008356250000001</v>
      </c>
      <c r="BX40">
        <v>28.757878125000001</v>
      </c>
      <c r="BY40">
        <v>27.913578125000001</v>
      </c>
      <c r="BZ40">
        <v>999.9</v>
      </c>
      <c r="CA40">
        <v>9994.6875</v>
      </c>
      <c r="CB40">
        <v>0</v>
      </c>
      <c r="CC40">
        <v>70.258956249999997</v>
      </c>
      <c r="CD40">
        <v>100.00067187499999</v>
      </c>
      <c r="CE40">
        <v>0.90001740625000004</v>
      </c>
      <c r="CF40">
        <v>9.9982525000000003E-2</v>
      </c>
      <c r="CG40">
        <v>0</v>
      </c>
      <c r="CH40">
        <v>2.3556593750000001</v>
      </c>
      <c r="CI40">
        <v>0</v>
      </c>
      <c r="CJ40">
        <v>64.118465624999999</v>
      </c>
      <c r="CK40">
        <v>914.34934375</v>
      </c>
      <c r="CL40">
        <v>38.640437499999997</v>
      </c>
      <c r="CM40">
        <v>42.597437499999998</v>
      </c>
      <c r="CN40">
        <v>40.675375000000003</v>
      </c>
      <c r="CO40">
        <v>41.140500000000003</v>
      </c>
      <c r="CP40">
        <v>39.179312500000002</v>
      </c>
      <c r="CQ40">
        <v>90.002499999999998</v>
      </c>
      <c r="CR40">
        <v>9.9962499999999999</v>
      </c>
      <c r="CS40">
        <v>0</v>
      </c>
      <c r="CT40">
        <v>59</v>
      </c>
      <c r="CU40">
        <v>2.3523269230769199</v>
      </c>
      <c r="CV40">
        <v>0.45043076743587901</v>
      </c>
      <c r="CW40">
        <v>-5.2830734791662097</v>
      </c>
      <c r="CX40">
        <v>64.081957692307697</v>
      </c>
      <c r="CY40">
        <v>15</v>
      </c>
      <c r="CZ40">
        <v>1684921956.5999999</v>
      </c>
      <c r="DA40" t="s">
        <v>255</v>
      </c>
      <c r="DB40">
        <v>2</v>
      </c>
      <c r="DC40">
        <v>-3.738</v>
      </c>
      <c r="DD40">
        <v>0.36899999999999999</v>
      </c>
      <c r="DE40">
        <v>402</v>
      </c>
      <c r="DF40">
        <v>15</v>
      </c>
      <c r="DG40">
        <v>1.62</v>
      </c>
      <c r="DH40">
        <v>0.39</v>
      </c>
      <c r="DI40">
        <v>-0.80195943396226399</v>
      </c>
      <c r="DJ40">
        <v>0.102710507982539</v>
      </c>
      <c r="DK40">
        <v>9.6336326676929804E-2</v>
      </c>
      <c r="DL40">
        <v>1</v>
      </c>
      <c r="DM40">
        <v>2.3474113636363598</v>
      </c>
      <c r="DN40">
        <v>3.0546383206329901E-2</v>
      </c>
      <c r="DO40">
        <v>0.199443709552241</v>
      </c>
      <c r="DP40">
        <v>1</v>
      </c>
      <c r="DQ40">
        <v>0.69657947169811296</v>
      </c>
      <c r="DR40">
        <v>-5.1262786647318002E-2</v>
      </c>
      <c r="DS40">
        <v>1.52438466368215E-2</v>
      </c>
      <c r="DT40">
        <v>1</v>
      </c>
      <c r="DU40">
        <v>3</v>
      </c>
      <c r="DV40">
        <v>3</v>
      </c>
      <c r="DW40" t="s">
        <v>256</v>
      </c>
      <c r="DX40">
        <v>100</v>
      </c>
      <c r="DY40">
        <v>100</v>
      </c>
      <c r="DZ40">
        <v>-3.738</v>
      </c>
      <c r="EA40">
        <v>0.36899999999999999</v>
      </c>
      <c r="EB40">
        <v>2</v>
      </c>
      <c r="EC40">
        <v>514.97400000000005</v>
      </c>
      <c r="ED40">
        <v>421.77199999999999</v>
      </c>
      <c r="EE40">
        <v>28.142499999999998</v>
      </c>
      <c r="EF40">
        <v>29.838699999999999</v>
      </c>
      <c r="EG40">
        <v>30.0002</v>
      </c>
      <c r="EH40">
        <v>29.971900000000002</v>
      </c>
      <c r="EI40">
        <v>29.997900000000001</v>
      </c>
      <c r="EJ40">
        <v>20.122199999999999</v>
      </c>
      <c r="EK40">
        <v>27.0106</v>
      </c>
      <c r="EL40">
        <v>0</v>
      </c>
      <c r="EM40">
        <v>28.128299999999999</v>
      </c>
      <c r="EN40">
        <v>400.83600000000001</v>
      </c>
      <c r="EO40">
        <v>15.8805</v>
      </c>
      <c r="EP40">
        <v>100.453</v>
      </c>
      <c r="EQ40">
        <v>90.295299999999997</v>
      </c>
    </row>
    <row r="41" spans="1:147" x14ac:dyDescent="0.3">
      <c r="A41">
        <v>25</v>
      </c>
      <c r="B41">
        <v>1684923465.3</v>
      </c>
      <c r="C41">
        <v>1440.0999999046301</v>
      </c>
      <c r="D41" t="s">
        <v>327</v>
      </c>
      <c r="E41" t="s">
        <v>328</v>
      </c>
      <c r="F41">
        <v>1684923457.05</v>
      </c>
      <c r="G41">
        <f t="shared" si="0"/>
        <v>4.7632919849162443E-3</v>
      </c>
      <c r="H41">
        <f t="shared" si="1"/>
        <v>3.4910944256338112</v>
      </c>
      <c r="I41">
        <f t="shared" si="2"/>
        <v>400.01709375000002</v>
      </c>
      <c r="J41">
        <f t="shared" si="3"/>
        <v>358.28359379228817</v>
      </c>
      <c r="K41">
        <f t="shared" si="4"/>
        <v>34.27289689721654</v>
      </c>
      <c r="L41">
        <f t="shared" si="5"/>
        <v>38.26506390121245</v>
      </c>
      <c r="M41">
        <f t="shared" si="6"/>
        <v>0.20908952629585953</v>
      </c>
      <c r="N41">
        <f t="shared" si="7"/>
        <v>3.354983154391078</v>
      </c>
      <c r="O41">
        <f t="shared" si="8"/>
        <v>0.202110633994116</v>
      </c>
      <c r="P41">
        <f t="shared" si="9"/>
        <v>0.12692676685551518</v>
      </c>
      <c r="Q41">
        <f t="shared" si="10"/>
        <v>16.524169980713747</v>
      </c>
      <c r="R41">
        <f t="shared" si="11"/>
        <v>27.72075518180791</v>
      </c>
      <c r="S41">
        <f t="shared" si="12"/>
        <v>27.923059375000001</v>
      </c>
      <c r="T41">
        <f t="shared" si="13"/>
        <v>3.7778516712706387</v>
      </c>
      <c r="U41">
        <f t="shared" si="14"/>
        <v>40.083832499855987</v>
      </c>
      <c r="V41">
        <f t="shared" si="15"/>
        <v>1.5866089160513992</v>
      </c>
      <c r="W41">
        <f t="shared" si="16"/>
        <v>3.9582265893788962</v>
      </c>
      <c r="X41">
        <f t="shared" si="17"/>
        <v>2.1912427552192395</v>
      </c>
      <c r="Y41">
        <f t="shared" si="18"/>
        <v>-210.06117653480638</v>
      </c>
      <c r="Z41">
        <f t="shared" si="19"/>
        <v>145.05800300532982</v>
      </c>
      <c r="AA41">
        <f t="shared" si="20"/>
        <v>9.4550694264156068</v>
      </c>
      <c r="AB41">
        <f t="shared" si="21"/>
        <v>-39.023934122347185</v>
      </c>
      <c r="AC41">
        <v>-3.9512145385840601E-2</v>
      </c>
      <c r="AD41">
        <v>4.4355844649654599E-2</v>
      </c>
      <c r="AE41">
        <v>3.3434356477546698</v>
      </c>
      <c r="AF41">
        <v>0</v>
      </c>
      <c r="AG41">
        <v>0</v>
      </c>
      <c r="AH41">
        <f t="shared" si="22"/>
        <v>1</v>
      </c>
      <c r="AI41">
        <f t="shared" si="23"/>
        <v>0</v>
      </c>
      <c r="AJ41">
        <f t="shared" si="24"/>
        <v>50099.890255291932</v>
      </c>
      <c r="AK41" t="s">
        <v>251</v>
      </c>
      <c r="AL41">
        <v>2.3294038461538502</v>
      </c>
      <c r="AM41">
        <v>1.8792</v>
      </c>
      <c r="AN41">
        <f t="shared" si="25"/>
        <v>-0.45020384615385023</v>
      </c>
      <c r="AO41">
        <f t="shared" si="26"/>
        <v>-0.23957207649736603</v>
      </c>
      <c r="AP41">
        <v>-1.32743572792135</v>
      </c>
      <c r="AQ41" t="s">
        <v>329</v>
      </c>
      <c r="AR41">
        <v>2.31532692307692</v>
      </c>
      <c r="AS41">
        <v>1.764</v>
      </c>
      <c r="AT41">
        <f t="shared" si="27"/>
        <v>-0.31254360718646268</v>
      </c>
      <c r="AU41">
        <v>0.5</v>
      </c>
      <c r="AV41">
        <f t="shared" si="28"/>
        <v>84.304433168044525</v>
      </c>
      <c r="AW41">
        <f t="shared" si="29"/>
        <v>3.4910944256338112</v>
      </c>
      <c r="AX41">
        <f t="shared" si="30"/>
        <v>-13.174405822075352</v>
      </c>
      <c r="AY41">
        <f t="shared" si="31"/>
        <v>1</v>
      </c>
      <c r="AZ41">
        <f t="shared" si="32"/>
        <v>5.7156308066864725E-2</v>
      </c>
      <c r="BA41">
        <f t="shared" si="33"/>
        <v>6.530612244897957E-2</v>
      </c>
      <c r="BB41" t="s">
        <v>253</v>
      </c>
      <c r="BC41">
        <v>0</v>
      </c>
      <c r="BD41">
        <f t="shared" si="34"/>
        <v>1.764</v>
      </c>
      <c r="BE41">
        <f t="shared" si="35"/>
        <v>-0.31254360718646257</v>
      </c>
      <c r="BF41">
        <f t="shared" si="36"/>
        <v>6.1302681992337148E-2</v>
      </c>
      <c r="BG41">
        <f t="shared" si="37"/>
        <v>0.97510288765687003</v>
      </c>
      <c r="BH41">
        <f t="shared" si="38"/>
        <v>-0.2558840866957679</v>
      </c>
      <c r="BI41">
        <f t="shared" si="39"/>
        <v>100.00490625</v>
      </c>
      <c r="BJ41">
        <f t="shared" si="40"/>
        <v>84.304433168044525</v>
      </c>
      <c r="BK41">
        <f t="shared" si="41"/>
        <v>0.8430029718471389</v>
      </c>
      <c r="BL41">
        <f t="shared" si="42"/>
        <v>0.19600594369427787</v>
      </c>
      <c r="BM41">
        <v>0.71228603259476697</v>
      </c>
      <c r="BN41">
        <v>0.5</v>
      </c>
      <c r="BO41" t="s">
        <v>254</v>
      </c>
      <c r="BP41">
        <v>1684923457.05</v>
      </c>
      <c r="BQ41">
        <v>400.01709375000002</v>
      </c>
      <c r="BR41">
        <v>400.78584375000003</v>
      </c>
      <c r="BS41">
        <v>16.586165625</v>
      </c>
      <c r="BT41">
        <v>15.918871875000001</v>
      </c>
      <c r="BU41">
        <v>500.01253124999999</v>
      </c>
      <c r="BV41">
        <v>95.458478124999999</v>
      </c>
      <c r="BW41">
        <v>0.20009371875000001</v>
      </c>
      <c r="BX41">
        <v>28.725043750000001</v>
      </c>
      <c r="BY41">
        <v>27.923059375000001</v>
      </c>
      <c r="BZ41">
        <v>999.9</v>
      </c>
      <c r="CA41">
        <v>9981.875</v>
      </c>
      <c r="CB41">
        <v>0</v>
      </c>
      <c r="CC41">
        <v>70.258956249999997</v>
      </c>
      <c r="CD41">
        <v>100.00490625</v>
      </c>
      <c r="CE41">
        <v>0.89987300000000003</v>
      </c>
      <c r="CF41">
        <v>0.10012699999999999</v>
      </c>
      <c r="CG41">
        <v>0</v>
      </c>
      <c r="CH41">
        <v>2.2861218750000001</v>
      </c>
      <c r="CI41">
        <v>0</v>
      </c>
      <c r="CJ41">
        <v>62.236028124999997</v>
      </c>
      <c r="CK41">
        <v>914.34334375000003</v>
      </c>
      <c r="CL41">
        <v>38.398249999999997</v>
      </c>
      <c r="CM41">
        <v>42.456687500000001</v>
      </c>
      <c r="CN41">
        <v>40.456687500000001</v>
      </c>
      <c r="CO41">
        <v>41.03875</v>
      </c>
      <c r="CP41">
        <v>38.980312499999997</v>
      </c>
      <c r="CQ41">
        <v>89.990937500000001</v>
      </c>
      <c r="CR41">
        <v>10.01</v>
      </c>
      <c r="CS41">
        <v>0</v>
      </c>
      <c r="CT41">
        <v>59.400000095367403</v>
      </c>
      <c r="CU41">
        <v>2.31532692307692</v>
      </c>
      <c r="CV41">
        <v>0.37406838302871698</v>
      </c>
      <c r="CW41">
        <v>-0.29183932352310898</v>
      </c>
      <c r="CX41">
        <v>62.176903846153799</v>
      </c>
      <c r="CY41">
        <v>15</v>
      </c>
      <c r="CZ41">
        <v>1684921956.5999999</v>
      </c>
      <c r="DA41" t="s">
        <v>255</v>
      </c>
      <c r="DB41">
        <v>2</v>
      </c>
      <c r="DC41">
        <v>-3.738</v>
      </c>
      <c r="DD41">
        <v>0.36899999999999999</v>
      </c>
      <c r="DE41">
        <v>402</v>
      </c>
      <c r="DF41">
        <v>15</v>
      </c>
      <c r="DG41">
        <v>1.62</v>
      </c>
      <c r="DH41">
        <v>0.39</v>
      </c>
      <c r="DI41">
        <v>-0.77994175471698102</v>
      </c>
      <c r="DJ41">
        <v>0.128729714562166</v>
      </c>
      <c r="DK41">
        <v>0.101952447091197</v>
      </c>
      <c r="DL41">
        <v>1</v>
      </c>
      <c r="DM41">
        <v>2.33005</v>
      </c>
      <c r="DN41">
        <v>-0.152459285295833</v>
      </c>
      <c r="DO41">
        <v>0.169205851634253</v>
      </c>
      <c r="DP41">
        <v>1</v>
      </c>
      <c r="DQ41">
        <v>0.67041022641509396</v>
      </c>
      <c r="DR41">
        <v>-3.2535510401548097E-2</v>
      </c>
      <c r="DS41">
        <v>4.8410354873978899E-3</v>
      </c>
      <c r="DT41">
        <v>1</v>
      </c>
      <c r="DU41">
        <v>3</v>
      </c>
      <c r="DV41">
        <v>3</v>
      </c>
      <c r="DW41" t="s">
        <v>256</v>
      </c>
      <c r="DX41">
        <v>100</v>
      </c>
      <c r="DY41">
        <v>100</v>
      </c>
      <c r="DZ41">
        <v>-3.738</v>
      </c>
      <c r="EA41">
        <v>0.36899999999999999</v>
      </c>
      <c r="EB41">
        <v>2</v>
      </c>
      <c r="EC41">
        <v>515.41499999999996</v>
      </c>
      <c r="ED41">
        <v>421.69</v>
      </c>
      <c r="EE41">
        <v>28.6706</v>
      </c>
      <c r="EF41">
        <v>29.869599999999998</v>
      </c>
      <c r="EG41">
        <v>30.0002</v>
      </c>
      <c r="EH41">
        <v>29.995000000000001</v>
      </c>
      <c r="EI41">
        <v>30.020900000000001</v>
      </c>
      <c r="EJ41">
        <v>20.121400000000001</v>
      </c>
      <c r="EK41">
        <v>27.309100000000001</v>
      </c>
      <c r="EL41">
        <v>0</v>
      </c>
      <c r="EM41">
        <v>28.6541</v>
      </c>
      <c r="EN41">
        <v>400.81900000000002</v>
      </c>
      <c r="EO41">
        <v>15.916600000000001</v>
      </c>
      <c r="EP41">
        <v>100.449</v>
      </c>
      <c r="EQ41">
        <v>90.290599999999998</v>
      </c>
    </row>
    <row r="42" spans="1:147" x14ac:dyDescent="0.3">
      <c r="A42">
        <v>26</v>
      </c>
      <c r="B42">
        <v>1684923525.3</v>
      </c>
      <c r="C42">
        <v>1500.0999999046301</v>
      </c>
      <c r="D42" t="s">
        <v>330</v>
      </c>
      <c r="E42" t="s">
        <v>331</v>
      </c>
      <c r="F42">
        <v>1684923517.05</v>
      </c>
      <c r="G42">
        <f t="shared" si="0"/>
        <v>4.5547079219241298E-3</v>
      </c>
      <c r="H42">
        <f t="shared" si="1"/>
        <v>3.591229017358927</v>
      </c>
      <c r="I42">
        <f t="shared" si="2"/>
        <v>400.01918749999999</v>
      </c>
      <c r="J42">
        <f t="shared" si="3"/>
        <v>355.97814721714082</v>
      </c>
      <c r="K42">
        <f t="shared" si="4"/>
        <v>34.052743624397792</v>
      </c>
      <c r="L42">
        <f t="shared" si="5"/>
        <v>38.265693956961819</v>
      </c>
      <c r="M42">
        <f t="shared" si="6"/>
        <v>0.19842771511942864</v>
      </c>
      <c r="N42">
        <f t="shared" si="7"/>
        <v>3.3594479839204885</v>
      </c>
      <c r="O42">
        <f t="shared" si="8"/>
        <v>0.19213895558751656</v>
      </c>
      <c r="P42">
        <f t="shared" si="9"/>
        <v>0.12063526446993504</v>
      </c>
      <c r="Q42">
        <f t="shared" si="10"/>
        <v>16.523686889546958</v>
      </c>
      <c r="R42">
        <f t="shared" si="11"/>
        <v>27.818500678085062</v>
      </c>
      <c r="S42">
        <f t="shared" si="12"/>
        <v>27.980628124999999</v>
      </c>
      <c r="T42">
        <f t="shared" si="13"/>
        <v>3.7905562254038347</v>
      </c>
      <c r="U42">
        <f t="shared" si="14"/>
        <v>39.971680668183723</v>
      </c>
      <c r="V42">
        <f t="shared" si="15"/>
        <v>1.5866515475338303</v>
      </c>
      <c r="W42">
        <f t="shared" si="16"/>
        <v>3.9694391654558525</v>
      </c>
      <c r="X42">
        <f t="shared" si="17"/>
        <v>2.2039046778700042</v>
      </c>
      <c r="Y42">
        <f t="shared" si="18"/>
        <v>-200.86261935685411</v>
      </c>
      <c r="Z42">
        <f t="shared" si="19"/>
        <v>143.66176671027236</v>
      </c>
      <c r="AA42">
        <f t="shared" si="20"/>
        <v>9.3565677077525446</v>
      </c>
      <c r="AB42">
        <f t="shared" si="21"/>
        <v>-31.320598049282239</v>
      </c>
      <c r="AC42">
        <v>-3.95781830031052E-2</v>
      </c>
      <c r="AD42">
        <v>4.4429977660246998E-2</v>
      </c>
      <c r="AE42">
        <v>3.3478811776531399</v>
      </c>
      <c r="AF42">
        <v>0</v>
      </c>
      <c r="AG42">
        <v>0</v>
      </c>
      <c r="AH42">
        <f t="shared" si="22"/>
        <v>1</v>
      </c>
      <c r="AI42">
        <f t="shared" si="23"/>
        <v>0</v>
      </c>
      <c r="AJ42">
        <f t="shared" si="24"/>
        <v>50172.129098807942</v>
      </c>
      <c r="AK42" t="s">
        <v>251</v>
      </c>
      <c r="AL42">
        <v>2.3294038461538502</v>
      </c>
      <c r="AM42">
        <v>1.8792</v>
      </c>
      <c r="AN42">
        <f t="shared" si="25"/>
        <v>-0.45020384615385023</v>
      </c>
      <c r="AO42">
        <f t="shared" si="26"/>
        <v>-0.23957207649736603</v>
      </c>
      <c r="AP42">
        <v>-1.32743572792135</v>
      </c>
      <c r="AQ42" t="s">
        <v>332</v>
      </c>
      <c r="AR42">
        <v>2.3082730769230801</v>
      </c>
      <c r="AS42">
        <v>1.8196000000000001</v>
      </c>
      <c r="AT42">
        <f t="shared" si="27"/>
        <v>-0.26856071495003309</v>
      </c>
      <c r="AU42">
        <v>0.5</v>
      </c>
      <c r="AV42">
        <f t="shared" si="28"/>
        <v>84.301960419640324</v>
      </c>
      <c r="AW42">
        <f t="shared" si="29"/>
        <v>3.591229017358927</v>
      </c>
      <c r="AX42">
        <f t="shared" si="30"/>
        <v>-11.320097380993998</v>
      </c>
      <c r="AY42">
        <f t="shared" si="31"/>
        <v>1</v>
      </c>
      <c r="AZ42">
        <f t="shared" si="32"/>
        <v>5.8345793155889017E-2</v>
      </c>
      <c r="BA42">
        <f t="shared" si="33"/>
        <v>3.2754451527808238E-2</v>
      </c>
      <c r="BB42" t="s">
        <v>253</v>
      </c>
      <c r="BC42">
        <v>0</v>
      </c>
      <c r="BD42">
        <f t="shared" si="34"/>
        <v>1.8196000000000001</v>
      </c>
      <c r="BE42">
        <f t="shared" si="35"/>
        <v>-0.26856071495003297</v>
      </c>
      <c r="BF42">
        <f t="shared" si="36"/>
        <v>3.1715623669646593E-2</v>
      </c>
      <c r="BG42">
        <f t="shared" si="37"/>
        <v>0.95855117730046868</v>
      </c>
      <c r="BH42">
        <f t="shared" si="38"/>
        <v>-0.13238447540857412</v>
      </c>
      <c r="BI42">
        <f t="shared" si="39"/>
        <v>100.001971875</v>
      </c>
      <c r="BJ42">
        <f t="shared" si="40"/>
        <v>84.301960419640324</v>
      </c>
      <c r="BK42">
        <f t="shared" si="41"/>
        <v>0.84300298123136719</v>
      </c>
      <c r="BL42">
        <f t="shared" si="42"/>
        <v>0.19600596246273461</v>
      </c>
      <c r="BM42">
        <v>0.71228603259476697</v>
      </c>
      <c r="BN42">
        <v>0.5</v>
      </c>
      <c r="BO42" t="s">
        <v>254</v>
      </c>
      <c r="BP42">
        <v>1684923517.05</v>
      </c>
      <c r="BQ42">
        <v>400.01918749999999</v>
      </c>
      <c r="BR42">
        <v>400.79031250000003</v>
      </c>
      <c r="BS42">
        <v>16.586424999999998</v>
      </c>
      <c r="BT42">
        <v>15.94835625</v>
      </c>
      <c r="BU42">
        <v>500.01575000000003</v>
      </c>
      <c r="BV42">
        <v>95.459628124999995</v>
      </c>
      <c r="BW42">
        <v>0.20001809374999999</v>
      </c>
      <c r="BX42">
        <v>28.773837499999999</v>
      </c>
      <c r="BY42">
        <v>27.980628124999999</v>
      </c>
      <c r="BZ42">
        <v>999.9</v>
      </c>
      <c r="CA42">
        <v>9998.4375</v>
      </c>
      <c r="CB42">
        <v>0</v>
      </c>
      <c r="CC42">
        <v>70.262299999999996</v>
      </c>
      <c r="CD42">
        <v>100.001971875</v>
      </c>
      <c r="CE42">
        <v>0.89988090624999995</v>
      </c>
      <c r="CF42">
        <v>0.1001191</v>
      </c>
      <c r="CG42">
        <v>0</v>
      </c>
      <c r="CH42">
        <v>2.2845</v>
      </c>
      <c r="CI42">
        <v>0</v>
      </c>
      <c r="CJ42">
        <v>61.231296874999998</v>
      </c>
      <c r="CK42">
        <v>914.31849999999997</v>
      </c>
      <c r="CL42">
        <v>38.204718749999998</v>
      </c>
      <c r="CM42">
        <v>42.311999999999998</v>
      </c>
      <c r="CN42">
        <v>40.263562499999999</v>
      </c>
      <c r="CO42">
        <v>40.919562499999998</v>
      </c>
      <c r="CP42">
        <v>38.790687499999997</v>
      </c>
      <c r="CQ42">
        <v>89.990624999999994</v>
      </c>
      <c r="CR42">
        <v>10.01</v>
      </c>
      <c r="CS42">
        <v>0</v>
      </c>
      <c r="CT42">
        <v>59.400000095367403</v>
      </c>
      <c r="CU42">
        <v>2.3082730769230801</v>
      </c>
      <c r="CV42">
        <v>0.78277263969930799</v>
      </c>
      <c r="CW42">
        <v>-5.2170666568712196</v>
      </c>
      <c r="CX42">
        <v>61.162384615384603</v>
      </c>
      <c r="CY42">
        <v>15</v>
      </c>
      <c r="CZ42">
        <v>1684921956.5999999</v>
      </c>
      <c r="DA42" t="s">
        <v>255</v>
      </c>
      <c r="DB42">
        <v>2</v>
      </c>
      <c r="DC42">
        <v>-3.738</v>
      </c>
      <c r="DD42">
        <v>0.36899999999999999</v>
      </c>
      <c r="DE42">
        <v>402</v>
      </c>
      <c r="DF42">
        <v>15</v>
      </c>
      <c r="DG42">
        <v>1.62</v>
      </c>
      <c r="DH42">
        <v>0.39</v>
      </c>
      <c r="DI42">
        <v>-0.77032598113207496</v>
      </c>
      <c r="DJ42">
        <v>-0.146242970488661</v>
      </c>
      <c r="DK42">
        <v>0.106015909411729</v>
      </c>
      <c r="DL42">
        <v>1</v>
      </c>
      <c r="DM42">
        <v>2.2899272727272701</v>
      </c>
      <c r="DN42">
        <v>4.5072056239070901E-2</v>
      </c>
      <c r="DO42">
        <v>0.18912701643897301</v>
      </c>
      <c r="DP42">
        <v>1</v>
      </c>
      <c r="DQ42">
        <v>0.64149100000000003</v>
      </c>
      <c r="DR42">
        <v>-3.5624663763909402E-2</v>
      </c>
      <c r="DS42">
        <v>5.2148650338004598E-3</v>
      </c>
      <c r="DT42">
        <v>1</v>
      </c>
      <c r="DU42">
        <v>3</v>
      </c>
      <c r="DV42">
        <v>3</v>
      </c>
      <c r="DW42" t="s">
        <v>256</v>
      </c>
      <c r="DX42">
        <v>100</v>
      </c>
      <c r="DY42">
        <v>100</v>
      </c>
      <c r="DZ42">
        <v>-3.738</v>
      </c>
      <c r="EA42">
        <v>0.36899999999999999</v>
      </c>
      <c r="EB42">
        <v>2</v>
      </c>
      <c r="EC42">
        <v>514.96699999999998</v>
      </c>
      <c r="ED42">
        <v>421.858</v>
      </c>
      <c r="EE42">
        <v>28.879799999999999</v>
      </c>
      <c r="EF42">
        <v>29.892900000000001</v>
      </c>
      <c r="EG42">
        <v>30.0001</v>
      </c>
      <c r="EH42">
        <v>30.0181</v>
      </c>
      <c r="EI42">
        <v>30.044</v>
      </c>
      <c r="EJ42">
        <v>20.121300000000002</v>
      </c>
      <c r="EK42">
        <v>27.309100000000001</v>
      </c>
      <c r="EL42">
        <v>0</v>
      </c>
      <c r="EM42">
        <v>28.873100000000001</v>
      </c>
      <c r="EN42">
        <v>400.84899999999999</v>
      </c>
      <c r="EO42">
        <v>15.9398</v>
      </c>
      <c r="EP42">
        <v>100.447</v>
      </c>
      <c r="EQ42">
        <v>90.286199999999994</v>
      </c>
    </row>
    <row r="43" spans="1:147" x14ac:dyDescent="0.3">
      <c r="A43">
        <v>27</v>
      </c>
      <c r="B43">
        <v>1684923585.3</v>
      </c>
      <c r="C43">
        <v>1560.0999999046301</v>
      </c>
      <c r="D43" t="s">
        <v>333</v>
      </c>
      <c r="E43" t="s">
        <v>334</v>
      </c>
      <c r="F43">
        <v>1684923577.05</v>
      </c>
      <c r="G43">
        <f t="shared" si="0"/>
        <v>4.2700330794125576E-3</v>
      </c>
      <c r="H43">
        <f t="shared" si="1"/>
        <v>3.2416821238282152</v>
      </c>
      <c r="I43">
        <f t="shared" si="2"/>
        <v>400.03090624999999</v>
      </c>
      <c r="J43">
        <f t="shared" si="3"/>
        <v>356.86681314632062</v>
      </c>
      <c r="K43">
        <f t="shared" si="4"/>
        <v>34.137047366362616</v>
      </c>
      <c r="L43">
        <f t="shared" si="5"/>
        <v>38.266023882321903</v>
      </c>
      <c r="M43">
        <f t="shared" si="6"/>
        <v>0.18476534557575688</v>
      </c>
      <c r="N43">
        <f t="shared" si="7"/>
        <v>3.3589732568754656</v>
      </c>
      <c r="O43">
        <f t="shared" si="8"/>
        <v>0.17929918790924862</v>
      </c>
      <c r="P43">
        <f t="shared" si="9"/>
        <v>0.11253963478248652</v>
      </c>
      <c r="Q43">
        <f t="shared" si="10"/>
        <v>16.524656310884748</v>
      </c>
      <c r="R43">
        <f t="shared" si="11"/>
        <v>27.907128044278689</v>
      </c>
      <c r="S43">
        <f t="shared" si="12"/>
        <v>28.020943750000001</v>
      </c>
      <c r="T43">
        <f t="shared" si="13"/>
        <v>3.7994754525744536</v>
      </c>
      <c r="U43">
        <f t="shared" si="14"/>
        <v>39.88786613283731</v>
      </c>
      <c r="V43">
        <f t="shared" si="15"/>
        <v>1.5854977585371757</v>
      </c>
      <c r="W43">
        <f t="shared" si="16"/>
        <v>3.9748873836896714</v>
      </c>
      <c r="X43">
        <f t="shared" si="17"/>
        <v>2.2139776940372782</v>
      </c>
      <c r="Y43">
        <f t="shared" si="18"/>
        <v>-188.30845880209378</v>
      </c>
      <c r="Z43">
        <f t="shared" si="19"/>
        <v>140.62633443082555</v>
      </c>
      <c r="AA43">
        <f t="shared" si="20"/>
        <v>9.1630836888192082</v>
      </c>
      <c r="AB43">
        <f t="shared" si="21"/>
        <v>-21.99438437156428</v>
      </c>
      <c r="AC43">
        <v>-3.9571159794065898E-2</v>
      </c>
      <c r="AD43">
        <v>4.4422093492833499E-2</v>
      </c>
      <c r="AE43">
        <v>3.34740850315556</v>
      </c>
      <c r="AF43">
        <v>0</v>
      </c>
      <c r="AG43">
        <v>0</v>
      </c>
      <c r="AH43">
        <f t="shared" si="22"/>
        <v>1</v>
      </c>
      <c r="AI43">
        <f t="shared" si="23"/>
        <v>0</v>
      </c>
      <c r="AJ43">
        <f t="shared" si="24"/>
        <v>50159.612368670758</v>
      </c>
      <c r="AK43" t="s">
        <v>251</v>
      </c>
      <c r="AL43">
        <v>2.3294038461538502</v>
      </c>
      <c r="AM43">
        <v>1.8792</v>
      </c>
      <c r="AN43">
        <f t="shared" si="25"/>
        <v>-0.45020384615385023</v>
      </c>
      <c r="AO43">
        <f t="shared" si="26"/>
        <v>-0.23957207649736603</v>
      </c>
      <c r="AP43">
        <v>-1.32743572792135</v>
      </c>
      <c r="AQ43" t="s">
        <v>335</v>
      </c>
      <c r="AR43">
        <v>2.27969615384615</v>
      </c>
      <c r="AS43">
        <v>1.6856</v>
      </c>
      <c r="AT43">
        <f t="shared" si="27"/>
        <v>-0.35245381694717004</v>
      </c>
      <c r="AU43">
        <v>0.5</v>
      </c>
      <c r="AV43">
        <f t="shared" si="28"/>
        <v>84.307051598759443</v>
      </c>
      <c r="AW43">
        <f t="shared" si="29"/>
        <v>3.2416821238282152</v>
      </c>
      <c r="AX43">
        <f t="shared" si="30"/>
        <v>-14.857171065772389</v>
      </c>
      <c r="AY43">
        <f t="shared" si="31"/>
        <v>1</v>
      </c>
      <c r="AZ43">
        <f t="shared" si="32"/>
        <v>5.4196152814064237E-2</v>
      </c>
      <c r="BA43">
        <f t="shared" si="33"/>
        <v>0.11485524442335074</v>
      </c>
      <c r="BB43" t="s">
        <v>253</v>
      </c>
      <c r="BC43">
        <v>0</v>
      </c>
      <c r="BD43">
        <f t="shared" si="34"/>
        <v>1.6856</v>
      </c>
      <c r="BE43">
        <f t="shared" si="35"/>
        <v>-0.35245381694717015</v>
      </c>
      <c r="BF43">
        <f t="shared" si="36"/>
        <v>0.10302256279267773</v>
      </c>
      <c r="BG43">
        <f t="shared" si="37"/>
        <v>0.92279062542937718</v>
      </c>
      <c r="BH43">
        <f t="shared" si="38"/>
        <v>-0.4300274234748323</v>
      </c>
      <c r="BI43">
        <f t="shared" si="39"/>
        <v>100.00803125</v>
      </c>
      <c r="BJ43">
        <f t="shared" si="40"/>
        <v>84.307051598759443</v>
      </c>
      <c r="BK43">
        <f t="shared" si="41"/>
        <v>0.84300281232422969</v>
      </c>
      <c r="BL43">
        <f t="shared" si="42"/>
        <v>0.19600562464845944</v>
      </c>
      <c r="BM43">
        <v>0.71228603259476697</v>
      </c>
      <c r="BN43">
        <v>0.5</v>
      </c>
      <c r="BO43" t="s">
        <v>254</v>
      </c>
      <c r="BP43">
        <v>1684923577.05</v>
      </c>
      <c r="BQ43">
        <v>400.03090624999999</v>
      </c>
      <c r="BR43">
        <v>400.73603125</v>
      </c>
      <c r="BS43">
        <v>16.574706249999998</v>
      </c>
      <c r="BT43">
        <v>15.976503125000001</v>
      </c>
      <c r="BU43">
        <v>500.00962500000003</v>
      </c>
      <c r="BV43">
        <v>95.457606249999998</v>
      </c>
      <c r="BW43">
        <v>0.20006240624999999</v>
      </c>
      <c r="BX43">
        <v>28.797503124999999</v>
      </c>
      <c r="BY43">
        <v>28.020943750000001</v>
      </c>
      <c r="BZ43">
        <v>999.9</v>
      </c>
      <c r="CA43">
        <v>9996.875</v>
      </c>
      <c r="CB43">
        <v>0</v>
      </c>
      <c r="CC43">
        <v>70.248590625000006</v>
      </c>
      <c r="CD43">
        <v>100.00803125</v>
      </c>
      <c r="CE43">
        <v>0.89988881249999997</v>
      </c>
      <c r="CF43">
        <v>0.1001112</v>
      </c>
      <c r="CG43">
        <v>0</v>
      </c>
      <c r="CH43">
        <v>2.2952187500000001</v>
      </c>
      <c r="CI43">
        <v>0</v>
      </c>
      <c r="CJ43">
        <v>60.107581250000003</v>
      </c>
      <c r="CK43">
        <v>914.37675000000002</v>
      </c>
      <c r="CL43">
        <v>38.009687499999998</v>
      </c>
      <c r="CM43">
        <v>42.169562499999998</v>
      </c>
      <c r="CN43">
        <v>40.075781249999999</v>
      </c>
      <c r="CO43">
        <v>40.811999999999998</v>
      </c>
      <c r="CP43">
        <v>38.626874999999998</v>
      </c>
      <c r="CQ43">
        <v>89.996250000000003</v>
      </c>
      <c r="CR43">
        <v>10.01</v>
      </c>
      <c r="CS43">
        <v>0</v>
      </c>
      <c r="CT43">
        <v>59.400000095367403</v>
      </c>
      <c r="CU43">
        <v>2.27969615384615</v>
      </c>
      <c r="CV43">
        <v>-0.34228716085817301</v>
      </c>
      <c r="CW43">
        <v>0.47674187449939598</v>
      </c>
      <c r="CX43">
        <v>60.134811538461499</v>
      </c>
      <c r="CY43">
        <v>15</v>
      </c>
      <c r="CZ43">
        <v>1684921956.5999999</v>
      </c>
      <c r="DA43" t="s">
        <v>255</v>
      </c>
      <c r="DB43">
        <v>2</v>
      </c>
      <c r="DC43">
        <v>-3.738</v>
      </c>
      <c r="DD43">
        <v>0.36899999999999999</v>
      </c>
      <c r="DE43">
        <v>402</v>
      </c>
      <c r="DF43">
        <v>15</v>
      </c>
      <c r="DG43">
        <v>1.62</v>
      </c>
      <c r="DH43">
        <v>0.39</v>
      </c>
      <c r="DI43">
        <v>-0.72402898113207503</v>
      </c>
      <c r="DJ43">
        <v>0.26605635220128399</v>
      </c>
      <c r="DK43">
        <v>0.108493439308384</v>
      </c>
      <c r="DL43">
        <v>1</v>
      </c>
      <c r="DM43">
        <v>2.3110181818181799</v>
      </c>
      <c r="DN43">
        <v>-0.32547510251901601</v>
      </c>
      <c r="DO43">
        <v>0.17074896681802099</v>
      </c>
      <c r="DP43">
        <v>1</v>
      </c>
      <c r="DQ43">
        <v>0.60273298113207596</v>
      </c>
      <c r="DR43">
        <v>-5.01149492017402E-2</v>
      </c>
      <c r="DS43">
        <v>7.1081467464772698E-3</v>
      </c>
      <c r="DT43">
        <v>1</v>
      </c>
      <c r="DU43">
        <v>3</v>
      </c>
      <c r="DV43">
        <v>3</v>
      </c>
      <c r="DW43" t="s">
        <v>256</v>
      </c>
      <c r="DX43">
        <v>100</v>
      </c>
      <c r="DY43">
        <v>100</v>
      </c>
      <c r="DZ43">
        <v>-3.738</v>
      </c>
      <c r="EA43">
        <v>0.36899999999999999</v>
      </c>
      <c r="EB43">
        <v>2</v>
      </c>
      <c r="EC43">
        <v>515.00699999999995</v>
      </c>
      <c r="ED43">
        <v>421.63299999999998</v>
      </c>
      <c r="EE43">
        <v>28.632999999999999</v>
      </c>
      <c r="EF43">
        <v>29.910900000000002</v>
      </c>
      <c r="EG43">
        <v>30.000299999999999</v>
      </c>
      <c r="EH43">
        <v>30.038699999999999</v>
      </c>
      <c r="EI43">
        <v>30.064499999999999</v>
      </c>
      <c r="EJ43">
        <v>20.1189</v>
      </c>
      <c r="EK43">
        <v>27.309100000000001</v>
      </c>
      <c r="EL43">
        <v>0</v>
      </c>
      <c r="EM43">
        <v>28.630800000000001</v>
      </c>
      <c r="EN43">
        <v>400.697</v>
      </c>
      <c r="EO43">
        <v>15.943</v>
      </c>
      <c r="EP43">
        <v>100.446</v>
      </c>
      <c r="EQ43">
        <v>90.285200000000003</v>
      </c>
    </row>
    <row r="44" spans="1:147" x14ac:dyDescent="0.3">
      <c r="A44">
        <v>28</v>
      </c>
      <c r="B44">
        <v>1684923645.3</v>
      </c>
      <c r="C44">
        <v>1620.0999999046301</v>
      </c>
      <c r="D44" t="s">
        <v>336</v>
      </c>
      <c r="E44" t="s">
        <v>337</v>
      </c>
      <c r="F44">
        <v>1684923637.05</v>
      </c>
      <c r="G44">
        <f t="shared" si="0"/>
        <v>3.8418081500055951E-3</v>
      </c>
      <c r="H44">
        <f t="shared" si="1"/>
        <v>3.2737601146445572</v>
      </c>
      <c r="I44">
        <f t="shared" si="2"/>
        <v>400.00687499999998</v>
      </c>
      <c r="J44">
        <f t="shared" si="3"/>
        <v>353.5305424323617</v>
      </c>
      <c r="K44">
        <f t="shared" si="4"/>
        <v>33.81835101402033</v>
      </c>
      <c r="L44">
        <f t="shared" si="5"/>
        <v>38.264226942597134</v>
      </c>
      <c r="M44">
        <f t="shared" si="6"/>
        <v>0.16635423679654759</v>
      </c>
      <c r="N44">
        <f t="shared" si="7"/>
        <v>3.3603483080212886</v>
      </c>
      <c r="O44">
        <f t="shared" si="8"/>
        <v>0.16191082095807185</v>
      </c>
      <c r="P44">
        <f t="shared" si="9"/>
        <v>0.10158360071949582</v>
      </c>
      <c r="Q44">
        <f t="shared" si="10"/>
        <v>16.522958307071647</v>
      </c>
      <c r="R44">
        <f t="shared" si="11"/>
        <v>27.950381888896871</v>
      </c>
      <c r="S44">
        <f t="shared" si="12"/>
        <v>27.997990625</v>
      </c>
      <c r="T44">
        <f t="shared" si="13"/>
        <v>3.7943951760095627</v>
      </c>
      <c r="U44">
        <f t="shared" si="14"/>
        <v>40.089990523501584</v>
      </c>
      <c r="V44">
        <f t="shared" si="15"/>
        <v>1.5884693313892493</v>
      </c>
      <c r="W44">
        <f t="shared" si="16"/>
        <v>3.9622591840176558</v>
      </c>
      <c r="X44">
        <f t="shared" si="17"/>
        <v>2.2059258446203134</v>
      </c>
      <c r="Y44">
        <f t="shared" si="18"/>
        <v>-169.42373941524676</v>
      </c>
      <c r="Z44">
        <f t="shared" si="19"/>
        <v>134.896873430836</v>
      </c>
      <c r="AA44">
        <f t="shared" si="20"/>
        <v>8.7827557217450103</v>
      </c>
      <c r="AB44">
        <f t="shared" si="21"/>
        <v>-9.2211519555941095</v>
      </c>
      <c r="AC44">
        <v>-3.9591503693562999E-2</v>
      </c>
      <c r="AD44">
        <v>4.4444931302242502E-2</v>
      </c>
      <c r="AE44">
        <v>3.3487776087544598</v>
      </c>
      <c r="AF44">
        <v>0</v>
      </c>
      <c r="AG44">
        <v>0</v>
      </c>
      <c r="AH44">
        <f t="shared" si="22"/>
        <v>1</v>
      </c>
      <c r="AI44">
        <f t="shared" si="23"/>
        <v>0</v>
      </c>
      <c r="AJ44">
        <f t="shared" si="24"/>
        <v>50193.504790390412</v>
      </c>
      <c r="AK44" t="s">
        <v>251</v>
      </c>
      <c r="AL44">
        <v>2.3294038461538502</v>
      </c>
      <c r="AM44">
        <v>1.8792</v>
      </c>
      <c r="AN44">
        <f t="shared" si="25"/>
        <v>-0.45020384615385023</v>
      </c>
      <c r="AO44">
        <f t="shared" si="26"/>
        <v>-0.23957207649736603</v>
      </c>
      <c r="AP44">
        <v>-1.32743572792135</v>
      </c>
      <c r="AQ44" t="s">
        <v>338</v>
      </c>
      <c r="AR44">
        <v>2.3505692307692301</v>
      </c>
      <c r="AS44">
        <v>1.9048</v>
      </c>
      <c r="AT44">
        <f t="shared" si="27"/>
        <v>-0.23402416567053241</v>
      </c>
      <c r="AU44">
        <v>0.5</v>
      </c>
      <c r="AV44">
        <f t="shared" si="28"/>
        <v>84.298089899066895</v>
      </c>
      <c r="AW44">
        <f t="shared" si="29"/>
        <v>3.2737601146445572</v>
      </c>
      <c r="AX44">
        <f t="shared" si="30"/>
        <v>-9.8638950781243331</v>
      </c>
      <c r="AY44">
        <f t="shared" si="31"/>
        <v>1</v>
      </c>
      <c r="AZ44">
        <f t="shared" si="32"/>
        <v>5.4582444846319571E-2</v>
      </c>
      <c r="BA44">
        <f t="shared" si="33"/>
        <v>-1.3439731205375928E-2</v>
      </c>
      <c r="BB44" t="s">
        <v>253</v>
      </c>
      <c r="BC44">
        <v>0</v>
      </c>
      <c r="BD44">
        <f t="shared" si="34"/>
        <v>1.9048</v>
      </c>
      <c r="BE44">
        <f t="shared" si="35"/>
        <v>-0.23402416567053236</v>
      </c>
      <c r="BF44">
        <f t="shared" si="36"/>
        <v>-1.3622818220519407E-2</v>
      </c>
      <c r="BG44">
        <f t="shared" si="37"/>
        <v>1.0498473690408137</v>
      </c>
      <c r="BH44">
        <f t="shared" si="38"/>
        <v>5.6863130376837476E-2</v>
      </c>
      <c r="BI44">
        <f t="shared" si="39"/>
        <v>99.997359375000002</v>
      </c>
      <c r="BJ44">
        <f t="shared" si="40"/>
        <v>84.298089899066895</v>
      </c>
      <c r="BK44">
        <f t="shared" si="41"/>
        <v>0.84300315954285054</v>
      </c>
      <c r="BL44">
        <f t="shared" si="42"/>
        <v>0.1960063190857014</v>
      </c>
      <c r="BM44">
        <v>0.71228603259476697</v>
      </c>
      <c r="BN44">
        <v>0.5</v>
      </c>
      <c r="BO44" t="s">
        <v>254</v>
      </c>
      <c r="BP44">
        <v>1684923637.05</v>
      </c>
      <c r="BQ44">
        <v>400.00687499999998</v>
      </c>
      <c r="BR44">
        <v>400.69215624999998</v>
      </c>
      <c r="BS44">
        <v>16.605553125</v>
      </c>
      <c r="BT44">
        <v>16.06735625</v>
      </c>
      <c r="BU44">
        <v>500.00768749999997</v>
      </c>
      <c r="BV44">
        <v>95.458937500000005</v>
      </c>
      <c r="BW44">
        <v>0.19998571875000001</v>
      </c>
      <c r="BX44">
        <v>28.742606250000001</v>
      </c>
      <c r="BY44">
        <v>27.997990625</v>
      </c>
      <c r="BZ44">
        <v>999.9</v>
      </c>
      <c r="CA44">
        <v>10001.875</v>
      </c>
      <c r="CB44">
        <v>0</v>
      </c>
      <c r="CC44">
        <v>70.258956249999997</v>
      </c>
      <c r="CD44">
        <v>99.997359375000002</v>
      </c>
      <c r="CE44">
        <v>0.89988090624999995</v>
      </c>
      <c r="CF44">
        <v>0.1001191</v>
      </c>
      <c r="CG44">
        <v>0</v>
      </c>
      <c r="CH44">
        <v>2.3759781250000001</v>
      </c>
      <c r="CI44">
        <v>0</v>
      </c>
      <c r="CJ44">
        <v>59.187465625000002</v>
      </c>
      <c r="CK44">
        <v>914.27631250000002</v>
      </c>
      <c r="CL44">
        <v>37.853343750000001</v>
      </c>
      <c r="CM44">
        <v>42.042625000000001</v>
      </c>
      <c r="CN44">
        <v>39.915687499999997</v>
      </c>
      <c r="CO44">
        <v>40.686999999999998</v>
      </c>
      <c r="CP44">
        <v>38.490156249999998</v>
      </c>
      <c r="CQ44">
        <v>89.984687500000007</v>
      </c>
      <c r="CR44">
        <v>10.01</v>
      </c>
      <c r="CS44">
        <v>0</v>
      </c>
      <c r="CT44">
        <v>59.400000095367403</v>
      </c>
      <c r="CU44">
        <v>2.3505692307692301</v>
      </c>
      <c r="CV44">
        <v>0.40458119350557598</v>
      </c>
      <c r="CW44">
        <v>-0.106140160805529</v>
      </c>
      <c r="CX44">
        <v>59.186500000000002</v>
      </c>
      <c r="CY44">
        <v>15</v>
      </c>
      <c r="CZ44">
        <v>1684921956.5999999</v>
      </c>
      <c r="DA44" t="s">
        <v>255</v>
      </c>
      <c r="DB44">
        <v>2</v>
      </c>
      <c r="DC44">
        <v>-3.738</v>
      </c>
      <c r="DD44">
        <v>0.36899999999999999</v>
      </c>
      <c r="DE44">
        <v>402</v>
      </c>
      <c r="DF44">
        <v>15</v>
      </c>
      <c r="DG44">
        <v>1.62</v>
      </c>
      <c r="DH44">
        <v>0.39</v>
      </c>
      <c r="DI44">
        <v>-0.68160547169811303</v>
      </c>
      <c r="DJ44">
        <v>-7.9334349298492493E-2</v>
      </c>
      <c r="DK44">
        <v>0.11049796438756899</v>
      </c>
      <c r="DL44">
        <v>1</v>
      </c>
      <c r="DM44">
        <v>2.3866840909090898</v>
      </c>
      <c r="DN44">
        <v>-0.20027533684822399</v>
      </c>
      <c r="DO44">
        <v>0.191804534669095</v>
      </c>
      <c r="DP44">
        <v>1</v>
      </c>
      <c r="DQ44">
        <v>0.540492981132076</v>
      </c>
      <c r="DR44">
        <v>-2.4525002418964E-2</v>
      </c>
      <c r="DS44">
        <v>4.1519847288162401E-3</v>
      </c>
      <c r="DT44">
        <v>1</v>
      </c>
      <c r="DU44">
        <v>3</v>
      </c>
      <c r="DV44">
        <v>3</v>
      </c>
      <c r="DW44" t="s">
        <v>256</v>
      </c>
      <c r="DX44">
        <v>100</v>
      </c>
      <c r="DY44">
        <v>100</v>
      </c>
      <c r="DZ44">
        <v>-3.738</v>
      </c>
      <c r="EA44">
        <v>0.36899999999999999</v>
      </c>
      <c r="EB44">
        <v>2</v>
      </c>
      <c r="EC44">
        <v>514.77200000000005</v>
      </c>
      <c r="ED44">
        <v>421.76299999999998</v>
      </c>
      <c r="EE44">
        <v>28.352</v>
      </c>
      <c r="EF44">
        <v>29.9316</v>
      </c>
      <c r="EG44">
        <v>30.000499999999999</v>
      </c>
      <c r="EH44">
        <v>30.056699999999999</v>
      </c>
      <c r="EI44">
        <v>30.0825</v>
      </c>
      <c r="EJ44">
        <v>20.119499999999999</v>
      </c>
      <c r="EK44">
        <v>26.740500000000001</v>
      </c>
      <c r="EL44">
        <v>0</v>
      </c>
      <c r="EM44">
        <v>28.3552</v>
      </c>
      <c r="EN44">
        <v>400.61599999999999</v>
      </c>
      <c r="EO44">
        <v>16.070599999999999</v>
      </c>
      <c r="EP44">
        <v>100.44499999999999</v>
      </c>
      <c r="EQ44">
        <v>90.28</v>
      </c>
    </row>
    <row r="45" spans="1:147" x14ac:dyDescent="0.3">
      <c r="A45">
        <v>29</v>
      </c>
      <c r="B45">
        <v>1684923705.3</v>
      </c>
      <c r="C45">
        <v>1680.0999999046301</v>
      </c>
      <c r="D45" t="s">
        <v>339</v>
      </c>
      <c r="E45" t="s">
        <v>340</v>
      </c>
      <c r="F45">
        <v>1684923697.05</v>
      </c>
      <c r="G45">
        <f t="shared" si="0"/>
        <v>3.5528649115219332E-3</v>
      </c>
      <c r="H45">
        <f t="shared" si="1"/>
        <v>3.2319147925606622</v>
      </c>
      <c r="I45">
        <f t="shared" si="2"/>
        <v>400.02659375000002</v>
      </c>
      <c r="J45">
        <f t="shared" si="3"/>
        <v>351.52084348296745</v>
      </c>
      <c r="K45">
        <f t="shared" si="4"/>
        <v>33.626093490728906</v>
      </c>
      <c r="L45">
        <f t="shared" si="5"/>
        <v>38.266099691090155</v>
      </c>
      <c r="M45">
        <f t="shared" si="6"/>
        <v>0.15392352081183813</v>
      </c>
      <c r="N45">
        <f t="shared" si="7"/>
        <v>3.3593448423852998</v>
      </c>
      <c r="O45">
        <f t="shared" si="8"/>
        <v>0.15011005327877816</v>
      </c>
      <c r="P45">
        <f t="shared" si="9"/>
        <v>9.4153539053889818E-2</v>
      </c>
      <c r="Q45">
        <f t="shared" si="10"/>
        <v>16.52474120443884</v>
      </c>
      <c r="R45">
        <f t="shared" si="11"/>
        <v>27.958240236469955</v>
      </c>
      <c r="S45">
        <f t="shared" si="12"/>
        <v>27.966453125000001</v>
      </c>
      <c r="T45">
        <f t="shared" si="13"/>
        <v>3.7874245627842313</v>
      </c>
      <c r="U45">
        <f t="shared" si="14"/>
        <v>40.186013676477508</v>
      </c>
      <c r="V45">
        <f t="shared" si="15"/>
        <v>1.5869328468709549</v>
      </c>
      <c r="W45">
        <f t="shared" si="16"/>
        <v>3.9489680654736117</v>
      </c>
      <c r="X45">
        <f t="shared" si="17"/>
        <v>2.2004917159132766</v>
      </c>
      <c r="Y45">
        <f t="shared" si="18"/>
        <v>-156.68134259811725</v>
      </c>
      <c r="Z45">
        <f t="shared" si="19"/>
        <v>130.07418108113723</v>
      </c>
      <c r="AA45">
        <f t="shared" si="20"/>
        <v>8.467520278356286</v>
      </c>
      <c r="AB45">
        <f t="shared" si="21"/>
        <v>-1.6149000341848989</v>
      </c>
      <c r="AC45">
        <v>-3.9576657071724003E-2</v>
      </c>
      <c r="AD45">
        <v>4.4428264668592697E-2</v>
      </c>
      <c r="AE45">
        <v>3.34777848207457</v>
      </c>
      <c r="AF45">
        <v>0</v>
      </c>
      <c r="AG45">
        <v>0</v>
      </c>
      <c r="AH45">
        <f t="shared" si="22"/>
        <v>1</v>
      </c>
      <c r="AI45">
        <f t="shared" si="23"/>
        <v>0</v>
      </c>
      <c r="AJ45">
        <f t="shared" si="24"/>
        <v>50185.088578335388</v>
      </c>
      <c r="AK45" t="s">
        <v>251</v>
      </c>
      <c r="AL45">
        <v>2.3294038461538502</v>
      </c>
      <c r="AM45">
        <v>1.8792</v>
      </c>
      <c r="AN45">
        <f t="shared" si="25"/>
        <v>-0.45020384615385023</v>
      </c>
      <c r="AO45">
        <f t="shared" si="26"/>
        <v>-0.23957207649736603</v>
      </c>
      <c r="AP45">
        <v>-1.32743572792135</v>
      </c>
      <c r="AQ45" t="s">
        <v>341</v>
      </c>
      <c r="AR45">
        <v>2.2626192307692299</v>
      </c>
      <c r="AS45">
        <v>1.5076000000000001</v>
      </c>
      <c r="AT45">
        <f t="shared" si="27"/>
        <v>-0.50080872298303913</v>
      </c>
      <c r="AU45">
        <v>0.5</v>
      </c>
      <c r="AV45">
        <f t="shared" si="28"/>
        <v>84.307283148293592</v>
      </c>
      <c r="AW45">
        <f t="shared" si="29"/>
        <v>3.2319147925606622</v>
      </c>
      <c r="AX45">
        <f t="shared" si="30"/>
        <v>-21.110911405833203</v>
      </c>
      <c r="AY45">
        <f t="shared" si="31"/>
        <v>1</v>
      </c>
      <c r="AZ45">
        <f t="shared" si="32"/>
        <v>5.4080150020518067E-2</v>
      </c>
      <c r="BA45">
        <f t="shared" si="33"/>
        <v>0.24648447864154943</v>
      </c>
      <c r="BB45" t="s">
        <v>253</v>
      </c>
      <c r="BC45">
        <v>0</v>
      </c>
      <c r="BD45">
        <f t="shared" si="34"/>
        <v>1.5076000000000001</v>
      </c>
      <c r="BE45">
        <f t="shared" si="35"/>
        <v>-0.50080872298303913</v>
      </c>
      <c r="BF45">
        <f t="shared" si="36"/>
        <v>0.19774372073222646</v>
      </c>
      <c r="BG45">
        <f t="shared" si="37"/>
        <v>0.91873411678811057</v>
      </c>
      <c r="BH45">
        <f t="shared" si="38"/>
        <v>-0.82540387687627914</v>
      </c>
      <c r="BI45">
        <f t="shared" si="39"/>
        <v>100.008278125</v>
      </c>
      <c r="BJ45">
        <f t="shared" si="40"/>
        <v>84.307283148293592</v>
      </c>
      <c r="BK45">
        <f t="shared" si="41"/>
        <v>0.84300304663698145</v>
      </c>
      <c r="BL45">
        <f t="shared" si="42"/>
        <v>0.19600609327396298</v>
      </c>
      <c r="BM45">
        <v>0.71228603259476697</v>
      </c>
      <c r="BN45">
        <v>0.5</v>
      </c>
      <c r="BO45" t="s">
        <v>254</v>
      </c>
      <c r="BP45">
        <v>1684923697.05</v>
      </c>
      <c r="BQ45">
        <v>400.02659375000002</v>
      </c>
      <c r="BR45">
        <v>400.68946875</v>
      </c>
      <c r="BS45">
        <v>16.589496874999998</v>
      </c>
      <c r="BT45">
        <v>16.091762500000002</v>
      </c>
      <c r="BU45">
        <v>500.00037500000002</v>
      </c>
      <c r="BV45">
        <v>95.458931250000006</v>
      </c>
      <c r="BW45">
        <v>0.19995815624999999</v>
      </c>
      <c r="BX45">
        <v>28.684662500000002</v>
      </c>
      <c r="BY45">
        <v>27.966453125000001</v>
      </c>
      <c r="BZ45">
        <v>999.9</v>
      </c>
      <c r="CA45">
        <v>9998.125</v>
      </c>
      <c r="CB45">
        <v>0</v>
      </c>
      <c r="CC45">
        <v>70.262299999999996</v>
      </c>
      <c r="CD45">
        <v>100.008278125</v>
      </c>
      <c r="CE45">
        <v>0.89989671874999999</v>
      </c>
      <c r="CF45">
        <v>0.10010330000000001</v>
      </c>
      <c r="CG45">
        <v>0</v>
      </c>
      <c r="CH45">
        <v>2.2574968750000002</v>
      </c>
      <c r="CI45">
        <v>0</v>
      </c>
      <c r="CJ45">
        <v>58.970106250000001</v>
      </c>
      <c r="CK45">
        <v>914.38131250000004</v>
      </c>
      <c r="CL45">
        <v>37.696843749999999</v>
      </c>
      <c r="CM45">
        <v>41.904062500000002</v>
      </c>
      <c r="CN45">
        <v>39.755812499999998</v>
      </c>
      <c r="CO45">
        <v>40.561999999999998</v>
      </c>
      <c r="CP45">
        <v>38.349406250000001</v>
      </c>
      <c r="CQ45">
        <v>89.996875000000003</v>
      </c>
      <c r="CR45">
        <v>10.010937500000001</v>
      </c>
      <c r="CS45">
        <v>0</v>
      </c>
      <c r="CT45">
        <v>59.200000047683702</v>
      </c>
      <c r="CU45">
        <v>2.2626192307692299</v>
      </c>
      <c r="CV45">
        <v>-0.175757258567145</v>
      </c>
      <c r="CW45">
        <v>-0.112369234765683</v>
      </c>
      <c r="CX45">
        <v>58.988653846153802</v>
      </c>
      <c r="CY45">
        <v>15</v>
      </c>
      <c r="CZ45">
        <v>1684921956.5999999</v>
      </c>
      <c r="DA45" t="s">
        <v>255</v>
      </c>
      <c r="DB45">
        <v>2</v>
      </c>
      <c r="DC45">
        <v>-3.738</v>
      </c>
      <c r="DD45">
        <v>0.36899999999999999</v>
      </c>
      <c r="DE45">
        <v>402</v>
      </c>
      <c r="DF45">
        <v>15</v>
      </c>
      <c r="DG45">
        <v>1.62</v>
      </c>
      <c r="DH45">
        <v>0.39</v>
      </c>
      <c r="DI45">
        <v>-0.67313198113207595</v>
      </c>
      <c r="DJ45">
        <v>0.135401799709718</v>
      </c>
      <c r="DK45">
        <v>7.8977748291932201E-2</v>
      </c>
      <c r="DL45">
        <v>1</v>
      </c>
      <c r="DM45">
        <v>2.2858886363636399</v>
      </c>
      <c r="DN45">
        <v>-6.2493825679571097E-2</v>
      </c>
      <c r="DO45">
        <v>0.17303055591414701</v>
      </c>
      <c r="DP45">
        <v>1</v>
      </c>
      <c r="DQ45">
        <v>0.50151801886792502</v>
      </c>
      <c r="DR45">
        <v>-4.1524576681180397E-2</v>
      </c>
      <c r="DS45">
        <v>5.9989431254418102E-3</v>
      </c>
      <c r="DT45">
        <v>1</v>
      </c>
      <c r="DU45">
        <v>3</v>
      </c>
      <c r="DV45">
        <v>3</v>
      </c>
      <c r="DW45" t="s">
        <v>256</v>
      </c>
      <c r="DX45">
        <v>100</v>
      </c>
      <c r="DY45">
        <v>100</v>
      </c>
      <c r="DZ45">
        <v>-3.738</v>
      </c>
      <c r="EA45">
        <v>0.36899999999999999</v>
      </c>
      <c r="EB45">
        <v>2</v>
      </c>
      <c r="EC45">
        <v>514.55799999999999</v>
      </c>
      <c r="ED45">
        <v>421.78699999999998</v>
      </c>
      <c r="EE45">
        <v>28.451799999999999</v>
      </c>
      <c r="EF45">
        <v>29.954899999999999</v>
      </c>
      <c r="EG45">
        <v>30.0001</v>
      </c>
      <c r="EH45">
        <v>30.077400000000001</v>
      </c>
      <c r="EI45">
        <v>30.103000000000002</v>
      </c>
      <c r="EJ45">
        <v>20.1173</v>
      </c>
      <c r="EK45">
        <v>26.740500000000001</v>
      </c>
      <c r="EL45">
        <v>0</v>
      </c>
      <c r="EM45">
        <v>28.446300000000001</v>
      </c>
      <c r="EN45">
        <v>400.666</v>
      </c>
      <c r="EO45">
        <v>16.038599999999999</v>
      </c>
      <c r="EP45">
        <v>100.441</v>
      </c>
      <c r="EQ45">
        <v>90.276700000000005</v>
      </c>
    </row>
    <row r="46" spans="1:147" x14ac:dyDescent="0.3">
      <c r="A46">
        <v>30</v>
      </c>
      <c r="B46">
        <v>1684923765.3</v>
      </c>
      <c r="C46">
        <v>1740.0999999046301</v>
      </c>
      <c r="D46" t="s">
        <v>342</v>
      </c>
      <c r="E46" t="s">
        <v>343</v>
      </c>
      <c r="F46">
        <v>1684923757.05</v>
      </c>
      <c r="G46">
        <f t="shared" si="0"/>
        <v>3.3815399355877989E-3</v>
      </c>
      <c r="H46">
        <f t="shared" si="1"/>
        <v>2.8658787140321929</v>
      </c>
      <c r="I46">
        <f t="shared" si="2"/>
        <v>400.03562499999998</v>
      </c>
      <c r="J46">
        <f t="shared" si="3"/>
        <v>353.71069935807469</v>
      </c>
      <c r="K46">
        <f t="shared" si="4"/>
        <v>33.835449447736522</v>
      </c>
      <c r="L46">
        <f t="shared" si="5"/>
        <v>38.266824248024243</v>
      </c>
      <c r="M46">
        <f t="shared" si="6"/>
        <v>0.14594910372123024</v>
      </c>
      <c r="N46">
        <f t="shared" si="7"/>
        <v>3.3610084270080804</v>
      </c>
      <c r="O46">
        <f t="shared" si="8"/>
        <v>0.14251744360507948</v>
      </c>
      <c r="P46">
        <f t="shared" si="9"/>
        <v>8.9375002878467433E-2</v>
      </c>
      <c r="Q46">
        <f t="shared" si="10"/>
        <v>16.525832732742199</v>
      </c>
      <c r="R46">
        <f t="shared" si="11"/>
        <v>27.980301589384226</v>
      </c>
      <c r="S46">
        <f t="shared" si="12"/>
        <v>27.965496874999999</v>
      </c>
      <c r="T46">
        <f t="shared" si="13"/>
        <v>3.7872133811301993</v>
      </c>
      <c r="U46">
        <f t="shared" si="14"/>
        <v>40.081122927249311</v>
      </c>
      <c r="V46">
        <f t="shared" si="15"/>
        <v>1.5811926369030986</v>
      </c>
      <c r="W46">
        <f t="shared" si="16"/>
        <v>3.9449808823298178</v>
      </c>
      <c r="X46">
        <f t="shared" si="17"/>
        <v>2.2060207442271009</v>
      </c>
      <c r="Y46">
        <f t="shared" si="18"/>
        <v>-149.12591115942192</v>
      </c>
      <c r="Z46">
        <f t="shared" si="19"/>
        <v>127.15617812285635</v>
      </c>
      <c r="AA46">
        <f t="shared" si="20"/>
        <v>8.2727109420680041</v>
      </c>
      <c r="AB46">
        <f t="shared" si="21"/>
        <v>2.828810638244633</v>
      </c>
      <c r="AC46">
        <v>-3.9601271368922802E-2</v>
      </c>
      <c r="AD46">
        <v>4.4455896373529202E-2</v>
      </c>
      <c r="AE46">
        <v>3.3494348731178198</v>
      </c>
      <c r="AF46">
        <v>0</v>
      </c>
      <c r="AG46">
        <v>0</v>
      </c>
      <c r="AH46">
        <f t="shared" si="22"/>
        <v>1</v>
      </c>
      <c r="AI46">
        <f t="shared" si="23"/>
        <v>0</v>
      </c>
      <c r="AJ46">
        <f t="shared" si="24"/>
        <v>50217.916091086059</v>
      </c>
      <c r="AK46" t="s">
        <v>251</v>
      </c>
      <c r="AL46">
        <v>2.3294038461538502</v>
      </c>
      <c r="AM46">
        <v>1.8792</v>
      </c>
      <c r="AN46">
        <f t="shared" si="25"/>
        <v>-0.45020384615385023</v>
      </c>
      <c r="AO46">
        <f t="shared" si="26"/>
        <v>-0.23957207649736603</v>
      </c>
      <c r="AP46">
        <v>-1.32743572792135</v>
      </c>
      <c r="AQ46" t="s">
        <v>344</v>
      </c>
      <c r="AR46">
        <v>2.3161884615384598</v>
      </c>
      <c r="AS46">
        <v>1.6492</v>
      </c>
      <c r="AT46">
        <f t="shared" si="27"/>
        <v>-0.40443151924476095</v>
      </c>
      <c r="AU46">
        <v>0.5</v>
      </c>
      <c r="AV46">
        <f t="shared" si="28"/>
        <v>84.313045733890064</v>
      </c>
      <c r="AW46">
        <f t="shared" si="29"/>
        <v>2.8658787140321929</v>
      </c>
      <c r="AX46">
        <f t="shared" si="30"/>
        <v>-17.049426589155086</v>
      </c>
      <c r="AY46">
        <f t="shared" si="31"/>
        <v>1</v>
      </c>
      <c r="AZ46">
        <f t="shared" si="32"/>
        <v>4.9735060635675968E-2</v>
      </c>
      <c r="BA46">
        <f t="shared" si="33"/>
        <v>0.13946155711860295</v>
      </c>
      <c r="BB46" t="s">
        <v>253</v>
      </c>
      <c r="BC46">
        <v>0</v>
      </c>
      <c r="BD46">
        <f t="shared" si="34"/>
        <v>1.6492</v>
      </c>
      <c r="BE46">
        <f t="shared" si="35"/>
        <v>-0.40443151924476101</v>
      </c>
      <c r="BF46">
        <f t="shared" si="36"/>
        <v>0.1223925074499787</v>
      </c>
      <c r="BG46">
        <f t="shared" si="37"/>
        <v>0.98057143503360711</v>
      </c>
      <c r="BH46">
        <f t="shared" si="38"/>
        <v>-0.51087968697939778</v>
      </c>
      <c r="BI46">
        <f t="shared" si="39"/>
        <v>100.015140625</v>
      </c>
      <c r="BJ46">
        <f t="shared" si="40"/>
        <v>84.313045733890064</v>
      </c>
      <c r="BK46">
        <f t="shared" si="41"/>
        <v>0.84300282144296657</v>
      </c>
      <c r="BL46">
        <f t="shared" si="42"/>
        <v>0.19600564288593308</v>
      </c>
      <c r="BM46">
        <v>0.71228603259476697</v>
      </c>
      <c r="BN46">
        <v>0.5</v>
      </c>
      <c r="BO46" t="s">
        <v>254</v>
      </c>
      <c r="BP46">
        <v>1684923757.05</v>
      </c>
      <c r="BQ46">
        <v>400.03562499999998</v>
      </c>
      <c r="BR46">
        <v>400.63659374999997</v>
      </c>
      <c r="BS46">
        <v>16.52955</v>
      </c>
      <c r="BT46">
        <v>16.055790625</v>
      </c>
      <c r="BU46">
        <v>500.0028125</v>
      </c>
      <c r="BV46">
        <v>95.458628125000004</v>
      </c>
      <c r="BW46">
        <v>0.19991290624999999</v>
      </c>
      <c r="BX46">
        <v>28.667246875</v>
      </c>
      <c r="BY46">
        <v>27.965496874999999</v>
      </c>
      <c r="BZ46">
        <v>999.9</v>
      </c>
      <c r="CA46">
        <v>10004.375</v>
      </c>
      <c r="CB46">
        <v>0</v>
      </c>
      <c r="CC46">
        <v>70.252268749999999</v>
      </c>
      <c r="CD46">
        <v>100.015140625</v>
      </c>
      <c r="CE46">
        <v>0.89990462500000001</v>
      </c>
      <c r="CF46">
        <v>0.1000954</v>
      </c>
      <c r="CG46">
        <v>0</v>
      </c>
      <c r="CH46">
        <v>2.3001749999999999</v>
      </c>
      <c r="CI46">
        <v>0</v>
      </c>
      <c r="CJ46">
        <v>58.386993750000002</v>
      </c>
      <c r="CK46">
        <v>914.44628124999997</v>
      </c>
      <c r="CL46">
        <v>37.550437500000001</v>
      </c>
      <c r="CM46">
        <v>41.792625000000001</v>
      </c>
      <c r="CN46">
        <v>39.625</v>
      </c>
      <c r="CO46">
        <v>40.476374999999997</v>
      </c>
      <c r="CP46">
        <v>38.206687500000001</v>
      </c>
      <c r="CQ46">
        <v>90.004374999999996</v>
      </c>
      <c r="CR46">
        <v>10.010937500000001</v>
      </c>
      <c r="CS46">
        <v>0</v>
      </c>
      <c r="CT46">
        <v>59</v>
      </c>
      <c r="CU46">
        <v>2.3161884615384598</v>
      </c>
      <c r="CV46">
        <v>5.6786428172789097E-3</v>
      </c>
      <c r="CW46">
        <v>-0.65172651373010404</v>
      </c>
      <c r="CX46">
        <v>58.373600000000003</v>
      </c>
      <c r="CY46">
        <v>15</v>
      </c>
      <c r="CZ46">
        <v>1684921956.5999999</v>
      </c>
      <c r="DA46" t="s">
        <v>255</v>
      </c>
      <c r="DB46">
        <v>2</v>
      </c>
      <c r="DC46">
        <v>-3.738</v>
      </c>
      <c r="DD46">
        <v>0.36899999999999999</v>
      </c>
      <c r="DE46">
        <v>402</v>
      </c>
      <c r="DF46">
        <v>15</v>
      </c>
      <c r="DG46">
        <v>1.62</v>
      </c>
      <c r="DH46">
        <v>0.39</v>
      </c>
      <c r="DI46">
        <v>-0.61746847169811303</v>
      </c>
      <c r="DJ46">
        <v>0.156630082244793</v>
      </c>
      <c r="DK46">
        <v>9.8986462406145004E-2</v>
      </c>
      <c r="DL46">
        <v>1</v>
      </c>
      <c r="DM46">
        <v>2.3527749999999998</v>
      </c>
      <c r="DN46">
        <v>-0.29610252707582302</v>
      </c>
      <c r="DO46">
        <v>0.21693009255706799</v>
      </c>
      <c r="DP46">
        <v>1</v>
      </c>
      <c r="DQ46">
        <v>0.473521943396227</v>
      </c>
      <c r="DR46">
        <v>-7.1753652636659298E-3</v>
      </c>
      <c r="DS46">
        <v>5.5330423628641096E-3</v>
      </c>
      <c r="DT46">
        <v>1</v>
      </c>
      <c r="DU46">
        <v>3</v>
      </c>
      <c r="DV46">
        <v>3</v>
      </c>
      <c r="DW46" t="s">
        <v>256</v>
      </c>
      <c r="DX46">
        <v>100</v>
      </c>
      <c r="DY46">
        <v>100</v>
      </c>
      <c r="DZ46">
        <v>-3.738</v>
      </c>
      <c r="EA46">
        <v>0.36899999999999999</v>
      </c>
      <c r="EB46">
        <v>2</v>
      </c>
      <c r="EC46">
        <v>514.44899999999996</v>
      </c>
      <c r="ED46">
        <v>421.56200000000001</v>
      </c>
      <c r="EE46">
        <v>28.5824</v>
      </c>
      <c r="EF46">
        <v>29.970400000000001</v>
      </c>
      <c r="EG46">
        <v>30.0001</v>
      </c>
      <c r="EH46">
        <v>30.095400000000001</v>
      </c>
      <c r="EI46">
        <v>30.1236</v>
      </c>
      <c r="EJ46">
        <v>20.113399999999999</v>
      </c>
      <c r="EK46">
        <v>27.2882</v>
      </c>
      <c r="EL46">
        <v>0</v>
      </c>
      <c r="EM46">
        <v>28.5794</v>
      </c>
      <c r="EN46">
        <v>400.60599999999999</v>
      </c>
      <c r="EO46">
        <v>16.018799999999999</v>
      </c>
      <c r="EP46">
        <v>100.441</v>
      </c>
      <c r="EQ46">
        <v>90.274500000000003</v>
      </c>
    </row>
    <row r="47" spans="1:147" x14ac:dyDescent="0.3">
      <c r="A47">
        <v>31</v>
      </c>
      <c r="B47">
        <v>1684923825.3</v>
      </c>
      <c r="C47">
        <v>1800.0999999046301</v>
      </c>
      <c r="D47" t="s">
        <v>345</v>
      </c>
      <c r="E47" t="s">
        <v>346</v>
      </c>
      <c r="F47">
        <v>1684923817.0562501</v>
      </c>
      <c r="G47">
        <f t="shared" si="0"/>
        <v>3.0285966876806964E-3</v>
      </c>
      <c r="H47">
        <f t="shared" si="1"/>
        <v>3.0657484806176125</v>
      </c>
      <c r="I47">
        <f t="shared" si="2"/>
        <v>400.02300000000002</v>
      </c>
      <c r="J47">
        <f t="shared" si="3"/>
        <v>347.28930051779167</v>
      </c>
      <c r="K47">
        <f t="shared" si="4"/>
        <v>33.221514580821491</v>
      </c>
      <c r="L47">
        <f t="shared" si="5"/>
        <v>38.26599295558529</v>
      </c>
      <c r="M47">
        <f t="shared" si="6"/>
        <v>0.12968883872771009</v>
      </c>
      <c r="N47">
        <f t="shared" si="7"/>
        <v>3.3600293069984559</v>
      </c>
      <c r="O47">
        <f t="shared" si="8"/>
        <v>0.12697078661718789</v>
      </c>
      <c r="P47">
        <f t="shared" si="9"/>
        <v>7.9596203202837529E-2</v>
      </c>
      <c r="Q47">
        <f t="shared" si="10"/>
        <v>16.525178709370689</v>
      </c>
      <c r="R47">
        <f t="shared" si="11"/>
        <v>28.068260419386657</v>
      </c>
      <c r="S47">
        <f t="shared" si="12"/>
        <v>28.000703125000001</v>
      </c>
      <c r="T47">
        <f t="shared" si="13"/>
        <v>3.794995231929541</v>
      </c>
      <c r="U47">
        <f t="shared" si="14"/>
        <v>39.96584342901771</v>
      </c>
      <c r="V47">
        <f t="shared" si="15"/>
        <v>1.5773300949903621</v>
      </c>
      <c r="W47">
        <f t="shared" si="16"/>
        <v>3.9466953769956508</v>
      </c>
      <c r="X47">
        <f t="shared" si="17"/>
        <v>2.2176651369391789</v>
      </c>
      <c r="Y47">
        <f t="shared" si="18"/>
        <v>-133.56111392671872</v>
      </c>
      <c r="Z47">
        <f t="shared" si="19"/>
        <v>122.09856348957122</v>
      </c>
      <c r="AA47">
        <f t="shared" si="20"/>
        <v>7.9476683357754361</v>
      </c>
      <c r="AB47">
        <f t="shared" si="21"/>
        <v>13.010296607998626</v>
      </c>
      <c r="AC47">
        <v>-3.95867837668223E-2</v>
      </c>
      <c r="AD47">
        <v>4.4439632770987801E-2</v>
      </c>
      <c r="AE47">
        <v>3.3484599871400298</v>
      </c>
      <c r="AF47">
        <v>0</v>
      </c>
      <c r="AG47">
        <v>0</v>
      </c>
      <c r="AH47">
        <f t="shared" si="22"/>
        <v>1</v>
      </c>
      <c r="AI47">
        <f t="shared" si="23"/>
        <v>0</v>
      </c>
      <c r="AJ47">
        <f t="shared" si="24"/>
        <v>50199.068417219089</v>
      </c>
      <c r="AK47" t="s">
        <v>251</v>
      </c>
      <c r="AL47">
        <v>2.3294038461538502</v>
      </c>
      <c r="AM47">
        <v>1.8792</v>
      </c>
      <c r="AN47">
        <f t="shared" si="25"/>
        <v>-0.45020384615385023</v>
      </c>
      <c r="AO47">
        <f t="shared" si="26"/>
        <v>-0.23957207649736603</v>
      </c>
      <c r="AP47">
        <v>-1.32743572792135</v>
      </c>
      <c r="AQ47" t="s">
        <v>347</v>
      </c>
      <c r="AR47">
        <v>2.3812846153846201</v>
      </c>
      <c r="AS47">
        <v>1.4596</v>
      </c>
      <c r="AT47">
        <f t="shared" si="27"/>
        <v>-0.63146383624597147</v>
      </c>
      <c r="AU47">
        <v>0.5</v>
      </c>
      <c r="AV47">
        <f t="shared" si="28"/>
        <v>84.309450832121655</v>
      </c>
      <c r="AW47">
        <f t="shared" si="29"/>
        <v>3.0657484806176125</v>
      </c>
      <c r="AX47">
        <f t="shared" si="30"/>
        <v>-26.619184627121324</v>
      </c>
      <c r="AY47">
        <f t="shared" si="31"/>
        <v>1</v>
      </c>
      <c r="AZ47">
        <f t="shared" si="32"/>
        <v>5.210784989320761E-2</v>
      </c>
      <c r="BA47">
        <f t="shared" si="33"/>
        <v>0.28747602082762397</v>
      </c>
      <c r="BB47" t="s">
        <v>253</v>
      </c>
      <c r="BC47">
        <v>0</v>
      </c>
      <c r="BD47">
        <f t="shared" si="34"/>
        <v>1.4596</v>
      </c>
      <c r="BE47">
        <f t="shared" si="35"/>
        <v>-0.63146383624597158</v>
      </c>
      <c r="BF47">
        <f t="shared" si="36"/>
        <v>0.22328650489570029</v>
      </c>
      <c r="BG47">
        <f t="shared" si="37"/>
        <v>1.0596465162348723</v>
      </c>
      <c r="BH47">
        <f t="shared" si="38"/>
        <v>-0.93202224633284925</v>
      </c>
      <c r="BI47">
        <f t="shared" si="39"/>
        <v>100.010840625</v>
      </c>
      <c r="BJ47">
        <f t="shared" si="40"/>
        <v>84.309450832121655</v>
      </c>
      <c r="BK47">
        <f t="shared" si="41"/>
        <v>0.84300312151407497</v>
      </c>
      <c r="BL47">
        <f t="shared" si="42"/>
        <v>0.19600624302814987</v>
      </c>
      <c r="BM47">
        <v>0.71228603259476697</v>
      </c>
      <c r="BN47">
        <v>0.5</v>
      </c>
      <c r="BO47" t="s">
        <v>254</v>
      </c>
      <c r="BP47">
        <v>1684923817.0562501</v>
      </c>
      <c r="BQ47">
        <v>400.02300000000002</v>
      </c>
      <c r="BR47">
        <v>400.63231250000001</v>
      </c>
      <c r="BS47">
        <v>16.489009374999998</v>
      </c>
      <c r="BT47">
        <v>16.064687500000002</v>
      </c>
      <c r="BU47">
        <v>500.01112499999999</v>
      </c>
      <c r="BV47">
        <v>95.459487499999994</v>
      </c>
      <c r="BW47">
        <v>0.19999446874999999</v>
      </c>
      <c r="BX47">
        <v>28.674737499999999</v>
      </c>
      <c r="BY47">
        <v>28.000703125000001</v>
      </c>
      <c r="BZ47">
        <v>999.9</v>
      </c>
      <c r="CA47">
        <v>10000.625</v>
      </c>
      <c r="CB47">
        <v>0</v>
      </c>
      <c r="CC47">
        <v>70.258956249999997</v>
      </c>
      <c r="CD47">
        <v>100.010840625</v>
      </c>
      <c r="CE47">
        <v>0.89989671874999999</v>
      </c>
      <c r="CF47">
        <v>0.10010330000000001</v>
      </c>
      <c r="CG47">
        <v>0</v>
      </c>
      <c r="CH47">
        <v>2.368846875</v>
      </c>
      <c r="CI47">
        <v>0</v>
      </c>
      <c r="CJ47">
        <v>57.713475000000003</v>
      </c>
      <c r="CK47">
        <v>914.40437499999996</v>
      </c>
      <c r="CL47">
        <v>37.433124999999997</v>
      </c>
      <c r="CM47">
        <v>41.686999999999998</v>
      </c>
      <c r="CN47">
        <v>39.492125000000001</v>
      </c>
      <c r="CO47">
        <v>40.375</v>
      </c>
      <c r="CP47">
        <v>38.113187500000002</v>
      </c>
      <c r="CQ47">
        <v>90</v>
      </c>
      <c r="CR47">
        <v>10.0115625</v>
      </c>
      <c r="CS47">
        <v>0</v>
      </c>
      <c r="CT47">
        <v>59.400000095367403</v>
      </c>
      <c r="CU47">
        <v>2.3812846153846201</v>
      </c>
      <c r="CV47">
        <v>0.66746667623506595</v>
      </c>
      <c r="CW47">
        <v>1.40478646584859E-2</v>
      </c>
      <c r="CX47">
        <v>57.704480769230798</v>
      </c>
      <c r="CY47">
        <v>15</v>
      </c>
      <c r="CZ47">
        <v>1684921956.5999999</v>
      </c>
      <c r="DA47" t="s">
        <v>255</v>
      </c>
      <c r="DB47">
        <v>2</v>
      </c>
      <c r="DC47">
        <v>-3.738</v>
      </c>
      <c r="DD47">
        <v>0.36899999999999999</v>
      </c>
      <c r="DE47">
        <v>402</v>
      </c>
      <c r="DF47">
        <v>15</v>
      </c>
      <c r="DG47">
        <v>1.62</v>
      </c>
      <c r="DH47">
        <v>0.39</v>
      </c>
      <c r="DI47">
        <v>-0.60648962264150896</v>
      </c>
      <c r="DJ47">
        <v>-3.4632022034735303E-2</v>
      </c>
      <c r="DK47">
        <v>0.105762635007748</v>
      </c>
      <c r="DL47">
        <v>1</v>
      </c>
      <c r="DM47">
        <v>2.3379181818181798</v>
      </c>
      <c r="DN47">
        <v>0.64133684827182003</v>
      </c>
      <c r="DO47">
        <v>0.19888972649632999</v>
      </c>
      <c r="DP47">
        <v>1</v>
      </c>
      <c r="DQ47">
        <v>0.428710547169811</v>
      </c>
      <c r="DR47">
        <v>-4.53130437269905E-2</v>
      </c>
      <c r="DS47">
        <v>6.2553361328203201E-3</v>
      </c>
      <c r="DT47">
        <v>1</v>
      </c>
      <c r="DU47">
        <v>3</v>
      </c>
      <c r="DV47">
        <v>3</v>
      </c>
      <c r="DW47" t="s">
        <v>256</v>
      </c>
      <c r="DX47">
        <v>100</v>
      </c>
      <c r="DY47">
        <v>100</v>
      </c>
      <c r="DZ47">
        <v>-3.738</v>
      </c>
      <c r="EA47">
        <v>0.36899999999999999</v>
      </c>
      <c r="EB47">
        <v>2</v>
      </c>
      <c r="EC47">
        <v>514.84900000000005</v>
      </c>
      <c r="ED47">
        <v>421.54899999999998</v>
      </c>
      <c r="EE47">
        <v>28.565100000000001</v>
      </c>
      <c r="EF47">
        <v>29.9833</v>
      </c>
      <c r="EG47">
        <v>30.000299999999999</v>
      </c>
      <c r="EH47">
        <v>30.113499999999998</v>
      </c>
      <c r="EI47">
        <v>30.138999999999999</v>
      </c>
      <c r="EJ47">
        <v>20.112500000000001</v>
      </c>
      <c r="EK47">
        <v>27.2882</v>
      </c>
      <c r="EL47">
        <v>0</v>
      </c>
      <c r="EM47">
        <v>28.564900000000002</v>
      </c>
      <c r="EN47">
        <v>400.61599999999999</v>
      </c>
      <c r="EO47">
        <v>16.114100000000001</v>
      </c>
      <c r="EP47">
        <v>100.43899999999999</v>
      </c>
      <c r="EQ47">
        <v>90.273200000000003</v>
      </c>
    </row>
    <row r="48" spans="1:147" x14ac:dyDescent="0.3">
      <c r="A48">
        <v>32</v>
      </c>
      <c r="B48">
        <v>1684923885.3</v>
      </c>
      <c r="C48">
        <v>1860.0999999046301</v>
      </c>
      <c r="D48" t="s">
        <v>348</v>
      </c>
      <c r="E48" t="s">
        <v>349</v>
      </c>
      <c r="F48">
        <v>1684923877.0531199</v>
      </c>
      <c r="G48">
        <f t="shared" si="0"/>
        <v>2.6479586046744903E-3</v>
      </c>
      <c r="H48">
        <f t="shared" si="1"/>
        <v>2.8976612236566321</v>
      </c>
      <c r="I48">
        <f t="shared" si="2"/>
        <v>400.02703124999999</v>
      </c>
      <c r="J48">
        <f t="shared" si="3"/>
        <v>344.29239967227556</v>
      </c>
      <c r="K48">
        <f t="shared" si="4"/>
        <v>32.935019387813675</v>
      </c>
      <c r="L48">
        <f t="shared" si="5"/>
        <v>38.266595610037264</v>
      </c>
      <c r="M48">
        <f t="shared" si="6"/>
        <v>0.11326056012201498</v>
      </c>
      <c r="N48">
        <f t="shared" si="7"/>
        <v>3.3587472314376678</v>
      </c>
      <c r="O48">
        <f t="shared" si="8"/>
        <v>0.11118078270023776</v>
      </c>
      <c r="P48">
        <f t="shared" si="9"/>
        <v>6.9671667948678739E-2</v>
      </c>
      <c r="Q48">
        <f t="shared" si="10"/>
        <v>16.527694990792412</v>
      </c>
      <c r="R48">
        <f t="shared" si="11"/>
        <v>28.131308874424093</v>
      </c>
      <c r="S48">
        <f t="shared" si="12"/>
        <v>27.994468749999999</v>
      </c>
      <c r="T48">
        <f t="shared" si="13"/>
        <v>3.7936161946590801</v>
      </c>
      <c r="U48">
        <f t="shared" si="14"/>
        <v>40.070767563780599</v>
      </c>
      <c r="V48">
        <f t="shared" si="15"/>
        <v>1.5792931957312188</v>
      </c>
      <c r="W48">
        <f t="shared" si="16"/>
        <v>3.941260154843452</v>
      </c>
      <c r="X48">
        <f t="shared" si="17"/>
        <v>2.2143229989278614</v>
      </c>
      <c r="Y48">
        <f t="shared" si="18"/>
        <v>-116.77497446614503</v>
      </c>
      <c r="Z48">
        <f t="shared" si="19"/>
        <v>118.8791700164017</v>
      </c>
      <c r="AA48">
        <f t="shared" si="20"/>
        <v>7.7399084716002671</v>
      </c>
      <c r="AB48">
        <f t="shared" si="21"/>
        <v>26.371799012649348</v>
      </c>
      <c r="AC48">
        <v>-3.9567816069667403E-2</v>
      </c>
      <c r="AD48">
        <v>4.44183398692699E-2</v>
      </c>
      <c r="AE48">
        <v>3.34718345492817</v>
      </c>
      <c r="AF48">
        <v>0</v>
      </c>
      <c r="AG48">
        <v>0</v>
      </c>
      <c r="AH48">
        <f t="shared" si="22"/>
        <v>1</v>
      </c>
      <c r="AI48">
        <f t="shared" si="23"/>
        <v>0</v>
      </c>
      <c r="AJ48">
        <f t="shared" si="24"/>
        <v>50179.959980633546</v>
      </c>
      <c r="AK48" t="s">
        <v>251</v>
      </c>
      <c r="AL48">
        <v>2.3294038461538502</v>
      </c>
      <c r="AM48">
        <v>1.8792</v>
      </c>
      <c r="AN48">
        <f t="shared" si="25"/>
        <v>-0.45020384615385023</v>
      </c>
      <c r="AO48">
        <f t="shared" si="26"/>
        <v>-0.23957207649736603</v>
      </c>
      <c r="AP48">
        <v>-1.32743572792135</v>
      </c>
      <c r="AQ48" t="s">
        <v>350</v>
      </c>
      <c r="AR48">
        <v>2.4036846153846199</v>
      </c>
      <c r="AS48">
        <v>1.4096</v>
      </c>
      <c r="AT48">
        <f t="shared" si="27"/>
        <v>-0.70522461363835132</v>
      </c>
      <c r="AU48">
        <v>0.5</v>
      </c>
      <c r="AV48">
        <f t="shared" si="28"/>
        <v>84.322514793196149</v>
      </c>
      <c r="AW48">
        <f t="shared" si="29"/>
        <v>2.8976612236566321</v>
      </c>
      <c r="AX48">
        <f t="shared" si="30"/>
        <v>-29.733156458022957</v>
      </c>
      <c r="AY48">
        <f t="shared" si="31"/>
        <v>1</v>
      </c>
      <c r="AZ48">
        <f t="shared" si="32"/>
        <v>5.0106391655184587E-2</v>
      </c>
      <c r="BA48">
        <f t="shared" si="33"/>
        <v>0.33314415437003408</v>
      </c>
      <c r="BB48" t="s">
        <v>253</v>
      </c>
      <c r="BC48">
        <v>0</v>
      </c>
      <c r="BD48">
        <f t="shared" si="34"/>
        <v>1.4096</v>
      </c>
      <c r="BE48">
        <f t="shared" si="35"/>
        <v>-0.70522461363835121</v>
      </c>
      <c r="BF48">
        <f t="shared" si="36"/>
        <v>0.2498935717326522</v>
      </c>
      <c r="BG48">
        <f t="shared" si="37"/>
        <v>1.0807571848512854</v>
      </c>
      <c r="BH48">
        <f t="shared" si="38"/>
        <v>-1.0430830478501099</v>
      </c>
      <c r="BI48">
        <f t="shared" si="39"/>
        <v>100.02636875</v>
      </c>
      <c r="BJ48">
        <f t="shared" si="40"/>
        <v>84.322514793196149</v>
      </c>
      <c r="BK48">
        <f t="shared" si="41"/>
        <v>0.84300285861568025</v>
      </c>
      <c r="BL48">
        <f t="shared" si="42"/>
        <v>0.19600571723136045</v>
      </c>
      <c r="BM48">
        <v>0.71228603259476697</v>
      </c>
      <c r="BN48">
        <v>0.5</v>
      </c>
      <c r="BO48" t="s">
        <v>254</v>
      </c>
      <c r="BP48">
        <v>1684923877.0531199</v>
      </c>
      <c r="BQ48">
        <v>400.02703124999999</v>
      </c>
      <c r="BR48">
        <v>400.59071875000001</v>
      </c>
      <c r="BS48">
        <v>16.509437500000001</v>
      </c>
      <c r="BT48">
        <v>16.138446875</v>
      </c>
      <c r="BU48">
        <v>500.00331249999999</v>
      </c>
      <c r="BV48">
        <v>95.459984375000005</v>
      </c>
      <c r="BW48">
        <v>0.20004012500000001</v>
      </c>
      <c r="BX48">
        <v>28.650981250000001</v>
      </c>
      <c r="BY48">
        <v>27.994468749999999</v>
      </c>
      <c r="BZ48">
        <v>999.9</v>
      </c>
      <c r="CA48">
        <v>9995.78125</v>
      </c>
      <c r="CB48">
        <v>0</v>
      </c>
      <c r="CC48">
        <v>70.262299999999996</v>
      </c>
      <c r="CD48">
        <v>100.02636875</v>
      </c>
      <c r="CE48">
        <v>0.89990462500000001</v>
      </c>
      <c r="CF48">
        <v>0.1000954</v>
      </c>
      <c r="CG48">
        <v>0</v>
      </c>
      <c r="CH48">
        <v>2.4161062499999999</v>
      </c>
      <c r="CI48">
        <v>0</v>
      </c>
      <c r="CJ48">
        <v>57.370181250000002</v>
      </c>
      <c r="CK48">
        <v>914.54909375</v>
      </c>
      <c r="CL48">
        <v>37.327750000000002</v>
      </c>
      <c r="CM48">
        <v>41.573812500000003</v>
      </c>
      <c r="CN48">
        <v>39.375</v>
      </c>
      <c r="CO48">
        <v>40.280999999999999</v>
      </c>
      <c r="CP48">
        <v>38.003875000000001</v>
      </c>
      <c r="CQ48">
        <v>90.014375000000001</v>
      </c>
      <c r="CR48">
        <v>10.0121875</v>
      </c>
      <c r="CS48">
        <v>0</v>
      </c>
      <c r="CT48">
        <v>59.400000095367403</v>
      </c>
      <c r="CU48">
        <v>2.4036846153846199</v>
      </c>
      <c r="CV48">
        <v>0.34523076635479799</v>
      </c>
      <c r="CW48">
        <v>2.1266632526953999</v>
      </c>
      <c r="CX48">
        <v>57.370773076923101</v>
      </c>
      <c r="CY48">
        <v>15</v>
      </c>
      <c r="CZ48">
        <v>1684921956.5999999</v>
      </c>
      <c r="DA48" t="s">
        <v>255</v>
      </c>
      <c r="DB48">
        <v>2</v>
      </c>
      <c r="DC48">
        <v>-3.738</v>
      </c>
      <c r="DD48">
        <v>0.36899999999999999</v>
      </c>
      <c r="DE48">
        <v>402</v>
      </c>
      <c r="DF48">
        <v>15</v>
      </c>
      <c r="DG48">
        <v>1.62</v>
      </c>
      <c r="DH48">
        <v>0.39</v>
      </c>
      <c r="DI48">
        <v>-0.58510492452830198</v>
      </c>
      <c r="DJ48">
        <v>0.10401792645402599</v>
      </c>
      <c r="DK48">
        <v>8.7833736460202705E-2</v>
      </c>
      <c r="DL48">
        <v>1</v>
      </c>
      <c r="DM48">
        <v>2.3929931818181802</v>
      </c>
      <c r="DN48">
        <v>0.29951047935117497</v>
      </c>
      <c r="DO48">
        <v>0.181122791595455</v>
      </c>
      <c r="DP48">
        <v>1</v>
      </c>
      <c r="DQ48">
        <v>0.369652698113208</v>
      </c>
      <c r="DR48">
        <v>7.7735095693851099E-3</v>
      </c>
      <c r="DS48">
        <v>6.7401206265027399E-3</v>
      </c>
      <c r="DT48">
        <v>1</v>
      </c>
      <c r="DU48">
        <v>3</v>
      </c>
      <c r="DV48">
        <v>3</v>
      </c>
      <c r="DW48" t="s">
        <v>256</v>
      </c>
      <c r="DX48">
        <v>100</v>
      </c>
      <c r="DY48">
        <v>100</v>
      </c>
      <c r="DZ48">
        <v>-3.738</v>
      </c>
      <c r="EA48">
        <v>0.36899999999999999</v>
      </c>
      <c r="EB48">
        <v>2</v>
      </c>
      <c r="EC48">
        <v>515.33299999999997</v>
      </c>
      <c r="ED48">
        <v>421.661</v>
      </c>
      <c r="EE48">
        <v>28.491900000000001</v>
      </c>
      <c r="EF48">
        <v>29.996300000000002</v>
      </c>
      <c r="EG48">
        <v>30</v>
      </c>
      <c r="EH48">
        <v>30.1264</v>
      </c>
      <c r="EI48">
        <v>30.154399999999999</v>
      </c>
      <c r="EJ48">
        <v>20.115300000000001</v>
      </c>
      <c r="EK48">
        <v>26.719000000000001</v>
      </c>
      <c r="EL48">
        <v>0</v>
      </c>
      <c r="EM48">
        <v>28.4863</v>
      </c>
      <c r="EN48">
        <v>400.60399999999998</v>
      </c>
      <c r="EO48">
        <v>16.194299999999998</v>
      </c>
      <c r="EP48">
        <v>100.43899999999999</v>
      </c>
      <c r="EQ48">
        <v>90.270600000000002</v>
      </c>
    </row>
    <row r="49" spans="1:147" x14ac:dyDescent="0.3">
      <c r="A49">
        <v>33</v>
      </c>
      <c r="B49">
        <v>1684923945.4000001</v>
      </c>
      <c r="C49">
        <v>1920.2000000476801</v>
      </c>
      <c r="D49" t="s">
        <v>351</v>
      </c>
      <c r="E49" t="s">
        <v>352</v>
      </c>
      <c r="F49">
        <v>1684923937.0843699</v>
      </c>
      <c r="G49">
        <f t="shared" ref="G49:G80" si="43">BU49*AH49*(BS49-BT49)/(100*BM49*(1000-AH49*BS49))</f>
        <v>2.3400437569154825E-3</v>
      </c>
      <c r="H49">
        <f t="shared" ref="H49:H80" si="44">BU49*AH49*(BR49-BQ49*(1000-AH49*BT49)/(1000-AH49*BS49))/(100*BM49)</f>
        <v>2.9949457690044148</v>
      </c>
      <c r="I49">
        <f t="shared" ref="I49:I80" si="45">BQ49 - IF(AH49&gt;1, H49*BM49*100/(AJ49*CA49), 0)</f>
        <v>400.03843749999999</v>
      </c>
      <c r="J49">
        <f t="shared" ref="J49:J80" si="46">((P49-G49/2)*I49-H49)/(P49+G49/2)</f>
        <v>337.45328548894696</v>
      </c>
      <c r="K49">
        <f t="shared" ref="K49:K80" si="47">J49*(BV49+BW49)/1000</f>
        <v>32.280015597822469</v>
      </c>
      <c r="L49">
        <f t="shared" ref="L49:L80" si="48">(BQ49 - IF(AH49&gt;1, H49*BM49*100/(AJ49*CA49), 0))*(BV49+BW49)/1000</f>
        <v>38.266769231534106</v>
      </c>
      <c r="M49">
        <f t="shared" ref="M49:M80" si="49">2/((1/O49-1/N49)+SIGN(O49)*SQRT((1/O49-1/N49)*(1/O49-1/N49) + 4*BN49/((BN49+1)*(BN49+1))*(2*1/O49*1/N49-1/N49*1/N49)))</f>
        <v>0.10002187472156808</v>
      </c>
      <c r="N49">
        <f t="shared" ref="N49:N80" si="50">AE49+AD49*BM49+AC49*BM49*BM49</f>
        <v>3.3580160903586131</v>
      </c>
      <c r="O49">
        <f t="shared" ref="O49:O80" si="51">G49*(1000-(1000*0.61365*EXP(17.502*S49/(240.97+S49))/(BV49+BW49)+BS49)/2)/(1000*0.61365*EXP(17.502*S49/(240.97+S49))/(BV49+BW49)-BS49)</f>
        <v>9.8395770581496525E-2</v>
      </c>
      <c r="P49">
        <f t="shared" ref="P49:P80" si="52">1/((BN49+1)/(M49/1.6)+1/(N49/1.37)) + BN49/((BN49+1)/(M49/1.6) + BN49/(N49/1.37))</f>
        <v>6.1641253494145995E-2</v>
      </c>
      <c r="Q49">
        <f t="shared" ref="Q49:Q80" si="53">(BJ49*BL49)</f>
        <v>16.522840305460441</v>
      </c>
      <c r="R49">
        <f t="shared" ref="R49:R80" si="54">(BX49+(Q49+2*0.95*0.0000000567*(((BX49+$B$7)+273)^4-(BX49+273)^4)-44100*G49)/(1.84*29.3*N49+8*0.95*0.0000000567*(BX49+273)^3))</f>
        <v>28.181050607589693</v>
      </c>
      <c r="S49">
        <f t="shared" ref="S49:S80" si="55">($C$7*BY49+$D$7*BZ49+$E$7*R49)</f>
        <v>27.993637499999998</v>
      </c>
      <c r="T49">
        <f t="shared" ref="T49:T80" si="56">0.61365*EXP(17.502*S49/(240.97+S49))</f>
        <v>3.7934323560601473</v>
      </c>
      <c r="U49">
        <f t="shared" ref="U49:U80" si="57">(V49/W49*100)</f>
        <v>40.198174429829152</v>
      </c>
      <c r="V49">
        <f t="shared" ref="V49:V80" si="58">BS49*(BV49+BW49)/1000</f>
        <v>1.5824287760452806</v>
      </c>
      <c r="W49">
        <f t="shared" ref="W49:W80" si="59">0.61365*EXP(17.502*BX49/(240.97+BX49))</f>
        <v>3.9365687583838023</v>
      </c>
      <c r="X49">
        <f t="shared" ref="X49:X80" si="60">(T49-BS49*(BV49+BW49)/1000)</f>
        <v>2.2110035800148666</v>
      </c>
      <c r="Y49">
        <f t="shared" ref="Y49:Y80" si="61">(-G49*44100)</f>
        <v>-103.19592967997278</v>
      </c>
      <c r="Z49">
        <f t="shared" ref="Z49:Z80" si="62">2*29.3*N49*0.92*(BX49-S49)</f>
        <v>115.28742176230598</v>
      </c>
      <c r="AA49">
        <f t="shared" ref="AA49:AA80" si="63">2*0.95*0.0000000567*(((BX49+$B$7)+273)^4-(S49+273)^4)</f>
        <v>7.5068947571096842</v>
      </c>
      <c r="AB49">
        <f t="shared" ref="AB49:AB80" si="64">Q49+AA49+Y49+Z49</f>
        <v>36.12122714490333</v>
      </c>
      <c r="AC49">
        <v>-3.9557000506934302E-2</v>
      </c>
      <c r="AD49">
        <v>4.4406198452606703E-2</v>
      </c>
      <c r="AE49">
        <v>3.3464554747198099</v>
      </c>
      <c r="AF49">
        <v>0</v>
      </c>
      <c r="AG49">
        <v>0</v>
      </c>
      <c r="AH49">
        <f t="shared" ref="AH49:AH80" si="65">IF(AF49*$H$13&gt;=AJ49,1,(AJ49/(AJ49-AF49*$H$13)))</f>
        <v>1</v>
      </c>
      <c r="AI49">
        <f t="shared" ref="AI49:AI80" si="66">(AH49-1)*100</f>
        <v>0</v>
      </c>
      <c r="AJ49">
        <f t="shared" ref="AJ49:AJ80" si="67">MAX(0,($B$13+$C$13*CA49)/(1+$D$13*CA49)*BV49/(BX49+273)*$E$13)</f>
        <v>50170.169115674973</v>
      </c>
      <c r="AK49" t="s">
        <v>251</v>
      </c>
      <c r="AL49">
        <v>2.3294038461538502</v>
      </c>
      <c r="AM49">
        <v>1.8792</v>
      </c>
      <c r="AN49">
        <f t="shared" ref="AN49:AN80" si="68">AM49-AL49</f>
        <v>-0.45020384615385023</v>
      </c>
      <c r="AO49">
        <f t="shared" ref="AO49:AO80" si="69">AN49/AM49</f>
        <v>-0.23957207649736603</v>
      </c>
      <c r="AP49">
        <v>-1.32743572792135</v>
      </c>
      <c r="AQ49" t="s">
        <v>353</v>
      </c>
      <c r="AR49">
        <v>2.2205461538461502</v>
      </c>
      <c r="AS49">
        <v>1.4807999999999999</v>
      </c>
      <c r="AT49">
        <f t="shared" ref="AT49:AT80" si="70">1-AR49/AS49</f>
        <v>-0.49955845073348892</v>
      </c>
      <c r="AU49">
        <v>0.5</v>
      </c>
      <c r="AV49">
        <f t="shared" ref="AV49:AV80" si="71">BJ49</f>
        <v>84.297246032381963</v>
      </c>
      <c r="AW49">
        <f t="shared" ref="AW49:AW80" si="72">H49</f>
        <v>2.9949457690044148</v>
      </c>
      <c r="AX49">
        <f t="shared" ref="AX49:AX80" si="73">AT49*AU49*AV49</f>
        <v>-21.055700814518239</v>
      </c>
      <c r="AY49">
        <f t="shared" ref="AY49:AY80" si="74">BD49/AS49</f>
        <v>1</v>
      </c>
      <c r="AZ49">
        <f t="shared" ref="AZ49:AZ80" si="75">(AW49-AP49)/AV49</f>
        <v>5.1275476962383375E-2</v>
      </c>
      <c r="BA49">
        <f t="shared" ref="BA49:BA80" si="76">(AM49-AS49)/AS49</f>
        <v>0.26904376012965975</v>
      </c>
      <c r="BB49" t="s">
        <v>253</v>
      </c>
      <c r="BC49">
        <v>0</v>
      </c>
      <c r="BD49">
        <f t="shared" ref="BD49:BD80" si="77">AS49-BC49</f>
        <v>1.4807999999999999</v>
      </c>
      <c r="BE49">
        <f t="shared" ref="BE49:BE80" si="78">(AS49-AR49)/(AS49-BC49)</f>
        <v>-0.49955845073348887</v>
      </c>
      <c r="BF49">
        <f t="shared" ref="BF49:BF80" si="79">(AM49-AS49)/(AM49-BC49)</f>
        <v>0.21200510855683274</v>
      </c>
      <c r="BG49">
        <f t="shared" ref="BG49:BG80" si="80">(AS49-AR49)/(AS49-AL49)</f>
        <v>0.87172142478368597</v>
      </c>
      <c r="BH49">
        <f t="shared" ref="BH49:BH80" si="81">(AM49-AS49)/(AM49-AL49)</f>
        <v>-0.88493246648953106</v>
      </c>
      <c r="BI49">
        <f t="shared" ref="BI49:BI80" si="82">$B$11*CB49+$C$11*CC49+$F$11*CD49</f>
        <v>99.996324999999999</v>
      </c>
      <c r="BJ49">
        <f t="shared" ref="BJ49:BJ80" si="83">BI49*BK49</f>
        <v>84.297246032381963</v>
      </c>
      <c r="BK49">
        <f t="shared" ref="BK49:BK80" si="84">($B$11*$D$9+$C$11*$D$9+$F$11*((CQ49+CI49)/MAX(CQ49+CI49+CR49, 0.1)*$I$9+CR49/MAX(CQ49+CI49+CR49, 0.1)*$J$9))/($B$11+$C$11+$F$11)</f>
        <v>0.84300344070026534</v>
      </c>
      <c r="BL49">
        <f t="shared" ref="BL49:BL80" si="85">($B$11*$K$9+$C$11*$K$9+$F$11*((CQ49+CI49)/MAX(CQ49+CI49+CR49, 0.1)*$P$9+CR49/MAX(CQ49+CI49+CR49, 0.1)*$Q$9))/($B$11+$C$11+$F$11)</f>
        <v>0.19600688140053063</v>
      </c>
      <c r="BM49">
        <v>0.71228603259476697</v>
      </c>
      <c r="BN49">
        <v>0.5</v>
      </c>
      <c r="BO49" t="s">
        <v>254</v>
      </c>
      <c r="BP49">
        <v>1684923937.0843699</v>
      </c>
      <c r="BQ49">
        <v>400.03843749999999</v>
      </c>
      <c r="BR49">
        <v>400.59843749999999</v>
      </c>
      <c r="BS49">
        <v>16.542612500000001</v>
      </c>
      <c r="BT49">
        <v>16.214774999999999</v>
      </c>
      <c r="BU49">
        <v>500.006125</v>
      </c>
      <c r="BV49">
        <v>95.457765624999993</v>
      </c>
      <c r="BW49">
        <v>0.19996534375</v>
      </c>
      <c r="BX49">
        <v>28.630453124999999</v>
      </c>
      <c r="BY49">
        <v>27.993637499999998</v>
      </c>
      <c r="BZ49">
        <v>999.9</v>
      </c>
      <c r="CA49">
        <v>9993.28125</v>
      </c>
      <c r="CB49">
        <v>0</v>
      </c>
      <c r="CC49">
        <v>70.262299999999996</v>
      </c>
      <c r="CD49">
        <v>99.996324999999999</v>
      </c>
      <c r="CE49">
        <v>0.89988881249999997</v>
      </c>
      <c r="CF49">
        <v>0.1001112</v>
      </c>
      <c r="CG49">
        <v>0</v>
      </c>
      <c r="CH49">
        <v>2.2332375</v>
      </c>
      <c r="CI49">
        <v>0</v>
      </c>
      <c r="CJ49">
        <v>57.152825</v>
      </c>
      <c r="CK49">
        <v>914.26949999999999</v>
      </c>
      <c r="CL49">
        <v>37.224406250000001</v>
      </c>
      <c r="CM49">
        <v>41.5</v>
      </c>
      <c r="CN49">
        <v>39.271312500000001</v>
      </c>
      <c r="CO49">
        <v>40.186999999999998</v>
      </c>
      <c r="CP49">
        <v>37.911812500000003</v>
      </c>
      <c r="CQ49">
        <v>89.986562500000005</v>
      </c>
      <c r="CR49">
        <v>10.01125</v>
      </c>
      <c r="CS49">
        <v>0</v>
      </c>
      <c r="CT49">
        <v>59.400000095367403</v>
      </c>
      <c r="CU49">
        <v>2.2205461538461502</v>
      </c>
      <c r="CV49">
        <v>-0.66201026216711201</v>
      </c>
      <c r="CW49">
        <v>0.95907351000269303</v>
      </c>
      <c r="CX49">
        <v>57.165334615384602</v>
      </c>
      <c r="CY49">
        <v>15</v>
      </c>
      <c r="CZ49">
        <v>1684921956.5999999</v>
      </c>
      <c r="DA49" t="s">
        <v>255</v>
      </c>
      <c r="DB49">
        <v>2</v>
      </c>
      <c r="DC49">
        <v>-3.738</v>
      </c>
      <c r="DD49">
        <v>0.36899999999999999</v>
      </c>
      <c r="DE49">
        <v>402</v>
      </c>
      <c r="DF49">
        <v>15</v>
      </c>
      <c r="DG49">
        <v>1.62</v>
      </c>
      <c r="DH49">
        <v>0.39</v>
      </c>
      <c r="DI49">
        <v>-0.59324162264150904</v>
      </c>
      <c r="DJ49">
        <v>0.28749843466439101</v>
      </c>
      <c r="DK49">
        <v>0.110555618897548</v>
      </c>
      <c r="DL49">
        <v>1</v>
      </c>
      <c r="DM49">
        <v>2.2779409090909102</v>
      </c>
      <c r="DN49">
        <v>-0.460663126711718</v>
      </c>
      <c r="DO49">
        <v>0.170293798688915</v>
      </c>
      <c r="DP49">
        <v>1</v>
      </c>
      <c r="DQ49">
        <v>0.329333603773585</v>
      </c>
      <c r="DR49">
        <v>-1.98005559859393E-2</v>
      </c>
      <c r="DS49">
        <v>1.49628347875909E-2</v>
      </c>
      <c r="DT49">
        <v>1</v>
      </c>
      <c r="DU49">
        <v>3</v>
      </c>
      <c r="DV49">
        <v>3</v>
      </c>
      <c r="DW49" t="s">
        <v>256</v>
      </c>
      <c r="DX49">
        <v>100</v>
      </c>
      <c r="DY49">
        <v>100</v>
      </c>
      <c r="DZ49">
        <v>-3.738</v>
      </c>
      <c r="EA49">
        <v>0.36899999999999999</v>
      </c>
      <c r="EB49">
        <v>2</v>
      </c>
      <c r="EC49">
        <v>515.20399999999995</v>
      </c>
      <c r="ED49">
        <v>421.38099999999997</v>
      </c>
      <c r="EE49">
        <v>28.445</v>
      </c>
      <c r="EF49">
        <v>30.006599999999999</v>
      </c>
      <c r="EG49">
        <v>30.0002</v>
      </c>
      <c r="EH49">
        <v>30.1419</v>
      </c>
      <c r="EI49">
        <v>30.167400000000001</v>
      </c>
      <c r="EJ49">
        <v>20.1145</v>
      </c>
      <c r="EK49">
        <v>26.725899999999999</v>
      </c>
      <c r="EL49">
        <v>0</v>
      </c>
      <c r="EM49">
        <v>28.4437</v>
      </c>
      <c r="EN49">
        <v>400.59100000000001</v>
      </c>
      <c r="EO49">
        <v>16.114100000000001</v>
      </c>
      <c r="EP49">
        <v>100.438</v>
      </c>
      <c r="EQ49">
        <v>90.269499999999994</v>
      </c>
    </row>
    <row r="50" spans="1:147" x14ac:dyDescent="0.3">
      <c r="A50">
        <v>34</v>
      </c>
      <c r="B50">
        <v>1684924005.9000001</v>
      </c>
      <c r="C50">
        <v>1980.7000000476801</v>
      </c>
      <c r="D50" t="s">
        <v>354</v>
      </c>
      <c r="E50" t="s">
        <v>355</v>
      </c>
      <c r="F50">
        <v>1684923997.57812</v>
      </c>
      <c r="G50">
        <f t="shared" si="43"/>
        <v>2.3351740044931396E-3</v>
      </c>
      <c r="H50">
        <f t="shared" si="44"/>
        <v>2.975719411501788</v>
      </c>
      <c r="I50">
        <f t="shared" si="45"/>
        <v>400.00765625000003</v>
      </c>
      <c r="J50">
        <f t="shared" si="46"/>
        <v>337.49810470621901</v>
      </c>
      <c r="K50">
        <f t="shared" si="47"/>
        <v>32.283128493420662</v>
      </c>
      <c r="L50">
        <f t="shared" si="48"/>
        <v>38.262432840360887</v>
      </c>
      <c r="M50">
        <f t="shared" si="49"/>
        <v>9.9591133242486155E-2</v>
      </c>
      <c r="N50">
        <f t="shared" si="50"/>
        <v>3.3591301331783701</v>
      </c>
      <c r="O50">
        <f t="shared" si="51"/>
        <v>9.7979408162154211E-2</v>
      </c>
      <c r="P50">
        <f t="shared" si="52"/>
        <v>6.1379764489095198E-2</v>
      </c>
      <c r="Q50">
        <f t="shared" si="53"/>
        <v>16.524926351966734</v>
      </c>
      <c r="R50">
        <f t="shared" si="54"/>
        <v>28.156022941534861</v>
      </c>
      <c r="S50">
        <f t="shared" si="55"/>
        <v>27.981881250000001</v>
      </c>
      <c r="T50">
        <f t="shared" si="56"/>
        <v>3.7908331851870645</v>
      </c>
      <c r="U50">
        <f t="shared" si="57"/>
        <v>40.071002495370557</v>
      </c>
      <c r="V50">
        <f t="shared" si="58"/>
        <v>1.5750183891660627</v>
      </c>
      <c r="W50">
        <f t="shared" si="59"/>
        <v>3.9305689677916749</v>
      </c>
      <c r="X50">
        <f t="shared" si="60"/>
        <v>2.215814796021002</v>
      </c>
      <c r="Y50">
        <f t="shared" si="61"/>
        <v>-102.98117359814745</v>
      </c>
      <c r="Z50">
        <f t="shared" si="62"/>
        <v>112.69466307555045</v>
      </c>
      <c r="AA50">
        <f t="shared" si="63"/>
        <v>7.3342451947950309</v>
      </c>
      <c r="AB50">
        <f t="shared" si="64"/>
        <v>33.572661024164759</v>
      </c>
      <c r="AC50">
        <v>-3.9573480609428398E-2</v>
      </c>
      <c r="AD50">
        <v>4.44246988113925E-2</v>
      </c>
      <c r="AE50">
        <v>3.34756470119535</v>
      </c>
      <c r="AF50">
        <v>0</v>
      </c>
      <c r="AG50">
        <v>0</v>
      </c>
      <c r="AH50">
        <f t="shared" si="65"/>
        <v>1</v>
      </c>
      <c r="AI50">
        <f t="shared" si="66"/>
        <v>0</v>
      </c>
      <c r="AJ50">
        <f t="shared" si="67"/>
        <v>50194.517313556615</v>
      </c>
      <c r="AK50" t="s">
        <v>251</v>
      </c>
      <c r="AL50">
        <v>2.3294038461538502</v>
      </c>
      <c r="AM50">
        <v>1.8792</v>
      </c>
      <c r="AN50">
        <f t="shared" si="68"/>
        <v>-0.45020384615385023</v>
      </c>
      <c r="AO50">
        <f t="shared" si="69"/>
        <v>-0.23957207649736603</v>
      </c>
      <c r="AP50">
        <v>-1.32743572792135</v>
      </c>
      <c r="AQ50" t="s">
        <v>356</v>
      </c>
      <c r="AR50">
        <v>2.3047269230769198</v>
      </c>
      <c r="AS50">
        <v>2.47383</v>
      </c>
      <c r="AT50">
        <f t="shared" si="70"/>
        <v>6.8356789643217231E-2</v>
      </c>
      <c r="AU50">
        <v>0.5</v>
      </c>
      <c r="AV50">
        <f t="shared" si="71"/>
        <v>84.308042331612342</v>
      </c>
      <c r="AW50">
        <f t="shared" si="72"/>
        <v>2.975719411501788</v>
      </c>
      <c r="AX50">
        <f t="shared" si="73"/>
        <v>2.881513557446739</v>
      </c>
      <c r="AY50">
        <f t="shared" si="74"/>
        <v>1</v>
      </c>
      <c r="AZ50">
        <f t="shared" si="75"/>
        <v>5.1040861825463323E-2</v>
      </c>
      <c r="BA50">
        <f t="shared" si="76"/>
        <v>-0.24036817404591262</v>
      </c>
      <c r="BB50" t="s">
        <v>253</v>
      </c>
      <c r="BC50">
        <v>0</v>
      </c>
      <c r="BD50">
        <f t="shared" si="77"/>
        <v>2.47383</v>
      </c>
      <c r="BE50">
        <f t="shared" si="78"/>
        <v>6.8356789643217244E-2</v>
      </c>
      <c r="BF50">
        <f t="shared" si="79"/>
        <v>-0.31642720306513411</v>
      </c>
      <c r="BG50">
        <f t="shared" si="80"/>
        <v>1.1708618724501763</v>
      </c>
      <c r="BH50">
        <f t="shared" si="81"/>
        <v>1.3208016881241711</v>
      </c>
      <c r="BI50">
        <f t="shared" si="82"/>
        <v>100.009153125</v>
      </c>
      <c r="BJ50">
        <f t="shared" si="83"/>
        <v>84.308042331612342</v>
      </c>
      <c r="BK50">
        <f t="shared" si="84"/>
        <v>0.84300326217378263</v>
      </c>
      <c r="BL50">
        <f t="shared" si="85"/>
        <v>0.19600652434756524</v>
      </c>
      <c r="BM50">
        <v>0.71228603259476697</v>
      </c>
      <c r="BN50">
        <v>0.5</v>
      </c>
      <c r="BO50" t="s">
        <v>254</v>
      </c>
      <c r="BP50">
        <v>1684923997.57812</v>
      </c>
      <c r="BQ50">
        <v>400.00765625000003</v>
      </c>
      <c r="BR50">
        <v>400.56462499999998</v>
      </c>
      <c r="BS50">
        <v>16.465743750000001</v>
      </c>
      <c r="BT50">
        <v>16.138565624999998</v>
      </c>
      <c r="BU50">
        <v>500.01024999999998</v>
      </c>
      <c r="BV50">
        <v>95.454253124999994</v>
      </c>
      <c r="BW50">
        <v>0.19999809374999999</v>
      </c>
      <c r="BX50">
        <v>28.604168749999999</v>
      </c>
      <c r="BY50">
        <v>27.981881250000001</v>
      </c>
      <c r="BZ50">
        <v>999.9</v>
      </c>
      <c r="CA50">
        <v>9997.8125</v>
      </c>
      <c r="CB50">
        <v>0</v>
      </c>
      <c r="CC50">
        <v>70.262299999999996</v>
      </c>
      <c r="CD50">
        <v>100.009153125</v>
      </c>
      <c r="CE50">
        <v>0.89989671874999999</v>
      </c>
      <c r="CF50">
        <v>0.10010330000000001</v>
      </c>
      <c r="CG50">
        <v>0</v>
      </c>
      <c r="CH50">
        <v>2.3094437499999998</v>
      </c>
      <c r="CI50">
        <v>0</v>
      </c>
      <c r="CJ50">
        <v>56.32540625</v>
      </c>
      <c r="CK50">
        <v>914.38940624999998</v>
      </c>
      <c r="CL50">
        <v>37.125</v>
      </c>
      <c r="CM50">
        <v>41.382750000000001</v>
      </c>
      <c r="CN50">
        <v>39.183124999999997</v>
      </c>
      <c r="CO50">
        <v>40.125</v>
      </c>
      <c r="CP50">
        <v>37.811999999999998</v>
      </c>
      <c r="CQ50">
        <v>89.998125000000002</v>
      </c>
      <c r="CR50">
        <v>10.011875</v>
      </c>
      <c r="CS50">
        <v>0</v>
      </c>
      <c r="CT50">
        <v>59.799999952316298</v>
      </c>
      <c r="CU50">
        <v>2.3047269230769198</v>
      </c>
      <c r="CV50">
        <v>8.8188040803346898E-2</v>
      </c>
      <c r="CW50">
        <v>1.87660513686643</v>
      </c>
      <c r="CX50">
        <v>56.329303846153799</v>
      </c>
      <c r="CY50">
        <v>15</v>
      </c>
      <c r="CZ50">
        <v>1684921956.5999999</v>
      </c>
      <c r="DA50" t="s">
        <v>255</v>
      </c>
      <c r="DB50">
        <v>2</v>
      </c>
      <c r="DC50">
        <v>-3.738</v>
      </c>
      <c r="DD50">
        <v>0.36899999999999999</v>
      </c>
      <c r="DE50">
        <v>402</v>
      </c>
      <c r="DF50">
        <v>15</v>
      </c>
      <c r="DG50">
        <v>1.62</v>
      </c>
      <c r="DH50">
        <v>0.39</v>
      </c>
      <c r="DI50">
        <v>-0.547751358490566</v>
      </c>
      <c r="DJ50">
        <v>-0.20172552871493701</v>
      </c>
      <c r="DK50">
        <v>0.106968470702792</v>
      </c>
      <c r="DL50">
        <v>1</v>
      </c>
      <c r="DM50">
        <v>2.2945704545454499</v>
      </c>
      <c r="DN50">
        <v>0.177783545651231</v>
      </c>
      <c r="DO50">
        <v>0.18966479711171999</v>
      </c>
      <c r="DP50">
        <v>1</v>
      </c>
      <c r="DQ50">
        <v>0.32957366037735802</v>
      </c>
      <c r="DR50">
        <v>-2.83275364465497E-2</v>
      </c>
      <c r="DS50">
        <v>4.4940405274112704E-3</v>
      </c>
      <c r="DT50">
        <v>1</v>
      </c>
      <c r="DU50">
        <v>3</v>
      </c>
      <c r="DV50">
        <v>3</v>
      </c>
      <c r="DW50" t="s">
        <v>256</v>
      </c>
      <c r="DX50">
        <v>100</v>
      </c>
      <c r="DY50">
        <v>100</v>
      </c>
      <c r="DZ50">
        <v>-3.738</v>
      </c>
      <c r="EA50">
        <v>0.36899999999999999</v>
      </c>
      <c r="EB50">
        <v>2</v>
      </c>
      <c r="EC50">
        <v>515.18200000000002</v>
      </c>
      <c r="ED50">
        <v>421.36799999999999</v>
      </c>
      <c r="EE50">
        <v>28.4528</v>
      </c>
      <c r="EF50">
        <v>30.019600000000001</v>
      </c>
      <c r="EG50">
        <v>30.0001</v>
      </c>
      <c r="EH50">
        <v>30.154900000000001</v>
      </c>
      <c r="EI50">
        <v>30.1828</v>
      </c>
      <c r="EJ50">
        <v>20.114999999999998</v>
      </c>
      <c r="EK50">
        <v>27.033200000000001</v>
      </c>
      <c r="EL50">
        <v>0</v>
      </c>
      <c r="EM50">
        <v>28.470199999999998</v>
      </c>
      <c r="EN50">
        <v>400.53399999999999</v>
      </c>
      <c r="EO50">
        <v>16.096699999999998</v>
      </c>
      <c r="EP50">
        <v>100.43899999999999</v>
      </c>
      <c r="EQ50">
        <v>90.267200000000003</v>
      </c>
    </row>
    <row r="51" spans="1:147" x14ac:dyDescent="0.3">
      <c r="A51">
        <v>35</v>
      </c>
      <c r="B51">
        <v>1684924065.9000001</v>
      </c>
      <c r="C51">
        <v>2040.7000000476801</v>
      </c>
      <c r="D51" t="s">
        <v>357</v>
      </c>
      <c r="E51" t="s">
        <v>358</v>
      </c>
      <c r="F51">
        <v>1684924057.5906301</v>
      </c>
      <c r="G51">
        <f t="shared" si="43"/>
        <v>2.1783733881565485E-3</v>
      </c>
      <c r="H51">
        <f t="shared" si="44"/>
        <v>3.3964797172236731</v>
      </c>
      <c r="I51">
        <f t="shared" si="45"/>
        <v>400.0016875</v>
      </c>
      <c r="J51">
        <f t="shared" si="46"/>
        <v>326.87885936810375</v>
      </c>
      <c r="K51">
        <f t="shared" si="47"/>
        <v>31.268632395624014</v>
      </c>
      <c r="L51">
        <f t="shared" si="48"/>
        <v>38.263428073156184</v>
      </c>
      <c r="M51">
        <f t="shared" si="49"/>
        <v>9.2844330726528312E-2</v>
      </c>
      <c r="N51">
        <f t="shared" si="50"/>
        <v>3.3620000317503513</v>
      </c>
      <c r="O51">
        <f t="shared" si="51"/>
        <v>9.1443101385160791E-2</v>
      </c>
      <c r="P51">
        <f t="shared" si="52"/>
        <v>5.7276071564166683E-2</v>
      </c>
      <c r="Q51">
        <f t="shared" si="53"/>
        <v>16.520284686644249</v>
      </c>
      <c r="R51">
        <f t="shared" si="54"/>
        <v>28.173008529677865</v>
      </c>
      <c r="S51">
        <f t="shared" si="55"/>
        <v>27.971596874999999</v>
      </c>
      <c r="T51">
        <f t="shared" si="56"/>
        <v>3.7885607031237303</v>
      </c>
      <c r="U51">
        <f t="shared" si="57"/>
        <v>40.080606218283364</v>
      </c>
      <c r="V51">
        <f t="shared" si="58"/>
        <v>1.5736449974249707</v>
      </c>
      <c r="W51">
        <f t="shared" si="59"/>
        <v>3.9262005890198566</v>
      </c>
      <c r="X51">
        <f t="shared" si="60"/>
        <v>2.2149157056987594</v>
      </c>
      <c r="Y51">
        <f t="shared" si="61"/>
        <v>-96.066266417703787</v>
      </c>
      <c r="Z51">
        <f t="shared" si="62"/>
        <v>111.1823318313933</v>
      </c>
      <c r="AA51">
        <f t="shared" si="63"/>
        <v>7.2285850105629788</v>
      </c>
      <c r="AB51">
        <f t="shared" si="64"/>
        <v>38.864935110896738</v>
      </c>
      <c r="AC51">
        <v>-3.96159454574537E-2</v>
      </c>
      <c r="AD51">
        <v>4.4472369323425902E-2</v>
      </c>
      <c r="AE51">
        <v>3.3504221893272099</v>
      </c>
      <c r="AF51">
        <v>0</v>
      </c>
      <c r="AG51">
        <v>0</v>
      </c>
      <c r="AH51">
        <f t="shared" si="65"/>
        <v>1</v>
      </c>
      <c r="AI51">
        <f t="shared" si="66"/>
        <v>0</v>
      </c>
      <c r="AJ51">
        <f t="shared" si="67"/>
        <v>50249.450301106219</v>
      </c>
      <c r="AK51" t="s">
        <v>251</v>
      </c>
      <c r="AL51">
        <v>2.3294038461538502</v>
      </c>
      <c r="AM51">
        <v>1.8792</v>
      </c>
      <c r="AN51">
        <f t="shared" si="68"/>
        <v>-0.45020384615385023</v>
      </c>
      <c r="AO51">
        <f t="shared" si="69"/>
        <v>-0.23957207649736603</v>
      </c>
      <c r="AP51">
        <v>-1.32743572792135</v>
      </c>
      <c r="AQ51" t="s">
        <v>359</v>
      </c>
      <c r="AR51">
        <v>2.3051192307692299</v>
      </c>
      <c r="AS51">
        <v>1.9155500000000001</v>
      </c>
      <c r="AT51">
        <f t="shared" si="70"/>
        <v>-0.20337199800017225</v>
      </c>
      <c r="AU51">
        <v>0.5</v>
      </c>
      <c r="AV51">
        <f t="shared" si="71"/>
        <v>84.284158809503595</v>
      </c>
      <c r="AW51">
        <f t="shared" si="72"/>
        <v>3.3964797172236731</v>
      </c>
      <c r="AX51">
        <f t="shared" si="73"/>
        <v>-8.5705188884262835</v>
      </c>
      <c r="AY51">
        <f t="shared" si="74"/>
        <v>1</v>
      </c>
      <c r="AZ51">
        <f t="shared" si="75"/>
        <v>5.6047488779260031E-2</v>
      </c>
      <c r="BA51">
        <f t="shared" si="76"/>
        <v>-1.8976273133042783E-2</v>
      </c>
      <c r="BB51" t="s">
        <v>253</v>
      </c>
      <c r="BC51">
        <v>0</v>
      </c>
      <c r="BD51">
        <f t="shared" si="77"/>
        <v>1.9155500000000001</v>
      </c>
      <c r="BE51">
        <f t="shared" si="78"/>
        <v>-0.20337199800017214</v>
      </c>
      <c r="BF51">
        <f t="shared" si="79"/>
        <v>-1.9343337590464083E-2</v>
      </c>
      <c r="BG51">
        <f t="shared" si="80"/>
        <v>0.94132079329379348</v>
      </c>
      <c r="BH51">
        <f t="shared" si="81"/>
        <v>8.0741202703048548E-2</v>
      </c>
      <c r="BI51">
        <f t="shared" si="82"/>
        <v>99.980793750000004</v>
      </c>
      <c r="BJ51">
        <f t="shared" si="83"/>
        <v>84.284158809503595</v>
      </c>
      <c r="BK51">
        <f t="shared" si="84"/>
        <v>0.84300349745426573</v>
      </c>
      <c r="BL51">
        <f t="shared" si="85"/>
        <v>0.19600699490853171</v>
      </c>
      <c r="BM51">
        <v>0.71228603259476697</v>
      </c>
      <c r="BN51">
        <v>0.5</v>
      </c>
      <c r="BO51" t="s">
        <v>254</v>
      </c>
      <c r="BP51">
        <v>1684924057.5906301</v>
      </c>
      <c r="BQ51">
        <v>400.0016875</v>
      </c>
      <c r="BR51">
        <v>400.60965625</v>
      </c>
      <c r="BS51">
        <v>16.450712500000002</v>
      </c>
      <c r="BT51">
        <v>16.145499999999998</v>
      </c>
      <c r="BU51">
        <v>500.01215624999998</v>
      </c>
      <c r="BV51">
        <v>95.45821875</v>
      </c>
      <c r="BW51">
        <v>0.199947875</v>
      </c>
      <c r="BX51">
        <v>28.585009374999998</v>
      </c>
      <c r="BY51">
        <v>27.971596874999999</v>
      </c>
      <c r="BZ51">
        <v>999.9</v>
      </c>
      <c r="CA51">
        <v>10008.125</v>
      </c>
      <c r="CB51">
        <v>0</v>
      </c>
      <c r="CC51">
        <v>70.258956249999997</v>
      </c>
      <c r="CD51">
        <v>99.980793750000004</v>
      </c>
      <c r="CE51">
        <v>0.89989671874999999</v>
      </c>
      <c r="CF51">
        <v>0.10010330000000001</v>
      </c>
      <c r="CG51">
        <v>0</v>
      </c>
      <c r="CH51">
        <v>2.3018874999999999</v>
      </c>
      <c r="CI51">
        <v>0</v>
      </c>
      <c r="CJ51">
        <v>56.076496874999997</v>
      </c>
      <c r="CK51">
        <v>914.12987499999997</v>
      </c>
      <c r="CL51">
        <v>37.027124999999998</v>
      </c>
      <c r="CM51">
        <v>41.311999999999998</v>
      </c>
      <c r="CN51">
        <v>39.073812500000003</v>
      </c>
      <c r="CO51">
        <v>40.061999999999998</v>
      </c>
      <c r="CP51">
        <v>37.746062500000001</v>
      </c>
      <c r="CQ51">
        <v>89.973437500000003</v>
      </c>
      <c r="CR51">
        <v>10.01</v>
      </c>
      <c r="CS51">
        <v>0</v>
      </c>
      <c r="CT51">
        <v>59.199999809265101</v>
      </c>
      <c r="CU51">
        <v>2.3051192307692299</v>
      </c>
      <c r="CV51">
        <v>0.41434188155122498</v>
      </c>
      <c r="CW51">
        <v>0.95950084736507701</v>
      </c>
      <c r="CX51">
        <v>56.0434615384615</v>
      </c>
      <c r="CY51">
        <v>15</v>
      </c>
      <c r="CZ51">
        <v>1684921956.5999999</v>
      </c>
      <c r="DA51" t="s">
        <v>255</v>
      </c>
      <c r="DB51">
        <v>2</v>
      </c>
      <c r="DC51">
        <v>-3.738</v>
      </c>
      <c r="DD51">
        <v>0.36899999999999999</v>
      </c>
      <c r="DE51">
        <v>402</v>
      </c>
      <c r="DF51">
        <v>15</v>
      </c>
      <c r="DG51">
        <v>1.62</v>
      </c>
      <c r="DH51">
        <v>0.39</v>
      </c>
      <c r="DI51">
        <v>-0.59239628301886804</v>
      </c>
      <c r="DJ51">
        <v>-0.13426194836295699</v>
      </c>
      <c r="DK51">
        <v>9.4953497015967794E-2</v>
      </c>
      <c r="DL51">
        <v>1</v>
      </c>
      <c r="DM51">
        <v>2.3171909090909102</v>
      </c>
      <c r="DN51">
        <v>2.7718868176952599E-2</v>
      </c>
      <c r="DO51">
        <v>0.16837759759511001</v>
      </c>
      <c r="DP51">
        <v>1</v>
      </c>
      <c r="DQ51">
        <v>0.30728454716981102</v>
      </c>
      <c r="DR51">
        <v>-1.9794045471201199E-2</v>
      </c>
      <c r="DS51">
        <v>3.49208840886398E-3</v>
      </c>
      <c r="DT51">
        <v>1</v>
      </c>
      <c r="DU51">
        <v>3</v>
      </c>
      <c r="DV51">
        <v>3</v>
      </c>
      <c r="DW51" t="s">
        <v>256</v>
      </c>
      <c r="DX51">
        <v>100</v>
      </c>
      <c r="DY51">
        <v>100</v>
      </c>
      <c r="DZ51">
        <v>-3.738</v>
      </c>
      <c r="EA51">
        <v>0.36899999999999999</v>
      </c>
      <c r="EB51">
        <v>2</v>
      </c>
      <c r="EC51">
        <v>515.27</v>
      </c>
      <c r="ED51">
        <v>421.33600000000001</v>
      </c>
      <c r="EE51">
        <v>28.5288</v>
      </c>
      <c r="EF51">
        <v>30.03</v>
      </c>
      <c r="EG51">
        <v>30.0001</v>
      </c>
      <c r="EH51">
        <v>30.1663</v>
      </c>
      <c r="EI51">
        <v>30.195699999999999</v>
      </c>
      <c r="EJ51">
        <v>20.116099999999999</v>
      </c>
      <c r="EK51">
        <v>27.033200000000001</v>
      </c>
      <c r="EL51">
        <v>0</v>
      </c>
      <c r="EM51">
        <v>28.524100000000001</v>
      </c>
      <c r="EN51">
        <v>400.75700000000001</v>
      </c>
      <c r="EO51">
        <v>16.1312</v>
      </c>
      <c r="EP51">
        <v>100.43600000000001</v>
      </c>
      <c r="EQ51">
        <v>90.263999999999996</v>
      </c>
    </row>
    <row r="52" spans="1:147" x14ac:dyDescent="0.3">
      <c r="A52">
        <v>36</v>
      </c>
      <c r="B52">
        <v>1684924125.8</v>
      </c>
      <c r="C52">
        <v>2100.5999999046298</v>
      </c>
      <c r="D52" t="s">
        <v>360</v>
      </c>
      <c r="E52" t="s">
        <v>361</v>
      </c>
      <c r="F52">
        <v>1684924117.6031301</v>
      </c>
      <c r="G52">
        <f t="shared" si="43"/>
        <v>2.0639667941564559E-3</v>
      </c>
      <c r="H52">
        <f t="shared" si="44"/>
        <v>3.3355380427225447</v>
      </c>
      <c r="I52">
        <f t="shared" si="45"/>
        <v>400.01009375000001</v>
      </c>
      <c r="J52">
        <f t="shared" si="46"/>
        <v>324.65673141051803</v>
      </c>
      <c r="K52">
        <f t="shared" si="47"/>
        <v>31.055510628680672</v>
      </c>
      <c r="L52">
        <f t="shared" si="48"/>
        <v>38.26354581979944</v>
      </c>
      <c r="M52">
        <f t="shared" si="49"/>
        <v>8.7780363025944164E-2</v>
      </c>
      <c r="N52">
        <f t="shared" si="50"/>
        <v>3.3591903833736749</v>
      </c>
      <c r="O52">
        <f t="shared" si="51"/>
        <v>8.6525673267830505E-2</v>
      </c>
      <c r="P52">
        <f t="shared" si="52"/>
        <v>5.4189780627241689E-2</v>
      </c>
      <c r="Q52">
        <f t="shared" si="53"/>
        <v>16.524230327897879</v>
      </c>
      <c r="R52">
        <f t="shared" si="54"/>
        <v>28.196404121449998</v>
      </c>
      <c r="S52">
        <f t="shared" si="55"/>
        <v>27.980778125000001</v>
      </c>
      <c r="T52">
        <f t="shared" si="56"/>
        <v>3.7905893767669379</v>
      </c>
      <c r="U52">
        <f t="shared" si="57"/>
        <v>40.064463804343241</v>
      </c>
      <c r="V52">
        <f t="shared" si="58"/>
        <v>1.572787248760998</v>
      </c>
      <c r="W52">
        <f t="shared" si="59"/>
        <v>3.9256415771387356</v>
      </c>
      <c r="X52">
        <f t="shared" si="60"/>
        <v>2.2178021280059399</v>
      </c>
      <c r="Y52">
        <f t="shared" si="61"/>
        <v>-91.020935622299703</v>
      </c>
      <c r="Z52">
        <f t="shared" si="62"/>
        <v>108.98242280137312</v>
      </c>
      <c r="AA52">
        <f t="shared" si="63"/>
        <v>7.0917203059335492</v>
      </c>
      <c r="AB52">
        <f t="shared" si="64"/>
        <v>41.577437812904847</v>
      </c>
      <c r="AC52">
        <v>-3.9574371957697599E-2</v>
      </c>
      <c r="AD52">
        <v>4.4425699427911101E-2</v>
      </c>
      <c r="AE52">
        <v>3.3476246908922702</v>
      </c>
      <c r="AF52">
        <v>0</v>
      </c>
      <c r="AG52">
        <v>0</v>
      </c>
      <c r="AH52">
        <f t="shared" si="65"/>
        <v>1</v>
      </c>
      <c r="AI52">
        <f t="shared" si="66"/>
        <v>0</v>
      </c>
      <c r="AJ52">
        <f t="shared" si="67"/>
        <v>50199.24509098327</v>
      </c>
      <c r="AK52" t="s">
        <v>251</v>
      </c>
      <c r="AL52">
        <v>2.3294038461538502</v>
      </c>
      <c r="AM52">
        <v>1.8792</v>
      </c>
      <c r="AN52">
        <f t="shared" si="68"/>
        <v>-0.45020384615385023</v>
      </c>
      <c r="AO52">
        <f t="shared" si="69"/>
        <v>-0.23957207649736603</v>
      </c>
      <c r="AP52">
        <v>-1.32743572792135</v>
      </c>
      <c r="AQ52" t="s">
        <v>362</v>
      </c>
      <c r="AR52">
        <v>2.2588846153846198</v>
      </c>
      <c r="AS52">
        <v>1.4052</v>
      </c>
      <c r="AT52">
        <f t="shared" si="70"/>
        <v>-0.60751822899560182</v>
      </c>
      <c r="AU52">
        <v>0.5</v>
      </c>
      <c r="AV52">
        <f t="shared" si="71"/>
        <v>84.304394432648735</v>
      </c>
      <c r="AW52">
        <f t="shared" si="72"/>
        <v>3.3355380427225447</v>
      </c>
      <c r="AX52">
        <f t="shared" si="73"/>
        <v>-25.608228201134718</v>
      </c>
      <c r="AY52">
        <f t="shared" si="74"/>
        <v>1</v>
      </c>
      <c r="AZ52">
        <f t="shared" si="75"/>
        <v>5.5311159068572292E-2</v>
      </c>
      <c r="BA52">
        <f t="shared" si="76"/>
        <v>0.33731853116994021</v>
      </c>
      <c r="BB52" t="s">
        <v>253</v>
      </c>
      <c r="BC52">
        <v>0</v>
      </c>
      <c r="BD52">
        <f t="shared" si="77"/>
        <v>1.4052</v>
      </c>
      <c r="BE52">
        <f t="shared" si="78"/>
        <v>-0.60751822899560193</v>
      </c>
      <c r="BF52">
        <f t="shared" si="79"/>
        <v>0.25223499361430396</v>
      </c>
      <c r="BG52">
        <f t="shared" si="80"/>
        <v>0.92369731952241718</v>
      </c>
      <c r="BH52">
        <f t="shared" si="81"/>
        <v>-1.0528563983836285</v>
      </c>
      <c r="BI52">
        <f t="shared" si="82"/>
        <v>100.0048125</v>
      </c>
      <c r="BJ52">
        <f t="shared" si="83"/>
        <v>84.304394432648735</v>
      </c>
      <c r="BK52">
        <f t="shared" si="84"/>
        <v>0.84300337478907561</v>
      </c>
      <c r="BL52">
        <f t="shared" si="85"/>
        <v>0.19600674957815137</v>
      </c>
      <c r="BM52">
        <v>0.71228603259476697</v>
      </c>
      <c r="BN52">
        <v>0.5</v>
      </c>
      <c r="BO52" t="s">
        <v>254</v>
      </c>
      <c r="BP52">
        <v>1684924117.6031301</v>
      </c>
      <c r="BQ52">
        <v>400.01009375000001</v>
      </c>
      <c r="BR52">
        <v>400.60287499999998</v>
      </c>
      <c r="BS52">
        <v>16.442040625000001</v>
      </c>
      <c r="BT52">
        <v>16.152850000000001</v>
      </c>
      <c r="BU52">
        <v>500.00331249999999</v>
      </c>
      <c r="BV52">
        <v>95.456403124999994</v>
      </c>
      <c r="BW52">
        <v>0.20004759375</v>
      </c>
      <c r="BX52">
        <v>28.58255625</v>
      </c>
      <c r="BY52">
        <v>27.980778125000001</v>
      </c>
      <c r="BZ52">
        <v>999.9</v>
      </c>
      <c r="CA52">
        <v>9997.8125</v>
      </c>
      <c r="CB52">
        <v>0</v>
      </c>
      <c r="CC52">
        <v>70.228862500000005</v>
      </c>
      <c r="CD52">
        <v>100.0048125</v>
      </c>
      <c r="CE52">
        <v>0.89989671874999999</v>
      </c>
      <c r="CF52">
        <v>0.10010330000000001</v>
      </c>
      <c r="CG52">
        <v>0</v>
      </c>
      <c r="CH52">
        <v>2.268234375</v>
      </c>
      <c r="CI52">
        <v>0</v>
      </c>
      <c r="CJ52">
        <v>55.661334375000003</v>
      </c>
      <c r="CK52">
        <v>914.34984374999999</v>
      </c>
      <c r="CL52">
        <v>36.948812500000003</v>
      </c>
      <c r="CM52">
        <v>41.25</v>
      </c>
      <c r="CN52">
        <v>38.996062500000001</v>
      </c>
      <c r="CO52">
        <v>39.988187500000002</v>
      </c>
      <c r="CP52">
        <v>37.675375000000003</v>
      </c>
      <c r="CQ52">
        <v>89.994375000000005</v>
      </c>
      <c r="CR52">
        <v>10.011875</v>
      </c>
      <c r="CS52">
        <v>0</v>
      </c>
      <c r="CT52">
        <v>59</v>
      </c>
      <c r="CU52">
        <v>2.2588846153846198</v>
      </c>
      <c r="CV52">
        <v>-0.49279998855156798</v>
      </c>
      <c r="CW52">
        <v>0.15846495636941299</v>
      </c>
      <c r="CX52">
        <v>55.688573076923099</v>
      </c>
      <c r="CY52">
        <v>15</v>
      </c>
      <c r="CZ52">
        <v>1684921956.5999999</v>
      </c>
      <c r="DA52" t="s">
        <v>255</v>
      </c>
      <c r="DB52">
        <v>2</v>
      </c>
      <c r="DC52">
        <v>-3.738</v>
      </c>
      <c r="DD52">
        <v>0.36899999999999999</v>
      </c>
      <c r="DE52">
        <v>402</v>
      </c>
      <c r="DF52">
        <v>15</v>
      </c>
      <c r="DG52">
        <v>1.62</v>
      </c>
      <c r="DH52">
        <v>0.39</v>
      </c>
      <c r="DI52">
        <v>-0.56957945283018896</v>
      </c>
      <c r="DJ52">
        <v>-9.7125705620513203E-2</v>
      </c>
      <c r="DK52">
        <v>0.10774223562124</v>
      </c>
      <c r="DL52">
        <v>1</v>
      </c>
      <c r="DM52">
        <v>2.2835227272727301</v>
      </c>
      <c r="DN52">
        <v>-0.23562537524893901</v>
      </c>
      <c r="DO52">
        <v>0.17060840310706801</v>
      </c>
      <c r="DP52">
        <v>1</v>
      </c>
      <c r="DQ52">
        <v>0.29079160377358498</v>
      </c>
      <c r="DR52">
        <v>-1.49433032869896E-2</v>
      </c>
      <c r="DS52">
        <v>3.1974602854401399E-3</v>
      </c>
      <c r="DT52">
        <v>1</v>
      </c>
      <c r="DU52">
        <v>3</v>
      </c>
      <c r="DV52">
        <v>3</v>
      </c>
      <c r="DW52" t="s">
        <v>256</v>
      </c>
      <c r="DX52">
        <v>100</v>
      </c>
      <c r="DY52">
        <v>100</v>
      </c>
      <c r="DZ52">
        <v>-3.738</v>
      </c>
      <c r="EA52">
        <v>0.36899999999999999</v>
      </c>
      <c r="EB52">
        <v>2</v>
      </c>
      <c r="EC52">
        <v>515.09900000000005</v>
      </c>
      <c r="ED52">
        <v>421.536</v>
      </c>
      <c r="EE52">
        <v>28.585699999999999</v>
      </c>
      <c r="EF52">
        <v>30.036200000000001</v>
      </c>
      <c r="EG52">
        <v>30.0001</v>
      </c>
      <c r="EH52">
        <v>30.176600000000001</v>
      </c>
      <c r="EI52">
        <v>30.206</v>
      </c>
      <c r="EJ52">
        <v>20.110199999999999</v>
      </c>
      <c r="EK52">
        <v>27.033200000000001</v>
      </c>
      <c r="EL52">
        <v>0</v>
      </c>
      <c r="EM52">
        <v>28.5824</v>
      </c>
      <c r="EN52">
        <v>400.476</v>
      </c>
      <c r="EO52">
        <v>16.1312</v>
      </c>
      <c r="EP52">
        <v>100.438</v>
      </c>
      <c r="EQ52">
        <v>90.263800000000003</v>
      </c>
    </row>
    <row r="53" spans="1:147" x14ac:dyDescent="0.3">
      <c r="A53">
        <v>37</v>
      </c>
      <c r="B53">
        <v>1684924185.9000001</v>
      </c>
      <c r="C53">
        <v>2160.7000000476801</v>
      </c>
      <c r="D53" t="s">
        <v>363</v>
      </c>
      <c r="E53" t="s">
        <v>364</v>
      </c>
      <c r="F53">
        <v>1684924177.6468799</v>
      </c>
      <c r="G53">
        <f t="shared" si="43"/>
        <v>1.9808920879393907E-3</v>
      </c>
      <c r="H53">
        <f t="shared" si="44"/>
        <v>2.9769174611597968</v>
      </c>
      <c r="I53">
        <f t="shared" si="45"/>
        <v>400.02368749999999</v>
      </c>
      <c r="J53">
        <f t="shared" si="46"/>
        <v>328.74410382746618</v>
      </c>
      <c r="K53">
        <f t="shared" si="47"/>
        <v>31.445477299698993</v>
      </c>
      <c r="L53">
        <f t="shared" si="48"/>
        <v>38.263608801406519</v>
      </c>
      <c r="M53">
        <f t="shared" si="49"/>
        <v>8.4011261645407467E-2</v>
      </c>
      <c r="N53">
        <f t="shared" si="50"/>
        <v>3.3595232150610705</v>
      </c>
      <c r="O53">
        <f t="shared" si="51"/>
        <v>8.2861357186506751E-2</v>
      </c>
      <c r="P53">
        <f t="shared" si="52"/>
        <v>5.1890351296732522E-2</v>
      </c>
      <c r="Q53">
        <f t="shared" si="53"/>
        <v>16.522246562358408</v>
      </c>
      <c r="R53">
        <f t="shared" si="54"/>
        <v>28.221166313539559</v>
      </c>
      <c r="S53">
        <f t="shared" si="55"/>
        <v>27.997768749999999</v>
      </c>
      <c r="T53">
        <f t="shared" si="56"/>
        <v>3.7943460967570655</v>
      </c>
      <c r="U53">
        <f t="shared" si="57"/>
        <v>40.025676828500409</v>
      </c>
      <c r="V53">
        <f t="shared" si="58"/>
        <v>1.5717888243734182</v>
      </c>
      <c r="W53">
        <f t="shared" si="59"/>
        <v>3.9269512695765854</v>
      </c>
      <c r="X53">
        <f t="shared" si="60"/>
        <v>2.2225572723836473</v>
      </c>
      <c r="Y53">
        <f t="shared" si="61"/>
        <v>-87.357341078127135</v>
      </c>
      <c r="Z53">
        <f t="shared" si="62"/>
        <v>106.9567684467153</v>
      </c>
      <c r="AA53">
        <f t="shared" si="63"/>
        <v>6.9600046835854847</v>
      </c>
      <c r="AB53">
        <f t="shared" si="64"/>
        <v>43.081678614532059</v>
      </c>
      <c r="AC53">
        <v>-3.9579296025134797E-2</v>
      </c>
      <c r="AD53">
        <v>4.44312271249813E-2</v>
      </c>
      <c r="AE53">
        <v>3.34795608351072</v>
      </c>
      <c r="AF53">
        <v>0</v>
      </c>
      <c r="AG53">
        <v>0</v>
      </c>
      <c r="AH53">
        <f t="shared" si="65"/>
        <v>1</v>
      </c>
      <c r="AI53">
        <f t="shared" si="66"/>
        <v>0</v>
      </c>
      <c r="AJ53">
        <f t="shared" si="67"/>
        <v>50204.214078627643</v>
      </c>
      <c r="AK53" t="s">
        <v>251</v>
      </c>
      <c r="AL53">
        <v>2.3294038461538502</v>
      </c>
      <c r="AM53">
        <v>1.8792</v>
      </c>
      <c r="AN53">
        <f t="shared" si="68"/>
        <v>-0.45020384615385023</v>
      </c>
      <c r="AO53">
        <f t="shared" si="69"/>
        <v>-0.23957207649736603</v>
      </c>
      <c r="AP53">
        <v>-1.32743572792135</v>
      </c>
      <c r="AQ53" t="s">
        <v>365</v>
      </c>
      <c r="AR53">
        <v>2.33403846153846</v>
      </c>
      <c r="AS53">
        <v>1.8340000000000001</v>
      </c>
      <c r="AT53">
        <f t="shared" si="70"/>
        <v>-0.27264910661857145</v>
      </c>
      <c r="AU53">
        <v>0.5</v>
      </c>
      <c r="AV53">
        <f t="shared" si="71"/>
        <v>84.294273165564647</v>
      </c>
      <c r="AW53">
        <f t="shared" si="72"/>
        <v>2.9769174611597968</v>
      </c>
      <c r="AX53">
        <f t="shared" si="73"/>
        <v>-11.491379135826511</v>
      </c>
      <c r="AY53">
        <f t="shared" si="74"/>
        <v>1</v>
      </c>
      <c r="AZ53">
        <f t="shared" si="75"/>
        <v>5.1063411871727644E-2</v>
      </c>
      <c r="BA53">
        <f t="shared" si="76"/>
        <v>2.4645583424209326E-2</v>
      </c>
      <c r="BB53" t="s">
        <v>253</v>
      </c>
      <c r="BC53">
        <v>0</v>
      </c>
      <c r="BD53">
        <f t="shared" si="77"/>
        <v>1.8340000000000001</v>
      </c>
      <c r="BE53">
        <f t="shared" si="78"/>
        <v>-0.27264910661857134</v>
      </c>
      <c r="BF53">
        <f t="shared" si="79"/>
        <v>2.4052788420604463E-2</v>
      </c>
      <c r="BG53">
        <f t="shared" si="80"/>
        <v>1.0093552268933546</v>
      </c>
      <c r="BH53">
        <f t="shared" si="81"/>
        <v>-0.1003989645716032</v>
      </c>
      <c r="BI53">
        <f t="shared" si="82"/>
        <v>99.992806250000001</v>
      </c>
      <c r="BJ53">
        <f t="shared" si="83"/>
        <v>84.294273165564647</v>
      </c>
      <c r="BK53">
        <f t="shared" si="84"/>
        <v>0.8430033752109507</v>
      </c>
      <c r="BL53">
        <f t="shared" si="85"/>
        <v>0.19600675042190138</v>
      </c>
      <c r="BM53">
        <v>0.71228603259476697</v>
      </c>
      <c r="BN53">
        <v>0.5</v>
      </c>
      <c r="BO53" t="s">
        <v>254</v>
      </c>
      <c r="BP53">
        <v>1684924177.6468799</v>
      </c>
      <c r="BQ53">
        <v>400.02368749999999</v>
      </c>
      <c r="BR53">
        <v>400.56065625000002</v>
      </c>
      <c r="BS53">
        <v>16.432134375</v>
      </c>
      <c r="BT53">
        <v>16.154578125</v>
      </c>
      <c r="BU53">
        <v>499.99834375</v>
      </c>
      <c r="BV53">
        <v>95.453362499999997</v>
      </c>
      <c r="BW53">
        <v>0.19999503125000001</v>
      </c>
      <c r="BX53">
        <v>28.588303124999999</v>
      </c>
      <c r="BY53">
        <v>27.997768749999999</v>
      </c>
      <c r="BZ53">
        <v>999.9</v>
      </c>
      <c r="CA53">
        <v>9999.375</v>
      </c>
      <c r="CB53">
        <v>0</v>
      </c>
      <c r="CC53">
        <v>70.230534375000005</v>
      </c>
      <c r="CD53">
        <v>99.992806250000001</v>
      </c>
      <c r="CE53">
        <v>0.89990462500000001</v>
      </c>
      <c r="CF53">
        <v>0.1000954</v>
      </c>
      <c r="CG53">
        <v>0</v>
      </c>
      <c r="CH53">
        <v>2.3237968750000002</v>
      </c>
      <c r="CI53">
        <v>0</v>
      </c>
      <c r="CJ53">
        <v>55.378940624999998</v>
      </c>
      <c r="CK53">
        <v>914.24246874999994</v>
      </c>
      <c r="CL53">
        <v>36.875</v>
      </c>
      <c r="CM53">
        <v>41.169562499999998</v>
      </c>
      <c r="CN53">
        <v>38.927312499999999</v>
      </c>
      <c r="CO53">
        <v>39.8924375</v>
      </c>
      <c r="CP53">
        <v>37.587593750000003</v>
      </c>
      <c r="CQ53">
        <v>89.983125000000001</v>
      </c>
      <c r="CR53">
        <v>10.010624999999999</v>
      </c>
      <c r="CS53">
        <v>0</v>
      </c>
      <c r="CT53">
        <v>59.400000095367403</v>
      </c>
      <c r="CU53">
        <v>2.33403846153846</v>
      </c>
      <c r="CV53">
        <v>0.38369231727224101</v>
      </c>
      <c r="CW53">
        <v>0.81900171284045398</v>
      </c>
      <c r="CX53">
        <v>55.367161538461502</v>
      </c>
      <c r="CY53">
        <v>15</v>
      </c>
      <c r="CZ53">
        <v>1684921956.5999999</v>
      </c>
      <c r="DA53" t="s">
        <v>255</v>
      </c>
      <c r="DB53">
        <v>2</v>
      </c>
      <c r="DC53">
        <v>-3.738</v>
      </c>
      <c r="DD53">
        <v>0.36899999999999999</v>
      </c>
      <c r="DE53">
        <v>402</v>
      </c>
      <c r="DF53">
        <v>15</v>
      </c>
      <c r="DG53">
        <v>1.62</v>
      </c>
      <c r="DH53">
        <v>0.39</v>
      </c>
      <c r="DI53">
        <v>-0.55772141509434003</v>
      </c>
      <c r="DJ53">
        <v>0.176904260384116</v>
      </c>
      <c r="DK53">
        <v>9.56695054787296E-2</v>
      </c>
      <c r="DL53">
        <v>1</v>
      </c>
      <c r="DM53">
        <v>2.2908977272727298</v>
      </c>
      <c r="DN53">
        <v>0.544711696086284</v>
      </c>
      <c r="DO53">
        <v>0.190280607965084</v>
      </c>
      <c r="DP53">
        <v>1</v>
      </c>
      <c r="DQ53">
        <v>0.27847545283018899</v>
      </c>
      <c r="DR53">
        <v>-1.00836258575099E-2</v>
      </c>
      <c r="DS53">
        <v>2.5605645645608E-3</v>
      </c>
      <c r="DT53">
        <v>1</v>
      </c>
      <c r="DU53">
        <v>3</v>
      </c>
      <c r="DV53">
        <v>3</v>
      </c>
      <c r="DW53" t="s">
        <v>256</v>
      </c>
      <c r="DX53">
        <v>100</v>
      </c>
      <c r="DY53">
        <v>100</v>
      </c>
      <c r="DZ53">
        <v>-3.738</v>
      </c>
      <c r="EA53">
        <v>0.36899999999999999</v>
      </c>
      <c r="EB53">
        <v>2</v>
      </c>
      <c r="EC53">
        <v>515.178</v>
      </c>
      <c r="ED53">
        <v>420.84399999999999</v>
      </c>
      <c r="EE53">
        <v>28.569500000000001</v>
      </c>
      <c r="EF53">
        <v>30.040400000000002</v>
      </c>
      <c r="EG53">
        <v>29.9999</v>
      </c>
      <c r="EH53">
        <v>30.1859</v>
      </c>
      <c r="EI53">
        <v>30.213699999999999</v>
      </c>
      <c r="EJ53">
        <v>20.109100000000002</v>
      </c>
      <c r="EK53">
        <v>27.033200000000001</v>
      </c>
      <c r="EL53">
        <v>0</v>
      </c>
      <c r="EM53">
        <v>28.566299999999998</v>
      </c>
      <c r="EN53">
        <v>400.53699999999998</v>
      </c>
      <c r="EO53">
        <v>16.1313</v>
      </c>
      <c r="EP53">
        <v>100.43600000000001</v>
      </c>
      <c r="EQ53">
        <v>90.264499999999998</v>
      </c>
    </row>
    <row r="54" spans="1:147" x14ac:dyDescent="0.3">
      <c r="A54">
        <v>38</v>
      </c>
      <c r="B54">
        <v>1684924245.9000001</v>
      </c>
      <c r="C54">
        <v>2220.7000000476801</v>
      </c>
      <c r="D54" t="s">
        <v>366</v>
      </c>
      <c r="E54" t="s">
        <v>367</v>
      </c>
      <c r="F54">
        <v>1684924237.6500001</v>
      </c>
      <c r="G54">
        <f t="shared" si="43"/>
        <v>1.9086659867744631E-3</v>
      </c>
      <c r="H54">
        <f t="shared" si="44"/>
        <v>3.0640101035295446</v>
      </c>
      <c r="I54">
        <f t="shared" si="45"/>
        <v>400.02328125000003</v>
      </c>
      <c r="J54">
        <f t="shared" si="46"/>
        <v>324.9269146896836</v>
      </c>
      <c r="K54">
        <f t="shared" si="47"/>
        <v>31.08210616615353</v>
      </c>
      <c r="L54">
        <f t="shared" si="48"/>
        <v>38.265731568036081</v>
      </c>
      <c r="M54">
        <f t="shared" si="49"/>
        <v>8.0938747691228469E-2</v>
      </c>
      <c r="N54">
        <f t="shared" si="50"/>
        <v>3.3580006285595374</v>
      </c>
      <c r="O54">
        <f t="shared" si="51"/>
        <v>7.987036142042922E-2</v>
      </c>
      <c r="P54">
        <f t="shared" si="52"/>
        <v>5.0013791160730348E-2</v>
      </c>
      <c r="Q54">
        <f t="shared" si="53"/>
        <v>16.527872435098125</v>
      </c>
      <c r="R54">
        <f t="shared" si="54"/>
        <v>28.225686759606827</v>
      </c>
      <c r="S54">
        <f t="shared" si="55"/>
        <v>27.990324999999999</v>
      </c>
      <c r="T54">
        <f t="shared" si="56"/>
        <v>3.7926998433524526</v>
      </c>
      <c r="U54">
        <f t="shared" si="57"/>
        <v>40.028664264328015</v>
      </c>
      <c r="V54">
        <f t="shared" si="58"/>
        <v>1.5708238784773088</v>
      </c>
      <c r="W54">
        <f t="shared" si="59"/>
        <v>3.9242475544635291</v>
      </c>
      <c r="X54">
        <f t="shared" si="60"/>
        <v>2.221875964875144</v>
      </c>
      <c r="Y54">
        <f t="shared" si="61"/>
        <v>-84.172170016753824</v>
      </c>
      <c r="Z54">
        <f t="shared" si="62"/>
        <v>106.10777312333713</v>
      </c>
      <c r="AA54">
        <f t="shared" si="63"/>
        <v>6.9072245652727613</v>
      </c>
      <c r="AB54">
        <f t="shared" si="64"/>
        <v>45.370700106954189</v>
      </c>
      <c r="AC54">
        <v>-3.9556771795282698E-2</v>
      </c>
      <c r="AD54">
        <v>4.44059417037415E-2</v>
      </c>
      <c r="AE54">
        <v>3.34644007976219</v>
      </c>
      <c r="AF54">
        <v>0</v>
      </c>
      <c r="AG54">
        <v>0</v>
      </c>
      <c r="AH54">
        <f t="shared" si="65"/>
        <v>1</v>
      </c>
      <c r="AI54">
        <f t="shared" si="66"/>
        <v>0</v>
      </c>
      <c r="AJ54">
        <f t="shared" si="67"/>
        <v>50178.896951767048</v>
      </c>
      <c r="AK54" t="s">
        <v>251</v>
      </c>
      <c r="AL54">
        <v>2.3294038461538502</v>
      </c>
      <c r="AM54">
        <v>1.8792</v>
      </c>
      <c r="AN54">
        <f t="shared" si="68"/>
        <v>-0.45020384615385023</v>
      </c>
      <c r="AO54">
        <f t="shared" si="69"/>
        <v>-0.23957207649736603</v>
      </c>
      <c r="AP54">
        <v>-1.32743572792135</v>
      </c>
      <c r="AQ54" t="s">
        <v>368</v>
      </c>
      <c r="AR54">
        <v>2.3098115384615401</v>
      </c>
      <c r="AS54">
        <v>1.4752000000000001</v>
      </c>
      <c r="AT54">
        <f t="shared" si="70"/>
        <v>-0.56576161772067524</v>
      </c>
      <c r="AU54">
        <v>0.5</v>
      </c>
      <c r="AV54">
        <f t="shared" si="71"/>
        <v>84.323387884495347</v>
      </c>
      <c r="AW54">
        <f t="shared" si="72"/>
        <v>3.0640101035295446</v>
      </c>
      <c r="AX54">
        <f t="shared" si="73"/>
        <v>-23.853468170610036</v>
      </c>
      <c r="AY54">
        <f t="shared" si="74"/>
        <v>1</v>
      </c>
      <c r="AZ54">
        <f t="shared" si="75"/>
        <v>5.2078621858341577E-2</v>
      </c>
      <c r="BA54">
        <f t="shared" si="76"/>
        <v>0.27386117136659427</v>
      </c>
      <c r="BB54" t="s">
        <v>253</v>
      </c>
      <c r="BC54">
        <v>0</v>
      </c>
      <c r="BD54">
        <f t="shared" si="77"/>
        <v>1.4752000000000001</v>
      </c>
      <c r="BE54">
        <f t="shared" si="78"/>
        <v>-0.56576161772067513</v>
      </c>
      <c r="BF54">
        <f t="shared" si="79"/>
        <v>0.21498510004257126</v>
      </c>
      <c r="BG54">
        <f t="shared" si="80"/>
        <v>0.97706366251975252</v>
      </c>
      <c r="BH54">
        <f t="shared" si="81"/>
        <v>-0.89737127625946389</v>
      </c>
      <c r="BI54">
        <f t="shared" si="82"/>
        <v>100.0274</v>
      </c>
      <c r="BJ54">
        <f t="shared" si="83"/>
        <v>84.323387884495347</v>
      </c>
      <c r="BK54">
        <f t="shared" si="84"/>
        <v>0.8430028960514353</v>
      </c>
      <c r="BL54">
        <f t="shared" si="85"/>
        <v>0.19600579210287075</v>
      </c>
      <c r="BM54">
        <v>0.71228603259476697</v>
      </c>
      <c r="BN54">
        <v>0.5</v>
      </c>
      <c r="BO54" t="s">
        <v>254</v>
      </c>
      <c r="BP54">
        <v>1684924237.6500001</v>
      </c>
      <c r="BQ54">
        <v>400.02328125000003</v>
      </c>
      <c r="BR54">
        <v>400.56853124999998</v>
      </c>
      <c r="BS54">
        <v>16.421118750000002</v>
      </c>
      <c r="BT54">
        <v>16.153684375000001</v>
      </c>
      <c r="BU54">
        <v>500.00728125000001</v>
      </c>
      <c r="BV54">
        <v>95.458706250000006</v>
      </c>
      <c r="BW54">
        <v>0.20005503124999999</v>
      </c>
      <c r="BX54">
        <v>28.576437500000001</v>
      </c>
      <c r="BY54">
        <v>27.990324999999999</v>
      </c>
      <c r="BZ54">
        <v>999.9</v>
      </c>
      <c r="CA54">
        <v>9993.125</v>
      </c>
      <c r="CB54">
        <v>0</v>
      </c>
      <c r="CC54">
        <v>70.242237500000002</v>
      </c>
      <c r="CD54">
        <v>100.0274</v>
      </c>
      <c r="CE54">
        <v>0.89992043749999995</v>
      </c>
      <c r="CF54">
        <v>0.1000796</v>
      </c>
      <c r="CG54">
        <v>0</v>
      </c>
      <c r="CH54">
        <v>2.326546875</v>
      </c>
      <c r="CI54">
        <v>0</v>
      </c>
      <c r="CJ54">
        <v>55.249190624999997</v>
      </c>
      <c r="CK54">
        <v>914.56371875000002</v>
      </c>
      <c r="CL54">
        <v>36.810062500000001</v>
      </c>
      <c r="CM54">
        <v>41.095468750000002</v>
      </c>
      <c r="CN54">
        <v>38.849406250000001</v>
      </c>
      <c r="CO54">
        <v>39.847437499999998</v>
      </c>
      <c r="CP54">
        <v>37.513562499999999</v>
      </c>
      <c r="CQ54">
        <v>90.015937500000007</v>
      </c>
      <c r="CR54">
        <v>10.012499999999999</v>
      </c>
      <c r="CS54">
        <v>0</v>
      </c>
      <c r="CT54">
        <v>59.200000047683702</v>
      </c>
      <c r="CU54">
        <v>2.3098115384615401</v>
      </c>
      <c r="CV54">
        <v>0.98975384567791902</v>
      </c>
      <c r="CW54">
        <v>2.3797196564275098</v>
      </c>
      <c r="CX54">
        <v>55.279638461538497</v>
      </c>
      <c r="CY54">
        <v>15</v>
      </c>
      <c r="CZ54">
        <v>1684921956.5999999</v>
      </c>
      <c r="DA54" t="s">
        <v>255</v>
      </c>
      <c r="DB54">
        <v>2</v>
      </c>
      <c r="DC54">
        <v>-3.738</v>
      </c>
      <c r="DD54">
        <v>0.36899999999999999</v>
      </c>
      <c r="DE54">
        <v>402</v>
      </c>
      <c r="DF54">
        <v>15</v>
      </c>
      <c r="DG54">
        <v>1.62</v>
      </c>
      <c r="DH54">
        <v>0.39</v>
      </c>
      <c r="DI54">
        <v>-0.52979892452830202</v>
      </c>
      <c r="DJ54">
        <v>-3.0877261732015299E-2</v>
      </c>
      <c r="DK54">
        <v>0.12241451097927999</v>
      </c>
      <c r="DL54">
        <v>1</v>
      </c>
      <c r="DM54">
        <v>2.3134295454545502</v>
      </c>
      <c r="DN54">
        <v>7.2994633018432106E-2</v>
      </c>
      <c r="DO54">
        <v>0.19239681364251701</v>
      </c>
      <c r="DP54">
        <v>1</v>
      </c>
      <c r="DQ54">
        <v>0.26801345283018901</v>
      </c>
      <c r="DR54">
        <v>-4.3796613449464498E-3</v>
      </c>
      <c r="DS54">
        <v>2.3602256573123201E-3</v>
      </c>
      <c r="DT54">
        <v>1</v>
      </c>
      <c r="DU54">
        <v>3</v>
      </c>
      <c r="DV54">
        <v>3</v>
      </c>
      <c r="DW54" t="s">
        <v>256</v>
      </c>
      <c r="DX54">
        <v>100</v>
      </c>
      <c r="DY54">
        <v>100</v>
      </c>
      <c r="DZ54">
        <v>-3.738</v>
      </c>
      <c r="EA54">
        <v>0.36899999999999999</v>
      </c>
      <c r="EB54">
        <v>2</v>
      </c>
      <c r="EC54">
        <v>515.34699999999998</v>
      </c>
      <c r="ED54">
        <v>420.9</v>
      </c>
      <c r="EE54">
        <v>28.5228</v>
      </c>
      <c r="EF54">
        <v>30.042999999999999</v>
      </c>
      <c r="EG54">
        <v>30.000399999999999</v>
      </c>
      <c r="EH54">
        <v>30.191099999999999</v>
      </c>
      <c r="EI54">
        <v>30.221499999999999</v>
      </c>
      <c r="EJ54">
        <v>20.110700000000001</v>
      </c>
      <c r="EK54">
        <v>27.033200000000001</v>
      </c>
      <c r="EL54">
        <v>0</v>
      </c>
      <c r="EM54">
        <v>28.519600000000001</v>
      </c>
      <c r="EN54">
        <v>400.536</v>
      </c>
      <c r="EO54">
        <v>16.1572</v>
      </c>
      <c r="EP54">
        <v>100.438</v>
      </c>
      <c r="EQ54">
        <v>90.264700000000005</v>
      </c>
    </row>
    <row r="55" spans="1:147" x14ac:dyDescent="0.3">
      <c r="A55">
        <v>39</v>
      </c>
      <c r="B55">
        <v>1684924305.9000001</v>
      </c>
      <c r="C55">
        <v>2280.7000000476801</v>
      </c>
      <c r="D55" t="s">
        <v>369</v>
      </c>
      <c r="E55" t="s">
        <v>370</v>
      </c>
      <c r="F55">
        <v>1684924297.6500001</v>
      </c>
      <c r="G55">
        <f t="shared" si="43"/>
        <v>1.6293420719200929E-3</v>
      </c>
      <c r="H55">
        <f t="shared" si="44"/>
        <v>3.2735365211758261</v>
      </c>
      <c r="I55">
        <f t="shared" si="45"/>
        <v>400.00799999999998</v>
      </c>
      <c r="J55">
        <f t="shared" si="46"/>
        <v>309.94151338033265</v>
      </c>
      <c r="K55">
        <f t="shared" si="47"/>
        <v>29.648498677101394</v>
      </c>
      <c r="L55">
        <f t="shared" si="48"/>
        <v>38.264111604426745</v>
      </c>
      <c r="M55">
        <f t="shared" si="49"/>
        <v>6.9095847060970481E-2</v>
      </c>
      <c r="N55">
        <f t="shared" si="50"/>
        <v>3.3645151812887071</v>
      </c>
      <c r="O55">
        <f t="shared" si="51"/>
        <v>6.8317105390058017E-2</v>
      </c>
      <c r="P55">
        <f t="shared" si="52"/>
        <v>4.2767426279061625E-2</v>
      </c>
      <c r="Q55">
        <f t="shared" si="53"/>
        <v>16.523970685197266</v>
      </c>
      <c r="R55">
        <f t="shared" si="54"/>
        <v>28.28282494721407</v>
      </c>
      <c r="S55">
        <f t="shared" si="55"/>
        <v>27.97785</v>
      </c>
      <c r="T55">
        <f t="shared" si="56"/>
        <v>3.7899422802580323</v>
      </c>
      <c r="U55">
        <f t="shared" si="57"/>
        <v>40.087325550241538</v>
      </c>
      <c r="V55">
        <f t="shared" si="58"/>
        <v>1.5724653992352144</v>
      </c>
      <c r="W55">
        <f t="shared" si="59"/>
        <v>3.9225999181822195</v>
      </c>
      <c r="X55">
        <f t="shared" si="60"/>
        <v>2.2174768810228178</v>
      </c>
      <c r="Y55">
        <f t="shared" si="61"/>
        <v>-71.853985371676103</v>
      </c>
      <c r="Z55">
        <f t="shared" si="62"/>
        <v>107.2642083366535</v>
      </c>
      <c r="AA55">
        <f t="shared" si="63"/>
        <v>6.9683006312555476</v>
      </c>
      <c r="AB55">
        <f t="shared" si="64"/>
        <v>58.902494281430208</v>
      </c>
      <c r="AC55">
        <v>-3.9653173383124497E-2</v>
      </c>
      <c r="AD55">
        <v>4.4514160931336803E-2</v>
      </c>
      <c r="AE55">
        <v>3.3529264589268899</v>
      </c>
      <c r="AF55">
        <v>0</v>
      </c>
      <c r="AG55">
        <v>0</v>
      </c>
      <c r="AH55">
        <f t="shared" si="65"/>
        <v>1</v>
      </c>
      <c r="AI55">
        <f t="shared" si="66"/>
        <v>0</v>
      </c>
      <c r="AJ55">
        <f t="shared" si="67"/>
        <v>50297.367578302816</v>
      </c>
      <c r="AK55" t="s">
        <v>251</v>
      </c>
      <c r="AL55">
        <v>2.3294038461538502</v>
      </c>
      <c r="AM55">
        <v>1.8792</v>
      </c>
      <c r="AN55">
        <f t="shared" si="68"/>
        <v>-0.45020384615385023</v>
      </c>
      <c r="AO55">
        <f t="shared" si="69"/>
        <v>-0.23957207649736603</v>
      </c>
      <c r="AP55">
        <v>-1.32743572792135</v>
      </c>
      <c r="AQ55" t="s">
        <v>371</v>
      </c>
      <c r="AR55">
        <v>2.2897730769230802</v>
      </c>
      <c r="AS55">
        <v>1.4672000000000001</v>
      </c>
      <c r="AT55">
        <f t="shared" si="70"/>
        <v>-0.56064141011660307</v>
      </c>
      <c r="AU55">
        <v>0.5</v>
      </c>
      <c r="AV55">
        <f t="shared" si="71"/>
        <v>84.303376184653857</v>
      </c>
      <c r="AW55">
        <f t="shared" si="72"/>
        <v>3.2735365211758261</v>
      </c>
      <c r="AX55">
        <f t="shared" si="73"/>
        <v>-23.631981850877395</v>
      </c>
      <c r="AY55">
        <f t="shared" si="74"/>
        <v>1</v>
      </c>
      <c r="AZ55">
        <f t="shared" si="75"/>
        <v>5.4576369978581153E-2</v>
      </c>
      <c r="BA55">
        <f t="shared" si="76"/>
        <v>0.28080697928026166</v>
      </c>
      <c r="BB55" t="s">
        <v>253</v>
      </c>
      <c r="BC55">
        <v>0</v>
      </c>
      <c r="BD55">
        <f t="shared" si="77"/>
        <v>1.4672000000000001</v>
      </c>
      <c r="BE55">
        <f t="shared" si="78"/>
        <v>-0.56064141011660307</v>
      </c>
      <c r="BF55">
        <f t="shared" si="79"/>
        <v>0.21924223073648358</v>
      </c>
      <c r="BG55">
        <f t="shared" si="80"/>
        <v>0.9540354993687904</v>
      </c>
      <c r="BH55">
        <f t="shared" si="81"/>
        <v>-0.91514100450222557</v>
      </c>
      <c r="BI55">
        <f t="shared" si="82"/>
        <v>100.003646875</v>
      </c>
      <c r="BJ55">
        <f t="shared" si="83"/>
        <v>84.303376184653857</v>
      </c>
      <c r="BK55">
        <f t="shared" si="84"/>
        <v>0.84300301858020477</v>
      </c>
      <c r="BL55">
        <f t="shared" si="85"/>
        <v>0.19600603716040974</v>
      </c>
      <c r="BM55">
        <v>0.71228603259476697</v>
      </c>
      <c r="BN55">
        <v>0.5</v>
      </c>
      <c r="BO55" t="s">
        <v>254</v>
      </c>
      <c r="BP55">
        <v>1684924297.6500001</v>
      </c>
      <c r="BQ55">
        <v>400.00799999999998</v>
      </c>
      <c r="BR55">
        <v>400.56718749999999</v>
      </c>
      <c r="BS55">
        <v>16.438346875000001</v>
      </c>
      <c r="BT55">
        <v>16.210049999999999</v>
      </c>
      <c r="BU55">
        <v>499.9980625</v>
      </c>
      <c r="BV55">
        <v>95.458503124999993</v>
      </c>
      <c r="BW55">
        <v>0.19986271875</v>
      </c>
      <c r="BX55">
        <v>28.569203125000001</v>
      </c>
      <c r="BY55">
        <v>27.97785</v>
      </c>
      <c r="BZ55">
        <v>999.9</v>
      </c>
      <c r="CA55">
        <v>10017.5</v>
      </c>
      <c r="CB55">
        <v>0</v>
      </c>
      <c r="CC55">
        <v>70.233878125000004</v>
      </c>
      <c r="CD55">
        <v>100.003646875</v>
      </c>
      <c r="CE55">
        <v>0.89992043749999995</v>
      </c>
      <c r="CF55">
        <v>0.1000796</v>
      </c>
      <c r="CG55">
        <v>0</v>
      </c>
      <c r="CH55">
        <v>2.274721875</v>
      </c>
      <c r="CI55">
        <v>0</v>
      </c>
      <c r="CJ55">
        <v>55.168756250000001</v>
      </c>
      <c r="CK55">
        <v>914.34687499999995</v>
      </c>
      <c r="CL55">
        <v>36.740156249999998</v>
      </c>
      <c r="CM55">
        <v>41.061999999999998</v>
      </c>
      <c r="CN55">
        <v>38.771312500000001</v>
      </c>
      <c r="CO55">
        <v>39.796500000000002</v>
      </c>
      <c r="CP55">
        <v>37.466531250000003</v>
      </c>
      <c r="CQ55">
        <v>89.995000000000005</v>
      </c>
      <c r="CR55">
        <v>10.010624999999999</v>
      </c>
      <c r="CS55">
        <v>0</v>
      </c>
      <c r="CT55">
        <v>59</v>
      </c>
      <c r="CU55">
        <v>2.2897730769230802</v>
      </c>
      <c r="CV55">
        <v>0.151887185094359</v>
      </c>
      <c r="CW55">
        <v>-2.1416410299761202</v>
      </c>
      <c r="CX55">
        <v>55.193076923076902</v>
      </c>
      <c r="CY55">
        <v>15</v>
      </c>
      <c r="CZ55">
        <v>1684921956.5999999</v>
      </c>
      <c r="DA55" t="s">
        <v>255</v>
      </c>
      <c r="DB55">
        <v>2</v>
      </c>
      <c r="DC55">
        <v>-3.738</v>
      </c>
      <c r="DD55">
        <v>0.36899999999999999</v>
      </c>
      <c r="DE55">
        <v>402</v>
      </c>
      <c r="DF55">
        <v>15</v>
      </c>
      <c r="DG55">
        <v>1.62</v>
      </c>
      <c r="DH55">
        <v>0.39</v>
      </c>
      <c r="DI55">
        <v>-0.54990662264150902</v>
      </c>
      <c r="DJ55">
        <v>-8.4512626995669696E-3</v>
      </c>
      <c r="DK55">
        <v>9.4799212857616305E-2</v>
      </c>
      <c r="DL55">
        <v>1</v>
      </c>
      <c r="DM55">
        <v>2.2832181818181798</v>
      </c>
      <c r="DN55">
        <v>-4.45815750768635E-2</v>
      </c>
      <c r="DO55">
        <v>0.17855242834927099</v>
      </c>
      <c r="DP55">
        <v>1</v>
      </c>
      <c r="DQ55">
        <v>0.239433641509434</v>
      </c>
      <c r="DR55">
        <v>-0.13337228834058501</v>
      </c>
      <c r="DS55">
        <v>2.0246109088195401E-2</v>
      </c>
      <c r="DT55">
        <v>0</v>
      </c>
      <c r="DU55">
        <v>2</v>
      </c>
      <c r="DV55">
        <v>3</v>
      </c>
      <c r="DW55" t="s">
        <v>260</v>
      </c>
      <c r="DX55">
        <v>100</v>
      </c>
      <c r="DY55">
        <v>100</v>
      </c>
      <c r="DZ55">
        <v>-3.738</v>
      </c>
      <c r="EA55">
        <v>0.36899999999999999</v>
      </c>
      <c r="EB55">
        <v>2</v>
      </c>
      <c r="EC55">
        <v>514.62699999999995</v>
      </c>
      <c r="ED55">
        <v>421.56099999999998</v>
      </c>
      <c r="EE55">
        <v>28.538799999999998</v>
      </c>
      <c r="EF55">
        <v>30.0456</v>
      </c>
      <c r="EG55">
        <v>30</v>
      </c>
      <c r="EH55">
        <v>30.196300000000001</v>
      </c>
      <c r="EI55">
        <v>30.226700000000001</v>
      </c>
      <c r="EJ55">
        <v>20.113900000000001</v>
      </c>
      <c r="EK55">
        <v>26.486899999999999</v>
      </c>
      <c r="EL55">
        <v>0</v>
      </c>
      <c r="EM55">
        <v>28.552099999999999</v>
      </c>
      <c r="EN55">
        <v>400.63200000000001</v>
      </c>
      <c r="EO55">
        <v>16.239699999999999</v>
      </c>
      <c r="EP55">
        <v>100.44</v>
      </c>
      <c r="EQ55">
        <v>90.264799999999994</v>
      </c>
    </row>
    <row r="56" spans="1:147" x14ac:dyDescent="0.3">
      <c r="A56">
        <v>40</v>
      </c>
      <c r="B56">
        <v>1684924425.4000001</v>
      </c>
      <c r="C56">
        <v>2400.2000000476801</v>
      </c>
      <c r="D56" t="s">
        <v>372</v>
      </c>
      <c r="E56" t="s">
        <v>373</v>
      </c>
      <c r="F56">
        <v>1684924417.1500001</v>
      </c>
      <c r="G56">
        <f t="shared" si="43"/>
        <v>1.6517706340273292E-3</v>
      </c>
      <c r="H56">
        <f t="shared" si="44"/>
        <v>9.5008060607470171</v>
      </c>
      <c r="I56">
        <f t="shared" si="45"/>
        <v>399.87109375</v>
      </c>
      <c r="J56">
        <f t="shared" si="46"/>
        <v>161.91539290185358</v>
      </c>
      <c r="K56">
        <f t="shared" si="47"/>
        <v>15.488335046474575</v>
      </c>
      <c r="L56">
        <f t="shared" si="48"/>
        <v>38.25045515687561</v>
      </c>
      <c r="M56">
        <f t="shared" si="49"/>
        <v>6.7643127910514259E-2</v>
      </c>
      <c r="N56">
        <f t="shared" si="50"/>
        <v>3.3632193490535149</v>
      </c>
      <c r="O56">
        <f t="shared" si="51"/>
        <v>6.6896312589396115E-2</v>
      </c>
      <c r="P56">
        <f t="shared" si="52"/>
        <v>4.1876606594639168E-2</v>
      </c>
      <c r="Q56">
        <f t="shared" si="53"/>
        <v>161.84991165919294</v>
      </c>
      <c r="R56">
        <f t="shared" si="54"/>
        <v>28.644492376779738</v>
      </c>
      <c r="S56">
        <f t="shared" si="55"/>
        <v>28.282221875000001</v>
      </c>
      <c r="T56">
        <f t="shared" si="56"/>
        <v>3.8577244379487547</v>
      </c>
      <c r="U56">
        <f t="shared" si="57"/>
        <v>40.742424851743635</v>
      </c>
      <c r="V56">
        <f t="shared" si="58"/>
        <v>1.5627296000434203</v>
      </c>
      <c r="W56">
        <f t="shared" si="59"/>
        <v>3.8356322819026833</v>
      </c>
      <c r="X56">
        <f t="shared" si="60"/>
        <v>2.2949948379053344</v>
      </c>
      <c r="Y56">
        <f t="shared" si="61"/>
        <v>-72.843084960605225</v>
      </c>
      <c r="Z56">
        <f t="shared" si="62"/>
        <v>-17.893808435088047</v>
      </c>
      <c r="AA56">
        <f t="shared" si="63"/>
        <v>-1.1624276293462905</v>
      </c>
      <c r="AB56">
        <f t="shared" si="64"/>
        <v>69.950590634153372</v>
      </c>
      <c r="AC56">
        <v>-3.96339917328501E-2</v>
      </c>
      <c r="AD56">
        <v>4.4492627848499E-2</v>
      </c>
      <c r="AE56">
        <v>3.35163623256887</v>
      </c>
      <c r="AF56">
        <v>0</v>
      </c>
      <c r="AG56">
        <v>0</v>
      </c>
      <c r="AH56">
        <f t="shared" si="65"/>
        <v>1</v>
      </c>
      <c r="AI56">
        <f t="shared" si="66"/>
        <v>0</v>
      </c>
      <c r="AJ56">
        <f t="shared" si="67"/>
        <v>50338.38367481123</v>
      </c>
      <c r="AK56" t="s">
        <v>251</v>
      </c>
      <c r="AL56">
        <v>2.3294038461538502</v>
      </c>
      <c r="AM56">
        <v>1.8792</v>
      </c>
      <c r="AN56">
        <f t="shared" si="68"/>
        <v>-0.45020384615385023</v>
      </c>
      <c r="AO56">
        <f t="shared" si="69"/>
        <v>-0.23957207649736603</v>
      </c>
      <c r="AP56">
        <v>-1.32743572792135</v>
      </c>
      <c r="AQ56" t="s">
        <v>374</v>
      </c>
      <c r="AR56">
        <v>2.28388846153846</v>
      </c>
      <c r="AS56">
        <v>1.6092</v>
      </c>
      <c r="AT56">
        <f t="shared" si="70"/>
        <v>-0.41926948890036053</v>
      </c>
      <c r="AU56">
        <v>0.5</v>
      </c>
      <c r="AV56">
        <f t="shared" si="71"/>
        <v>841.21586527499073</v>
      </c>
      <c r="AW56">
        <f t="shared" si="72"/>
        <v>9.5008060607470171</v>
      </c>
      <c r="AX56">
        <f t="shared" si="73"/>
        <v>-176.34807294435996</v>
      </c>
      <c r="AY56">
        <f t="shared" si="74"/>
        <v>1</v>
      </c>
      <c r="AZ56">
        <f t="shared" si="75"/>
        <v>1.2872132154959595E-2</v>
      </c>
      <c r="BA56">
        <f t="shared" si="76"/>
        <v>0.16778523489932887</v>
      </c>
      <c r="BB56" t="s">
        <v>253</v>
      </c>
      <c r="BC56">
        <v>0</v>
      </c>
      <c r="BD56">
        <f t="shared" si="77"/>
        <v>1.6092</v>
      </c>
      <c r="BE56">
        <f t="shared" si="78"/>
        <v>-0.41926948890036048</v>
      </c>
      <c r="BF56">
        <f t="shared" si="79"/>
        <v>0.14367816091954025</v>
      </c>
      <c r="BG56">
        <f t="shared" si="80"/>
        <v>0.93680208060751291</v>
      </c>
      <c r="BH56">
        <f t="shared" si="81"/>
        <v>-0.59972832819320621</v>
      </c>
      <c r="BI56">
        <f t="shared" si="82"/>
        <v>1000.018875</v>
      </c>
      <c r="BJ56">
        <f t="shared" si="83"/>
        <v>841.21586527499073</v>
      </c>
      <c r="BK56">
        <f t="shared" si="84"/>
        <v>0.8411999876252243</v>
      </c>
      <c r="BL56">
        <f t="shared" si="85"/>
        <v>0.19239997525044861</v>
      </c>
      <c r="BM56">
        <v>0.71228603259476697</v>
      </c>
      <c r="BN56">
        <v>0.5</v>
      </c>
      <c r="BO56" t="s">
        <v>254</v>
      </c>
      <c r="BP56">
        <v>1684924417.1500001</v>
      </c>
      <c r="BQ56">
        <v>399.87109375</v>
      </c>
      <c r="BR56">
        <v>401.318625</v>
      </c>
      <c r="BS56">
        <v>16.336809375000001</v>
      </c>
      <c r="BT56">
        <v>16.105350000000001</v>
      </c>
      <c r="BU56">
        <v>500.0066875</v>
      </c>
      <c r="BV56">
        <v>95.456993749999995</v>
      </c>
      <c r="BW56">
        <v>0.19997109375</v>
      </c>
      <c r="BX56">
        <v>28.183534375000001</v>
      </c>
      <c r="BY56">
        <v>28.282221875000001</v>
      </c>
      <c r="BZ56">
        <v>999.9</v>
      </c>
      <c r="CA56">
        <v>10012.8125</v>
      </c>
      <c r="CB56">
        <v>0</v>
      </c>
      <c r="CC56">
        <v>70.262299999999996</v>
      </c>
      <c r="CD56">
        <v>1000.018875</v>
      </c>
      <c r="CE56">
        <v>0.95999681250000002</v>
      </c>
      <c r="CF56">
        <v>4.0002831250000002E-2</v>
      </c>
      <c r="CG56">
        <v>0</v>
      </c>
      <c r="CH56">
        <v>2.2957343749999999</v>
      </c>
      <c r="CI56">
        <v>0</v>
      </c>
      <c r="CJ56">
        <v>775.40915625000002</v>
      </c>
      <c r="CK56">
        <v>9334.4884375000001</v>
      </c>
      <c r="CL56">
        <v>37.226312499999999</v>
      </c>
      <c r="CM56">
        <v>40.936999999999998</v>
      </c>
      <c r="CN56">
        <v>38.7145625</v>
      </c>
      <c r="CO56">
        <v>39.686999999999998</v>
      </c>
      <c r="CP56">
        <v>37.577750000000002</v>
      </c>
      <c r="CQ56">
        <v>960.01781249999999</v>
      </c>
      <c r="CR56">
        <v>40.0003125</v>
      </c>
      <c r="CS56">
        <v>0</v>
      </c>
      <c r="CT56">
        <v>118.799999952316</v>
      </c>
      <c r="CU56">
        <v>2.28388846153846</v>
      </c>
      <c r="CV56">
        <v>-0.33614700991103502</v>
      </c>
      <c r="CW56">
        <v>-82.535350500190802</v>
      </c>
      <c r="CX56">
        <v>774.20811538461498</v>
      </c>
      <c r="CY56">
        <v>15</v>
      </c>
      <c r="CZ56">
        <v>1684921956.5999999</v>
      </c>
      <c r="DA56" t="s">
        <v>255</v>
      </c>
      <c r="DB56">
        <v>2</v>
      </c>
      <c r="DC56">
        <v>-3.738</v>
      </c>
      <c r="DD56">
        <v>0.36899999999999999</v>
      </c>
      <c r="DE56">
        <v>402</v>
      </c>
      <c r="DF56">
        <v>15</v>
      </c>
      <c r="DG56">
        <v>1.62</v>
      </c>
      <c r="DH56">
        <v>0.39</v>
      </c>
      <c r="DI56">
        <v>-1.3745707547169801</v>
      </c>
      <c r="DJ56">
        <v>-0.75761461054677104</v>
      </c>
      <c r="DK56">
        <v>0.148806094935646</v>
      </c>
      <c r="DL56">
        <v>0</v>
      </c>
      <c r="DM56">
        <v>2.2755954545454502</v>
      </c>
      <c r="DN56">
        <v>0.193076764162877</v>
      </c>
      <c r="DO56">
        <v>0.22155293329601</v>
      </c>
      <c r="DP56">
        <v>1</v>
      </c>
      <c r="DQ56">
        <v>0.220095528301887</v>
      </c>
      <c r="DR56">
        <v>0.159961635220156</v>
      </c>
      <c r="DS56">
        <v>3.9953304110940203E-2</v>
      </c>
      <c r="DT56">
        <v>0</v>
      </c>
      <c r="DU56">
        <v>1</v>
      </c>
      <c r="DV56">
        <v>3</v>
      </c>
      <c r="DW56" t="s">
        <v>375</v>
      </c>
      <c r="DX56">
        <v>100</v>
      </c>
      <c r="DY56">
        <v>100</v>
      </c>
      <c r="DZ56">
        <v>-3.738</v>
      </c>
      <c r="EA56">
        <v>0.36899999999999999</v>
      </c>
      <c r="EB56">
        <v>2</v>
      </c>
      <c r="EC56">
        <v>514.649</v>
      </c>
      <c r="ED56">
        <v>420.95699999999999</v>
      </c>
      <c r="EE56">
        <v>22.856100000000001</v>
      </c>
      <c r="EF56">
        <v>30.050799999999999</v>
      </c>
      <c r="EG56">
        <v>29.998899999999999</v>
      </c>
      <c r="EH56">
        <v>30.198899999999998</v>
      </c>
      <c r="EI56">
        <v>30.229299999999999</v>
      </c>
      <c r="EJ56">
        <v>20.139299999999999</v>
      </c>
      <c r="EK56">
        <v>28.51</v>
      </c>
      <c r="EL56">
        <v>0</v>
      </c>
      <c r="EM56">
        <v>22.9709</v>
      </c>
      <c r="EN56">
        <v>401.37400000000002</v>
      </c>
      <c r="EO56">
        <v>15.787800000000001</v>
      </c>
      <c r="EP56">
        <v>100.44199999999999</v>
      </c>
      <c r="EQ56">
        <v>90.266300000000001</v>
      </c>
    </row>
    <row r="57" spans="1:147" x14ac:dyDescent="0.3">
      <c r="A57">
        <v>41</v>
      </c>
      <c r="B57">
        <v>1684924485.4000001</v>
      </c>
      <c r="C57">
        <v>2460.2000000476801</v>
      </c>
      <c r="D57" t="s">
        <v>376</v>
      </c>
      <c r="E57" t="s">
        <v>377</v>
      </c>
      <c r="F57">
        <v>1684924477.1500001</v>
      </c>
      <c r="G57">
        <f t="shared" si="43"/>
        <v>3.0780021141599604E-3</v>
      </c>
      <c r="H57">
        <f t="shared" si="44"/>
        <v>10.336567679341179</v>
      </c>
      <c r="I57">
        <f t="shared" si="45"/>
        <v>399.94406249999997</v>
      </c>
      <c r="J57">
        <f t="shared" si="46"/>
        <v>259.70399082996221</v>
      </c>
      <c r="K57">
        <f t="shared" si="47"/>
        <v>24.841181272326171</v>
      </c>
      <c r="L57">
        <f t="shared" si="48"/>
        <v>38.255411184104261</v>
      </c>
      <c r="M57">
        <f t="shared" si="49"/>
        <v>0.13192613257591768</v>
      </c>
      <c r="N57">
        <f t="shared" si="50"/>
        <v>3.3623255354796897</v>
      </c>
      <c r="O57">
        <f t="shared" si="51"/>
        <v>0.12911646339597843</v>
      </c>
      <c r="P57">
        <f t="shared" si="52"/>
        <v>8.0945243364005243E-2</v>
      </c>
      <c r="Q57">
        <f t="shared" si="53"/>
        <v>161.84722546708292</v>
      </c>
      <c r="R57">
        <f t="shared" si="54"/>
        <v>27.59257572229982</v>
      </c>
      <c r="S57">
        <f t="shared" si="55"/>
        <v>27.616981249999998</v>
      </c>
      <c r="T57">
        <f t="shared" si="56"/>
        <v>3.7109267571513533</v>
      </c>
      <c r="U57">
        <f t="shared" si="57"/>
        <v>40.602268849374212</v>
      </c>
      <c r="V57">
        <f t="shared" si="58"/>
        <v>1.4927095422222874</v>
      </c>
      <c r="W57">
        <f t="shared" si="59"/>
        <v>3.6764190389456375</v>
      </c>
      <c r="X57">
        <f t="shared" si="60"/>
        <v>2.2182172149290658</v>
      </c>
      <c r="Y57">
        <f t="shared" si="61"/>
        <v>-135.73989323445426</v>
      </c>
      <c r="Z57">
        <f t="shared" si="62"/>
        <v>-28.949903110313382</v>
      </c>
      <c r="AA57">
        <f t="shared" si="63"/>
        <v>-1.868155360043205</v>
      </c>
      <c r="AB57">
        <f t="shared" si="64"/>
        <v>-4.710726237727922</v>
      </c>
      <c r="AC57">
        <v>-3.9620762752417098E-2</v>
      </c>
      <c r="AD57">
        <v>4.4477777159040499E-2</v>
      </c>
      <c r="AE57">
        <v>3.3507462851920802</v>
      </c>
      <c r="AF57">
        <v>0</v>
      </c>
      <c r="AG57">
        <v>0</v>
      </c>
      <c r="AH57">
        <f t="shared" si="65"/>
        <v>1</v>
      </c>
      <c r="AI57">
        <f t="shared" si="66"/>
        <v>0</v>
      </c>
      <c r="AJ57">
        <f t="shared" si="67"/>
        <v>50443.801227287331</v>
      </c>
      <c r="AK57" t="s">
        <v>251</v>
      </c>
      <c r="AL57">
        <v>2.3294038461538502</v>
      </c>
      <c r="AM57">
        <v>1.8792</v>
      </c>
      <c r="AN57">
        <f t="shared" si="68"/>
        <v>-0.45020384615385023</v>
      </c>
      <c r="AO57">
        <f t="shared" si="69"/>
        <v>-0.23957207649736603</v>
      </c>
      <c r="AP57">
        <v>-1.32743572792135</v>
      </c>
      <c r="AQ57" t="s">
        <v>378</v>
      </c>
      <c r="AR57">
        <v>2.3242692307692301</v>
      </c>
      <c r="AS57">
        <v>1.3140000000000001</v>
      </c>
      <c r="AT57">
        <f t="shared" si="70"/>
        <v>-0.76885025172696353</v>
      </c>
      <c r="AU57">
        <v>0.5</v>
      </c>
      <c r="AV57">
        <f t="shared" si="71"/>
        <v>841.20181196249882</v>
      </c>
      <c r="AW57">
        <f t="shared" si="72"/>
        <v>10.336567679341179</v>
      </c>
      <c r="AX57">
        <f t="shared" si="73"/>
        <v>-323.37911244027254</v>
      </c>
      <c r="AY57">
        <f t="shared" si="74"/>
        <v>1</v>
      </c>
      <c r="AZ57">
        <f t="shared" si="75"/>
        <v>1.3865880031868637E-2</v>
      </c>
      <c r="BA57">
        <f t="shared" si="76"/>
        <v>0.43013698630136976</v>
      </c>
      <c r="BB57" t="s">
        <v>253</v>
      </c>
      <c r="BC57">
        <v>0</v>
      </c>
      <c r="BD57">
        <f t="shared" si="77"/>
        <v>1.3140000000000001</v>
      </c>
      <c r="BE57">
        <f t="shared" si="78"/>
        <v>-0.76885025172696342</v>
      </c>
      <c r="BF57">
        <f t="shared" si="79"/>
        <v>0.3007662835249042</v>
      </c>
      <c r="BG57">
        <f t="shared" si="80"/>
        <v>0.9949432775894349</v>
      </c>
      <c r="BH57">
        <f t="shared" si="81"/>
        <v>-1.2554313003511115</v>
      </c>
      <c r="BI57">
        <f t="shared" si="82"/>
        <v>1000.00215625</v>
      </c>
      <c r="BJ57">
        <f t="shared" si="83"/>
        <v>841.20181196249882</v>
      </c>
      <c r="BK57">
        <f t="shared" si="84"/>
        <v>0.8411999981250029</v>
      </c>
      <c r="BL57">
        <f t="shared" si="85"/>
        <v>0.19239999625000587</v>
      </c>
      <c r="BM57">
        <v>0.71228603259476697</v>
      </c>
      <c r="BN57">
        <v>0.5</v>
      </c>
      <c r="BO57" t="s">
        <v>254</v>
      </c>
      <c r="BP57">
        <v>1684924477.1500001</v>
      </c>
      <c r="BQ57">
        <v>399.94406249999997</v>
      </c>
      <c r="BR57">
        <v>401.59193749999997</v>
      </c>
      <c r="BS57">
        <v>15.60564375</v>
      </c>
      <c r="BT57">
        <v>15.17400625</v>
      </c>
      <c r="BU57">
        <v>500.00378124999997</v>
      </c>
      <c r="BV57">
        <v>95.451943749999998</v>
      </c>
      <c r="BW57">
        <v>0.19996053124999999</v>
      </c>
      <c r="BX57">
        <v>27.457274999999999</v>
      </c>
      <c r="BY57">
        <v>27.616981249999998</v>
      </c>
      <c r="BZ57">
        <v>999.9</v>
      </c>
      <c r="CA57">
        <v>10010</v>
      </c>
      <c r="CB57">
        <v>0</v>
      </c>
      <c r="CC57">
        <v>70.255612499999998</v>
      </c>
      <c r="CD57">
        <v>1000.00215625</v>
      </c>
      <c r="CE57">
        <v>0.96000003125</v>
      </c>
      <c r="CF57">
        <v>3.9999643750000001E-2</v>
      </c>
      <c r="CG57">
        <v>0</v>
      </c>
      <c r="CH57">
        <v>2.3279468749999999</v>
      </c>
      <c r="CI57">
        <v>0</v>
      </c>
      <c r="CJ57">
        <v>733.91537500000004</v>
      </c>
      <c r="CK57">
        <v>9334.3440625000003</v>
      </c>
      <c r="CL57">
        <v>37.694968750000001</v>
      </c>
      <c r="CM57">
        <v>40.958656249999997</v>
      </c>
      <c r="CN57">
        <v>38.935062500000001</v>
      </c>
      <c r="CO57">
        <v>39.75</v>
      </c>
      <c r="CP57">
        <v>37.896312500000001</v>
      </c>
      <c r="CQ57">
        <v>960.00156249999998</v>
      </c>
      <c r="CR57">
        <v>40</v>
      </c>
      <c r="CS57">
        <v>0</v>
      </c>
      <c r="CT57">
        <v>59.200000047683702</v>
      </c>
      <c r="CU57">
        <v>2.3242692307692301</v>
      </c>
      <c r="CV57">
        <v>-0.21064615204209999</v>
      </c>
      <c r="CW57">
        <v>-14.7960000197657</v>
      </c>
      <c r="CX57">
        <v>733.79934615384605</v>
      </c>
      <c r="CY57">
        <v>15</v>
      </c>
      <c r="CZ57">
        <v>1684921956.5999999</v>
      </c>
      <c r="DA57" t="s">
        <v>255</v>
      </c>
      <c r="DB57">
        <v>2</v>
      </c>
      <c r="DC57">
        <v>-3.738</v>
      </c>
      <c r="DD57">
        <v>0.36899999999999999</v>
      </c>
      <c r="DE57">
        <v>402</v>
      </c>
      <c r="DF57">
        <v>15</v>
      </c>
      <c r="DG57">
        <v>1.62</v>
      </c>
      <c r="DH57">
        <v>0.39</v>
      </c>
      <c r="DI57">
        <v>-1.6228979245283</v>
      </c>
      <c r="DJ57">
        <v>-0.308883115626505</v>
      </c>
      <c r="DK57">
        <v>0.12652983556515501</v>
      </c>
      <c r="DL57">
        <v>1</v>
      </c>
      <c r="DM57">
        <v>2.3246113636363601</v>
      </c>
      <c r="DN57">
        <v>8.2055729375553693E-2</v>
      </c>
      <c r="DO57">
        <v>0.17177080291628199</v>
      </c>
      <c r="DP57">
        <v>1</v>
      </c>
      <c r="DQ57">
        <v>0.431546377358491</v>
      </c>
      <c r="DR57">
        <v>4.72939912917269E-2</v>
      </c>
      <c r="DS57">
        <v>1.8844829488784801E-2</v>
      </c>
      <c r="DT57">
        <v>1</v>
      </c>
      <c r="DU57">
        <v>3</v>
      </c>
      <c r="DV57">
        <v>3</v>
      </c>
      <c r="DW57" t="s">
        <v>256</v>
      </c>
      <c r="DX57">
        <v>100</v>
      </c>
      <c r="DY57">
        <v>100</v>
      </c>
      <c r="DZ57">
        <v>-3.738</v>
      </c>
      <c r="EA57">
        <v>0.36899999999999999</v>
      </c>
      <c r="EB57">
        <v>2</v>
      </c>
      <c r="EC57">
        <v>515.38699999999994</v>
      </c>
      <c r="ED57">
        <v>419.53800000000001</v>
      </c>
      <c r="EE57">
        <v>24.163599999999999</v>
      </c>
      <c r="EF57">
        <v>30.100200000000001</v>
      </c>
      <c r="EG57">
        <v>29.9999</v>
      </c>
      <c r="EH57">
        <v>30.2118</v>
      </c>
      <c r="EI57">
        <v>30.239599999999999</v>
      </c>
      <c r="EJ57">
        <v>20.144500000000001</v>
      </c>
      <c r="EK57">
        <v>33.231299999999997</v>
      </c>
      <c r="EL57">
        <v>0</v>
      </c>
      <c r="EM57">
        <v>24.3245</v>
      </c>
      <c r="EN57">
        <v>401.72399999999999</v>
      </c>
      <c r="EO57">
        <v>15.0206</v>
      </c>
      <c r="EP57">
        <v>100.446</v>
      </c>
      <c r="EQ57">
        <v>90.278000000000006</v>
      </c>
    </row>
    <row r="58" spans="1:147" x14ac:dyDescent="0.3">
      <c r="A58">
        <v>42</v>
      </c>
      <c r="B58">
        <v>1684924545.4000001</v>
      </c>
      <c r="C58">
        <v>2520.2000000476801</v>
      </c>
      <c r="D58" t="s">
        <v>379</v>
      </c>
      <c r="E58" t="s">
        <v>380</v>
      </c>
      <c r="F58">
        <v>1684924537.1500001</v>
      </c>
      <c r="G58">
        <f t="shared" si="43"/>
        <v>3.2398804382151023E-3</v>
      </c>
      <c r="H58">
        <f t="shared" si="44"/>
        <v>11.577706979715808</v>
      </c>
      <c r="I58">
        <f t="shared" si="45"/>
        <v>399.958125</v>
      </c>
      <c r="J58">
        <f t="shared" si="46"/>
        <v>250.13896736981087</v>
      </c>
      <c r="K58">
        <f t="shared" si="47"/>
        <v>23.926900367998385</v>
      </c>
      <c r="L58">
        <f t="shared" si="48"/>
        <v>38.257766508239833</v>
      </c>
      <c r="M58">
        <f t="shared" si="49"/>
        <v>0.13751320569643188</v>
      </c>
      <c r="N58">
        <f t="shared" si="50"/>
        <v>3.3604320417844655</v>
      </c>
      <c r="O58">
        <f t="shared" si="51"/>
        <v>0.13446180476977168</v>
      </c>
      <c r="P58">
        <f t="shared" si="52"/>
        <v>8.4307144732105876E-2</v>
      </c>
      <c r="Q58">
        <f t="shared" si="53"/>
        <v>161.8439686137441</v>
      </c>
      <c r="R58">
        <f t="shared" si="54"/>
        <v>27.563751020969164</v>
      </c>
      <c r="S58">
        <f t="shared" si="55"/>
        <v>27.6145125</v>
      </c>
      <c r="T58">
        <f t="shared" si="56"/>
        <v>3.7103911912876879</v>
      </c>
      <c r="U58">
        <f t="shared" si="57"/>
        <v>39.910272795407984</v>
      </c>
      <c r="V58">
        <f t="shared" si="58"/>
        <v>1.4679678855159917</v>
      </c>
      <c r="W58">
        <f t="shared" si="59"/>
        <v>3.6781705127430095</v>
      </c>
      <c r="X58">
        <f t="shared" si="60"/>
        <v>2.2424233057716965</v>
      </c>
      <c r="Y58">
        <f t="shared" si="61"/>
        <v>-142.87872732528601</v>
      </c>
      <c r="Z58">
        <f t="shared" si="62"/>
        <v>-27.012090984489728</v>
      </c>
      <c r="AA58">
        <f t="shared" si="63"/>
        <v>-1.7441386454505126</v>
      </c>
      <c r="AB58">
        <f t="shared" si="64"/>
        <v>-9.7909883414821444</v>
      </c>
      <c r="AC58">
        <v>-3.9592742645354E-2</v>
      </c>
      <c r="AD58">
        <v>4.4446322134166001E-2</v>
      </c>
      <c r="AE58">
        <v>3.3488609804313998</v>
      </c>
      <c r="AF58">
        <v>0</v>
      </c>
      <c r="AG58">
        <v>0</v>
      </c>
      <c r="AH58">
        <f t="shared" si="65"/>
        <v>1</v>
      </c>
      <c r="AI58">
        <f t="shared" si="66"/>
        <v>0</v>
      </c>
      <c r="AJ58">
        <f t="shared" si="67"/>
        <v>50408.27948638927</v>
      </c>
      <c r="AK58" t="s">
        <v>251</v>
      </c>
      <c r="AL58">
        <v>2.3294038461538502</v>
      </c>
      <c r="AM58">
        <v>1.8792</v>
      </c>
      <c r="AN58">
        <f t="shared" si="68"/>
        <v>-0.45020384615385023</v>
      </c>
      <c r="AO58">
        <f t="shared" si="69"/>
        <v>-0.23957207649736603</v>
      </c>
      <c r="AP58">
        <v>-1.32743572792135</v>
      </c>
      <c r="AQ58" t="s">
        <v>381</v>
      </c>
      <c r="AR58">
        <v>2.2207346153846199</v>
      </c>
      <c r="AS58">
        <v>1.3164</v>
      </c>
      <c r="AT58">
        <f t="shared" si="70"/>
        <v>-0.68697555103663022</v>
      </c>
      <c r="AU58">
        <v>0.5</v>
      </c>
      <c r="AV58">
        <f t="shared" si="71"/>
        <v>841.18469426246713</v>
      </c>
      <c r="AW58">
        <f t="shared" si="72"/>
        <v>11.577706979715808</v>
      </c>
      <c r="AX58">
        <f t="shared" si="73"/>
        <v>-288.93665943226881</v>
      </c>
      <c r="AY58">
        <f t="shared" si="74"/>
        <v>1</v>
      </c>
      <c r="AZ58">
        <f t="shared" si="75"/>
        <v>1.5341628058213912E-2</v>
      </c>
      <c r="BA58">
        <f t="shared" si="76"/>
        <v>0.42752962625341839</v>
      </c>
      <c r="BB58" t="s">
        <v>253</v>
      </c>
      <c r="BC58">
        <v>0</v>
      </c>
      <c r="BD58">
        <f t="shared" si="77"/>
        <v>1.3164</v>
      </c>
      <c r="BE58">
        <f t="shared" si="78"/>
        <v>-0.68697555103663011</v>
      </c>
      <c r="BF58">
        <f t="shared" si="79"/>
        <v>0.29948914431673052</v>
      </c>
      <c r="BG58">
        <f t="shared" si="80"/>
        <v>0.89272574711159969</v>
      </c>
      <c r="BH58">
        <f t="shared" si="81"/>
        <v>-1.250100381878283</v>
      </c>
      <c r="BI58">
        <f t="shared" si="82"/>
        <v>999.98178125000004</v>
      </c>
      <c r="BJ58">
        <f t="shared" si="83"/>
        <v>841.18469426246713</v>
      </c>
      <c r="BK58">
        <f t="shared" si="84"/>
        <v>0.84120001987532922</v>
      </c>
      <c r="BL58">
        <f t="shared" si="85"/>
        <v>0.19240003975065839</v>
      </c>
      <c r="BM58">
        <v>0.71228603259476697</v>
      </c>
      <c r="BN58">
        <v>0.5</v>
      </c>
      <c r="BO58" t="s">
        <v>254</v>
      </c>
      <c r="BP58">
        <v>1684924537.1500001</v>
      </c>
      <c r="BQ58">
        <v>399.958125</v>
      </c>
      <c r="BR58">
        <v>401.79203124999998</v>
      </c>
      <c r="BS58">
        <v>15.346575</v>
      </c>
      <c r="BT58">
        <v>14.89211875</v>
      </c>
      <c r="BU58">
        <v>500.00543750000003</v>
      </c>
      <c r="BV58">
        <v>95.454468750000004</v>
      </c>
      <c r="BW58">
        <v>0.19996134374999999</v>
      </c>
      <c r="BX58">
        <v>27.465412499999999</v>
      </c>
      <c r="BY58">
        <v>27.6145125</v>
      </c>
      <c r="BZ58">
        <v>999.9</v>
      </c>
      <c r="CA58">
        <v>10002.65625</v>
      </c>
      <c r="CB58">
        <v>0</v>
      </c>
      <c r="CC58">
        <v>70.232206250000004</v>
      </c>
      <c r="CD58">
        <v>999.98178125000004</v>
      </c>
      <c r="CE58">
        <v>0.96000174999999999</v>
      </c>
      <c r="CF58">
        <v>3.999805E-2</v>
      </c>
      <c r="CG58">
        <v>0</v>
      </c>
      <c r="CH58">
        <v>2.22895625</v>
      </c>
      <c r="CI58">
        <v>0</v>
      </c>
      <c r="CJ58">
        <v>727.95500000000004</v>
      </c>
      <c r="CK58">
        <v>9334.1596874999996</v>
      </c>
      <c r="CL58">
        <v>38.029062500000002</v>
      </c>
      <c r="CM58">
        <v>41.061999999999998</v>
      </c>
      <c r="CN58">
        <v>39.186999999999998</v>
      </c>
      <c r="CO58">
        <v>39.821843749999999</v>
      </c>
      <c r="CP58">
        <v>38.157937500000003</v>
      </c>
      <c r="CQ58">
        <v>959.98343750000004</v>
      </c>
      <c r="CR58">
        <v>40</v>
      </c>
      <c r="CS58">
        <v>0</v>
      </c>
      <c r="CT58">
        <v>59</v>
      </c>
      <c r="CU58">
        <v>2.2207346153846199</v>
      </c>
      <c r="CV58">
        <v>7.9825638725400799E-2</v>
      </c>
      <c r="CW58">
        <v>-2.1176751989987799</v>
      </c>
      <c r="CX58">
        <v>727.92961538461498</v>
      </c>
      <c r="CY58">
        <v>15</v>
      </c>
      <c r="CZ58">
        <v>1684921956.5999999</v>
      </c>
      <c r="DA58" t="s">
        <v>255</v>
      </c>
      <c r="DB58">
        <v>2</v>
      </c>
      <c r="DC58">
        <v>-3.738</v>
      </c>
      <c r="DD58">
        <v>0.36899999999999999</v>
      </c>
      <c r="DE58">
        <v>402</v>
      </c>
      <c r="DF58">
        <v>15</v>
      </c>
      <c r="DG58">
        <v>1.62</v>
      </c>
      <c r="DH58">
        <v>0.39</v>
      </c>
      <c r="DI58">
        <v>-1.80345094339623</v>
      </c>
      <c r="DJ58">
        <v>-0.23267460087084599</v>
      </c>
      <c r="DK58">
        <v>0.103143215166869</v>
      </c>
      <c r="DL58">
        <v>1</v>
      </c>
      <c r="DM58">
        <v>2.2678386363636398</v>
      </c>
      <c r="DN58">
        <v>-0.43452862682187599</v>
      </c>
      <c r="DO58">
        <v>0.169122879232701</v>
      </c>
      <c r="DP58">
        <v>1</v>
      </c>
      <c r="DQ58">
        <v>0.45858254716981101</v>
      </c>
      <c r="DR58">
        <v>-3.9537106918239001E-2</v>
      </c>
      <c r="DS58">
        <v>7.37204193971945E-3</v>
      </c>
      <c r="DT58">
        <v>1</v>
      </c>
      <c r="DU58">
        <v>3</v>
      </c>
      <c r="DV58">
        <v>3</v>
      </c>
      <c r="DW58" t="s">
        <v>256</v>
      </c>
      <c r="DX58">
        <v>100</v>
      </c>
      <c r="DY58">
        <v>100</v>
      </c>
      <c r="DZ58">
        <v>-3.738</v>
      </c>
      <c r="EA58">
        <v>0.36899999999999999</v>
      </c>
      <c r="EB58">
        <v>2</v>
      </c>
      <c r="EC58">
        <v>515.02499999999998</v>
      </c>
      <c r="ED58">
        <v>419.024</v>
      </c>
      <c r="EE58">
        <v>27.0932</v>
      </c>
      <c r="EF58">
        <v>30.120999999999999</v>
      </c>
      <c r="EG58">
        <v>29.9999</v>
      </c>
      <c r="EH58">
        <v>30.23</v>
      </c>
      <c r="EI58">
        <v>30.255099999999999</v>
      </c>
      <c r="EJ58">
        <v>20.143599999999999</v>
      </c>
      <c r="EK58">
        <v>33.799799999999998</v>
      </c>
      <c r="EL58">
        <v>0</v>
      </c>
      <c r="EM58">
        <v>27.237200000000001</v>
      </c>
      <c r="EN58">
        <v>401.851</v>
      </c>
      <c r="EO58">
        <v>14.9339</v>
      </c>
      <c r="EP58">
        <v>100.443</v>
      </c>
      <c r="EQ58">
        <v>90.281700000000001</v>
      </c>
    </row>
    <row r="59" spans="1:147" x14ac:dyDescent="0.3">
      <c r="A59">
        <v>43</v>
      </c>
      <c r="B59">
        <v>1684924605.4000001</v>
      </c>
      <c r="C59">
        <v>2580.2000000476801</v>
      </c>
      <c r="D59" t="s">
        <v>382</v>
      </c>
      <c r="E59" t="s">
        <v>383</v>
      </c>
      <c r="F59">
        <v>1684924597.1500001</v>
      </c>
      <c r="G59">
        <f t="shared" si="43"/>
        <v>2.9912380630611316E-3</v>
      </c>
      <c r="H59">
        <f t="shared" si="44"/>
        <v>12.895639199098001</v>
      </c>
      <c r="I59">
        <f t="shared" si="45"/>
        <v>399.97287499999999</v>
      </c>
      <c r="J59">
        <f t="shared" si="46"/>
        <v>218.48651290071922</v>
      </c>
      <c r="K59">
        <f t="shared" si="47"/>
        <v>20.900728606974862</v>
      </c>
      <c r="L59">
        <f t="shared" si="48"/>
        <v>38.261970496664745</v>
      </c>
      <c r="M59">
        <f t="shared" si="49"/>
        <v>0.12397989241244646</v>
      </c>
      <c r="N59">
        <f t="shared" si="50"/>
        <v>3.3594117484462811</v>
      </c>
      <c r="O59">
        <f t="shared" si="51"/>
        <v>0.12149295310179405</v>
      </c>
      <c r="P59">
        <f t="shared" si="52"/>
        <v>7.6152382305787747E-2</v>
      </c>
      <c r="Q59">
        <f t="shared" si="53"/>
        <v>161.84638098621113</v>
      </c>
      <c r="R59">
        <f t="shared" si="54"/>
        <v>28.033290967156628</v>
      </c>
      <c r="S59">
        <f t="shared" si="55"/>
        <v>27.945425</v>
      </c>
      <c r="T59">
        <f t="shared" si="56"/>
        <v>3.7827830071767727</v>
      </c>
      <c r="U59">
        <f t="shared" si="57"/>
        <v>39.609725489123562</v>
      </c>
      <c r="V59">
        <f t="shared" si="58"/>
        <v>1.4924749916936646</v>
      </c>
      <c r="W59">
        <f t="shared" si="59"/>
        <v>3.76795085869374</v>
      </c>
      <c r="X59">
        <f t="shared" si="60"/>
        <v>2.2903080154831081</v>
      </c>
      <c r="Y59">
        <f t="shared" si="61"/>
        <v>-131.91359858099591</v>
      </c>
      <c r="Z59">
        <f t="shared" si="62"/>
        <v>-12.197368049479616</v>
      </c>
      <c r="AA59">
        <f t="shared" si="63"/>
        <v>-0.7907360722814385</v>
      </c>
      <c r="AB59">
        <f t="shared" si="64"/>
        <v>16.944678283454159</v>
      </c>
      <c r="AC59">
        <v>-3.95776469138217E-2</v>
      </c>
      <c r="AD59">
        <v>4.4429375853062301E-2</v>
      </c>
      <c r="AE59">
        <v>3.3478450988521402</v>
      </c>
      <c r="AF59">
        <v>0</v>
      </c>
      <c r="AG59">
        <v>0</v>
      </c>
      <c r="AH59">
        <f t="shared" si="65"/>
        <v>1</v>
      </c>
      <c r="AI59">
        <f t="shared" si="66"/>
        <v>0</v>
      </c>
      <c r="AJ59">
        <f t="shared" si="67"/>
        <v>50320.881698220714</v>
      </c>
      <c r="AK59" t="s">
        <v>251</v>
      </c>
      <c r="AL59">
        <v>2.3294038461538502</v>
      </c>
      <c r="AM59">
        <v>1.8792</v>
      </c>
      <c r="AN59">
        <f t="shared" si="68"/>
        <v>-0.45020384615385023</v>
      </c>
      <c r="AO59">
        <f t="shared" si="69"/>
        <v>-0.23957207649736603</v>
      </c>
      <c r="AP59">
        <v>-1.32743572792135</v>
      </c>
      <c r="AQ59" t="s">
        <v>384</v>
      </c>
      <c r="AR59">
        <v>2.33980384615385</v>
      </c>
      <c r="AS59">
        <v>1.4392</v>
      </c>
      <c r="AT59">
        <f t="shared" si="70"/>
        <v>-0.62576698593235824</v>
      </c>
      <c r="AU59">
        <v>0.5</v>
      </c>
      <c r="AV59">
        <f t="shared" si="71"/>
        <v>841.19732767496851</v>
      </c>
      <c r="AW59">
        <f t="shared" si="72"/>
        <v>12.895639199098001</v>
      </c>
      <c r="AX59">
        <f t="shared" si="73"/>
        <v>-263.1967581567597</v>
      </c>
      <c r="AY59">
        <f t="shared" si="74"/>
        <v>1</v>
      </c>
      <c r="AZ59">
        <f t="shared" si="75"/>
        <v>1.6908131373088511E-2</v>
      </c>
      <c r="BA59">
        <f t="shared" si="76"/>
        <v>0.30572540300166756</v>
      </c>
      <c r="BB59" t="s">
        <v>253</v>
      </c>
      <c r="BC59">
        <v>0</v>
      </c>
      <c r="BD59">
        <f t="shared" si="77"/>
        <v>1.4392</v>
      </c>
      <c r="BE59">
        <f t="shared" si="78"/>
        <v>-0.62576698593235813</v>
      </c>
      <c r="BF59">
        <f t="shared" si="79"/>
        <v>0.23414218816517665</v>
      </c>
      <c r="BG59">
        <f t="shared" si="80"/>
        <v>1.0116827174415537</v>
      </c>
      <c r="BH59">
        <f t="shared" si="81"/>
        <v>-0.97733505335189141</v>
      </c>
      <c r="BI59">
        <f t="shared" si="82"/>
        <v>999.99681250000003</v>
      </c>
      <c r="BJ59">
        <f t="shared" si="83"/>
        <v>841.19732767496851</v>
      </c>
      <c r="BK59">
        <f t="shared" si="84"/>
        <v>0.84120000899999714</v>
      </c>
      <c r="BL59">
        <f t="shared" si="85"/>
        <v>0.1924000179999944</v>
      </c>
      <c r="BM59">
        <v>0.71228603259476697</v>
      </c>
      <c r="BN59">
        <v>0.5</v>
      </c>
      <c r="BO59" t="s">
        <v>254</v>
      </c>
      <c r="BP59">
        <v>1684924597.1500001</v>
      </c>
      <c r="BQ59">
        <v>399.97287499999999</v>
      </c>
      <c r="BR59">
        <v>401.98034374999997</v>
      </c>
      <c r="BS59">
        <v>15.601640625</v>
      </c>
      <c r="BT59">
        <v>15.182175000000001</v>
      </c>
      <c r="BU59">
        <v>500.01140624999999</v>
      </c>
      <c r="BV59">
        <v>95.461318750000004</v>
      </c>
      <c r="BW59">
        <v>0.20009453125000001</v>
      </c>
      <c r="BX59">
        <v>27.878078124999998</v>
      </c>
      <c r="BY59">
        <v>27.945425</v>
      </c>
      <c r="BZ59">
        <v>999.9</v>
      </c>
      <c r="CA59">
        <v>9998.125</v>
      </c>
      <c r="CB59">
        <v>0</v>
      </c>
      <c r="CC59">
        <v>70.232206250000004</v>
      </c>
      <c r="CD59">
        <v>999.99681250000003</v>
      </c>
      <c r="CE59">
        <v>0.96000312499999996</v>
      </c>
      <c r="CF59">
        <v>3.9996774999999998E-2</v>
      </c>
      <c r="CG59">
        <v>0</v>
      </c>
      <c r="CH59">
        <v>2.29601875</v>
      </c>
      <c r="CI59">
        <v>0</v>
      </c>
      <c r="CJ59">
        <v>727.69353124999998</v>
      </c>
      <c r="CK59">
        <v>9334.3078124999993</v>
      </c>
      <c r="CL59">
        <v>38.313968750000001</v>
      </c>
      <c r="CM59">
        <v>41.186999999999998</v>
      </c>
      <c r="CN59">
        <v>39.435062500000001</v>
      </c>
      <c r="CO59">
        <v>39.936999999999998</v>
      </c>
      <c r="CP59">
        <v>38.375</v>
      </c>
      <c r="CQ59">
        <v>960</v>
      </c>
      <c r="CR59">
        <v>40.0003125</v>
      </c>
      <c r="CS59">
        <v>0</v>
      </c>
      <c r="CT59">
        <v>59.400000095367403</v>
      </c>
      <c r="CU59">
        <v>2.33980384615385</v>
      </c>
      <c r="CV59">
        <v>0.84770941953671897</v>
      </c>
      <c r="CW59">
        <v>6.3711452717857</v>
      </c>
      <c r="CX59">
        <v>727.71792307692294</v>
      </c>
      <c r="CY59">
        <v>15</v>
      </c>
      <c r="CZ59">
        <v>1684921956.5999999</v>
      </c>
      <c r="DA59" t="s">
        <v>255</v>
      </c>
      <c r="DB59">
        <v>2</v>
      </c>
      <c r="DC59">
        <v>-3.738</v>
      </c>
      <c r="DD59">
        <v>0.36899999999999999</v>
      </c>
      <c r="DE59">
        <v>402</v>
      </c>
      <c r="DF59">
        <v>15</v>
      </c>
      <c r="DG59">
        <v>1.62</v>
      </c>
      <c r="DH59">
        <v>0.39</v>
      </c>
      <c r="DI59">
        <v>-1.9978167924528301</v>
      </c>
      <c r="DJ59">
        <v>-0.14362380261251201</v>
      </c>
      <c r="DK59">
        <v>0.103067485251784</v>
      </c>
      <c r="DL59">
        <v>1</v>
      </c>
      <c r="DM59">
        <v>2.3205704545454502</v>
      </c>
      <c r="DN59">
        <v>6.7845342706465306E-2</v>
      </c>
      <c r="DO59">
        <v>0.18184496716052301</v>
      </c>
      <c r="DP59">
        <v>1</v>
      </c>
      <c r="DQ59">
        <v>0.42314005660377402</v>
      </c>
      <c r="DR59">
        <v>-2.0980745041120401E-2</v>
      </c>
      <c r="DS59">
        <v>1.6100450459437299E-2</v>
      </c>
      <c r="DT59">
        <v>1</v>
      </c>
      <c r="DU59">
        <v>3</v>
      </c>
      <c r="DV59">
        <v>3</v>
      </c>
      <c r="DW59" t="s">
        <v>256</v>
      </c>
      <c r="DX59">
        <v>100</v>
      </c>
      <c r="DY59">
        <v>100</v>
      </c>
      <c r="DZ59">
        <v>-3.738</v>
      </c>
      <c r="EA59">
        <v>0.36899999999999999</v>
      </c>
      <c r="EB59">
        <v>2</v>
      </c>
      <c r="EC59">
        <v>515.85</v>
      </c>
      <c r="ED59">
        <v>419.20800000000003</v>
      </c>
      <c r="EE59">
        <v>28.114000000000001</v>
      </c>
      <c r="EF59">
        <v>30.1053</v>
      </c>
      <c r="EG59">
        <v>30</v>
      </c>
      <c r="EH59">
        <v>30.2378</v>
      </c>
      <c r="EI59">
        <v>30.262899999999998</v>
      </c>
      <c r="EJ59">
        <v>20.1557</v>
      </c>
      <c r="EK59">
        <v>31.071899999999999</v>
      </c>
      <c r="EL59">
        <v>0</v>
      </c>
      <c r="EM59">
        <v>28.093399999999999</v>
      </c>
      <c r="EN59">
        <v>401.89600000000002</v>
      </c>
      <c r="EO59">
        <v>15.288399999999999</v>
      </c>
      <c r="EP59">
        <v>100.443</v>
      </c>
      <c r="EQ59">
        <v>90.286500000000004</v>
      </c>
    </row>
    <row r="60" spans="1:147" x14ac:dyDescent="0.3">
      <c r="A60">
        <v>44</v>
      </c>
      <c r="B60">
        <v>1684924665.4000001</v>
      </c>
      <c r="C60">
        <v>2640.2000000476801</v>
      </c>
      <c r="D60" t="s">
        <v>385</v>
      </c>
      <c r="E60" t="s">
        <v>386</v>
      </c>
      <c r="F60">
        <v>1684924657.1500001</v>
      </c>
      <c r="G60">
        <f t="shared" si="43"/>
        <v>3.2239738726086847E-3</v>
      </c>
      <c r="H60">
        <f t="shared" si="44"/>
        <v>14.079601733491296</v>
      </c>
      <c r="I60">
        <f t="shared" si="45"/>
        <v>399.96409375000002</v>
      </c>
      <c r="J60">
        <f t="shared" si="46"/>
        <v>215.5911063649844</v>
      </c>
      <c r="K60">
        <f t="shared" si="47"/>
        <v>20.623102727978619</v>
      </c>
      <c r="L60">
        <f t="shared" si="48"/>
        <v>38.259929790168819</v>
      </c>
      <c r="M60">
        <f t="shared" si="49"/>
        <v>0.13325889289993217</v>
      </c>
      <c r="N60">
        <f t="shared" si="50"/>
        <v>3.3594968274567614</v>
      </c>
      <c r="O60">
        <f t="shared" si="51"/>
        <v>0.13039047579538404</v>
      </c>
      <c r="P60">
        <f t="shared" si="52"/>
        <v>8.1746620741015241E-2</v>
      </c>
      <c r="Q60">
        <f t="shared" si="53"/>
        <v>161.84689021497616</v>
      </c>
      <c r="R60">
        <f t="shared" si="54"/>
        <v>28.232060905816638</v>
      </c>
      <c r="S60">
        <f t="shared" si="55"/>
        <v>28.114578125000001</v>
      </c>
      <c r="T60">
        <f t="shared" si="56"/>
        <v>3.8202613319610728</v>
      </c>
      <c r="U60">
        <f t="shared" si="57"/>
        <v>39.780445319100522</v>
      </c>
      <c r="V60">
        <f t="shared" si="58"/>
        <v>1.5210901064781028</v>
      </c>
      <c r="W60">
        <f t="shared" si="59"/>
        <v>3.8237131190377944</v>
      </c>
      <c r="X60">
        <f t="shared" si="60"/>
        <v>2.2991712254829699</v>
      </c>
      <c r="Y60">
        <f t="shared" si="61"/>
        <v>-142.177247782043</v>
      </c>
      <c r="Z60">
        <f t="shared" si="62"/>
        <v>2.8084484733642778</v>
      </c>
      <c r="AA60">
        <f t="shared" si="63"/>
        <v>0.18244515094692934</v>
      </c>
      <c r="AB60">
        <f t="shared" si="64"/>
        <v>22.660536057244371</v>
      </c>
      <c r="AC60">
        <v>-3.9578905627332399E-2</v>
      </c>
      <c r="AD60">
        <v>4.4430788869247402E-2</v>
      </c>
      <c r="AE60">
        <v>3.3479298100009802</v>
      </c>
      <c r="AF60">
        <v>0</v>
      </c>
      <c r="AG60">
        <v>0</v>
      </c>
      <c r="AH60">
        <f t="shared" si="65"/>
        <v>1</v>
      </c>
      <c r="AI60">
        <f t="shared" si="66"/>
        <v>0</v>
      </c>
      <c r="AJ60">
        <f t="shared" si="67"/>
        <v>50280.240445916905</v>
      </c>
      <c r="AK60" t="s">
        <v>251</v>
      </c>
      <c r="AL60">
        <v>2.3294038461538502</v>
      </c>
      <c r="AM60">
        <v>1.8792</v>
      </c>
      <c r="AN60">
        <f t="shared" si="68"/>
        <v>-0.45020384615385023</v>
      </c>
      <c r="AO60">
        <f t="shared" si="69"/>
        <v>-0.23957207649736603</v>
      </c>
      <c r="AP60">
        <v>-1.32743572792135</v>
      </c>
      <c r="AQ60" t="s">
        <v>387</v>
      </c>
      <c r="AR60">
        <v>2.3276461538461501</v>
      </c>
      <c r="AS60">
        <v>1.4224000000000001</v>
      </c>
      <c r="AT60">
        <f t="shared" si="70"/>
        <v>-0.63642164921692213</v>
      </c>
      <c r="AU60">
        <v>0.5</v>
      </c>
      <c r="AV60">
        <f t="shared" si="71"/>
        <v>841.20262391230699</v>
      </c>
      <c r="AW60">
        <f t="shared" si="72"/>
        <v>14.079601733491296</v>
      </c>
      <c r="AX60">
        <f t="shared" si="73"/>
        <v>-267.67978061793633</v>
      </c>
      <c r="AY60">
        <f t="shared" si="74"/>
        <v>1</v>
      </c>
      <c r="AZ60">
        <f t="shared" si="75"/>
        <v>1.831548906701792E-2</v>
      </c>
      <c r="BA60">
        <f t="shared" si="76"/>
        <v>0.32114735658042731</v>
      </c>
      <c r="BB60" t="s">
        <v>253</v>
      </c>
      <c r="BC60">
        <v>0</v>
      </c>
      <c r="BD60">
        <f t="shared" si="77"/>
        <v>1.4224000000000001</v>
      </c>
      <c r="BE60">
        <f t="shared" si="78"/>
        <v>-0.63642164921692213</v>
      </c>
      <c r="BF60">
        <f t="shared" si="79"/>
        <v>0.24308216262239243</v>
      </c>
      <c r="BG60">
        <f t="shared" si="80"/>
        <v>0.99806208946615438</v>
      </c>
      <c r="BH60">
        <f t="shared" si="81"/>
        <v>-1.0146514826616908</v>
      </c>
      <c r="BI60">
        <f t="shared" si="82"/>
        <v>1000.00346875</v>
      </c>
      <c r="BJ60">
        <f t="shared" si="83"/>
        <v>841.20262391230699</v>
      </c>
      <c r="BK60">
        <f t="shared" si="84"/>
        <v>0.84119970600082683</v>
      </c>
      <c r="BL60">
        <f t="shared" si="85"/>
        <v>0.19239941200165375</v>
      </c>
      <c r="BM60">
        <v>0.71228603259476697</v>
      </c>
      <c r="BN60">
        <v>0.5</v>
      </c>
      <c r="BO60" t="s">
        <v>254</v>
      </c>
      <c r="BP60">
        <v>1684924657.1500001</v>
      </c>
      <c r="BQ60">
        <v>399.96409375000002</v>
      </c>
      <c r="BR60">
        <v>402.1534375</v>
      </c>
      <c r="BS60">
        <v>15.90126875</v>
      </c>
      <c r="BT60">
        <v>15.4493125</v>
      </c>
      <c r="BU60">
        <v>500.02096875000001</v>
      </c>
      <c r="BV60">
        <v>95.458387500000001</v>
      </c>
      <c r="BW60">
        <v>0.20002381250000001</v>
      </c>
      <c r="BX60">
        <v>28.130084374999999</v>
      </c>
      <c r="BY60">
        <v>28.114578125000001</v>
      </c>
      <c r="BZ60">
        <v>999.9</v>
      </c>
      <c r="CA60">
        <v>9998.75</v>
      </c>
      <c r="CB60">
        <v>0</v>
      </c>
      <c r="CC60">
        <v>70.248925</v>
      </c>
      <c r="CD60">
        <v>1000.00346875</v>
      </c>
      <c r="CE60">
        <v>0.96000724999999998</v>
      </c>
      <c r="CF60">
        <v>3.9992949999999999E-2</v>
      </c>
      <c r="CG60">
        <v>0</v>
      </c>
      <c r="CH60">
        <v>2.3236062500000001</v>
      </c>
      <c r="CI60">
        <v>0</v>
      </c>
      <c r="CJ60">
        <v>734.21456250000006</v>
      </c>
      <c r="CK60">
        <v>9334.3740624999991</v>
      </c>
      <c r="CL60">
        <v>38.5561875</v>
      </c>
      <c r="CM60">
        <v>41.311999999999998</v>
      </c>
      <c r="CN60">
        <v>39.654062500000002</v>
      </c>
      <c r="CO60">
        <v>40.052312499999999</v>
      </c>
      <c r="CP60">
        <v>38.603343750000001</v>
      </c>
      <c r="CQ60">
        <v>960.01250000000005</v>
      </c>
      <c r="CR60">
        <v>39.990312500000002</v>
      </c>
      <c r="CS60">
        <v>0</v>
      </c>
      <c r="CT60">
        <v>59.400000095367403</v>
      </c>
      <c r="CU60">
        <v>2.3276461538461501</v>
      </c>
      <c r="CV60">
        <v>-0.50014358827907102</v>
      </c>
      <c r="CW60">
        <v>12.9919316226225</v>
      </c>
      <c r="CX60">
        <v>734.36146153846198</v>
      </c>
      <c r="CY60">
        <v>15</v>
      </c>
      <c r="CZ60">
        <v>1684921956.5999999</v>
      </c>
      <c r="DA60" t="s">
        <v>255</v>
      </c>
      <c r="DB60">
        <v>2</v>
      </c>
      <c r="DC60">
        <v>-3.738</v>
      </c>
      <c r="DD60">
        <v>0.36899999999999999</v>
      </c>
      <c r="DE60">
        <v>402</v>
      </c>
      <c r="DF60">
        <v>15</v>
      </c>
      <c r="DG60">
        <v>1.62</v>
      </c>
      <c r="DH60">
        <v>0.39</v>
      </c>
      <c r="DI60">
        <v>-2.16790830188679</v>
      </c>
      <c r="DJ60">
        <v>-0.19086463473634399</v>
      </c>
      <c r="DK60">
        <v>7.3802553612716704E-2</v>
      </c>
      <c r="DL60">
        <v>1</v>
      </c>
      <c r="DM60">
        <v>2.3293022727272699</v>
      </c>
      <c r="DN60">
        <v>-3.9444516116215397E-2</v>
      </c>
      <c r="DO60">
        <v>0.19230775936767699</v>
      </c>
      <c r="DP60">
        <v>1</v>
      </c>
      <c r="DQ60">
        <v>0.44720745283018898</v>
      </c>
      <c r="DR60">
        <v>4.9900000000001103E-2</v>
      </c>
      <c r="DS60">
        <v>6.8248314778172501E-3</v>
      </c>
      <c r="DT60">
        <v>1</v>
      </c>
      <c r="DU60">
        <v>3</v>
      </c>
      <c r="DV60">
        <v>3</v>
      </c>
      <c r="DW60" t="s">
        <v>256</v>
      </c>
      <c r="DX60">
        <v>100</v>
      </c>
      <c r="DY60">
        <v>100</v>
      </c>
      <c r="DZ60">
        <v>-3.738</v>
      </c>
      <c r="EA60">
        <v>0.36899999999999999</v>
      </c>
      <c r="EB60">
        <v>2</v>
      </c>
      <c r="EC60">
        <v>515.29999999999995</v>
      </c>
      <c r="ED60">
        <v>419.82900000000001</v>
      </c>
      <c r="EE60">
        <v>27.126300000000001</v>
      </c>
      <c r="EF60">
        <v>30.081900000000001</v>
      </c>
      <c r="EG60">
        <v>30.0001</v>
      </c>
      <c r="EH60">
        <v>30.232600000000001</v>
      </c>
      <c r="EI60">
        <v>30.262899999999998</v>
      </c>
      <c r="EJ60">
        <v>20.165700000000001</v>
      </c>
      <c r="EK60">
        <v>30.113600000000002</v>
      </c>
      <c r="EL60">
        <v>0</v>
      </c>
      <c r="EM60">
        <v>27.11</v>
      </c>
      <c r="EN60">
        <v>402.22399999999999</v>
      </c>
      <c r="EO60">
        <v>15.498900000000001</v>
      </c>
      <c r="EP60">
        <v>100.444</v>
      </c>
      <c r="EQ60">
        <v>90.288799999999995</v>
      </c>
    </row>
    <row r="61" spans="1:147" x14ac:dyDescent="0.3">
      <c r="A61">
        <v>45</v>
      </c>
      <c r="B61">
        <v>1684924725.4000001</v>
      </c>
      <c r="C61">
        <v>2700.2000000476801</v>
      </c>
      <c r="D61" t="s">
        <v>388</v>
      </c>
      <c r="E61" t="s">
        <v>389</v>
      </c>
      <c r="F61">
        <v>1684924717.1500001</v>
      </c>
      <c r="G61">
        <f t="shared" si="43"/>
        <v>3.3348945868912762E-3</v>
      </c>
      <c r="H61">
        <f t="shared" si="44"/>
        <v>15.081369269682209</v>
      </c>
      <c r="I61">
        <f t="shared" si="45"/>
        <v>399.97112499999997</v>
      </c>
      <c r="J61">
        <f t="shared" si="46"/>
        <v>212.09475792121091</v>
      </c>
      <c r="K61">
        <f t="shared" si="47"/>
        <v>20.289286830796762</v>
      </c>
      <c r="L61">
        <f t="shared" si="48"/>
        <v>38.261807876345898</v>
      </c>
      <c r="M61">
        <f t="shared" si="49"/>
        <v>0.13983754036585799</v>
      </c>
      <c r="N61">
        <f t="shared" si="50"/>
        <v>3.3614206943265241</v>
      </c>
      <c r="O61">
        <f t="shared" si="51"/>
        <v>0.13668429402778615</v>
      </c>
      <c r="P61">
        <f t="shared" si="52"/>
        <v>8.5705068284703284E-2</v>
      </c>
      <c r="Q61">
        <f t="shared" si="53"/>
        <v>161.84692351022875</v>
      </c>
      <c r="R61">
        <f t="shared" si="54"/>
        <v>28.153805773160396</v>
      </c>
      <c r="S61">
        <f t="shared" si="55"/>
        <v>28.035643749999998</v>
      </c>
      <c r="T61">
        <f t="shared" si="56"/>
        <v>3.802732159256041</v>
      </c>
      <c r="U61">
        <f t="shared" si="57"/>
        <v>40.237511174805334</v>
      </c>
      <c r="V61">
        <f t="shared" si="58"/>
        <v>1.5338370861102235</v>
      </c>
      <c r="W61">
        <f t="shared" si="59"/>
        <v>3.8119581488196852</v>
      </c>
      <c r="X61">
        <f t="shared" si="60"/>
        <v>2.2688950731458175</v>
      </c>
      <c r="Y61">
        <f t="shared" si="61"/>
        <v>-147.06885128190527</v>
      </c>
      <c r="Z61">
        <f t="shared" si="62"/>
        <v>7.5359583821004552</v>
      </c>
      <c r="AA61">
        <f t="shared" si="63"/>
        <v>0.48895690049660046</v>
      </c>
      <c r="AB61">
        <f t="shared" si="64"/>
        <v>22.802987510920524</v>
      </c>
      <c r="AC61">
        <v>-3.9607372019805701E-2</v>
      </c>
      <c r="AD61">
        <v>4.4462744888591699E-2</v>
      </c>
      <c r="AE61">
        <v>3.34984535750836</v>
      </c>
      <c r="AF61">
        <v>0</v>
      </c>
      <c r="AG61">
        <v>0</v>
      </c>
      <c r="AH61">
        <f t="shared" si="65"/>
        <v>1</v>
      </c>
      <c r="AI61">
        <f t="shared" si="66"/>
        <v>0</v>
      </c>
      <c r="AJ61">
        <f t="shared" si="67"/>
        <v>50323.821346463141</v>
      </c>
      <c r="AK61" t="s">
        <v>251</v>
      </c>
      <c r="AL61">
        <v>2.3294038461538502</v>
      </c>
      <c r="AM61">
        <v>1.8792</v>
      </c>
      <c r="AN61">
        <f t="shared" si="68"/>
        <v>-0.45020384615385023</v>
      </c>
      <c r="AO61">
        <f t="shared" si="69"/>
        <v>-0.23957207649736603</v>
      </c>
      <c r="AP61">
        <v>-1.32743572792135</v>
      </c>
      <c r="AQ61" t="s">
        <v>390</v>
      </c>
      <c r="AR61">
        <v>2.2542923076923098</v>
      </c>
      <c r="AS61">
        <v>2.2710900000000001</v>
      </c>
      <c r="AT61">
        <f t="shared" si="70"/>
        <v>7.3963129192107235E-3</v>
      </c>
      <c r="AU61">
        <v>0.5</v>
      </c>
      <c r="AV61">
        <f t="shared" si="71"/>
        <v>841.20280680001838</v>
      </c>
      <c r="AW61">
        <f t="shared" si="72"/>
        <v>15.081369269682209</v>
      </c>
      <c r="AX61">
        <f t="shared" si="73"/>
        <v>3.110899593805649</v>
      </c>
      <c r="AY61">
        <f t="shared" si="74"/>
        <v>1</v>
      </c>
      <c r="AZ61">
        <f t="shared" si="75"/>
        <v>1.9506360255767043E-2</v>
      </c>
      <c r="BA61">
        <f t="shared" si="76"/>
        <v>-0.1725559092770432</v>
      </c>
      <c r="BB61" t="s">
        <v>253</v>
      </c>
      <c r="BC61">
        <v>0</v>
      </c>
      <c r="BD61">
        <f t="shared" si="77"/>
        <v>2.2710900000000001</v>
      </c>
      <c r="BE61">
        <f t="shared" si="78"/>
        <v>7.3963129192107036E-3</v>
      </c>
      <c r="BF61">
        <f t="shared" si="79"/>
        <v>-0.2085408684546616</v>
      </c>
      <c r="BG61">
        <f t="shared" si="80"/>
        <v>-0.28805666948073833</v>
      </c>
      <c r="BH61">
        <f t="shared" si="81"/>
        <v>0.87047235013198376</v>
      </c>
      <c r="BI61">
        <f t="shared" si="82"/>
        <v>1000.0036875</v>
      </c>
      <c r="BJ61">
        <f t="shared" si="83"/>
        <v>841.20280680001838</v>
      </c>
      <c r="BK61">
        <f t="shared" si="84"/>
        <v>0.84119970487610674</v>
      </c>
      <c r="BL61">
        <f t="shared" si="85"/>
        <v>0.19239940975221342</v>
      </c>
      <c r="BM61">
        <v>0.71228603259476697</v>
      </c>
      <c r="BN61">
        <v>0.5</v>
      </c>
      <c r="BO61" t="s">
        <v>254</v>
      </c>
      <c r="BP61">
        <v>1684924717.1500001</v>
      </c>
      <c r="BQ61">
        <v>399.97112499999997</v>
      </c>
      <c r="BR61">
        <v>402.30953125000002</v>
      </c>
      <c r="BS61">
        <v>16.034018750000001</v>
      </c>
      <c r="BT61">
        <v>15.56656875</v>
      </c>
      <c r="BU61">
        <v>500.01318750000002</v>
      </c>
      <c r="BV61">
        <v>95.461406249999996</v>
      </c>
      <c r="BW61">
        <v>0.200019</v>
      </c>
      <c r="BX61">
        <v>28.077228125000001</v>
      </c>
      <c r="BY61">
        <v>28.035643749999998</v>
      </c>
      <c r="BZ61">
        <v>999.9</v>
      </c>
      <c r="CA61">
        <v>10005.625</v>
      </c>
      <c r="CB61">
        <v>0</v>
      </c>
      <c r="CC61">
        <v>70.225518750000006</v>
      </c>
      <c r="CD61">
        <v>1000.0036875</v>
      </c>
      <c r="CE61">
        <v>0.96000931249999999</v>
      </c>
      <c r="CF61">
        <v>3.99910375E-2</v>
      </c>
      <c r="CG61">
        <v>0</v>
      </c>
      <c r="CH61">
        <v>2.2658</v>
      </c>
      <c r="CI61">
        <v>0</v>
      </c>
      <c r="CJ61">
        <v>747.23684375000005</v>
      </c>
      <c r="CK61">
        <v>9334.3878124999992</v>
      </c>
      <c r="CL61">
        <v>38.773249999999997</v>
      </c>
      <c r="CM61">
        <v>41.452750000000002</v>
      </c>
      <c r="CN61">
        <v>39.859250000000003</v>
      </c>
      <c r="CO61">
        <v>40.148249999999997</v>
      </c>
      <c r="CP61">
        <v>38.811999999999998</v>
      </c>
      <c r="CQ61">
        <v>960.01343750000001</v>
      </c>
      <c r="CR61">
        <v>39.990312500000002</v>
      </c>
      <c r="CS61">
        <v>0</v>
      </c>
      <c r="CT61">
        <v>59.200000047683702</v>
      </c>
      <c r="CU61">
        <v>2.2542923076923098</v>
      </c>
      <c r="CV61">
        <v>2.2017110597970499E-2</v>
      </c>
      <c r="CW61">
        <v>19.548752148256099</v>
      </c>
      <c r="CX61">
        <v>747.52703846153804</v>
      </c>
      <c r="CY61">
        <v>15</v>
      </c>
      <c r="CZ61">
        <v>1684921956.5999999</v>
      </c>
      <c r="DA61" t="s">
        <v>255</v>
      </c>
      <c r="DB61">
        <v>2</v>
      </c>
      <c r="DC61">
        <v>-3.738</v>
      </c>
      <c r="DD61">
        <v>0.36899999999999999</v>
      </c>
      <c r="DE61">
        <v>402</v>
      </c>
      <c r="DF61">
        <v>15</v>
      </c>
      <c r="DG61">
        <v>1.62</v>
      </c>
      <c r="DH61">
        <v>0.39</v>
      </c>
      <c r="DI61">
        <v>-2.3241277358490602</v>
      </c>
      <c r="DJ61">
        <v>-0.125760716013536</v>
      </c>
      <c r="DK61">
        <v>9.8360180327807994E-2</v>
      </c>
      <c r="DL61">
        <v>1</v>
      </c>
      <c r="DM61">
        <v>2.2819295454545498</v>
      </c>
      <c r="DN61">
        <v>-0.17936565294447801</v>
      </c>
      <c r="DO61">
        <v>0.181535390463409</v>
      </c>
      <c r="DP61">
        <v>1</v>
      </c>
      <c r="DQ61">
        <v>0.46235739622641497</v>
      </c>
      <c r="DR61">
        <v>5.1262554426703001E-2</v>
      </c>
      <c r="DS61">
        <v>7.0065667536385696E-3</v>
      </c>
      <c r="DT61">
        <v>1</v>
      </c>
      <c r="DU61">
        <v>3</v>
      </c>
      <c r="DV61">
        <v>3</v>
      </c>
      <c r="DW61" t="s">
        <v>256</v>
      </c>
      <c r="DX61">
        <v>100</v>
      </c>
      <c r="DY61">
        <v>100</v>
      </c>
      <c r="DZ61">
        <v>-3.738</v>
      </c>
      <c r="EA61">
        <v>0.36899999999999999</v>
      </c>
      <c r="EB61">
        <v>2</v>
      </c>
      <c r="EC61">
        <v>515.76599999999996</v>
      </c>
      <c r="ED61">
        <v>420.16500000000002</v>
      </c>
      <c r="EE61">
        <v>26.170100000000001</v>
      </c>
      <c r="EF61">
        <v>30.066400000000002</v>
      </c>
      <c r="EG61">
        <v>29.999700000000001</v>
      </c>
      <c r="EH61">
        <v>30.227399999999999</v>
      </c>
      <c r="EI61">
        <v>30.2577</v>
      </c>
      <c r="EJ61">
        <v>20.174900000000001</v>
      </c>
      <c r="EK61">
        <v>29.537800000000001</v>
      </c>
      <c r="EL61">
        <v>0</v>
      </c>
      <c r="EM61">
        <v>26.1661</v>
      </c>
      <c r="EN61">
        <v>402.35700000000003</v>
      </c>
      <c r="EO61">
        <v>15.517899999999999</v>
      </c>
      <c r="EP61">
        <v>100.447</v>
      </c>
      <c r="EQ61">
        <v>90.290099999999995</v>
      </c>
    </row>
    <row r="62" spans="1:147" x14ac:dyDescent="0.3">
      <c r="A62">
        <v>46</v>
      </c>
      <c r="B62">
        <v>1684924785.4000001</v>
      </c>
      <c r="C62">
        <v>2760.2000000476801</v>
      </c>
      <c r="D62" t="s">
        <v>391</v>
      </c>
      <c r="E62" t="s">
        <v>392</v>
      </c>
      <c r="F62">
        <v>1684924777.1500001</v>
      </c>
      <c r="G62">
        <f t="shared" si="43"/>
        <v>4.0842069750717195E-3</v>
      </c>
      <c r="H62">
        <f t="shared" si="44"/>
        <v>15.725032826528794</v>
      </c>
      <c r="I62">
        <f t="shared" si="45"/>
        <v>399.97093749999999</v>
      </c>
      <c r="J62">
        <f t="shared" si="46"/>
        <v>238.97194790208468</v>
      </c>
      <c r="K62">
        <f t="shared" si="47"/>
        <v>22.861219351408291</v>
      </c>
      <c r="L62">
        <f t="shared" si="48"/>
        <v>38.263166102334601</v>
      </c>
      <c r="M62">
        <f t="shared" si="49"/>
        <v>0.17338421121351943</v>
      </c>
      <c r="N62">
        <f t="shared" si="50"/>
        <v>3.3629830240535514</v>
      </c>
      <c r="O62">
        <f t="shared" si="51"/>
        <v>0.16856683510071657</v>
      </c>
      <c r="P62">
        <f t="shared" si="52"/>
        <v>0.10577594532534337</v>
      </c>
      <c r="Q62">
        <f t="shared" si="53"/>
        <v>161.84663522145937</v>
      </c>
      <c r="R62">
        <f t="shared" si="54"/>
        <v>27.891173629796747</v>
      </c>
      <c r="S62">
        <f t="shared" si="55"/>
        <v>27.938475</v>
      </c>
      <c r="T62">
        <f t="shared" si="56"/>
        <v>3.7812500194683012</v>
      </c>
      <c r="U62">
        <f t="shared" si="57"/>
        <v>40.290672824006741</v>
      </c>
      <c r="V62">
        <f t="shared" si="58"/>
        <v>1.5277006441639722</v>
      </c>
      <c r="W62">
        <f t="shared" si="59"/>
        <v>3.7916980211204345</v>
      </c>
      <c r="X62">
        <f t="shared" si="60"/>
        <v>2.253549375304329</v>
      </c>
      <c r="Y62">
        <f t="shared" si="61"/>
        <v>-180.11352760066282</v>
      </c>
      <c r="Z62">
        <f t="shared" si="62"/>
        <v>8.5791326308878979</v>
      </c>
      <c r="AA62">
        <f t="shared" si="63"/>
        <v>0.55586008804611065</v>
      </c>
      <c r="AB62">
        <f t="shared" si="64"/>
        <v>-9.131899660269454</v>
      </c>
      <c r="AC62">
        <v>-3.9630493840526297E-2</v>
      </c>
      <c r="AD62">
        <v>4.4488701157933297E-2</v>
      </c>
      <c r="AE62">
        <v>3.3514009298352101</v>
      </c>
      <c r="AF62">
        <v>0</v>
      </c>
      <c r="AG62">
        <v>0</v>
      </c>
      <c r="AH62">
        <f t="shared" si="65"/>
        <v>1</v>
      </c>
      <c r="AI62">
        <f t="shared" si="66"/>
        <v>0</v>
      </c>
      <c r="AJ62">
        <f t="shared" si="67"/>
        <v>50367.365183313275</v>
      </c>
      <c r="AK62" t="s">
        <v>251</v>
      </c>
      <c r="AL62">
        <v>2.3294038461538502</v>
      </c>
      <c r="AM62">
        <v>1.8792</v>
      </c>
      <c r="AN62">
        <f t="shared" si="68"/>
        <v>-0.45020384615385023</v>
      </c>
      <c r="AO62">
        <f t="shared" si="69"/>
        <v>-0.23957207649736603</v>
      </c>
      <c r="AP62">
        <v>-1.32743572792135</v>
      </c>
      <c r="AQ62" t="s">
        <v>393</v>
      </c>
      <c r="AR62">
        <v>2.3813692307692298</v>
      </c>
      <c r="AS62">
        <v>1.3775999999999999</v>
      </c>
      <c r="AT62">
        <f t="shared" si="70"/>
        <v>-0.72863620119717609</v>
      </c>
      <c r="AU62">
        <v>0.5</v>
      </c>
      <c r="AV62">
        <f t="shared" si="71"/>
        <v>841.20130841304422</v>
      </c>
      <c r="AW62">
        <f t="shared" si="72"/>
        <v>15.725032826528794</v>
      </c>
      <c r="AX62">
        <f t="shared" si="73"/>
        <v>-306.4648629020873</v>
      </c>
      <c r="AY62">
        <f t="shared" si="74"/>
        <v>1</v>
      </c>
      <c r="AZ62">
        <f t="shared" si="75"/>
        <v>2.0271566846014808E-2</v>
      </c>
      <c r="BA62">
        <f t="shared" si="76"/>
        <v>0.36411149825783978</v>
      </c>
      <c r="BB62" t="s">
        <v>253</v>
      </c>
      <c r="BC62">
        <v>0</v>
      </c>
      <c r="BD62">
        <f t="shared" si="77"/>
        <v>1.3775999999999999</v>
      </c>
      <c r="BE62">
        <f t="shared" si="78"/>
        <v>-0.7286362011971762</v>
      </c>
      <c r="BF62">
        <f t="shared" si="79"/>
        <v>0.26692209450830146</v>
      </c>
      <c r="BG62">
        <f t="shared" si="80"/>
        <v>1.0545967373691194</v>
      </c>
      <c r="BH62">
        <f t="shared" si="81"/>
        <v>-1.1141619608211566</v>
      </c>
      <c r="BI62">
        <f t="shared" si="82"/>
        <v>1000.00190625</v>
      </c>
      <c r="BJ62">
        <f t="shared" si="83"/>
        <v>841.20130841304422</v>
      </c>
      <c r="BK62">
        <f t="shared" si="84"/>
        <v>0.84119970487610674</v>
      </c>
      <c r="BL62">
        <f t="shared" si="85"/>
        <v>0.19239940975221342</v>
      </c>
      <c r="BM62">
        <v>0.71228603259476697</v>
      </c>
      <c r="BN62">
        <v>0.5</v>
      </c>
      <c r="BO62" t="s">
        <v>254</v>
      </c>
      <c r="BP62">
        <v>1684924777.1500001</v>
      </c>
      <c r="BQ62">
        <v>399.97093749999999</v>
      </c>
      <c r="BR62">
        <v>402.44381249999998</v>
      </c>
      <c r="BS62">
        <v>15.969296875</v>
      </c>
      <c r="BT62">
        <v>15.396759375</v>
      </c>
      <c r="BU62">
        <v>499.99640625000001</v>
      </c>
      <c r="BV62">
        <v>95.46495625</v>
      </c>
      <c r="BW62">
        <v>0.19990965625000001</v>
      </c>
      <c r="BX62">
        <v>27.985793749999999</v>
      </c>
      <c r="BY62">
        <v>27.938475</v>
      </c>
      <c r="BZ62">
        <v>999.9</v>
      </c>
      <c r="CA62">
        <v>10011.09375</v>
      </c>
      <c r="CB62">
        <v>0</v>
      </c>
      <c r="CC62">
        <v>70.208799999999997</v>
      </c>
      <c r="CD62">
        <v>1000.00190625</v>
      </c>
      <c r="CE62">
        <v>0.96001156249999997</v>
      </c>
      <c r="CF62">
        <v>3.9988806250000002E-2</v>
      </c>
      <c r="CG62">
        <v>0</v>
      </c>
      <c r="CH62">
        <v>2.3624031250000002</v>
      </c>
      <c r="CI62">
        <v>0</v>
      </c>
      <c r="CJ62">
        <v>764.98812499999997</v>
      </c>
      <c r="CK62">
        <v>9334.3771875000002</v>
      </c>
      <c r="CL62">
        <v>38.990156249999998</v>
      </c>
      <c r="CM62">
        <v>41.603343750000001</v>
      </c>
      <c r="CN62">
        <v>40.0561875</v>
      </c>
      <c r="CO62">
        <v>40.279062500000002</v>
      </c>
      <c r="CP62">
        <v>38.98228125</v>
      </c>
      <c r="CQ62">
        <v>960.01343750000001</v>
      </c>
      <c r="CR62">
        <v>39.990312500000002</v>
      </c>
      <c r="CS62">
        <v>0</v>
      </c>
      <c r="CT62">
        <v>59.200000047683702</v>
      </c>
      <c r="CU62">
        <v>2.3813692307692298</v>
      </c>
      <c r="CV62">
        <v>-0.74615384164041199</v>
      </c>
      <c r="CW62">
        <v>19.200444456218801</v>
      </c>
      <c r="CX62">
        <v>765.18034615384602</v>
      </c>
      <c r="CY62">
        <v>15</v>
      </c>
      <c r="CZ62">
        <v>1684921956.5999999</v>
      </c>
      <c r="DA62" t="s">
        <v>255</v>
      </c>
      <c r="DB62">
        <v>2</v>
      </c>
      <c r="DC62">
        <v>-3.738</v>
      </c>
      <c r="DD62">
        <v>0.36899999999999999</v>
      </c>
      <c r="DE62">
        <v>402</v>
      </c>
      <c r="DF62">
        <v>15</v>
      </c>
      <c r="DG62">
        <v>1.62</v>
      </c>
      <c r="DH62">
        <v>0.39</v>
      </c>
      <c r="DI62">
        <v>-2.4654586792452799</v>
      </c>
      <c r="DJ62">
        <v>2.8198455539037E-2</v>
      </c>
      <c r="DK62">
        <v>8.24467861093751E-2</v>
      </c>
      <c r="DL62">
        <v>1</v>
      </c>
      <c r="DM62">
        <v>2.3383818181818201</v>
      </c>
      <c r="DN62">
        <v>0.27606835138383401</v>
      </c>
      <c r="DO62">
        <v>0.204611081492234</v>
      </c>
      <c r="DP62">
        <v>1</v>
      </c>
      <c r="DQ62">
        <v>0.553959622641509</v>
      </c>
      <c r="DR62">
        <v>0.20179927960494001</v>
      </c>
      <c r="DS62">
        <v>2.8368774880755E-2</v>
      </c>
      <c r="DT62">
        <v>0</v>
      </c>
      <c r="DU62">
        <v>2</v>
      </c>
      <c r="DV62">
        <v>3</v>
      </c>
      <c r="DW62" t="s">
        <v>260</v>
      </c>
      <c r="DX62">
        <v>100</v>
      </c>
      <c r="DY62">
        <v>100</v>
      </c>
      <c r="DZ62">
        <v>-3.738</v>
      </c>
      <c r="EA62">
        <v>0.36899999999999999</v>
      </c>
      <c r="EB62">
        <v>2</v>
      </c>
      <c r="EC62">
        <v>515.322</v>
      </c>
      <c r="ED62">
        <v>420.00400000000002</v>
      </c>
      <c r="EE62">
        <v>26.308900000000001</v>
      </c>
      <c r="EF62">
        <v>30.058499999999999</v>
      </c>
      <c r="EG62">
        <v>29.9999</v>
      </c>
      <c r="EH62">
        <v>30.2196</v>
      </c>
      <c r="EI62">
        <v>30.252500000000001</v>
      </c>
      <c r="EJ62">
        <v>20.1784</v>
      </c>
      <c r="EK62">
        <v>30.682099999999998</v>
      </c>
      <c r="EL62">
        <v>0</v>
      </c>
      <c r="EM62">
        <v>26.346800000000002</v>
      </c>
      <c r="EN62">
        <v>402.53800000000001</v>
      </c>
      <c r="EO62">
        <v>15.327500000000001</v>
      </c>
      <c r="EP62">
        <v>100.44799999999999</v>
      </c>
      <c r="EQ62">
        <v>90.295599999999993</v>
      </c>
    </row>
    <row r="63" spans="1:147" x14ac:dyDescent="0.3">
      <c r="A63">
        <v>47</v>
      </c>
      <c r="B63">
        <v>1684924845.4000001</v>
      </c>
      <c r="C63">
        <v>2820.2000000476801</v>
      </c>
      <c r="D63" t="s">
        <v>394</v>
      </c>
      <c r="E63" t="s">
        <v>395</v>
      </c>
      <c r="F63">
        <v>1684924837.1500001</v>
      </c>
      <c r="G63">
        <f t="shared" si="43"/>
        <v>4.276216918151176E-3</v>
      </c>
      <c r="H63">
        <f t="shared" si="44"/>
        <v>16.561618912285027</v>
      </c>
      <c r="I63">
        <f t="shared" si="45"/>
        <v>399.98665625000001</v>
      </c>
      <c r="J63">
        <f t="shared" si="46"/>
        <v>238.18473135710104</v>
      </c>
      <c r="K63">
        <f t="shared" si="47"/>
        <v>22.785946411633869</v>
      </c>
      <c r="L63">
        <f t="shared" si="48"/>
        <v>38.264730332427327</v>
      </c>
      <c r="M63">
        <f t="shared" si="49"/>
        <v>0.18182221010112842</v>
      </c>
      <c r="N63">
        <f t="shared" si="50"/>
        <v>3.3572562614748143</v>
      </c>
      <c r="O63">
        <f t="shared" si="51"/>
        <v>0.17652349623087393</v>
      </c>
      <c r="P63">
        <f t="shared" si="52"/>
        <v>0.11079039119178304</v>
      </c>
      <c r="Q63">
        <f t="shared" si="53"/>
        <v>161.8502111836207</v>
      </c>
      <c r="R63">
        <f t="shared" si="54"/>
        <v>27.853462760186726</v>
      </c>
      <c r="S63">
        <f t="shared" si="55"/>
        <v>27.920221874999999</v>
      </c>
      <c r="T63">
        <f t="shared" si="56"/>
        <v>3.7772264397168587</v>
      </c>
      <c r="U63">
        <f t="shared" si="57"/>
        <v>40.177833032527126</v>
      </c>
      <c r="V63">
        <f t="shared" si="58"/>
        <v>1.5239864736036042</v>
      </c>
      <c r="W63">
        <f t="shared" si="59"/>
        <v>3.7931027100685517</v>
      </c>
      <c r="X63">
        <f t="shared" si="60"/>
        <v>2.2532399661132545</v>
      </c>
      <c r="Y63">
        <f t="shared" si="61"/>
        <v>-188.58116609046687</v>
      </c>
      <c r="Z63">
        <f t="shared" si="62"/>
        <v>13.018166038973769</v>
      </c>
      <c r="AA63">
        <f t="shared" si="63"/>
        <v>0.84486310361299455</v>
      </c>
      <c r="AB63">
        <f t="shared" si="64"/>
        <v>-12.867925764259402</v>
      </c>
      <c r="AC63">
        <v>-3.9545761590174602E-2</v>
      </c>
      <c r="AD63">
        <v>4.4393581783960703E-2</v>
      </c>
      <c r="AE63">
        <v>3.3456989304328002</v>
      </c>
      <c r="AF63">
        <v>0</v>
      </c>
      <c r="AG63">
        <v>0</v>
      </c>
      <c r="AH63">
        <f t="shared" si="65"/>
        <v>1</v>
      </c>
      <c r="AI63">
        <f t="shared" si="66"/>
        <v>0</v>
      </c>
      <c r="AJ63">
        <f t="shared" si="67"/>
        <v>50263.014349806064</v>
      </c>
      <c r="AK63" t="s">
        <v>251</v>
      </c>
      <c r="AL63">
        <v>2.3294038461538502</v>
      </c>
      <c r="AM63">
        <v>1.8792</v>
      </c>
      <c r="AN63">
        <f t="shared" si="68"/>
        <v>-0.45020384615385023</v>
      </c>
      <c r="AO63">
        <f t="shared" si="69"/>
        <v>-0.23957207649736603</v>
      </c>
      <c r="AP63">
        <v>-1.32743572792135</v>
      </c>
      <c r="AQ63" t="s">
        <v>396</v>
      </c>
      <c r="AR63">
        <v>2.2447923076923102</v>
      </c>
      <c r="AS63">
        <v>1.3875999999999999</v>
      </c>
      <c r="AT63">
        <f t="shared" si="70"/>
        <v>-0.61775173514868142</v>
      </c>
      <c r="AU63">
        <v>0.5</v>
      </c>
      <c r="AV63">
        <f t="shared" si="71"/>
        <v>841.21979940058623</v>
      </c>
      <c r="AW63">
        <f t="shared" si="72"/>
        <v>16.561618912285027</v>
      </c>
      <c r="AX63">
        <f t="shared" si="73"/>
        <v>-259.83249536056894</v>
      </c>
      <c r="AY63">
        <f t="shared" si="74"/>
        <v>1</v>
      </c>
      <c r="AZ63">
        <f t="shared" si="75"/>
        <v>2.1265612926554128E-2</v>
      </c>
      <c r="BA63">
        <f t="shared" si="76"/>
        <v>0.35428077255693285</v>
      </c>
      <c r="BB63" t="s">
        <v>253</v>
      </c>
      <c r="BC63">
        <v>0</v>
      </c>
      <c r="BD63">
        <f t="shared" si="77"/>
        <v>1.3875999999999999</v>
      </c>
      <c r="BE63">
        <f t="shared" si="78"/>
        <v>-0.61775173514868142</v>
      </c>
      <c r="BF63">
        <f t="shared" si="79"/>
        <v>0.26160068114091106</v>
      </c>
      <c r="BG63">
        <f t="shared" si="80"/>
        <v>0.9101601264349497</v>
      </c>
      <c r="BH63">
        <f t="shared" si="81"/>
        <v>-1.0919498005177044</v>
      </c>
      <c r="BI63">
        <f t="shared" si="82"/>
        <v>1000.023875</v>
      </c>
      <c r="BJ63">
        <f t="shared" si="83"/>
        <v>841.21979940058623</v>
      </c>
      <c r="BK63">
        <f t="shared" si="84"/>
        <v>0.84119971575737251</v>
      </c>
      <c r="BL63">
        <f t="shared" si="85"/>
        <v>0.19239943151474509</v>
      </c>
      <c r="BM63">
        <v>0.71228603259476697</v>
      </c>
      <c r="BN63">
        <v>0.5</v>
      </c>
      <c r="BO63" t="s">
        <v>254</v>
      </c>
      <c r="BP63">
        <v>1684924837.1500001</v>
      </c>
      <c r="BQ63">
        <v>399.98665625000001</v>
      </c>
      <c r="BR63">
        <v>402.58959375000001</v>
      </c>
      <c r="BS63">
        <v>15.930446874999999</v>
      </c>
      <c r="BT63">
        <v>15.330984375</v>
      </c>
      <c r="BU63">
        <v>500.00912499999998</v>
      </c>
      <c r="BV63">
        <v>95.464974999999995</v>
      </c>
      <c r="BW63">
        <v>0.20004215624999999</v>
      </c>
      <c r="BX63">
        <v>27.992146875</v>
      </c>
      <c r="BY63">
        <v>27.920221874999999</v>
      </c>
      <c r="BZ63">
        <v>999.9</v>
      </c>
      <c r="CA63">
        <v>9989.6875</v>
      </c>
      <c r="CB63">
        <v>0</v>
      </c>
      <c r="CC63">
        <v>70.212143749999996</v>
      </c>
      <c r="CD63">
        <v>1000.023875</v>
      </c>
      <c r="CE63">
        <v>0.96001281250000003</v>
      </c>
      <c r="CF63">
        <v>3.998753125E-2</v>
      </c>
      <c r="CG63">
        <v>0</v>
      </c>
      <c r="CH63">
        <v>2.2535875000000001</v>
      </c>
      <c r="CI63">
        <v>0</v>
      </c>
      <c r="CJ63">
        <v>782.23693749999995</v>
      </c>
      <c r="CK63">
        <v>9334.5853124999994</v>
      </c>
      <c r="CL63">
        <v>39.136625000000002</v>
      </c>
      <c r="CM63">
        <v>41.75</v>
      </c>
      <c r="CN63">
        <v>40.224406250000001</v>
      </c>
      <c r="CO63">
        <v>40.404062500000002</v>
      </c>
      <c r="CP63">
        <v>39.128875000000001</v>
      </c>
      <c r="CQ63">
        <v>960.03437499999995</v>
      </c>
      <c r="CR63">
        <v>39.991562500000001</v>
      </c>
      <c r="CS63">
        <v>0</v>
      </c>
      <c r="CT63">
        <v>58.900000095367403</v>
      </c>
      <c r="CU63">
        <v>2.2447923076923102</v>
      </c>
      <c r="CV63">
        <v>3.9712819110795702E-2</v>
      </c>
      <c r="CW63">
        <v>16.203042725503401</v>
      </c>
      <c r="CX63">
        <v>782.38896153846201</v>
      </c>
      <c r="CY63">
        <v>15</v>
      </c>
      <c r="CZ63">
        <v>1684921956.5999999</v>
      </c>
      <c r="DA63" t="s">
        <v>255</v>
      </c>
      <c r="DB63">
        <v>2</v>
      </c>
      <c r="DC63">
        <v>-3.738</v>
      </c>
      <c r="DD63">
        <v>0.36899999999999999</v>
      </c>
      <c r="DE63">
        <v>402</v>
      </c>
      <c r="DF63">
        <v>15</v>
      </c>
      <c r="DG63">
        <v>1.62</v>
      </c>
      <c r="DH63">
        <v>0.39</v>
      </c>
      <c r="DI63">
        <v>-2.6070979245283001</v>
      </c>
      <c r="DJ63">
        <v>4.1821927766249503E-2</v>
      </c>
      <c r="DK63">
        <v>8.10752715797496E-2</v>
      </c>
      <c r="DL63">
        <v>1</v>
      </c>
      <c r="DM63">
        <v>2.27836818181818</v>
      </c>
      <c r="DN63">
        <v>-0.21311419706374701</v>
      </c>
      <c r="DO63">
        <v>0.187605834097992</v>
      </c>
      <c r="DP63">
        <v>1</v>
      </c>
      <c r="DQ63">
        <v>0.59302098113207502</v>
      </c>
      <c r="DR63">
        <v>9.1547561740885797E-2</v>
      </c>
      <c r="DS63">
        <v>1.4475834844098199E-2</v>
      </c>
      <c r="DT63">
        <v>1</v>
      </c>
      <c r="DU63">
        <v>3</v>
      </c>
      <c r="DV63">
        <v>3</v>
      </c>
      <c r="DW63" t="s">
        <v>256</v>
      </c>
      <c r="DX63">
        <v>100</v>
      </c>
      <c r="DY63">
        <v>100</v>
      </c>
      <c r="DZ63">
        <v>-3.738</v>
      </c>
      <c r="EA63">
        <v>0.36899999999999999</v>
      </c>
      <c r="EB63">
        <v>2</v>
      </c>
      <c r="EC63">
        <v>515.76800000000003</v>
      </c>
      <c r="ED63">
        <v>419.84199999999998</v>
      </c>
      <c r="EE63">
        <v>26.732700000000001</v>
      </c>
      <c r="EF63">
        <v>30.048100000000002</v>
      </c>
      <c r="EG63">
        <v>29.999600000000001</v>
      </c>
      <c r="EH63">
        <v>30.2118</v>
      </c>
      <c r="EI63">
        <v>30.247299999999999</v>
      </c>
      <c r="EJ63">
        <v>20.178599999999999</v>
      </c>
      <c r="EK63">
        <v>30.954999999999998</v>
      </c>
      <c r="EL63">
        <v>0</v>
      </c>
      <c r="EM63">
        <v>26.718499999999999</v>
      </c>
      <c r="EN63">
        <v>402.584</v>
      </c>
      <c r="EO63">
        <v>15.2547</v>
      </c>
      <c r="EP63">
        <v>100.45</v>
      </c>
      <c r="EQ63">
        <v>90.302000000000007</v>
      </c>
    </row>
    <row r="64" spans="1:147" x14ac:dyDescent="0.3">
      <c r="A64">
        <v>48</v>
      </c>
      <c r="B64">
        <v>1684924905.4000001</v>
      </c>
      <c r="C64">
        <v>2880.2000000476801</v>
      </c>
      <c r="D64" t="s">
        <v>397</v>
      </c>
      <c r="E64" t="s">
        <v>398</v>
      </c>
      <c r="F64">
        <v>1684924897.1500001</v>
      </c>
      <c r="G64">
        <f t="shared" si="43"/>
        <v>4.6030652246212746E-3</v>
      </c>
      <c r="H64">
        <f t="shared" si="44"/>
        <v>17.192497874350664</v>
      </c>
      <c r="I64">
        <f t="shared" si="45"/>
        <v>399.95809374999999</v>
      </c>
      <c r="J64">
        <f t="shared" si="46"/>
        <v>242.57558711092906</v>
      </c>
      <c r="K64">
        <f t="shared" si="47"/>
        <v>23.205959595545806</v>
      </c>
      <c r="L64">
        <f t="shared" si="48"/>
        <v>38.261935069458005</v>
      </c>
      <c r="M64">
        <f t="shared" si="49"/>
        <v>0.19504352893472932</v>
      </c>
      <c r="N64">
        <f t="shared" si="50"/>
        <v>3.3632755522741267</v>
      </c>
      <c r="O64">
        <f t="shared" si="51"/>
        <v>0.18897059968502466</v>
      </c>
      <c r="P64">
        <f t="shared" si="52"/>
        <v>0.11863650220147688</v>
      </c>
      <c r="Q64">
        <f t="shared" si="53"/>
        <v>161.84795628224092</v>
      </c>
      <c r="R64">
        <f t="shared" si="54"/>
        <v>27.844330064965202</v>
      </c>
      <c r="S64">
        <f t="shared" si="55"/>
        <v>27.964590625</v>
      </c>
      <c r="T64">
        <f t="shared" si="56"/>
        <v>3.7870132511359711</v>
      </c>
      <c r="U64">
        <f t="shared" si="57"/>
        <v>39.957315781873014</v>
      </c>
      <c r="V64">
        <f t="shared" si="58"/>
        <v>1.5214010198082779</v>
      </c>
      <c r="W64">
        <f t="shared" si="59"/>
        <v>3.807565623560917</v>
      </c>
      <c r="X64">
        <f t="shared" si="60"/>
        <v>2.265612231327693</v>
      </c>
      <c r="Y64">
        <f t="shared" si="61"/>
        <v>-202.99517640579822</v>
      </c>
      <c r="Z64">
        <f t="shared" si="62"/>
        <v>16.835646639665104</v>
      </c>
      <c r="AA64">
        <f t="shared" si="63"/>
        <v>1.0912537190206173</v>
      </c>
      <c r="AB64">
        <f t="shared" si="64"/>
        <v>-23.220319764871586</v>
      </c>
      <c r="AC64">
        <v>-3.9634823622438302E-2</v>
      </c>
      <c r="AD64">
        <v>4.4493561717439303E-2</v>
      </c>
      <c r="AE64">
        <v>3.3516921926680201</v>
      </c>
      <c r="AF64">
        <v>0</v>
      </c>
      <c r="AG64">
        <v>0</v>
      </c>
      <c r="AH64">
        <f t="shared" si="65"/>
        <v>1</v>
      </c>
      <c r="AI64">
        <f t="shared" si="66"/>
        <v>0</v>
      </c>
      <c r="AJ64">
        <f t="shared" si="67"/>
        <v>50360.653654374597</v>
      </c>
      <c r="AK64" t="s">
        <v>251</v>
      </c>
      <c r="AL64">
        <v>2.3294038461538502</v>
      </c>
      <c r="AM64">
        <v>1.8792</v>
      </c>
      <c r="AN64">
        <f t="shared" si="68"/>
        <v>-0.45020384615385023</v>
      </c>
      <c r="AO64">
        <f t="shared" si="69"/>
        <v>-0.23957207649736603</v>
      </c>
      <c r="AP64">
        <v>-1.32743572792135</v>
      </c>
      <c r="AQ64" t="s">
        <v>399</v>
      </c>
      <c r="AR64">
        <v>2.2499615384615401</v>
      </c>
      <c r="AS64">
        <v>1.7252000000000001</v>
      </c>
      <c r="AT64">
        <f t="shared" si="70"/>
        <v>-0.30417432092600283</v>
      </c>
      <c r="AU64">
        <v>0.5</v>
      </c>
      <c r="AV64">
        <f t="shared" si="71"/>
        <v>841.20809921313571</v>
      </c>
      <c r="AW64">
        <f t="shared" si="72"/>
        <v>17.192497874350664</v>
      </c>
      <c r="AX64">
        <f t="shared" si="73"/>
        <v>-127.93695116780458</v>
      </c>
      <c r="AY64">
        <f t="shared" si="74"/>
        <v>1</v>
      </c>
      <c r="AZ64">
        <f t="shared" si="75"/>
        <v>2.2015876475268752E-2</v>
      </c>
      <c r="BA64">
        <f t="shared" si="76"/>
        <v>8.9265012752144629E-2</v>
      </c>
      <c r="BB64" t="s">
        <v>253</v>
      </c>
      <c r="BC64">
        <v>0</v>
      </c>
      <c r="BD64">
        <f t="shared" si="77"/>
        <v>1.7252000000000001</v>
      </c>
      <c r="BE64">
        <f t="shared" si="78"/>
        <v>-0.30417432092600283</v>
      </c>
      <c r="BF64">
        <f t="shared" si="79"/>
        <v>8.1949765857811788E-2</v>
      </c>
      <c r="BG64">
        <f t="shared" si="80"/>
        <v>0.86851737505808346</v>
      </c>
      <c r="BH64">
        <f t="shared" si="81"/>
        <v>-0.34206726867316184</v>
      </c>
      <c r="BI64">
        <f t="shared" si="82"/>
        <v>1000.00996875</v>
      </c>
      <c r="BJ64">
        <f t="shared" si="83"/>
        <v>841.20809921313571</v>
      </c>
      <c r="BK64">
        <f t="shared" si="84"/>
        <v>0.84119971350349176</v>
      </c>
      <c r="BL64">
        <f t="shared" si="85"/>
        <v>0.19239942700698337</v>
      </c>
      <c r="BM64">
        <v>0.71228603259476697</v>
      </c>
      <c r="BN64">
        <v>0.5</v>
      </c>
      <c r="BO64" t="s">
        <v>254</v>
      </c>
      <c r="BP64">
        <v>1684924897.1500001</v>
      </c>
      <c r="BQ64">
        <v>399.95809374999999</v>
      </c>
      <c r="BR64">
        <v>402.66956249999998</v>
      </c>
      <c r="BS64">
        <v>15.903446875</v>
      </c>
      <c r="BT64">
        <v>15.258134374999999</v>
      </c>
      <c r="BU64">
        <v>499.99906249999998</v>
      </c>
      <c r="BV64">
        <v>95.46495625</v>
      </c>
      <c r="BW64">
        <v>0.1999038125</v>
      </c>
      <c r="BX64">
        <v>28.057440625000002</v>
      </c>
      <c r="BY64">
        <v>27.964590625</v>
      </c>
      <c r="BZ64">
        <v>999.9</v>
      </c>
      <c r="CA64">
        <v>10012.1875</v>
      </c>
      <c r="CB64">
        <v>0</v>
      </c>
      <c r="CC64">
        <v>70.212143749999996</v>
      </c>
      <c r="CD64">
        <v>1000.00996875</v>
      </c>
      <c r="CE64">
        <v>0.96001334375000003</v>
      </c>
      <c r="CF64">
        <v>3.9986971874999999E-2</v>
      </c>
      <c r="CG64">
        <v>0</v>
      </c>
      <c r="CH64">
        <v>2.2689218750000002</v>
      </c>
      <c r="CI64">
        <v>0</v>
      </c>
      <c r="CJ64">
        <v>796.62865624999995</v>
      </c>
      <c r="CK64">
        <v>9334.4568749999999</v>
      </c>
      <c r="CL64">
        <v>39.310062500000001</v>
      </c>
      <c r="CM64">
        <v>41.878875000000001</v>
      </c>
      <c r="CN64">
        <v>40.376937499999997</v>
      </c>
      <c r="CO64">
        <v>40.505812499999998</v>
      </c>
      <c r="CP64">
        <v>39.279062500000002</v>
      </c>
      <c r="CQ64">
        <v>960.02125000000001</v>
      </c>
      <c r="CR64">
        <v>39.990937500000001</v>
      </c>
      <c r="CS64">
        <v>0</v>
      </c>
      <c r="CT64">
        <v>59.400000095367403</v>
      </c>
      <c r="CU64">
        <v>2.2499615384615401</v>
      </c>
      <c r="CV64">
        <v>0.62565470452083705</v>
      </c>
      <c r="CW64">
        <v>10.9288205319541</v>
      </c>
      <c r="CX64">
        <v>796.81238461538396</v>
      </c>
      <c r="CY64">
        <v>15</v>
      </c>
      <c r="CZ64">
        <v>1684921956.5999999</v>
      </c>
      <c r="DA64" t="s">
        <v>255</v>
      </c>
      <c r="DB64">
        <v>2</v>
      </c>
      <c r="DC64">
        <v>-3.738</v>
      </c>
      <c r="DD64">
        <v>0.36899999999999999</v>
      </c>
      <c r="DE64">
        <v>402</v>
      </c>
      <c r="DF64">
        <v>15</v>
      </c>
      <c r="DG64">
        <v>1.62</v>
      </c>
      <c r="DH64">
        <v>0.39</v>
      </c>
      <c r="DI64">
        <v>-2.6993105660377399</v>
      </c>
      <c r="DJ64">
        <v>-0.14349191455020199</v>
      </c>
      <c r="DK64">
        <v>8.4084740531475993E-2</v>
      </c>
      <c r="DL64">
        <v>1</v>
      </c>
      <c r="DM64">
        <v>2.2715431818181799</v>
      </c>
      <c r="DN64">
        <v>3.0640704963675301E-2</v>
      </c>
      <c r="DO64">
        <v>0.188568542394497</v>
      </c>
      <c r="DP64">
        <v>1</v>
      </c>
      <c r="DQ64">
        <v>0.64315090566037703</v>
      </c>
      <c r="DR64">
        <v>2.1188806052623799E-2</v>
      </c>
      <c r="DS64">
        <v>3.6544623292118199E-3</v>
      </c>
      <c r="DT64">
        <v>1</v>
      </c>
      <c r="DU64">
        <v>3</v>
      </c>
      <c r="DV64">
        <v>3</v>
      </c>
      <c r="DW64" t="s">
        <v>256</v>
      </c>
      <c r="DX64">
        <v>100</v>
      </c>
      <c r="DY64">
        <v>100</v>
      </c>
      <c r="DZ64">
        <v>-3.738</v>
      </c>
      <c r="EA64">
        <v>0.36899999999999999</v>
      </c>
      <c r="EB64">
        <v>2</v>
      </c>
      <c r="EC64">
        <v>515.57799999999997</v>
      </c>
      <c r="ED64">
        <v>419.66199999999998</v>
      </c>
      <c r="EE64">
        <v>26.94</v>
      </c>
      <c r="EF64">
        <v>30.032599999999999</v>
      </c>
      <c r="EG64">
        <v>30</v>
      </c>
      <c r="EH64">
        <v>30.2041</v>
      </c>
      <c r="EI64">
        <v>30.239599999999999</v>
      </c>
      <c r="EJ64">
        <v>20.183299999999999</v>
      </c>
      <c r="EK64">
        <v>31.233699999999999</v>
      </c>
      <c r="EL64">
        <v>0</v>
      </c>
      <c r="EM64">
        <v>26.952300000000001</v>
      </c>
      <c r="EN64">
        <v>402.57600000000002</v>
      </c>
      <c r="EO64">
        <v>15.228999999999999</v>
      </c>
      <c r="EP64">
        <v>100.45399999999999</v>
      </c>
      <c r="EQ64">
        <v>90.304400000000001</v>
      </c>
    </row>
    <row r="65" spans="1:147" x14ac:dyDescent="0.3">
      <c r="A65">
        <v>49</v>
      </c>
      <c r="B65">
        <v>1684924965.4000001</v>
      </c>
      <c r="C65">
        <v>2940.2000000476801</v>
      </c>
      <c r="D65" t="s">
        <v>400</v>
      </c>
      <c r="E65" t="s">
        <v>401</v>
      </c>
      <c r="F65">
        <v>1684924957.1500001</v>
      </c>
      <c r="G65">
        <f t="shared" si="43"/>
        <v>4.5999304691154144E-3</v>
      </c>
      <c r="H65">
        <f t="shared" si="44"/>
        <v>17.39409913059869</v>
      </c>
      <c r="I65">
        <f t="shared" si="45"/>
        <v>399.98778125000001</v>
      </c>
      <c r="J65">
        <f t="shared" si="46"/>
        <v>241.23234393405309</v>
      </c>
      <c r="K65">
        <f t="shared" si="47"/>
        <v>23.078226297704845</v>
      </c>
      <c r="L65">
        <f t="shared" si="48"/>
        <v>38.266048331097309</v>
      </c>
      <c r="M65">
        <f t="shared" si="49"/>
        <v>0.19541683437582841</v>
      </c>
      <c r="N65">
        <f t="shared" si="50"/>
        <v>3.3606880419105525</v>
      </c>
      <c r="O65">
        <f t="shared" si="51"/>
        <v>0.1893164915596772</v>
      </c>
      <c r="P65">
        <f t="shared" si="52"/>
        <v>0.11885503542577172</v>
      </c>
      <c r="Q65">
        <f t="shared" si="53"/>
        <v>161.84558698519879</v>
      </c>
      <c r="R65">
        <f t="shared" si="54"/>
        <v>27.915226791932692</v>
      </c>
      <c r="S65">
        <f t="shared" si="55"/>
        <v>28.005881250000002</v>
      </c>
      <c r="T65">
        <f t="shared" si="56"/>
        <v>3.7961409602654363</v>
      </c>
      <c r="U65">
        <f t="shared" si="57"/>
        <v>40.186871349364658</v>
      </c>
      <c r="V65">
        <f t="shared" si="58"/>
        <v>1.5364242891517257</v>
      </c>
      <c r="W65">
        <f t="shared" si="59"/>
        <v>3.8231995613562892</v>
      </c>
      <c r="X65">
        <f t="shared" si="60"/>
        <v>2.2597166711137104</v>
      </c>
      <c r="Y65">
        <f t="shared" si="61"/>
        <v>-202.85693368798977</v>
      </c>
      <c r="Z65">
        <f t="shared" si="62"/>
        <v>22.085448139998881</v>
      </c>
      <c r="AA65">
        <f t="shared" si="63"/>
        <v>1.4334348834004145</v>
      </c>
      <c r="AB65">
        <f t="shared" si="64"/>
        <v>-17.492463679391669</v>
      </c>
      <c r="AC65">
        <v>-3.9596530583972799E-2</v>
      </c>
      <c r="AD65">
        <v>4.4450574427107301E-2</v>
      </c>
      <c r="AE65">
        <v>3.3491158735245499</v>
      </c>
      <c r="AF65">
        <v>0</v>
      </c>
      <c r="AG65">
        <v>0</v>
      </c>
      <c r="AH65">
        <f t="shared" si="65"/>
        <v>1</v>
      </c>
      <c r="AI65">
        <f t="shared" si="66"/>
        <v>0</v>
      </c>
      <c r="AJ65">
        <f t="shared" si="67"/>
        <v>50302.309173008827</v>
      </c>
      <c r="AK65" t="s">
        <v>251</v>
      </c>
      <c r="AL65">
        <v>2.3294038461538502</v>
      </c>
      <c r="AM65">
        <v>1.8792</v>
      </c>
      <c r="AN65">
        <f t="shared" si="68"/>
        <v>-0.45020384615385023</v>
      </c>
      <c r="AO65">
        <f t="shared" si="69"/>
        <v>-0.23957207649736603</v>
      </c>
      <c r="AP65">
        <v>-1.32743572792135</v>
      </c>
      <c r="AQ65" t="s">
        <v>402</v>
      </c>
      <c r="AR65">
        <v>2.2388769230769201</v>
      </c>
      <c r="AS65">
        <v>1.6608000000000001</v>
      </c>
      <c r="AT65">
        <f t="shared" si="70"/>
        <v>-0.34807136505113201</v>
      </c>
      <c r="AU65">
        <v>0.5</v>
      </c>
      <c r="AV65">
        <f t="shared" si="71"/>
        <v>841.19442723732368</v>
      </c>
      <c r="AW65">
        <f t="shared" si="72"/>
        <v>17.39409913059869</v>
      </c>
      <c r="AX65">
        <f t="shared" si="73"/>
        <v>-146.3978462809502</v>
      </c>
      <c r="AY65">
        <f t="shared" si="74"/>
        <v>1</v>
      </c>
      <c r="AZ65">
        <f t="shared" si="75"/>
        <v>2.225589501348205E-2</v>
      </c>
      <c r="BA65">
        <f t="shared" si="76"/>
        <v>0.13150289017341035</v>
      </c>
      <c r="BB65" t="s">
        <v>253</v>
      </c>
      <c r="BC65">
        <v>0</v>
      </c>
      <c r="BD65">
        <f t="shared" si="77"/>
        <v>1.6608000000000001</v>
      </c>
      <c r="BE65">
        <f t="shared" si="78"/>
        <v>-0.34807136505113201</v>
      </c>
      <c r="BF65">
        <f t="shared" si="79"/>
        <v>0.11621966794380584</v>
      </c>
      <c r="BG65">
        <f t="shared" si="80"/>
        <v>0.86460304768258955</v>
      </c>
      <c r="BH65">
        <f t="shared" si="81"/>
        <v>-0.48511358102739327</v>
      </c>
      <c r="BI65">
        <f t="shared" si="82"/>
        <v>999.99353125000005</v>
      </c>
      <c r="BJ65">
        <f t="shared" si="83"/>
        <v>841.19442723732368</v>
      </c>
      <c r="BK65">
        <f t="shared" si="84"/>
        <v>0.84119986874897457</v>
      </c>
      <c r="BL65">
        <f t="shared" si="85"/>
        <v>0.1923997374979492</v>
      </c>
      <c r="BM65">
        <v>0.71228603259476697</v>
      </c>
      <c r="BN65">
        <v>0.5</v>
      </c>
      <c r="BO65" t="s">
        <v>254</v>
      </c>
      <c r="BP65">
        <v>1684924957.1500001</v>
      </c>
      <c r="BQ65">
        <v>399.98778125000001</v>
      </c>
      <c r="BR65">
        <v>402.72775000000001</v>
      </c>
      <c r="BS65">
        <v>16.059953125</v>
      </c>
      <c r="BT65">
        <v>15.415196874999999</v>
      </c>
      <c r="BU65">
        <v>500.01009375000001</v>
      </c>
      <c r="BV65">
        <v>95.468074999999999</v>
      </c>
      <c r="BW65">
        <v>0.19996818750000001</v>
      </c>
      <c r="BX65">
        <v>28.127778124999999</v>
      </c>
      <c r="BY65">
        <v>28.005881250000002</v>
      </c>
      <c r="BZ65">
        <v>999.9</v>
      </c>
      <c r="CA65">
        <v>10002.1875</v>
      </c>
      <c r="CB65">
        <v>0</v>
      </c>
      <c r="CC65">
        <v>70.222174999999993</v>
      </c>
      <c r="CD65">
        <v>999.99353125000005</v>
      </c>
      <c r="CE65">
        <v>0.96000259374999997</v>
      </c>
      <c r="CF65">
        <v>3.9997678124999998E-2</v>
      </c>
      <c r="CG65">
        <v>0</v>
      </c>
      <c r="CH65">
        <v>2.2339218750000001</v>
      </c>
      <c r="CI65">
        <v>0</v>
      </c>
      <c r="CJ65">
        <v>806.0859375</v>
      </c>
      <c r="CK65">
        <v>9334.2703125000007</v>
      </c>
      <c r="CL65">
        <v>39.436999999999998</v>
      </c>
      <c r="CM65">
        <v>42</v>
      </c>
      <c r="CN65">
        <v>40.513562499999999</v>
      </c>
      <c r="CO65">
        <v>40.625</v>
      </c>
      <c r="CP65">
        <v>39.400187500000001</v>
      </c>
      <c r="CQ65">
        <v>959.99687500000005</v>
      </c>
      <c r="CR65">
        <v>39.995312499999997</v>
      </c>
      <c r="CS65">
        <v>0</v>
      </c>
      <c r="CT65">
        <v>59.399999856948902</v>
      </c>
      <c r="CU65">
        <v>2.2388769230769201</v>
      </c>
      <c r="CV65">
        <v>0.43239659219823801</v>
      </c>
      <c r="CW65">
        <v>9.22082051350589</v>
      </c>
      <c r="CX65">
        <v>806.25980769230796</v>
      </c>
      <c r="CY65">
        <v>15</v>
      </c>
      <c r="CZ65">
        <v>1684921956.5999999</v>
      </c>
      <c r="DA65" t="s">
        <v>255</v>
      </c>
      <c r="DB65">
        <v>2</v>
      </c>
      <c r="DC65">
        <v>-3.738</v>
      </c>
      <c r="DD65">
        <v>0.36899999999999999</v>
      </c>
      <c r="DE65">
        <v>402</v>
      </c>
      <c r="DF65">
        <v>15</v>
      </c>
      <c r="DG65">
        <v>1.62</v>
      </c>
      <c r="DH65">
        <v>0.39</v>
      </c>
      <c r="DI65">
        <v>-2.75160641509434</v>
      </c>
      <c r="DJ65">
        <v>8.8424995916404306E-2</v>
      </c>
      <c r="DK65">
        <v>0.10798494938969801</v>
      </c>
      <c r="DL65">
        <v>1</v>
      </c>
      <c r="DM65">
        <v>2.27890454545454</v>
      </c>
      <c r="DN65">
        <v>-0.45842953159408401</v>
      </c>
      <c r="DO65">
        <v>0.179096245017417</v>
      </c>
      <c r="DP65">
        <v>1</v>
      </c>
      <c r="DQ65">
        <v>0.62966367924528299</v>
      </c>
      <c r="DR65">
        <v>0.16328544030324099</v>
      </c>
      <c r="DS65">
        <v>2.1528632193074E-2</v>
      </c>
      <c r="DT65">
        <v>0</v>
      </c>
      <c r="DU65">
        <v>2</v>
      </c>
      <c r="DV65">
        <v>3</v>
      </c>
      <c r="DW65" t="s">
        <v>260</v>
      </c>
      <c r="DX65">
        <v>100</v>
      </c>
      <c r="DY65">
        <v>100</v>
      </c>
      <c r="DZ65">
        <v>-3.738</v>
      </c>
      <c r="EA65">
        <v>0.36899999999999999</v>
      </c>
      <c r="EB65">
        <v>2</v>
      </c>
      <c r="EC65">
        <v>515.26199999999994</v>
      </c>
      <c r="ED65">
        <v>420.24700000000001</v>
      </c>
      <c r="EE65">
        <v>26.9483</v>
      </c>
      <c r="EF65">
        <v>30.022200000000002</v>
      </c>
      <c r="EG65">
        <v>30.000299999999999</v>
      </c>
      <c r="EH65">
        <v>30.196300000000001</v>
      </c>
      <c r="EI65">
        <v>30.234500000000001</v>
      </c>
      <c r="EJ65">
        <v>20.189</v>
      </c>
      <c r="EK65">
        <v>30.400300000000001</v>
      </c>
      <c r="EL65">
        <v>0</v>
      </c>
      <c r="EM65">
        <v>26.948599999999999</v>
      </c>
      <c r="EN65">
        <v>402.79300000000001</v>
      </c>
      <c r="EO65">
        <v>15.388199999999999</v>
      </c>
      <c r="EP65">
        <v>100.455</v>
      </c>
      <c r="EQ65">
        <v>90.306799999999996</v>
      </c>
    </row>
    <row r="66" spans="1:147" x14ac:dyDescent="0.3">
      <c r="A66">
        <v>50</v>
      </c>
      <c r="B66">
        <v>1684925025.4000001</v>
      </c>
      <c r="C66">
        <v>3000.2000000476801</v>
      </c>
      <c r="D66" t="s">
        <v>403</v>
      </c>
      <c r="E66" t="s">
        <v>404</v>
      </c>
      <c r="F66">
        <v>1684925017.15625</v>
      </c>
      <c r="G66">
        <f t="shared" si="43"/>
        <v>4.9089886249696459E-3</v>
      </c>
      <c r="H66">
        <f t="shared" si="44"/>
        <v>17.751546763932822</v>
      </c>
      <c r="I66">
        <f t="shared" si="45"/>
        <v>399.98740624999999</v>
      </c>
      <c r="J66">
        <f t="shared" si="46"/>
        <v>247.61953334020328</v>
      </c>
      <c r="K66">
        <f t="shared" si="47"/>
        <v>23.68884481000342</v>
      </c>
      <c r="L66">
        <f t="shared" si="48"/>
        <v>38.265315602521781</v>
      </c>
      <c r="M66">
        <f t="shared" si="49"/>
        <v>0.2091026506744762</v>
      </c>
      <c r="N66">
        <f t="shared" si="50"/>
        <v>3.3571249514955084</v>
      </c>
      <c r="O66">
        <f t="shared" si="51"/>
        <v>0.20212719108449947</v>
      </c>
      <c r="P66">
        <f t="shared" si="52"/>
        <v>0.12693682693419758</v>
      </c>
      <c r="Q66">
        <f t="shared" si="53"/>
        <v>161.84199554383548</v>
      </c>
      <c r="R66">
        <f t="shared" si="54"/>
        <v>27.870892496601968</v>
      </c>
      <c r="S66">
        <f t="shared" si="55"/>
        <v>28.009484375</v>
      </c>
      <c r="T66">
        <f t="shared" si="56"/>
        <v>3.7969383771565446</v>
      </c>
      <c r="U66">
        <f t="shared" si="57"/>
        <v>40.174013828613838</v>
      </c>
      <c r="V66">
        <f t="shared" si="58"/>
        <v>1.5383138211228093</v>
      </c>
      <c r="W66">
        <f t="shared" si="59"/>
        <v>3.8291265286197254</v>
      </c>
      <c r="X66">
        <f t="shared" si="60"/>
        <v>2.2586245560337352</v>
      </c>
      <c r="Y66">
        <f t="shared" si="61"/>
        <v>-216.48639836116138</v>
      </c>
      <c r="Z66">
        <f t="shared" si="62"/>
        <v>26.224221340538087</v>
      </c>
      <c r="AA66">
        <f t="shared" si="63"/>
        <v>1.7041209209000239</v>
      </c>
      <c r="AB66">
        <f t="shared" si="64"/>
        <v>-26.7160605558878</v>
      </c>
      <c r="AC66">
        <v>-3.9543819439522503E-2</v>
      </c>
      <c r="AD66">
        <v>4.4391401549712002E-2</v>
      </c>
      <c r="AE66">
        <v>3.3455681880510602</v>
      </c>
      <c r="AF66">
        <v>0</v>
      </c>
      <c r="AG66">
        <v>0</v>
      </c>
      <c r="AH66">
        <f t="shared" si="65"/>
        <v>1</v>
      </c>
      <c r="AI66">
        <f t="shared" si="66"/>
        <v>0</v>
      </c>
      <c r="AJ66">
        <f t="shared" si="67"/>
        <v>50233.598261143714</v>
      </c>
      <c r="AK66" t="s">
        <v>251</v>
      </c>
      <c r="AL66">
        <v>2.3294038461538502</v>
      </c>
      <c r="AM66">
        <v>1.8792</v>
      </c>
      <c r="AN66">
        <f t="shared" si="68"/>
        <v>-0.45020384615385023</v>
      </c>
      <c r="AO66">
        <f t="shared" si="69"/>
        <v>-0.23957207649736603</v>
      </c>
      <c r="AP66">
        <v>-1.32743572792135</v>
      </c>
      <c r="AQ66" t="s">
        <v>405</v>
      </c>
      <c r="AR66">
        <v>2.3155346153846201</v>
      </c>
      <c r="AS66">
        <v>2.226</v>
      </c>
      <c r="AT66">
        <f t="shared" si="70"/>
        <v>-4.0222199184465568E-2</v>
      </c>
      <c r="AU66">
        <v>0.5</v>
      </c>
      <c r="AV66">
        <f t="shared" si="71"/>
        <v>841.1767772247988</v>
      </c>
      <c r="AW66">
        <f t="shared" si="72"/>
        <v>17.751546763932822</v>
      </c>
      <c r="AX66">
        <f t="shared" si="73"/>
        <v>-16.91698994144134</v>
      </c>
      <c r="AY66">
        <f t="shared" si="74"/>
        <v>1</v>
      </c>
      <c r="AZ66">
        <f t="shared" si="75"/>
        <v>2.2681299589367342E-2</v>
      </c>
      <c r="BA66">
        <f t="shared" si="76"/>
        <v>-0.15579514824797844</v>
      </c>
      <c r="BB66" t="s">
        <v>253</v>
      </c>
      <c r="BC66">
        <v>0</v>
      </c>
      <c r="BD66">
        <f t="shared" si="77"/>
        <v>2.226</v>
      </c>
      <c r="BE66">
        <f t="shared" si="78"/>
        <v>-4.0222199184465478E-2</v>
      </c>
      <c r="BF66">
        <f t="shared" si="79"/>
        <v>-0.18454661558109833</v>
      </c>
      <c r="BG66">
        <f t="shared" si="80"/>
        <v>0.86587316347406817</v>
      </c>
      <c r="BH66">
        <f t="shared" si="81"/>
        <v>0.77031771932371818</v>
      </c>
      <c r="BI66">
        <f t="shared" si="82"/>
        <v>999.97268750000001</v>
      </c>
      <c r="BJ66">
        <f t="shared" si="83"/>
        <v>841.1767772247988</v>
      </c>
      <c r="BK66">
        <f t="shared" si="84"/>
        <v>0.8411997524930388</v>
      </c>
      <c r="BL66">
        <f t="shared" si="85"/>
        <v>0.19239950498607775</v>
      </c>
      <c r="BM66">
        <v>0.71228603259476697</v>
      </c>
      <c r="BN66">
        <v>0.5</v>
      </c>
      <c r="BO66" t="s">
        <v>254</v>
      </c>
      <c r="BP66">
        <v>1684925017.15625</v>
      </c>
      <c r="BQ66">
        <v>399.98740624999999</v>
      </c>
      <c r="BR66">
        <v>402.79584375000002</v>
      </c>
      <c r="BS66">
        <v>16.079996874999999</v>
      </c>
      <c r="BT66">
        <v>15.39195</v>
      </c>
      <c r="BU66">
        <v>500.02096875000001</v>
      </c>
      <c r="BV66">
        <v>95.466259375000007</v>
      </c>
      <c r="BW66">
        <v>0.200041625</v>
      </c>
      <c r="BX66">
        <v>28.154378125000001</v>
      </c>
      <c r="BY66">
        <v>28.009484375</v>
      </c>
      <c r="BZ66">
        <v>999.9</v>
      </c>
      <c r="CA66">
        <v>9989.0625</v>
      </c>
      <c r="CB66">
        <v>0</v>
      </c>
      <c r="CC66">
        <v>70.255612499999998</v>
      </c>
      <c r="CD66">
        <v>999.97268750000001</v>
      </c>
      <c r="CE66">
        <v>0.96000706250000001</v>
      </c>
      <c r="CF66">
        <v>3.9993215625000002E-2</v>
      </c>
      <c r="CG66">
        <v>0</v>
      </c>
      <c r="CH66">
        <v>2.3205249999999999</v>
      </c>
      <c r="CI66">
        <v>0</v>
      </c>
      <c r="CJ66">
        <v>811.86865624999996</v>
      </c>
      <c r="CK66">
        <v>9334.0968749999993</v>
      </c>
      <c r="CL66">
        <v>39.561999999999998</v>
      </c>
      <c r="CM66">
        <v>42.125</v>
      </c>
      <c r="CN66">
        <v>40.667625000000001</v>
      </c>
      <c r="CO66">
        <v>40.738187500000002</v>
      </c>
      <c r="CP66">
        <v>39.527124999999998</v>
      </c>
      <c r="CQ66">
        <v>959.98125000000005</v>
      </c>
      <c r="CR66">
        <v>39.990625000000001</v>
      </c>
      <c r="CS66">
        <v>0</v>
      </c>
      <c r="CT66">
        <v>59.399999856948902</v>
      </c>
      <c r="CU66">
        <v>2.3155346153846201</v>
      </c>
      <c r="CV66">
        <v>0.87653674641178303</v>
      </c>
      <c r="CW66">
        <v>5.8832136935789503</v>
      </c>
      <c r="CX66">
        <v>811.95469230769197</v>
      </c>
      <c r="CY66">
        <v>15</v>
      </c>
      <c r="CZ66">
        <v>1684921956.5999999</v>
      </c>
      <c r="DA66" t="s">
        <v>255</v>
      </c>
      <c r="DB66">
        <v>2</v>
      </c>
      <c r="DC66">
        <v>-3.738</v>
      </c>
      <c r="DD66">
        <v>0.36899999999999999</v>
      </c>
      <c r="DE66">
        <v>402</v>
      </c>
      <c r="DF66">
        <v>15</v>
      </c>
      <c r="DG66">
        <v>1.62</v>
      </c>
      <c r="DH66">
        <v>0.39</v>
      </c>
      <c r="DI66">
        <v>-2.8209966037735899</v>
      </c>
      <c r="DJ66">
        <v>6.3276781438206503E-2</v>
      </c>
      <c r="DK66">
        <v>0.106120845656286</v>
      </c>
      <c r="DL66">
        <v>1</v>
      </c>
      <c r="DM66">
        <v>2.29987954545454</v>
      </c>
      <c r="DN66">
        <v>0.34195277934377399</v>
      </c>
      <c r="DO66">
        <v>0.210176243769956</v>
      </c>
      <c r="DP66">
        <v>1</v>
      </c>
      <c r="DQ66">
        <v>0.68755896226415103</v>
      </c>
      <c r="DR66">
        <v>6.1168683747397099E-3</v>
      </c>
      <c r="DS66">
        <v>2.3380932479932998E-3</v>
      </c>
      <c r="DT66">
        <v>1</v>
      </c>
      <c r="DU66">
        <v>3</v>
      </c>
      <c r="DV66">
        <v>3</v>
      </c>
      <c r="DW66" t="s">
        <v>256</v>
      </c>
      <c r="DX66">
        <v>100</v>
      </c>
      <c r="DY66">
        <v>100</v>
      </c>
      <c r="DZ66">
        <v>-3.738</v>
      </c>
      <c r="EA66">
        <v>0.36899999999999999</v>
      </c>
      <c r="EB66">
        <v>2</v>
      </c>
      <c r="EC66">
        <v>515.85500000000002</v>
      </c>
      <c r="ED66">
        <v>420.19</v>
      </c>
      <c r="EE66">
        <v>26.6782</v>
      </c>
      <c r="EF66">
        <v>30.011800000000001</v>
      </c>
      <c r="EG66">
        <v>30.0001</v>
      </c>
      <c r="EH66">
        <v>30.191099999999999</v>
      </c>
      <c r="EI66">
        <v>30.226700000000001</v>
      </c>
      <c r="EJ66">
        <v>20.1889</v>
      </c>
      <c r="EK66">
        <v>30.671099999999999</v>
      </c>
      <c r="EL66">
        <v>0</v>
      </c>
      <c r="EM66">
        <v>26.674299999999999</v>
      </c>
      <c r="EN66">
        <v>402.81200000000001</v>
      </c>
      <c r="EO66">
        <v>15.343400000000001</v>
      </c>
      <c r="EP66">
        <v>100.455</v>
      </c>
      <c r="EQ66">
        <v>90.310199999999995</v>
      </c>
    </row>
    <row r="67" spans="1:147" x14ac:dyDescent="0.3">
      <c r="A67">
        <v>51</v>
      </c>
      <c r="B67">
        <v>1684925085.4000001</v>
      </c>
      <c r="C67">
        <v>3060.2000000476801</v>
      </c>
      <c r="D67" t="s">
        <v>406</v>
      </c>
      <c r="E67" t="s">
        <v>407</v>
      </c>
      <c r="F67">
        <v>1684925077.1624999</v>
      </c>
      <c r="G67">
        <f t="shared" si="43"/>
        <v>5.1065325929762432E-3</v>
      </c>
      <c r="H67">
        <f t="shared" si="44"/>
        <v>18.239216776060559</v>
      </c>
      <c r="I67">
        <f t="shared" si="45"/>
        <v>400.00221875</v>
      </c>
      <c r="J67">
        <f t="shared" si="46"/>
        <v>249.45779065680551</v>
      </c>
      <c r="K67">
        <f t="shared" si="47"/>
        <v>23.865865383944456</v>
      </c>
      <c r="L67">
        <f t="shared" si="48"/>
        <v>38.268594782434249</v>
      </c>
      <c r="M67">
        <f t="shared" si="49"/>
        <v>0.21798145050540857</v>
      </c>
      <c r="N67">
        <f t="shared" si="50"/>
        <v>3.3605600424834736</v>
      </c>
      <c r="O67">
        <f t="shared" si="51"/>
        <v>0.21042002293569873</v>
      </c>
      <c r="P67">
        <f t="shared" si="52"/>
        <v>0.13217002702138059</v>
      </c>
      <c r="Q67">
        <f t="shared" si="53"/>
        <v>161.84867071278225</v>
      </c>
      <c r="R67">
        <f t="shared" si="54"/>
        <v>27.809003821242513</v>
      </c>
      <c r="S67">
        <f t="shared" si="55"/>
        <v>27.983987500000001</v>
      </c>
      <c r="T67">
        <f t="shared" si="56"/>
        <v>3.7912987384146057</v>
      </c>
      <c r="U67">
        <f t="shared" si="57"/>
        <v>40.105015905946814</v>
      </c>
      <c r="V67">
        <f t="shared" si="58"/>
        <v>1.534148660837072</v>
      </c>
      <c r="W67">
        <f t="shared" si="59"/>
        <v>3.8253286432672553</v>
      </c>
      <c r="X67">
        <f t="shared" si="60"/>
        <v>2.2571500775775339</v>
      </c>
      <c r="Y67">
        <f t="shared" si="61"/>
        <v>-225.19808735025234</v>
      </c>
      <c r="Z67">
        <f t="shared" si="62"/>
        <v>27.783111570140026</v>
      </c>
      <c r="AA67">
        <f t="shared" si="63"/>
        <v>1.8031941868201273</v>
      </c>
      <c r="AB67">
        <f t="shared" si="64"/>
        <v>-33.763110880509942</v>
      </c>
      <c r="AC67">
        <v>-3.9594636609358497E-2</v>
      </c>
      <c r="AD67">
        <v>4.4448448274681501E-2</v>
      </c>
      <c r="AE67">
        <v>3.34898842761549</v>
      </c>
      <c r="AF67">
        <v>0</v>
      </c>
      <c r="AG67">
        <v>0</v>
      </c>
      <c r="AH67">
        <f t="shared" si="65"/>
        <v>1</v>
      </c>
      <c r="AI67">
        <f t="shared" si="66"/>
        <v>0</v>
      </c>
      <c r="AJ67">
        <f t="shared" si="67"/>
        <v>50298.467142311143</v>
      </c>
      <c r="AK67" t="s">
        <v>251</v>
      </c>
      <c r="AL67">
        <v>2.3294038461538502</v>
      </c>
      <c r="AM67">
        <v>1.8792</v>
      </c>
      <c r="AN67">
        <f t="shared" si="68"/>
        <v>-0.45020384615385023</v>
      </c>
      <c r="AO67">
        <f t="shared" si="69"/>
        <v>-0.23957207649736603</v>
      </c>
      <c r="AP67">
        <v>-1.32743572792135</v>
      </c>
      <c r="AQ67" t="s">
        <v>408</v>
      </c>
      <c r="AR67">
        <v>2.3519576923076899</v>
      </c>
      <c r="AS67">
        <v>1.8144</v>
      </c>
      <c r="AT67">
        <f t="shared" si="70"/>
        <v>-0.29627297856464385</v>
      </c>
      <c r="AU67">
        <v>0.5</v>
      </c>
      <c r="AV67">
        <f t="shared" si="71"/>
        <v>841.21008438745264</v>
      </c>
      <c r="AW67">
        <f t="shared" si="72"/>
        <v>18.239216776060559</v>
      </c>
      <c r="AX67">
        <f t="shared" si="73"/>
        <v>-124.613908650043</v>
      </c>
      <c r="AY67">
        <f t="shared" si="74"/>
        <v>1</v>
      </c>
      <c r="AZ67">
        <f t="shared" si="75"/>
        <v>2.3260125938967837E-2</v>
      </c>
      <c r="BA67">
        <f t="shared" si="76"/>
        <v>3.5714285714285698E-2</v>
      </c>
      <c r="BB67" t="s">
        <v>253</v>
      </c>
      <c r="BC67">
        <v>0</v>
      </c>
      <c r="BD67">
        <f t="shared" si="77"/>
        <v>1.8144</v>
      </c>
      <c r="BE67">
        <f t="shared" si="78"/>
        <v>-0.29627297856464391</v>
      </c>
      <c r="BF67">
        <f t="shared" si="79"/>
        <v>3.4482758620689641E-2</v>
      </c>
      <c r="BG67">
        <f t="shared" si="80"/>
        <v>1.0437935489652674</v>
      </c>
      <c r="BH67">
        <f t="shared" si="81"/>
        <v>-0.14393479876636942</v>
      </c>
      <c r="BI67">
        <f t="shared" si="82"/>
        <v>1000.01209375</v>
      </c>
      <c r="BJ67">
        <f t="shared" si="83"/>
        <v>841.21008438745264</v>
      </c>
      <c r="BK67">
        <f t="shared" si="84"/>
        <v>0.84119991112602754</v>
      </c>
      <c r="BL67">
        <f t="shared" si="85"/>
        <v>0.19239982225205521</v>
      </c>
      <c r="BM67">
        <v>0.71228603259476697</v>
      </c>
      <c r="BN67">
        <v>0.5</v>
      </c>
      <c r="BO67" t="s">
        <v>254</v>
      </c>
      <c r="BP67">
        <v>1684925077.1624999</v>
      </c>
      <c r="BQ67">
        <v>400.00221875</v>
      </c>
      <c r="BR67">
        <v>402.89150000000001</v>
      </c>
      <c r="BS67">
        <v>16.035678125</v>
      </c>
      <c r="BT67">
        <v>15.319884375000001</v>
      </c>
      <c r="BU67">
        <v>500.00228125000001</v>
      </c>
      <c r="BV67">
        <v>95.470965625000005</v>
      </c>
      <c r="BW67">
        <v>0.19999065625000001</v>
      </c>
      <c r="BX67">
        <v>28.137337500000001</v>
      </c>
      <c r="BY67">
        <v>27.983987500000001</v>
      </c>
      <c r="BZ67">
        <v>999.9</v>
      </c>
      <c r="CA67">
        <v>10001.40625</v>
      </c>
      <c r="CB67">
        <v>0</v>
      </c>
      <c r="CC67">
        <v>70.262299999999996</v>
      </c>
      <c r="CD67">
        <v>1000.01209375</v>
      </c>
      <c r="CE67">
        <v>0.96000281249999997</v>
      </c>
      <c r="CF67">
        <v>3.9997418749999999E-2</v>
      </c>
      <c r="CG67">
        <v>0</v>
      </c>
      <c r="CH67">
        <v>2.3427937499999998</v>
      </c>
      <c r="CI67">
        <v>0</v>
      </c>
      <c r="CJ67">
        <v>814.17250000000001</v>
      </c>
      <c r="CK67">
        <v>9334.4390624999996</v>
      </c>
      <c r="CL67">
        <v>39.686999999999998</v>
      </c>
      <c r="CM67">
        <v>42.238187500000002</v>
      </c>
      <c r="CN67">
        <v>40.78875</v>
      </c>
      <c r="CO67">
        <v>40.823812500000003</v>
      </c>
      <c r="CP67">
        <v>39.625</v>
      </c>
      <c r="CQ67">
        <v>960.01406250000002</v>
      </c>
      <c r="CR67">
        <v>39.997500000000002</v>
      </c>
      <c r="CS67">
        <v>0</v>
      </c>
      <c r="CT67">
        <v>59.399999856948902</v>
      </c>
      <c r="CU67">
        <v>2.3519576923076899</v>
      </c>
      <c r="CV67">
        <v>0.31813674356746802</v>
      </c>
      <c r="CW67">
        <v>6.4140512983600599</v>
      </c>
      <c r="CX67">
        <v>814.22165384615403</v>
      </c>
      <c r="CY67">
        <v>15</v>
      </c>
      <c r="CZ67">
        <v>1684921956.5999999</v>
      </c>
      <c r="DA67" t="s">
        <v>255</v>
      </c>
      <c r="DB67">
        <v>2</v>
      </c>
      <c r="DC67">
        <v>-3.738</v>
      </c>
      <c r="DD67">
        <v>0.36899999999999999</v>
      </c>
      <c r="DE67">
        <v>402</v>
      </c>
      <c r="DF67">
        <v>15</v>
      </c>
      <c r="DG67">
        <v>1.62</v>
      </c>
      <c r="DH67">
        <v>0.39</v>
      </c>
      <c r="DI67">
        <v>-2.87560849056604</v>
      </c>
      <c r="DJ67">
        <v>-0.17577572641172201</v>
      </c>
      <c r="DK67">
        <v>9.4794420013237804E-2</v>
      </c>
      <c r="DL67">
        <v>1</v>
      </c>
      <c r="DM67">
        <v>2.3124022727272702</v>
      </c>
      <c r="DN67">
        <v>0.31552920377407601</v>
      </c>
      <c r="DO67">
        <v>0.19141858640713899</v>
      </c>
      <c r="DP67">
        <v>1</v>
      </c>
      <c r="DQ67">
        <v>0.71580560377358504</v>
      </c>
      <c r="DR67">
        <v>-9.0680010329530799E-4</v>
      </c>
      <c r="DS67">
        <v>2.8699237603417999E-3</v>
      </c>
      <c r="DT67">
        <v>1</v>
      </c>
      <c r="DU67">
        <v>3</v>
      </c>
      <c r="DV67">
        <v>3</v>
      </c>
      <c r="DW67" t="s">
        <v>256</v>
      </c>
      <c r="DX67">
        <v>100</v>
      </c>
      <c r="DY67">
        <v>100</v>
      </c>
      <c r="DZ67">
        <v>-3.738</v>
      </c>
      <c r="EA67">
        <v>0.36899999999999999</v>
      </c>
      <c r="EB67">
        <v>2</v>
      </c>
      <c r="EC67">
        <v>515.66600000000005</v>
      </c>
      <c r="ED67">
        <v>420.029</v>
      </c>
      <c r="EE67">
        <v>26.669499999999999</v>
      </c>
      <c r="EF67">
        <v>30.006599999999999</v>
      </c>
      <c r="EG67">
        <v>30.0001</v>
      </c>
      <c r="EH67">
        <v>30.183399999999999</v>
      </c>
      <c r="EI67">
        <v>30.221499999999999</v>
      </c>
      <c r="EJ67">
        <v>20.185700000000001</v>
      </c>
      <c r="EK67">
        <v>30.973600000000001</v>
      </c>
      <c r="EL67">
        <v>0</v>
      </c>
      <c r="EM67">
        <v>26.672799999999999</v>
      </c>
      <c r="EN67">
        <v>402.83100000000002</v>
      </c>
      <c r="EO67">
        <v>15.314299999999999</v>
      </c>
      <c r="EP67">
        <v>100.458</v>
      </c>
      <c r="EQ67">
        <v>90.312600000000003</v>
      </c>
    </row>
    <row r="68" spans="1:147" x14ac:dyDescent="0.3">
      <c r="A68">
        <v>52</v>
      </c>
      <c r="B68">
        <v>1684925145.5</v>
      </c>
      <c r="C68">
        <v>3120.2999999523199</v>
      </c>
      <c r="D68" t="s">
        <v>409</v>
      </c>
      <c r="E68" t="s">
        <v>410</v>
      </c>
      <c r="F68">
        <v>1684925137.2249999</v>
      </c>
      <c r="G68">
        <f t="shared" si="43"/>
        <v>5.2049988751538467E-3</v>
      </c>
      <c r="H68">
        <f t="shared" si="44"/>
        <v>18.272342221541464</v>
      </c>
      <c r="I68">
        <f t="shared" si="45"/>
        <v>400.05240624999999</v>
      </c>
      <c r="J68">
        <f t="shared" si="46"/>
        <v>252.07554882482236</v>
      </c>
      <c r="K68">
        <f t="shared" si="47"/>
        <v>24.122569603720478</v>
      </c>
      <c r="L68">
        <f t="shared" si="48"/>
        <v>38.28333235766501</v>
      </c>
      <c r="M68">
        <f t="shared" si="49"/>
        <v>0.22270477128603763</v>
      </c>
      <c r="N68">
        <f t="shared" si="50"/>
        <v>3.3633063225142639</v>
      </c>
      <c r="O68">
        <f t="shared" si="51"/>
        <v>0.21482467688685386</v>
      </c>
      <c r="P68">
        <f t="shared" si="52"/>
        <v>0.13495018886956142</v>
      </c>
      <c r="Q68">
        <f t="shared" si="53"/>
        <v>161.84468513343475</v>
      </c>
      <c r="R68">
        <f t="shared" si="54"/>
        <v>27.79192226558116</v>
      </c>
      <c r="S68">
        <f t="shared" si="55"/>
        <v>27.981606249999999</v>
      </c>
      <c r="T68">
        <f t="shared" si="56"/>
        <v>3.7907724044707014</v>
      </c>
      <c r="U68">
        <f t="shared" si="57"/>
        <v>40.159437600907452</v>
      </c>
      <c r="V68">
        <f t="shared" si="58"/>
        <v>1.5366935147358867</v>
      </c>
      <c r="W68">
        <f t="shared" si="59"/>
        <v>3.8264816604432808</v>
      </c>
      <c r="X68">
        <f t="shared" si="60"/>
        <v>2.2540788897348145</v>
      </c>
      <c r="Y68">
        <f t="shared" si="61"/>
        <v>-229.54045039428465</v>
      </c>
      <c r="Z68">
        <f t="shared" si="62"/>
        <v>29.175934852981072</v>
      </c>
      <c r="AA68">
        <f t="shared" si="63"/>
        <v>1.8920720914832805</v>
      </c>
      <c r="AB68">
        <f t="shared" si="64"/>
        <v>-36.627758316385552</v>
      </c>
      <c r="AC68">
        <v>-3.9635279069249699E-2</v>
      </c>
      <c r="AD68">
        <v>4.4494072996384401E-2</v>
      </c>
      <c r="AE68">
        <v>3.3517228298028798</v>
      </c>
      <c r="AF68">
        <v>0</v>
      </c>
      <c r="AG68">
        <v>0</v>
      </c>
      <c r="AH68">
        <f t="shared" si="65"/>
        <v>1</v>
      </c>
      <c r="AI68">
        <f t="shared" si="66"/>
        <v>0</v>
      </c>
      <c r="AJ68">
        <f t="shared" si="67"/>
        <v>50347.651860531463</v>
      </c>
      <c r="AK68" t="s">
        <v>251</v>
      </c>
      <c r="AL68">
        <v>2.3294038461538502</v>
      </c>
      <c r="AM68">
        <v>1.8792</v>
      </c>
      <c r="AN68">
        <f t="shared" si="68"/>
        <v>-0.45020384615385023</v>
      </c>
      <c r="AO68">
        <f t="shared" si="69"/>
        <v>-0.23957207649736603</v>
      </c>
      <c r="AP68">
        <v>-1.32743572792135</v>
      </c>
      <c r="AQ68" t="s">
        <v>411</v>
      </c>
      <c r="AR68">
        <v>2.3815923076923098</v>
      </c>
      <c r="AS68">
        <v>1.5336000000000001</v>
      </c>
      <c r="AT68">
        <f t="shared" si="70"/>
        <v>-0.55294229766060887</v>
      </c>
      <c r="AU68">
        <v>0.5</v>
      </c>
      <c r="AV68">
        <f t="shared" si="71"/>
        <v>841.19227132497372</v>
      </c>
      <c r="AW68">
        <f t="shared" si="72"/>
        <v>18.272342221541464</v>
      </c>
      <c r="AX68">
        <f t="shared" si="73"/>
        <v>-232.56539364038863</v>
      </c>
      <c r="AY68">
        <f t="shared" si="74"/>
        <v>1</v>
      </c>
      <c r="AZ68">
        <f t="shared" si="75"/>
        <v>2.329999765522207E-2</v>
      </c>
      <c r="BA68">
        <f t="shared" si="76"/>
        <v>0.22535211267605626</v>
      </c>
      <c r="BB68" t="s">
        <v>253</v>
      </c>
      <c r="BC68">
        <v>0</v>
      </c>
      <c r="BD68">
        <f t="shared" si="77"/>
        <v>1.5336000000000001</v>
      </c>
      <c r="BE68">
        <f t="shared" si="78"/>
        <v>-0.55294229766060876</v>
      </c>
      <c r="BF68">
        <f t="shared" si="79"/>
        <v>0.18390804597701144</v>
      </c>
      <c r="BG68">
        <f t="shared" si="80"/>
        <v>1.0655795542968136</v>
      </c>
      <c r="BH68">
        <f t="shared" si="81"/>
        <v>-0.7676522600873037</v>
      </c>
      <c r="BI68">
        <f t="shared" si="82"/>
        <v>999.99131250000005</v>
      </c>
      <c r="BJ68">
        <f t="shared" si="83"/>
        <v>841.19227132497372</v>
      </c>
      <c r="BK68">
        <f t="shared" si="84"/>
        <v>0.84119957924631839</v>
      </c>
      <c r="BL68">
        <f t="shared" si="85"/>
        <v>0.19239915849263681</v>
      </c>
      <c r="BM68">
        <v>0.71228603259476697</v>
      </c>
      <c r="BN68">
        <v>0.5</v>
      </c>
      <c r="BO68" t="s">
        <v>254</v>
      </c>
      <c r="BP68">
        <v>1684925137.2249999</v>
      </c>
      <c r="BQ68">
        <v>400.05240624999999</v>
      </c>
      <c r="BR68">
        <v>402.952</v>
      </c>
      <c r="BS68">
        <v>16.058109375000001</v>
      </c>
      <c r="BT68">
        <v>15.32854375</v>
      </c>
      <c r="BU68">
        <v>500.01168749999999</v>
      </c>
      <c r="BV68">
        <v>95.495859374999995</v>
      </c>
      <c r="BW68">
        <v>0.19993387500000001</v>
      </c>
      <c r="BX68">
        <v>28.142512499999999</v>
      </c>
      <c r="BY68">
        <v>27.981606249999999</v>
      </c>
      <c r="BZ68">
        <v>999.9</v>
      </c>
      <c r="CA68">
        <v>10009.0625</v>
      </c>
      <c r="CB68">
        <v>0</v>
      </c>
      <c r="CC68">
        <v>70.252268749999999</v>
      </c>
      <c r="CD68">
        <v>999.99131250000005</v>
      </c>
      <c r="CE68">
        <v>0.96001287499999999</v>
      </c>
      <c r="CF68">
        <v>3.9987362499999998E-2</v>
      </c>
      <c r="CG68">
        <v>0</v>
      </c>
      <c r="CH68">
        <v>2.40423125</v>
      </c>
      <c r="CI68">
        <v>0</v>
      </c>
      <c r="CJ68">
        <v>814.8565625</v>
      </c>
      <c r="CK68">
        <v>9334.2818750000006</v>
      </c>
      <c r="CL68">
        <v>39.811999999999998</v>
      </c>
      <c r="CM68">
        <v>42.311999999999998</v>
      </c>
      <c r="CN68">
        <v>40.875</v>
      </c>
      <c r="CO68">
        <v>40.933124999999997</v>
      </c>
      <c r="CP68">
        <v>39.746062500000001</v>
      </c>
      <c r="CQ68">
        <v>960.00562500000001</v>
      </c>
      <c r="CR68">
        <v>39.985624999999999</v>
      </c>
      <c r="CS68">
        <v>0</v>
      </c>
      <c r="CT68">
        <v>59.399999856948902</v>
      </c>
      <c r="CU68">
        <v>2.3815923076923098</v>
      </c>
      <c r="CV68">
        <v>-0.210598306764395</v>
      </c>
      <c r="CW68">
        <v>2.69829059997417</v>
      </c>
      <c r="CX68">
        <v>814.87919230769205</v>
      </c>
      <c r="CY68">
        <v>15</v>
      </c>
      <c r="CZ68">
        <v>1684921956.5999999</v>
      </c>
      <c r="DA68" t="s">
        <v>255</v>
      </c>
      <c r="DB68">
        <v>2</v>
      </c>
      <c r="DC68">
        <v>-3.738</v>
      </c>
      <c r="DD68">
        <v>0.36899999999999999</v>
      </c>
      <c r="DE68">
        <v>402</v>
      </c>
      <c r="DF68">
        <v>15</v>
      </c>
      <c r="DG68">
        <v>1.62</v>
      </c>
      <c r="DH68">
        <v>0.39</v>
      </c>
      <c r="DI68">
        <v>-2.9141424528301898</v>
      </c>
      <c r="DJ68">
        <v>0.15221042662713399</v>
      </c>
      <c r="DK68">
        <v>0.34498267786377201</v>
      </c>
      <c r="DL68">
        <v>1</v>
      </c>
      <c r="DM68">
        <v>2.3534045454545498</v>
      </c>
      <c r="DN68">
        <v>0.21475662295779099</v>
      </c>
      <c r="DO68">
        <v>0.21992548113410201</v>
      </c>
      <c r="DP68">
        <v>1</v>
      </c>
      <c r="DQ68">
        <v>0.72839862264150901</v>
      </c>
      <c r="DR68">
        <v>1.9336514034916801E-2</v>
      </c>
      <c r="DS68">
        <v>4.7141450063208096E-3</v>
      </c>
      <c r="DT68">
        <v>1</v>
      </c>
      <c r="DU68">
        <v>3</v>
      </c>
      <c r="DV68">
        <v>3</v>
      </c>
      <c r="DW68" t="s">
        <v>256</v>
      </c>
      <c r="DX68">
        <v>100</v>
      </c>
      <c r="DY68">
        <v>100</v>
      </c>
      <c r="DZ68">
        <v>-3.738</v>
      </c>
      <c r="EA68">
        <v>0.36899999999999999</v>
      </c>
      <c r="EB68">
        <v>2</v>
      </c>
      <c r="EC68">
        <v>515.37</v>
      </c>
      <c r="ED68">
        <v>420.09699999999998</v>
      </c>
      <c r="EE68">
        <v>26.7164</v>
      </c>
      <c r="EF68">
        <v>29.998899999999999</v>
      </c>
      <c r="EG68">
        <v>30.000399999999999</v>
      </c>
      <c r="EH68">
        <v>30.1782</v>
      </c>
      <c r="EI68">
        <v>30.213699999999999</v>
      </c>
      <c r="EJ68">
        <v>20.183299999999999</v>
      </c>
      <c r="EK68">
        <v>30.973600000000001</v>
      </c>
      <c r="EL68">
        <v>0</v>
      </c>
      <c r="EM68">
        <v>26.714300000000001</v>
      </c>
      <c r="EN68">
        <v>402.80099999999999</v>
      </c>
      <c r="EO68">
        <v>15.3132</v>
      </c>
      <c r="EP68">
        <v>100.461</v>
      </c>
      <c r="EQ68">
        <v>90.315799999999996</v>
      </c>
    </row>
    <row r="69" spans="1:147" x14ac:dyDescent="0.3">
      <c r="A69">
        <v>53</v>
      </c>
      <c r="B69">
        <v>1684925206</v>
      </c>
      <c r="C69">
        <v>3180.7999999523199</v>
      </c>
      <c r="D69" t="s">
        <v>412</v>
      </c>
      <c r="E69" t="s">
        <v>413</v>
      </c>
      <c r="F69">
        <v>1684925197.7</v>
      </c>
      <c r="G69">
        <f t="shared" si="43"/>
        <v>5.2767646756774894E-3</v>
      </c>
      <c r="H69">
        <f t="shared" si="44"/>
        <v>18.483311867061289</v>
      </c>
      <c r="I69">
        <f t="shared" si="45"/>
        <v>399.99996874999999</v>
      </c>
      <c r="J69">
        <f t="shared" si="46"/>
        <v>252.18666617030487</v>
      </c>
      <c r="K69">
        <f t="shared" si="47"/>
        <v>24.126000441676105</v>
      </c>
      <c r="L69">
        <f t="shared" si="48"/>
        <v>38.26689003539898</v>
      </c>
      <c r="M69">
        <f t="shared" si="49"/>
        <v>0.22567207233895101</v>
      </c>
      <c r="N69">
        <f t="shared" si="50"/>
        <v>3.3579050895439568</v>
      </c>
      <c r="O69">
        <f t="shared" si="51"/>
        <v>0.21757218732937048</v>
      </c>
      <c r="P69">
        <f t="shared" si="52"/>
        <v>0.1366861386154084</v>
      </c>
      <c r="Q69">
        <f t="shared" si="53"/>
        <v>161.84694869593355</v>
      </c>
      <c r="R69">
        <f t="shared" si="54"/>
        <v>27.792289900015579</v>
      </c>
      <c r="S69">
        <f t="shared" si="55"/>
        <v>27.996375</v>
      </c>
      <c r="T69">
        <f t="shared" si="56"/>
        <v>3.7940378087673188</v>
      </c>
      <c r="U69">
        <f t="shared" si="57"/>
        <v>40.165939879706187</v>
      </c>
      <c r="V69">
        <f t="shared" si="58"/>
        <v>1.5384911359801525</v>
      </c>
      <c r="W69">
        <f t="shared" si="59"/>
        <v>3.8303376955395834</v>
      </c>
      <c r="X69">
        <f t="shared" si="60"/>
        <v>2.2555466727871663</v>
      </c>
      <c r="Y69">
        <f t="shared" si="61"/>
        <v>-232.70532219737728</v>
      </c>
      <c r="Z69">
        <f t="shared" si="62"/>
        <v>29.586750312895663</v>
      </c>
      <c r="AA69">
        <f t="shared" si="63"/>
        <v>1.9221069806933886</v>
      </c>
      <c r="AB69">
        <f t="shared" si="64"/>
        <v>-39.349516207854677</v>
      </c>
      <c r="AC69">
        <v>-3.95553585872324E-2</v>
      </c>
      <c r="AD69">
        <v>4.4404355253901198E-2</v>
      </c>
      <c r="AE69">
        <v>3.3463449537595999</v>
      </c>
      <c r="AF69">
        <v>0</v>
      </c>
      <c r="AG69">
        <v>0</v>
      </c>
      <c r="AH69">
        <f t="shared" si="65"/>
        <v>1</v>
      </c>
      <c r="AI69">
        <f t="shared" si="66"/>
        <v>0</v>
      </c>
      <c r="AJ69">
        <f t="shared" si="67"/>
        <v>50246.775641926855</v>
      </c>
      <c r="AK69" t="s">
        <v>251</v>
      </c>
      <c r="AL69">
        <v>2.3294038461538502</v>
      </c>
      <c r="AM69">
        <v>1.8792</v>
      </c>
      <c r="AN69">
        <f t="shared" si="68"/>
        <v>-0.45020384615385023</v>
      </c>
      <c r="AO69">
        <f t="shared" si="69"/>
        <v>-0.23957207649736603</v>
      </c>
      <c r="AP69">
        <v>-1.32743572792135</v>
      </c>
      <c r="AQ69" t="s">
        <v>414</v>
      </c>
      <c r="AR69">
        <v>2.37671153846154</v>
      </c>
      <c r="AS69">
        <v>1.5132000000000001</v>
      </c>
      <c r="AT69">
        <f t="shared" si="70"/>
        <v>-0.5706526159539651</v>
      </c>
      <c r="AU69">
        <v>0.5</v>
      </c>
      <c r="AV69">
        <f t="shared" si="71"/>
        <v>841.20194741260775</v>
      </c>
      <c r="AW69">
        <f t="shared" si="72"/>
        <v>18.483311867061289</v>
      </c>
      <c r="AX69">
        <f t="shared" si="73"/>
        <v>-240.01704591828721</v>
      </c>
      <c r="AY69">
        <f t="shared" si="74"/>
        <v>1</v>
      </c>
      <c r="AZ69">
        <f t="shared" si="75"/>
        <v>2.3550525121722655E-2</v>
      </c>
      <c r="BA69">
        <f t="shared" si="76"/>
        <v>0.24187153053132426</v>
      </c>
      <c r="BB69" t="s">
        <v>253</v>
      </c>
      <c r="BC69">
        <v>0</v>
      </c>
      <c r="BD69">
        <f t="shared" si="77"/>
        <v>1.5132000000000001</v>
      </c>
      <c r="BE69">
        <f t="shared" si="78"/>
        <v>-0.57065261595396499</v>
      </c>
      <c r="BF69">
        <f t="shared" si="79"/>
        <v>0.1947637292464878</v>
      </c>
      <c r="BG69">
        <f t="shared" si="80"/>
        <v>1.0579606338914171</v>
      </c>
      <c r="BH69">
        <f t="shared" si="81"/>
        <v>-0.81296506710634586</v>
      </c>
      <c r="BI69">
        <f t="shared" si="82"/>
        <v>1000.0025312499999</v>
      </c>
      <c r="BJ69">
        <f t="shared" si="83"/>
        <v>841.20194741260775</v>
      </c>
      <c r="BK69">
        <f t="shared" si="84"/>
        <v>0.84119981812556821</v>
      </c>
      <c r="BL69">
        <f t="shared" si="85"/>
        <v>0.19239963625113668</v>
      </c>
      <c r="BM69">
        <v>0.71228603259476697</v>
      </c>
      <c r="BN69">
        <v>0.5</v>
      </c>
      <c r="BO69" t="s">
        <v>254</v>
      </c>
      <c r="BP69">
        <v>1684925197.7</v>
      </c>
      <c r="BQ69">
        <v>399.99996874999999</v>
      </c>
      <c r="BR69">
        <v>402.93374999999997</v>
      </c>
      <c r="BS69">
        <v>16.081693749999999</v>
      </c>
      <c r="BT69">
        <v>15.342065625</v>
      </c>
      <c r="BU69">
        <v>499.99743749999999</v>
      </c>
      <c r="BV69">
        <v>95.467237499999996</v>
      </c>
      <c r="BW69">
        <v>0.19999506249999999</v>
      </c>
      <c r="BX69">
        <v>28.159809374999998</v>
      </c>
      <c r="BY69">
        <v>27.996375</v>
      </c>
      <c r="BZ69">
        <v>999.9</v>
      </c>
      <c r="CA69">
        <v>9991.875</v>
      </c>
      <c r="CB69">
        <v>0</v>
      </c>
      <c r="CC69">
        <v>70.262299999999996</v>
      </c>
      <c r="CD69">
        <v>1000.0025312499999</v>
      </c>
      <c r="CE69">
        <v>0.96000440625000005</v>
      </c>
      <c r="CF69">
        <v>3.9995749999999997E-2</v>
      </c>
      <c r="CG69">
        <v>0</v>
      </c>
      <c r="CH69">
        <v>2.3707687499999999</v>
      </c>
      <c r="CI69">
        <v>0</v>
      </c>
      <c r="CJ69">
        <v>814.58962499999996</v>
      </c>
      <c r="CK69">
        <v>9334.3637500000004</v>
      </c>
      <c r="CL69">
        <v>39.882750000000001</v>
      </c>
      <c r="CM69">
        <v>42.440937499999997</v>
      </c>
      <c r="CN69">
        <v>41</v>
      </c>
      <c r="CO69">
        <v>41</v>
      </c>
      <c r="CP69">
        <v>39.811999999999998</v>
      </c>
      <c r="CQ69">
        <v>960.00906250000003</v>
      </c>
      <c r="CR69">
        <v>39.994062499999998</v>
      </c>
      <c r="CS69">
        <v>0</v>
      </c>
      <c r="CT69">
        <v>59.799999952316298</v>
      </c>
      <c r="CU69">
        <v>2.37671153846154</v>
      </c>
      <c r="CV69">
        <v>8.98632511195879E-2</v>
      </c>
      <c r="CW69">
        <v>1.22092307234056</v>
      </c>
      <c r="CX69">
        <v>814.62253846153897</v>
      </c>
      <c r="CY69">
        <v>15</v>
      </c>
      <c r="CZ69">
        <v>1684921956.5999999</v>
      </c>
      <c r="DA69" t="s">
        <v>255</v>
      </c>
      <c r="DB69">
        <v>2</v>
      </c>
      <c r="DC69">
        <v>-3.738</v>
      </c>
      <c r="DD69">
        <v>0.36899999999999999</v>
      </c>
      <c r="DE69">
        <v>402</v>
      </c>
      <c r="DF69">
        <v>15</v>
      </c>
      <c r="DG69">
        <v>1.62</v>
      </c>
      <c r="DH69">
        <v>0.39</v>
      </c>
      <c r="DI69">
        <v>-2.92649622641509</v>
      </c>
      <c r="DJ69">
        <v>-4.9785886525466401E-2</v>
      </c>
      <c r="DK69">
        <v>0.101408037663398</v>
      </c>
      <c r="DL69">
        <v>1</v>
      </c>
      <c r="DM69">
        <v>2.3390863636363601</v>
      </c>
      <c r="DN69">
        <v>0.103266761754127</v>
      </c>
      <c r="DO69">
        <v>0.205159023233319</v>
      </c>
      <c r="DP69">
        <v>1</v>
      </c>
      <c r="DQ69">
        <v>0.73867918867924498</v>
      </c>
      <c r="DR69">
        <v>1.0943074753583E-2</v>
      </c>
      <c r="DS69">
        <v>2.8213898425501899E-3</v>
      </c>
      <c r="DT69">
        <v>1</v>
      </c>
      <c r="DU69">
        <v>3</v>
      </c>
      <c r="DV69">
        <v>3</v>
      </c>
      <c r="DW69" t="s">
        <v>256</v>
      </c>
      <c r="DX69">
        <v>100</v>
      </c>
      <c r="DY69">
        <v>100</v>
      </c>
      <c r="DZ69">
        <v>-3.738</v>
      </c>
      <c r="EA69">
        <v>0.36899999999999999</v>
      </c>
      <c r="EB69">
        <v>2</v>
      </c>
      <c r="EC69">
        <v>515.68799999999999</v>
      </c>
      <c r="ED69">
        <v>419.93599999999998</v>
      </c>
      <c r="EE69">
        <v>26.6937</v>
      </c>
      <c r="EF69">
        <v>29.9937</v>
      </c>
      <c r="EG69">
        <v>30</v>
      </c>
      <c r="EH69">
        <v>30.170400000000001</v>
      </c>
      <c r="EI69">
        <v>30.208600000000001</v>
      </c>
      <c r="EJ69">
        <v>20.1919</v>
      </c>
      <c r="EK69">
        <v>30.973600000000001</v>
      </c>
      <c r="EL69">
        <v>0</v>
      </c>
      <c r="EM69">
        <v>26.695599999999999</v>
      </c>
      <c r="EN69">
        <v>402.92</v>
      </c>
      <c r="EO69">
        <v>15.286799999999999</v>
      </c>
      <c r="EP69">
        <v>100.461</v>
      </c>
      <c r="EQ69">
        <v>90.317700000000002</v>
      </c>
    </row>
    <row r="70" spans="1:147" x14ac:dyDescent="0.3">
      <c r="A70">
        <v>54</v>
      </c>
      <c r="B70">
        <v>1684925266</v>
      </c>
      <c r="C70">
        <v>3240.7999999523199</v>
      </c>
      <c r="D70" t="s">
        <v>415</v>
      </c>
      <c r="E70" t="s">
        <v>416</v>
      </c>
      <c r="F70">
        <v>1684925257.7</v>
      </c>
      <c r="G70">
        <f t="shared" si="43"/>
        <v>5.4017804845591195E-3</v>
      </c>
      <c r="H70">
        <f t="shared" si="44"/>
        <v>18.587620810006978</v>
      </c>
      <c r="I70">
        <f t="shared" si="45"/>
        <v>399.98396874999997</v>
      </c>
      <c r="J70">
        <f t="shared" si="46"/>
        <v>254.29327565327898</v>
      </c>
      <c r="K70">
        <f t="shared" si="47"/>
        <v>24.328593207588558</v>
      </c>
      <c r="L70">
        <f t="shared" si="48"/>
        <v>38.26702550539931</v>
      </c>
      <c r="M70">
        <f t="shared" si="49"/>
        <v>0.23082560618287515</v>
      </c>
      <c r="N70">
        <f t="shared" si="50"/>
        <v>3.3601124311600277</v>
      </c>
      <c r="O70">
        <f t="shared" si="51"/>
        <v>0.2223643613193394</v>
      </c>
      <c r="P70">
        <f t="shared" si="52"/>
        <v>0.13971209418056829</v>
      </c>
      <c r="Q70">
        <f t="shared" si="53"/>
        <v>161.84714671172588</v>
      </c>
      <c r="R70">
        <f t="shared" si="54"/>
        <v>27.764880947834051</v>
      </c>
      <c r="S70">
        <f t="shared" si="55"/>
        <v>27.990628125000001</v>
      </c>
      <c r="T70">
        <f t="shared" si="56"/>
        <v>3.792766870045559</v>
      </c>
      <c r="U70">
        <f t="shared" si="57"/>
        <v>40.029900904218373</v>
      </c>
      <c r="V70">
        <f t="shared" si="58"/>
        <v>1.5333643637540066</v>
      </c>
      <c r="W70">
        <f t="shared" si="59"/>
        <v>3.8305474885460429</v>
      </c>
      <c r="X70">
        <f t="shared" si="60"/>
        <v>2.2594025062915524</v>
      </c>
      <c r="Y70">
        <f t="shared" si="61"/>
        <v>-238.21851936905716</v>
      </c>
      <c r="Z70">
        <f t="shared" si="62"/>
        <v>30.817642538810567</v>
      </c>
      <c r="AA70">
        <f t="shared" si="63"/>
        <v>2.0007089431544851</v>
      </c>
      <c r="AB70">
        <f t="shared" si="64"/>
        <v>-43.553021175366233</v>
      </c>
      <c r="AC70">
        <v>-3.9588013651080299E-2</v>
      </c>
      <c r="AD70">
        <v>4.4441013423811099E-2</v>
      </c>
      <c r="AE70">
        <v>3.3485427518653701</v>
      </c>
      <c r="AF70">
        <v>0</v>
      </c>
      <c r="AG70">
        <v>0</v>
      </c>
      <c r="AH70">
        <f t="shared" si="65"/>
        <v>1</v>
      </c>
      <c r="AI70">
        <f t="shared" si="66"/>
        <v>0</v>
      </c>
      <c r="AJ70">
        <f t="shared" si="67"/>
        <v>50286.497527244457</v>
      </c>
      <c r="AK70" t="s">
        <v>251</v>
      </c>
      <c r="AL70">
        <v>2.3294038461538502</v>
      </c>
      <c r="AM70">
        <v>1.8792</v>
      </c>
      <c r="AN70">
        <f t="shared" si="68"/>
        <v>-0.45020384615385023</v>
      </c>
      <c r="AO70">
        <f t="shared" si="69"/>
        <v>-0.23957207649736603</v>
      </c>
      <c r="AP70">
        <v>-1.32743572792135</v>
      </c>
      <c r="AQ70" t="s">
        <v>417</v>
      </c>
      <c r="AR70">
        <v>2.3745500000000002</v>
      </c>
      <c r="AS70">
        <v>1.7076</v>
      </c>
      <c r="AT70">
        <f t="shared" si="70"/>
        <v>-0.3905774185992037</v>
      </c>
      <c r="AU70">
        <v>0.5</v>
      </c>
      <c r="AV70">
        <f t="shared" si="71"/>
        <v>841.19872687547513</v>
      </c>
      <c r="AW70">
        <f t="shared" si="72"/>
        <v>18.587620810006978</v>
      </c>
      <c r="AX70">
        <f t="shared" si="73"/>
        <v>-164.27661363597983</v>
      </c>
      <c r="AY70">
        <f t="shared" si="74"/>
        <v>1</v>
      </c>
      <c r="AZ70">
        <f t="shared" si="75"/>
        <v>2.3674615642727201E-2</v>
      </c>
      <c r="BA70">
        <f t="shared" si="76"/>
        <v>0.1004919184820801</v>
      </c>
      <c r="BB70" t="s">
        <v>253</v>
      </c>
      <c r="BC70">
        <v>0</v>
      </c>
      <c r="BD70">
        <f t="shared" si="77"/>
        <v>1.7076</v>
      </c>
      <c r="BE70">
        <f t="shared" si="78"/>
        <v>-0.39057741859920364</v>
      </c>
      <c r="BF70">
        <f t="shared" si="79"/>
        <v>9.131545338441889E-2</v>
      </c>
      <c r="BG70">
        <f t="shared" si="80"/>
        <v>1.0726051376578003</v>
      </c>
      <c r="BH70">
        <f t="shared" si="81"/>
        <v>-0.38116067080723764</v>
      </c>
      <c r="BI70">
        <f t="shared" si="82"/>
        <v>999.99812499999996</v>
      </c>
      <c r="BJ70">
        <f t="shared" si="83"/>
        <v>841.19872687547513</v>
      </c>
      <c r="BK70">
        <f t="shared" si="84"/>
        <v>0.84120030412604541</v>
      </c>
      <c r="BL70">
        <f t="shared" si="85"/>
        <v>0.19240060825209088</v>
      </c>
      <c r="BM70">
        <v>0.71228603259476697</v>
      </c>
      <c r="BN70">
        <v>0.5</v>
      </c>
      <c r="BO70" t="s">
        <v>254</v>
      </c>
      <c r="BP70">
        <v>1684925257.7</v>
      </c>
      <c r="BQ70">
        <v>399.98396874999997</v>
      </c>
      <c r="BR70">
        <v>402.93968749999999</v>
      </c>
      <c r="BS70">
        <v>16.027406249999999</v>
      </c>
      <c r="BT70">
        <v>15.270221875000001</v>
      </c>
      <c r="BU70">
        <v>500.00312500000001</v>
      </c>
      <c r="BV70">
        <v>95.471403124999995</v>
      </c>
      <c r="BW70">
        <v>0.19999496875</v>
      </c>
      <c r="BX70">
        <v>28.16075</v>
      </c>
      <c r="BY70">
        <v>27.990628125000001</v>
      </c>
      <c r="BZ70">
        <v>999.9</v>
      </c>
      <c r="CA70">
        <v>9999.6875</v>
      </c>
      <c r="CB70">
        <v>0</v>
      </c>
      <c r="CC70">
        <v>70.262299999999996</v>
      </c>
      <c r="CD70">
        <v>999.99812499999996</v>
      </c>
      <c r="CE70">
        <v>0.95998700000000003</v>
      </c>
      <c r="CF70">
        <v>4.0013300000000002E-2</v>
      </c>
      <c r="CG70">
        <v>0</v>
      </c>
      <c r="CH70">
        <v>2.3707406249999998</v>
      </c>
      <c r="CI70">
        <v>0</v>
      </c>
      <c r="CJ70">
        <v>813.67203125000003</v>
      </c>
      <c r="CK70">
        <v>9334.2671874999996</v>
      </c>
      <c r="CL70">
        <v>40</v>
      </c>
      <c r="CM70">
        <v>42.523249999999997</v>
      </c>
      <c r="CN70">
        <v>41.105312499999997</v>
      </c>
      <c r="CO70">
        <v>41.061999999999998</v>
      </c>
      <c r="CP70">
        <v>39.933124999999997</v>
      </c>
      <c r="CQ70">
        <v>959.98656249999999</v>
      </c>
      <c r="CR70">
        <v>40.01</v>
      </c>
      <c r="CS70">
        <v>0</v>
      </c>
      <c r="CT70">
        <v>59</v>
      </c>
      <c r="CU70">
        <v>2.3745500000000002</v>
      </c>
      <c r="CV70">
        <v>-8.7367528034540606E-2</v>
      </c>
      <c r="CW70">
        <v>0.13282052591520299</v>
      </c>
      <c r="CX70">
        <v>813.68449999999996</v>
      </c>
      <c r="CY70">
        <v>15</v>
      </c>
      <c r="CZ70">
        <v>1684921956.5999999</v>
      </c>
      <c r="DA70" t="s">
        <v>255</v>
      </c>
      <c r="DB70">
        <v>2</v>
      </c>
      <c r="DC70">
        <v>-3.738</v>
      </c>
      <c r="DD70">
        <v>0.36899999999999999</v>
      </c>
      <c r="DE70">
        <v>402</v>
      </c>
      <c r="DF70">
        <v>15</v>
      </c>
      <c r="DG70">
        <v>1.62</v>
      </c>
      <c r="DH70">
        <v>0.39</v>
      </c>
      <c r="DI70">
        <v>-2.93651113207547</v>
      </c>
      <c r="DJ70">
        <v>-0.177116402636918</v>
      </c>
      <c r="DK70">
        <v>9.97442969412453E-2</v>
      </c>
      <c r="DL70">
        <v>1</v>
      </c>
      <c r="DM70">
        <v>2.3814159090909102</v>
      </c>
      <c r="DN70">
        <v>-7.8979478449933693E-2</v>
      </c>
      <c r="DO70">
        <v>0.17720121067611999</v>
      </c>
      <c r="DP70">
        <v>1</v>
      </c>
      <c r="DQ70">
        <v>0.75786622641509405</v>
      </c>
      <c r="DR70">
        <v>-8.2813438607491994E-3</v>
      </c>
      <c r="DS70">
        <v>2.9476563356783201E-3</v>
      </c>
      <c r="DT70">
        <v>1</v>
      </c>
      <c r="DU70">
        <v>3</v>
      </c>
      <c r="DV70">
        <v>3</v>
      </c>
      <c r="DW70" t="s">
        <v>256</v>
      </c>
      <c r="DX70">
        <v>100</v>
      </c>
      <c r="DY70">
        <v>100</v>
      </c>
      <c r="DZ70">
        <v>-3.738</v>
      </c>
      <c r="EA70">
        <v>0.36899999999999999</v>
      </c>
      <c r="EB70">
        <v>2</v>
      </c>
      <c r="EC70">
        <v>515.39300000000003</v>
      </c>
      <c r="ED70">
        <v>419.75599999999997</v>
      </c>
      <c r="EE70">
        <v>26.640699999999999</v>
      </c>
      <c r="EF70">
        <v>29.985900000000001</v>
      </c>
      <c r="EG70">
        <v>30</v>
      </c>
      <c r="EH70">
        <v>30.165199999999999</v>
      </c>
      <c r="EI70">
        <v>30.200900000000001</v>
      </c>
      <c r="EJ70">
        <v>20.191099999999999</v>
      </c>
      <c r="EK70">
        <v>31.280200000000001</v>
      </c>
      <c r="EL70">
        <v>0</v>
      </c>
      <c r="EM70">
        <v>26.646899999999999</v>
      </c>
      <c r="EN70">
        <v>402.92</v>
      </c>
      <c r="EO70">
        <v>15.2628</v>
      </c>
      <c r="EP70">
        <v>100.462</v>
      </c>
      <c r="EQ70">
        <v>90.3215</v>
      </c>
    </row>
    <row r="71" spans="1:147" x14ac:dyDescent="0.3">
      <c r="A71">
        <v>55</v>
      </c>
      <c r="B71">
        <v>1684925326</v>
      </c>
      <c r="C71">
        <v>3300.7999999523199</v>
      </c>
      <c r="D71" t="s">
        <v>418</v>
      </c>
      <c r="E71" t="s">
        <v>419</v>
      </c>
      <c r="F71">
        <v>1684925317.71875</v>
      </c>
      <c r="G71">
        <f t="shared" si="43"/>
        <v>5.4294294713348283E-3</v>
      </c>
      <c r="H71">
        <f t="shared" si="44"/>
        <v>18.317702980446686</v>
      </c>
      <c r="I71">
        <f t="shared" si="45"/>
        <v>400.00365625000001</v>
      </c>
      <c r="J71">
        <f t="shared" si="46"/>
        <v>257.1105252925754</v>
      </c>
      <c r="K71">
        <f t="shared" si="47"/>
        <v>24.598540460665888</v>
      </c>
      <c r="L71">
        <f t="shared" si="48"/>
        <v>38.269557854479835</v>
      </c>
      <c r="M71">
        <f t="shared" si="49"/>
        <v>0.232468579565797</v>
      </c>
      <c r="N71">
        <f t="shared" si="50"/>
        <v>3.3605753445486486</v>
      </c>
      <c r="O71">
        <f t="shared" si="51"/>
        <v>0.22388999801177248</v>
      </c>
      <c r="P71">
        <f t="shared" si="52"/>
        <v>0.14067562518512994</v>
      </c>
      <c r="Q71">
        <f t="shared" si="53"/>
        <v>161.8451655145133</v>
      </c>
      <c r="R71">
        <f t="shared" si="54"/>
        <v>27.757348954060728</v>
      </c>
      <c r="S71">
        <f t="shared" si="55"/>
        <v>27.977565625</v>
      </c>
      <c r="T71">
        <f t="shared" si="56"/>
        <v>3.789879440374412</v>
      </c>
      <c r="U71">
        <f t="shared" si="57"/>
        <v>40.057885477816733</v>
      </c>
      <c r="V71">
        <f t="shared" si="58"/>
        <v>1.5343243685667711</v>
      </c>
      <c r="W71">
        <f t="shared" si="59"/>
        <v>3.8302679990845991</v>
      </c>
      <c r="X71">
        <f t="shared" si="60"/>
        <v>2.2555550718076409</v>
      </c>
      <c r="Y71">
        <f t="shared" si="61"/>
        <v>-239.43783968586592</v>
      </c>
      <c r="Z71">
        <f t="shared" si="62"/>
        <v>32.961455707019681</v>
      </c>
      <c r="AA71">
        <f t="shared" si="63"/>
        <v>2.1394398748801384</v>
      </c>
      <c r="AB71">
        <f t="shared" si="64"/>
        <v>-42.491778589452807</v>
      </c>
      <c r="AC71">
        <v>-3.9594863028533898E-2</v>
      </c>
      <c r="AD71">
        <v>4.4448702450041198E-2</v>
      </c>
      <c r="AE71">
        <v>3.34900366350919</v>
      </c>
      <c r="AF71">
        <v>0</v>
      </c>
      <c r="AG71">
        <v>0</v>
      </c>
      <c r="AH71">
        <f t="shared" si="65"/>
        <v>1</v>
      </c>
      <c r="AI71">
        <f t="shared" si="66"/>
        <v>0</v>
      </c>
      <c r="AJ71">
        <f t="shared" si="67"/>
        <v>50295.085919443613</v>
      </c>
      <c r="AK71" t="s">
        <v>251</v>
      </c>
      <c r="AL71">
        <v>2.3294038461538502</v>
      </c>
      <c r="AM71">
        <v>1.8792</v>
      </c>
      <c r="AN71">
        <f t="shared" si="68"/>
        <v>-0.45020384615385023</v>
      </c>
      <c r="AO71">
        <f t="shared" si="69"/>
        <v>-0.23957207649736603</v>
      </c>
      <c r="AP71">
        <v>-1.32743572792135</v>
      </c>
      <c r="AQ71" t="s">
        <v>420</v>
      </c>
      <c r="AR71">
        <v>2.4354192307692299</v>
      </c>
      <c r="AS71">
        <v>1.4736</v>
      </c>
      <c r="AT71">
        <f t="shared" si="70"/>
        <v>-0.65270034661321241</v>
      </c>
      <c r="AU71">
        <v>0.5</v>
      </c>
      <c r="AV71">
        <f t="shared" si="71"/>
        <v>841.18830498782836</v>
      </c>
      <c r="AW71">
        <f t="shared" si="72"/>
        <v>18.317702980446686</v>
      </c>
      <c r="AX71">
        <f t="shared" si="73"/>
        <v>-274.5219491162681</v>
      </c>
      <c r="AY71">
        <f t="shared" si="74"/>
        <v>1</v>
      </c>
      <c r="AZ71">
        <f t="shared" si="75"/>
        <v>2.3354032137491848E-2</v>
      </c>
      <c r="BA71">
        <f t="shared" si="76"/>
        <v>0.27524429967426706</v>
      </c>
      <c r="BB71" t="s">
        <v>253</v>
      </c>
      <c r="BC71">
        <v>0</v>
      </c>
      <c r="BD71">
        <f t="shared" si="77"/>
        <v>1.4736</v>
      </c>
      <c r="BE71">
        <f t="shared" si="78"/>
        <v>-0.65270034661321252</v>
      </c>
      <c r="BF71">
        <f t="shared" si="79"/>
        <v>0.21583652618135374</v>
      </c>
      <c r="BG71">
        <f t="shared" si="80"/>
        <v>1.1238781352664324</v>
      </c>
      <c r="BH71">
        <f t="shared" si="81"/>
        <v>-0.90092522190801638</v>
      </c>
      <c r="BI71">
        <f t="shared" si="82"/>
        <v>999.98571875000005</v>
      </c>
      <c r="BJ71">
        <f t="shared" si="83"/>
        <v>841.18830498782836</v>
      </c>
      <c r="BK71">
        <f t="shared" si="84"/>
        <v>0.84120031837987519</v>
      </c>
      <c r="BL71">
        <f t="shared" si="85"/>
        <v>0.19240063675975039</v>
      </c>
      <c r="BM71">
        <v>0.71228603259476697</v>
      </c>
      <c r="BN71">
        <v>0.5</v>
      </c>
      <c r="BO71" t="s">
        <v>254</v>
      </c>
      <c r="BP71">
        <v>1684925317.71875</v>
      </c>
      <c r="BQ71">
        <v>400.00365625000001</v>
      </c>
      <c r="BR71">
        <v>402.92246875000001</v>
      </c>
      <c r="BS71">
        <v>16.037168749999999</v>
      </c>
      <c r="BT71">
        <v>15.276128125</v>
      </c>
      <c r="BU71">
        <v>500.01090625000001</v>
      </c>
      <c r="BV71">
        <v>95.473003125000005</v>
      </c>
      <c r="BW71">
        <v>0.200017</v>
      </c>
      <c r="BX71">
        <v>28.159496874999999</v>
      </c>
      <c r="BY71">
        <v>27.977565625</v>
      </c>
      <c r="BZ71">
        <v>999.9</v>
      </c>
      <c r="CA71">
        <v>10001.25</v>
      </c>
      <c r="CB71">
        <v>0</v>
      </c>
      <c r="CC71">
        <v>70.262299999999996</v>
      </c>
      <c r="CD71">
        <v>999.98571875000005</v>
      </c>
      <c r="CE71">
        <v>0.95998762500000001</v>
      </c>
      <c r="CF71">
        <v>4.0012662499999997E-2</v>
      </c>
      <c r="CG71">
        <v>0</v>
      </c>
      <c r="CH71">
        <v>2.4450218750000001</v>
      </c>
      <c r="CI71">
        <v>0</v>
      </c>
      <c r="CJ71">
        <v>812.9598125</v>
      </c>
      <c r="CK71">
        <v>9334.1481249999997</v>
      </c>
      <c r="CL71">
        <v>40.061999999999998</v>
      </c>
      <c r="CM71">
        <v>42.577750000000002</v>
      </c>
      <c r="CN71">
        <v>41.186999999999998</v>
      </c>
      <c r="CO71">
        <v>41.152124999999998</v>
      </c>
      <c r="CP71">
        <v>40</v>
      </c>
      <c r="CQ71">
        <v>959.97468749999996</v>
      </c>
      <c r="CR71">
        <v>40.01</v>
      </c>
      <c r="CS71">
        <v>0</v>
      </c>
      <c r="CT71">
        <v>59.299999952316298</v>
      </c>
      <c r="CU71">
        <v>2.4354192307692299</v>
      </c>
      <c r="CV71">
        <v>5.3316241676655003E-2</v>
      </c>
      <c r="CW71">
        <v>2.4437607017183698</v>
      </c>
      <c r="CX71">
        <v>812.96084615384598</v>
      </c>
      <c r="CY71">
        <v>15</v>
      </c>
      <c r="CZ71">
        <v>1684921956.5999999</v>
      </c>
      <c r="DA71" t="s">
        <v>255</v>
      </c>
      <c r="DB71">
        <v>2</v>
      </c>
      <c r="DC71">
        <v>-3.738</v>
      </c>
      <c r="DD71">
        <v>0.36899999999999999</v>
      </c>
      <c r="DE71">
        <v>402</v>
      </c>
      <c r="DF71">
        <v>15</v>
      </c>
      <c r="DG71">
        <v>1.62</v>
      </c>
      <c r="DH71">
        <v>0.39</v>
      </c>
      <c r="DI71">
        <v>-2.9170250943396199</v>
      </c>
      <c r="DJ71">
        <v>8.2963183407243804E-2</v>
      </c>
      <c r="DK71">
        <v>0.10733705111457199</v>
      </c>
      <c r="DL71">
        <v>1</v>
      </c>
      <c r="DM71">
        <v>2.41040227272727</v>
      </c>
      <c r="DN71">
        <v>0.25502303336392601</v>
      </c>
      <c r="DO71">
        <v>0.21668953858273399</v>
      </c>
      <c r="DP71">
        <v>1</v>
      </c>
      <c r="DQ71">
        <v>0.76093232075471695</v>
      </c>
      <c r="DR71">
        <v>1.4595080750699301E-3</v>
      </c>
      <c r="DS71">
        <v>2.5313205128204902E-3</v>
      </c>
      <c r="DT71">
        <v>1</v>
      </c>
      <c r="DU71">
        <v>3</v>
      </c>
      <c r="DV71">
        <v>3</v>
      </c>
      <c r="DW71" t="s">
        <v>256</v>
      </c>
      <c r="DX71">
        <v>100</v>
      </c>
      <c r="DY71">
        <v>100</v>
      </c>
      <c r="DZ71">
        <v>-3.738</v>
      </c>
      <c r="EA71">
        <v>0.36899999999999999</v>
      </c>
      <c r="EB71">
        <v>2</v>
      </c>
      <c r="EC71">
        <v>515.33000000000004</v>
      </c>
      <c r="ED71">
        <v>419.84300000000002</v>
      </c>
      <c r="EE71">
        <v>26.6783</v>
      </c>
      <c r="EF71">
        <v>29.980699999999999</v>
      </c>
      <c r="EG71">
        <v>30.0001</v>
      </c>
      <c r="EH71">
        <v>30.157499999999999</v>
      </c>
      <c r="EI71">
        <v>30.195699999999999</v>
      </c>
      <c r="EJ71">
        <v>20.189800000000002</v>
      </c>
      <c r="EK71">
        <v>31.280200000000001</v>
      </c>
      <c r="EL71">
        <v>0</v>
      </c>
      <c r="EM71">
        <v>26.6739</v>
      </c>
      <c r="EN71">
        <v>402.98</v>
      </c>
      <c r="EO71">
        <v>15.2628</v>
      </c>
      <c r="EP71">
        <v>100.465</v>
      </c>
      <c r="EQ71">
        <v>90.323899999999995</v>
      </c>
    </row>
    <row r="72" spans="1:147" x14ac:dyDescent="0.3">
      <c r="A72">
        <v>56</v>
      </c>
      <c r="B72">
        <v>1684925386</v>
      </c>
      <c r="C72">
        <v>3360.7999999523199</v>
      </c>
      <c r="D72" t="s">
        <v>421</v>
      </c>
      <c r="E72" t="s">
        <v>422</v>
      </c>
      <c r="F72">
        <v>1684925377.75</v>
      </c>
      <c r="G72">
        <f t="shared" si="43"/>
        <v>5.4641707915026073E-3</v>
      </c>
      <c r="H72">
        <f t="shared" si="44"/>
        <v>18.5385141912884</v>
      </c>
      <c r="I72">
        <f t="shared" si="45"/>
        <v>399.99978125000001</v>
      </c>
      <c r="J72">
        <f t="shared" si="46"/>
        <v>256.3337867778796</v>
      </c>
      <c r="K72">
        <f t="shared" si="47"/>
        <v>24.523464243183952</v>
      </c>
      <c r="L72">
        <f t="shared" si="48"/>
        <v>38.267996022178231</v>
      </c>
      <c r="M72">
        <f t="shared" si="49"/>
        <v>0.2339139729051449</v>
      </c>
      <c r="N72">
        <f t="shared" si="50"/>
        <v>3.3591136691077406</v>
      </c>
      <c r="O72">
        <f t="shared" si="51"/>
        <v>0.2252268992865111</v>
      </c>
      <c r="P72">
        <f t="shared" si="52"/>
        <v>0.14152043162297706</v>
      </c>
      <c r="Q72">
        <f t="shared" si="53"/>
        <v>161.8482623565389</v>
      </c>
      <c r="R72">
        <f t="shared" si="54"/>
        <v>27.756311800794453</v>
      </c>
      <c r="S72">
        <f t="shared" si="55"/>
        <v>27.984965625000001</v>
      </c>
      <c r="T72">
        <f t="shared" si="56"/>
        <v>3.791514954426157</v>
      </c>
      <c r="U72">
        <f t="shared" si="57"/>
        <v>40.061757174187676</v>
      </c>
      <c r="V72">
        <f t="shared" si="58"/>
        <v>1.5351029638785396</v>
      </c>
      <c r="W72">
        <f t="shared" si="59"/>
        <v>3.8318413174038879</v>
      </c>
      <c r="X72">
        <f t="shared" si="60"/>
        <v>2.2564119905476172</v>
      </c>
      <c r="Y72">
        <f t="shared" si="61"/>
        <v>-240.96993190526499</v>
      </c>
      <c r="Z72">
        <f t="shared" si="62"/>
        <v>32.884301327637843</v>
      </c>
      <c r="AA72">
        <f t="shared" si="63"/>
        <v>2.1355145298845408</v>
      </c>
      <c r="AB72">
        <f t="shared" si="64"/>
        <v>-44.101853691203701</v>
      </c>
      <c r="AC72">
        <v>-3.9573237039221297E-2</v>
      </c>
      <c r="AD72">
        <v>4.44244253824971E-2</v>
      </c>
      <c r="AE72">
        <v>3.3475483083086202</v>
      </c>
      <c r="AF72">
        <v>0</v>
      </c>
      <c r="AG72">
        <v>0</v>
      </c>
      <c r="AH72">
        <f t="shared" si="65"/>
        <v>1</v>
      </c>
      <c r="AI72">
        <f t="shared" si="66"/>
        <v>0</v>
      </c>
      <c r="AJ72">
        <f t="shared" si="67"/>
        <v>50267.497116983977</v>
      </c>
      <c r="AK72" t="s">
        <v>251</v>
      </c>
      <c r="AL72">
        <v>2.3294038461538502</v>
      </c>
      <c r="AM72">
        <v>1.8792</v>
      </c>
      <c r="AN72">
        <f t="shared" si="68"/>
        <v>-0.45020384615385023</v>
      </c>
      <c r="AO72">
        <f t="shared" si="69"/>
        <v>-0.23957207649736603</v>
      </c>
      <c r="AP72">
        <v>-1.32743572792135</v>
      </c>
      <c r="AQ72" t="s">
        <v>423</v>
      </c>
      <c r="AR72">
        <v>2.33343846153846</v>
      </c>
      <c r="AS72">
        <v>2.0776500000000002</v>
      </c>
      <c r="AT72">
        <f t="shared" si="70"/>
        <v>-0.12311431739631784</v>
      </c>
      <c r="AU72">
        <v>0.5</v>
      </c>
      <c r="AV72">
        <f t="shared" si="71"/>
        <v>841.20453528741496</v>
      </c>
      <c r="AW72">
        <f t="shared" si="72"/>
        <v>18.5385141912884</v>
      </c>
      <c r="AX72">
        <f t="shared" si="73"/>
        <v>-51.782161076298429</v>
      </c>
      <c r="AY72">
        <f t="shared" si="74"/>
        <v>1</v>
      </c>
      <c r="AZ72">
        <f t="shared" si="75"/>
        <v>2.3616075622348062E-2</v>
      </c>
      <c r="BA72">
        <f t="shared" si="76"/>
        <v>-9.5516569200779833E-2</v>
      </c>
      <c r="BB72" t="s">
        <v>253</v>
      </c>
      <c r="BC72">
        <v>0</v>
      </c>
      <c r="BD72">
        <f t="shared" si="77"/>
        <v>2.0776500000000002</v>
      </c>
      <c r="BE72">
        <f t="shared" si="78"/>
        <v>-0.12311431739631784</v>
      </c>
      <c r="BF72">
        <f t="shared" si="79"/>
        <v>-0.1056034482758622</v>
      </c>
      <c r="BG72">
        <f t="shared" si="80"/>
        <v>1.0160260327548052</v>
      </c>
      <c r="BH72">
        <f t="shared" si="81"/>
        <v>0.44080032122200707</v>
      </c>
      <c r="BI72">
        <f t="shared" si="82"/>
        <v>1000.00503125</v>
      </c>
      <c r="BJ72">
        <f t="shared" si="83"/>
        <v>841.20453528741496</v>
      </c>
      <c r="BK72">
        <f t="shared" si="84"/>
        <v>0.84120030299839044</v>
      </c>
      <c r="BL72">
        <f t="shared" si="85"/>
        <v>0.19240060599678066</v>
      </c>
      <c r="BM72">
        <v>0.71228603259476697</v>
      </c>
      <c r="BN72">
        <v>0.5</v>
      </c>
      <c r="BO72" t="s">
        <v>254</v>
      </c>
      <c r="BP72">
        <v>1684925377.75</v>
      </c>
      <c r="BQ72">
        <v>399.99978125000001</v>
      </c>
      <c r="BR72">
        <v>402.952</v>
      </c>
      <c r="BS72">
        <v>16.045806249999998</v>
      </c>
      <c r="BT72">
        <v>15.279909375000001</v>
      </c>
      <c r="BU72">
        <v>500.01528124999999</v>
      </c>
      <c r="BV72">
        <v>95.470078125000001</v>
      </c>
      <c r="BW72">
        <v>0.19996425000000001</v>
      </c>
      <c r="BX72">
        <v>28.166550000000001</v>
      </c>
      <c r="BY72">
        <v>27.984965625000001</v>
      </c>
      <c r="BZ72">
        <v>999.9</v>
      </c>
      <c r="CA72">
        <v>9996.09375</v>
      </c>
      <c r="CB72">
        <v>0</v>
      </c>
      <c r="CC72">
        <v>70.270659374999994</v>
      </c>
      <c r="CD72">
        <v>1000.00503125</v>
      </c>
      <c r="CE72">
        <v>0.95998887499999996</v>
      </c>
      <c r="CF72">
        <v>4.0011387500000002E-2</v>
      </c>
      <c r="CG72">
        <v>0</v>
      </c>
      <c r="CH72">
        <v>2.3125468749999998</v>
      </c>
      <c r="CI72">
        <v>0</v>
      </c>
      <c r="CJ72">
        <v>811.93443749999994</v>
      </c>
      <c r="CK72">
        <v>9334.3268750000007</v>
      </c>
      <c r="CL72">
        <v>40.140500000000003</v>
      </c>
      <c r="CM72">
        <v>42.648249999999997</v>
      </c>
      <c r="CN72">
        <v>41.25</v>
      </c>
      <c r="CO72">
        <v>41.202750000000002</v>
      </c>
      <c r="CP72">
        <v>40.061999999999998</v>
      </c>
      <c r="CQ72">
        <v>959.995</v>
      </c>
      <c r="CR72">
        <v>40.010312499999998</v>
      </c>
      <c r="CS72">
        <v>0</v>
      </c>
      <c r="CT72">
        <v>59.399999856948902</v>
      </c>
      <c r="CU72">
        <v>2.33343846153846</v>
      </c>
      <c r="CV72">
        <v>-6.5818810060487801E-2</v>
      </c>
      <c r="CW72">
        <v>0.83107692104619901</v>
      </c>
      <c r="CX72">
        <v>811.96550000000002</v>
      </c>
      <c r="CY72">
        <v>15</v>
      </c>
      <c r="CZ72">
        <v>1684921956.5999999</v>
      </c>
      <c r="DA72" t="s">
        <v>255</v>
      </c>
      <c r="DB72">
        <v>2</v>
      </c>
      <c r="DC72">
        <v>-3.738</v>
      </c>
      <c r="DD72">
        <v>0.36899999999999999</v>
      </c>
      <c r="DE72">
        <v>402</v>
      </c>
      <c r="DF72">
        <v>15</v>
      </c>
      <c r="DG72">
        <v>1.62</v>
      </c>
      <c r="DH72">
        <v>0.39</v>
      </c>
      <c r="DI72">
        <v>-2.9437126415094301</v>
      </c>
      <c r="DJ72">
        <v>2.3447508466393999E-2</v>
      </c>
      <c r="DK72">
        <v>9.0188671132075196E-2</v>
      </c>
      <c r="DL72">
        <v>1</v>
      </c>
      <c r="DM72">
        <v>2.3296090909090901</v>
      </c>
      <c r="DN72">
        <v>-3.23925014645342E-2</v>
      </c>
      <c r="DO72">
        <v>0.194210485413708</v>
      </c>
      <c r="DP72">
        <v>1</v>
      </c>
      <c r="DQ72">
        <v>0.765605622641509</v>
      </c>
      <c r="DR72">
        <v>2.4844992743093901E-3</v>
      </c>
      <c r="DS72">
        <v>2.4613554114296899E-3</v>
      </c>
      <c r="DT72">
        <v>1</v>
      </c>
      <c r="DU72">
        <v>3</v>
      </c>
      <c r="DV72">
        <v>3</v>
      </c>
      <c r="DW72" t="s">
        <v>256</v>
      </c>
      <c r="DX72">
        <v>100</v>
      </c>
      <c r="DY72">
        <v>100</v>
      </c>
      <c r="DZ72">
        <v>-3.738</v>
      </c>
      <c r="EA72">
        <v>0.36899999999999999</v>
      </c>
      <c r="EB72">
        <v>2</v>
      </c>
      <c r="EC72">
        <v>515.28800000000001</v>
      </c>
      <c r="ED72">
        <v>419.93</v>
      </c>
      <c r="EE72">
        <v>26.712599999999998</v>
      </c>
      <c r="EF72">
        <v>29.9756</v>
      </c>
      <c r="EG72">
        <v>30</v>
      </c>
      <c r="EH72">
        <v>30.1523</v>
      </c>
      <c r="EI72">
        <v>30.1905</v>
      </c>
      <c r="EJ72">
        <v>20.189599999999999</v>
      </c>
      <c r="EK72">
        <v>31.280200000000001</v>
      </c>
      <c r="EL72">
        <v>0</v>
      </c>
      <c r="EM72">
        <v>26.722999999999999</v>
      </c>
      <c r="EN72">
        <v>402.96100000000001</v>
      </c>
      <c r="EO72">
        <v>15.261699999999999</v>
      </c>
      <c r="EP72">
        <v>100.46899999999999</v>
      </c>
      <c r="EQ72">
        <v>90.325500000000005</v>
      </c>
    </row>
    <row r="73" spans="1:147" x14ac:dyDescent="0.3">
      <c r="A73">
        <v>57</v>
      </c>
      <c r="B73">
        <v>1684925446.0999999</v>
      </c>
      <c r="C73">
        <v>3420.8999998569502</v>
      </c>
      <c r="D73" t="s">
        <v>424</v>
      </c>
      <c r="E73" t="s">
        <v>425</v>
      </c>
      <c r="F73">
        <v>1684925437.8499999</v>
      </c>
      <c r="G73">
        <f t="shared" si="43"/>
        <v>5.4913682992429429E-3</v>
      </c>
      <c r="H73">
        <f t="shared" si="44"/>
        <v>18.606886563982254</v>
      </c>
      <c r="I73">
        <f t="shared" si="45"/>
        <v>399.98290624999998</v>
      </c>
      <c r="J73">
        <f t="shared" si="46"/>
        <v>256.46568366107084</v>
      </c>
      <c r="K73">
        <f t="shared" si="47"/>
        <v>24.536495316581949</v>
      </c>
      <c r="L73">
        <f t="shared" si="48"/>
        <v>38.267024912719997</v>
      </c>
      <c r="M73">
        <f t="shared" si="49"/>
        <v>0.23508600414315398</v>
      </c>
      <c r="N73">
        <f t="shared" si="50"/>
        <v>3.3599521164064323</v>
      </c>
      <c r="O73">
        <f t="shared" si="51"/>
        <v>0.22631551614642004</v>
      </c>
      <c r="P73">
        <f t="shared" si="52"/>
        <v>0.14220792936329313</v>
      </c>
      <c r="Q73">
        <f t="shared" si="53"/>
        <v>161.84372227197431</v>
      </c>
      <c r="R73">
        <f t="shared" si="54"/>
        <v>27.764204950293738</v>
      </c>
      <c r="S73">
        <f t="shared" si="55"/>
        <v>27.988225</v>
      </c>
      <c r="T73">
        <f t="shared" si="56"/>
        <v>3.7922355218573691</v>
      </c>
      <c r="U73">
        <f t="shared" si="57"/>
        <v>40.03872115623308</v>
      </c>
      <c r="V73">
        <f t="shared" si="58"/>
        <v>1.5354743853905015</v>
      </c>
      <c r="W73">
        <f t="shared" si="59"/>
        <v>3.8349735981801318</v>
      </c>
      <c r="X73">
        <f t="shared" si="60"/>
        <v>2.2567611364668676</v>
      </c>
      <c r="Y73">
        <f t="shared" si="61"/>
        <v>-242.16934199661378</v>
      </c>
      <c r="Z73">
        <f t="shared" si="62"/>
        <v>34.844311604216202</v>
      </c>
      <c r="AA73">
        <f t="shared" si="63"/>
        <v>2.2624283565631882</v>
      </c>
      <c r="AB73">
        <f t="shared" si="64"/>
        <v>-43.218879763860073</v>
      </c>
      <c r="AC73">
        <v>-3.9585641685284098E-2</v>
      </c>
      <c r="AD73">
        <v>4.4438350684409302E-2</v>
      </c>
      <c r="AE73">
        <v>3.3483831303237102</v>
      </c>
      <c r="AF73">
        <v>0</v>
      </c>
      <c r="AG73">
        <v>0</v>
      </c>
      <c r="AH73">
        <f t="shared" si="65"/>
        <v>1</v>
      </c>
      <c r="AI73">
        <f t="shared" si="66"/>
        <v>0</v>
      </c>
      <c r="AJ73">
        <f t="shared" si="67"/>
        <v>50280.301511961537</v>
      </c>
      <c r="AK73" t="s">
        <v>251</v>
      </c>
      <c r="AL73">
        <v>2.3294038461538502</v>
      </c>
      <c r="AM73">
        <v>1.8792</v>
      </c>
      <c r="AN73">
        <f t="shared" si="68"/>
        <v>-0.45020384615385023</v>
      </c>
      <c r="AO73">
        <f t="shared" si="69"/>
        <v>-0.23957207649736603</v>
      </c>
      <c r="AP73">
        <v>-1.32743572792135</v>
      </c>
      <c r="AQ73" t="s">
        <v>426</v>
      </c>
      <c r="AR73">
        <v>2.3103384615384601</v>
      </c>
      <c r="AS73">
        <v>1.6636</v>
      </c>
      <c r="AT73">
        <f t="shared" si="70"/>
        <v>-0.38875839236502774</v>
      </c>
      <c r="AU73">
        <v>0.5</v>
      </c>
      <c r="AV73">
        <f t="shared" si="71"/>
        <v>841.18062337542369</v>
      </c>
      <c r="AW73">
        <f t="shared" si="72"/>
        <v>18.606886563982254</v>
      </c>
      <c r="AX73">
        <f t="shared" si="73"/>
        <v>-163.50801341602079</v>
      </c>
      <c r="AY73">
        <f t="shared" si="74"/>
        <v>1</v>
      </c>
      <c r="AZ73">
        <f t="shared" si="75"/>
        <v>2.36980283876639E-2</v>
      </c>
      <c r="BA73">
        <f t="shared" si="76"/>
        <v>0.12959846116855014</v>
      </c>
      <c r="BB73" t="s">
        <v>253</v>
      </c>
      <c r="BC73">
        <v>0</v>
      </c>
      <c r="BD73">
        <f t="shared" si="77"/>
        <v>1.6636</v>
      </c>
      <c r="BE73">
        <f t="shared" si="78"/>
        <v>-0.38875839236502774</v>
      </c>
      <c r="BF73">
        <f t="shared" si="79"/>
        <v>0.11472967220093658</v>
      </c>
      <c r="BG73">
        <f t="shared" si="80"/>
        <v>0.97136486260101207</v>
      </c>
      <c r="BH73">
        <f t="shared" si="81"/>
        <v>-0.47889417614242691</v>
      </c>
      <c r="BI73">
        <f t="shared" si="82"/>
        <v>999.9765625</v>
      </c>
      <c r="BJ73">
        <f t="shared" si="83"/>
        <v>841.18062337542369</v>
      </c>
      <c r="BK73">
        <f t="shared" si="84"/>
        <v>0.84120033900836921</v>
      </c>
      <c r="BL73">
        <f t="shared" si="85"/>
        <v>0.19240067801673855</v>
      </c>
      <c r="BM73">
        <v>0.71228603259476697</v>
      </c>
      <c r="BN73">
        <v>0.5</v>
      </c>
      <c r="BO73" t="s">
        <v>254</v>
      </c>
      <c r="BP73">
        <v>1684925437.8499999</v>
      </c>
      <c r="BQ73">
        <v>399.98290624999998</v>
      </c>
      <c r="BR73">
        <v>402.9464375</v>
      </c>
      <c r="BS73">
        <v>16.049418750000001</v>
      </c>
      <c r="BT73">
        <v>15.279703124999999</v>
      </c>
      <c r="BU73">
        <v>500.0091875</v>
      </c>
      <c r="BV73">
        <v>95.471649999999997</v>
      </c>
      <c r="BW73">
        <v>0.20000075</v>
      </c>
      <c r="BX73">
        <v>28.180584374999999</v>
      </c>
      <c r="BY73">
        <v>27.988225</v>
      </c>
      <c r="BZ73">
        <v>999.9</v>
      </c>
      <c r="CA73">
        <v>9999.0625</v>
      </c>
      <c r="CB73">
        <v>0</v>
      </c>
      <c r="CC73">
        <v>70.268987499999994</v>
      </c>
      <c r="CD73">
        <v>999.9765625</v>
      </c>
      <c r="CE73">
        <v>0.95998824999999999</v>
      </c>
      <c r="CF73">
        <v>4.0012025E-2</v>
      </c>
      <c r="CG73">
        <v>0</v>
      </c>
      <c r="CH73">
        <v>2.3060874999999998</v>
      </c>
      <c r="CI73">
        <v>0</v>
      </c>
      <c r="CJ73">
        <v>811.20428125000001</v>
      </c>
      <c r="CK73">
        <v>9334.0643749999999</v>
      </c>
      <c r="CL73">
        <v>40.202750000000002</v>
      </c>
      <c r="CM73">
        <v>42.722437499999998</v>
      </c>
      <c r="CN73">
        <v>41.311999999999998</v>
      </c>
      <c r="CO73">
        <v>41.25</v>
      </c>
      <c r="CP73">
        <v>40.125</v>
      </c>
      <c r="CQ73">
        <v>959.96500000000003</v>
      </c>
      <c r="CR73">
        <v>40.010312499999998</v>
      </c>
      <c r="CS73">
        <v>0</v>
      </c>
      <c r="CT73">
        <v>59.399999856948902</v>
      </c>
      <c r="CU73">
        <v>2.3103384615384601</v>
      </c>
      <c r="CV73">
        <v>-0.169811969118012</v>
      </c>
      <c r="CW73">
        <v>-7.1794882469552804E-3</v>
      </c>
      <c r="CX73">
        <v>811.23138461538497</v>
      </c>
      <c r="CY73">
        <v>15</v>
      </c>
      <c r="CZ73">
        <v>1684921956.5999999</v>
      </c>
      <c r="DA73" t="s">
        <v>255</v>
      </c>
      <c r="DB73">
        <v>2</v>
      </c>
      <c r="DC73">
        <v>-3.738</v>
      </c>
      <c r="DD73">
        <v>0.36899999999999999</v>
      </c>
      <c r="DE73">
        <v>402</v>
      </c>
      <c r="DF73">
        <v>15</v>
      </c>
      <c r="DG73">
        <v>1.62</v>
      </c>
      <c r="DH73">
        <v>0.39</v>
      </c>
      <c r="DI73">
        <v>-2.94231679245283</v>
      </c>
      <c r="DJ73">
        <v>-0.28213101112723199</v>
      </c>
      <c r="DK73">
        <v>0.108273224094184</v>
      </c>
      <c r="DL73">
        <v>1</v>
      </c>
      <c r="DM73">
        <v>2.3223295454545498</v>
      </c>
      <c r="DN73">
        <v>-7.3207354538633598E-2</v>
      </c>
      <c r="DO73">
        <v>0.175120385319182</v>
      </c>
      <c r="DP73">
        <v>1</v>
      </c>
      <c r="DQ73">
        <v>0.76979256603773605</v>
      </c>
      <c r="DR73">
        <v>-3.5895500725537598E-4</v>
      </c>
      <c r="DS73">
        <v>2.33685467943747E-3</v>
      </c>
      <c r="DT73">
        <v>1</v>
      </c>
      <c r="DU73">
        <v>3</v>
      </c>
      <c r="DV73">
        <v>3</v>
      </c>
      <c r="DW73" t="s">
        <v>256</v>
      </c>
      <c r="DX73">
        <v>100</v>
      </c>
      <c r="DY73">
        <v>100</v>
      </c>
      <c r="DZ73">
        <v>-3.738</v>
      </c>
      <c r="EA73">
        <v>0.36899999999999999</v>
      </c>
      <c r="EB73">
        <v>2</v>
      </c>
      <c r="EC73">
        <v>515.24599999999998</v>
      </c>
      <c r="ED73">
        <v>419.75</v>
      </c>
      <c r="EE73">
        <v>26.724699999999999</v>
      </c>
      <c r="EF73">
        <v>29.970400000000001</v>
      </c>
      <c r="EG73">
        <v>30</v>
      </c>
      <c r="EH73">
        <v>30.147099999999998</v>
      </c>
      <c r="EI73">
        <v>30.1828</v>
      </c>
      <c r="EJ73">
        <v>20.1906</v>
      </c>
      <c r="EK73">
        <v>31.280200000000001</v>
      </c>
      <c r="EL73">
        <v>0</v>
      </c>
      <c r="EM73">
        <v>26.7271</v>
      </c>
      <c r="EN73">
        <v>402.89299999999997</v>
      </c>
      <c r="EO73">
        <v>15.2585</v>
      </c>
      <c r="EP73">
        <v>100.46599999999999</v>
      </c>
      <c r="EQ73">
        <v>90.327299999999994</v>
      </c>
    </row>
    <row r="74" spans="1:147" x14ac:dyDescent="0.3">
      <c r="A74">
        <v>58</v>
      </c>
      <c r="B74">
        <v>1684925506.0999999</v>
      </c>
      <c r="C74">
        <v>3480.8999998569502</v>
      </c>
      <c r="D74" t="s">
        <v>427</v>
      </c>
      <c r="E74" t="s">
        <v>428</v>
      </c>
      <c r="F74">
        <v>1684925497.8499999</v>
      </c>
      <c r="G74">
        <f t="shared" si="43"/>
        <v>5.5019785272636982E-3</v>
      </c>
      <c r="H74">
        <f t="shared" si="44"/>
        <v>18.411870489705766</v>
      </c>
      <c r="I74">
        <f t="shared" si="45"/>
        <v>400.00740624999997</v>
      </c>
      <c r="J74">
        <f t="shared" si="46"/>
        <v>258.07950060962378</v>
      </c>
      <c r="K74">
        <f t="shared" si="47"/>
        <v>24.690136005785913</v>
      </c>
      <c r="L74">
        <f t="shared" si="48"/>
        <v>38.268197358972536</v>
      </c>
      <c r="M74">
        <f t="shared" si="49"/>
        <v>0.23555079581707272</v>
      </c>
      <c r="N74">
        <f t="shared" si="50"/>
        <v>3.3618347964543989</v>
      </c>
      <c r="O74">
        <f t="shared" si="51"/>
        <v>0.22675102414798334</v>
      </c>
      <c r="P74">
        <f t="shared" si="52"/>
        <v>0.14248262463798644</v>
      </c>
      <c r="Q74">
        <f t="shared" si="53"/>
        <v>161.85216330339375</v>
      </c>
      <c r="R74">
        <f t="shared" si="54"/>
        <v>27.769570343741332</v>
      </c>
      <c r="S74">
        <f t="shared" si="55"/>
        <v>27.98775625</v>
      </c>
      <c r="T74">
        <f t="shared" si="56"/>
        <v>3.7921318854373558</v>
      </c>
      <c r="U74">
        <f t="shared" si="57"/>
        <v>40.019827191074818</v>
      </c>
      <c r="V74">
        <f t="shared" si="58"/>
        <v>1.535422298756024</v>
      </c>
      <c r="W74">
        <f t="shared" si="59"/>
        <v>3.8366539950938425</v>
      </c>
      <c r="X74">
        <f t="shared" si="60"/>
        <v>2.2567095866813318</v>
      </c>
      <c r="Y74">
        <f t="shared" si="61"/>
        <v>-242.6372530523291</v>
      </c>
      <c r="Z74">
        <f t="shared" si="62"/>
        <v>36.312649027548403</v>
      </c>
      <c r="AA74">
        <f t="shared" si="63"/>
        <v>2.3565294401873436</v>
      </c>
      <c r="AB74">
        <f t="shared" si="64"/>
        <v>-42.115911281199615</v>
      </c>
      <c r="AC74">
        <v>-3.9613500129278598E-2</v>
      </c>
      <c r="AD74">
        <v>4.4469624228326898E-2</v>
      </c>
      <c r="AE74">
        <v>3.3502576686835002</v>
      </c>
      <c r="AF74">
        <v>0</v>
      </c>
      <c r="AG74">
        <v>0</v>
      </c>
      <c r="AH74">
        <f t="shared" si="65"/>
        <v>1</v>
      </c>
      <c r="AI74">
        <f t="shared" si="66"/>
        <v>0</v>
      </c>
      <c r="AJ74">
        <f t="shared" si="67"/>
        <v>50312.917000931833</v>
      </c>
      <c r="AK74" t="s">
        <v>251</v>
      </c>
      <c r="AL74">
        <v>2.3294038461538502</v>
      </c>
      <c r="AM74">
        <v>1.8792</v>
      </c>
      <c r="AN74">
        <f t="shared" si="68"/>
        <v>-0.45020384615385023</v>
      </c>
      <c r="AO74">
        <f t="shared" si="69"/>
        <v>-0.23957207649736603</v>
      </c>
      <c r="AP74">
        <v>-1.32743572792135</v>
      </c>
      <c r="AQ74" t="s">
        <v>429</v>
      </c>
      <c r="AR74">
        <v>2.3061807692307701</v>
      </c>
      <c r="AS74">
        <v>1.6375999999999999</v>
      </c>
      <c r="AT74">
        <f t="shared" si="70"/>
        <v>-0.40826866709255638</v>
      </c>
      <c r="AU74">
        <v>0.5</v>
      </c>
      <c r="AV74">
        <f t="shared" si="71"/>
        <v>841.22456782491724</v>
      </c>
      <c r="AW74">
        <f t="shared" si="72"/>
        <v>18.411870489705766</v>
      </c>
      <c r="AX74">
        <f t="shared" si="73"/>
        <v>-171.72281651569537</v>
      </c>
      <c r="AY74">
        <f t="shared" si="74"/>
        <v>1</v>
      </c>
      <c r="AZ74">
        <f t="shared" si="75"/>
        <v>2.3464966398527045E-2</v>
      </c>
      <c r="BA74">
        <f t="shared" si="76"/>
        <v>0.14753297508549099</v>
      </c>
      <c r="BB74" t="s">
        <v>253</v>
      </c>
      <c r="BC74">
        <v>0</v>
      </c>
      <c r="BD74">
        <f t="shared" si="77"/>
        <v>1.6375999999999999</v>
      </c>
      <c r="BE74">
        <f t="shared" si="78"/>
        <v>-0.40826866709255627</v>
      </c>
      <c r="BF74">
        <f t="shared" si="79"/>
        <v>0.12856534695615157</v>
      </c>
      <c r="BG74">
        <f t="shared" si="80"/>
        <v>0.96643112487420957</v>
      </c>
      <c r="BH74">
        <f t="shared" si="81"/>
        <v>-0.53664579293140235</v>
      </c>
      <c r="BI74">
        <f t="shared" si="82"/>
        <v>1000.0288125</v>
      </c>
      <c r="BJ74">
        <f t="shared" si="83"/>
        <v>841.22456782491724</v>
      </c>
      <c r="BK74">
        <f t="shared" si="84"/>
        <v>0.8412003307403878</v>
      </c>
      <c r="BL74">
        <f t="shared" si="85"/>
        <v>0.19240066148077573</v>
      </c>
      <c r="BM74">
        <v>0.71228603259476697</v>
      </c>
      <c r="BN74">
        <v>0.5</v>
      </c>
      <c r="BO74" t="s">
        <v>254</v>
      </c>
      <c r="BP74">
        <v>1684925497.8499999</v>
      </c>
      <c r="BQ74">
        <v>400.00740624999997</v>
      </c>
      <c r="BR74">
        <v>402.94378124999997</v>
      </c>
      <c r="BS74">
        <v>16.049365625</v>
      </c>
      <c r="BT74">
        <v>15.278162500000001</v>
      </c>
      <c r="BU74">
        <v>500.00903125000002</v>
      </c>
      <c r="BV74">
        <v>95.468721875</v>
      </c>
      <c r="BW74">
        <v>0.20000015625000001</v>
      </c>
      <c r="BX74">
        <v>28.188109375</v>
      </c>
      <c r="BY74">
        <v>27.98775625</v>
      </c>
      <c r="BZ74">
        <v>999.9</v>
      </c>
      <c r="CA74">
        <v>10006.40625</v>
      </c>
      <c r="CB74">
        <v>0</v>
      </c>
      <c r="CC74">
        <v>70.265643749999995</v>
      </c>
      <c r="CD74">
        <v>1000.0288125</v>
      </c>
      <c r="CE74">
        <v>0.95998918749999995</v>
      </c>
      <c r="CF74">
        <v>4.0011068750000003E-2</v>
      </c>
      <c r="CG74">
        <v>0</v>
      </c>
      <c r="CH74">
        <v>2.28094375</v>
      </c>
      <c r="CI74">
        <v>0</v>
      </c>
      <c r="CJ74">
        <v>809.83365624999999</v>
      </c>
      <c r="CK74">
        <v>9334.5568750000002</v>
      </c>
      <c r="CL74">
        <v>40.259687499999998</v>
      </c>
      <c r="CM74">
        <v>42.753875000000001</v>
      </c>
      <c r="CN74">
        <v>41.376937499999997</v>
      </c>
      <c r="CO74">
        <v>41.311999999999998</v>
      </c>
      <c r="CP74">
        <v>40.186999999999998</v>
      </c>
      <c r="CQ74">
        <v>960.01687500000003</v>
      </c>
      <c r="CR74">
        <v>40.012187500000003</v>
      </c>
      <c r="CS74">
        <v>0</v>
      </c>
      <c r="CT74">
        <v>59.200000047683702</v>
      </c>
      <c r="CU74">
        <v>2.3061807692307701</v>
      </c>
      <c r="CV74">
        <v>0.60833163582080696</v>
      </c>
      <c r="CW74">
        <v>2.7227008657068001</v>
      </c>
      <c r="CX74">
        <v>809.83734615384606</v>
      </c>
      <c r="CY74">
        <v>15</v>
      </c>
      <c r="CZ74">
        <v>1684921956.5999999</v>
      </c>
      <c r="DA74" t="s">
        <v>255</v>
      </c>
      <c r="DB74">
        <v>2</v>
      </c>
      <c r="DC74">
        <v>-3.738</v>
      </c>
      <c r="DD74">
        <v>0.36899999999999999</v>
      </c>
      <c r="DE74">
        <v>402</v>
      </c>
      <c r="DF74">
        <v>15</v>
      </c>
      <c r="DG74">
        <v>1.62</v>
      </c>
      <c r="DH74">
        <v>0.39</v>
      </c>
      <c r="DI74">
        <v>-2.9477024528301898</v>
      </c>
      <c r="DJ74">
        <v>3.1028737300449801E-2</v>
      </c>
      <c r="DK74">
        <v>0.100872553495491</v>
      </c>
      <c r="DL74">
        <v>1</v>
      </c>
      <c r="DM74">
        <v>2.31039318181818</v>
      </c>
      <c r="DN74">
        <v>-4.67027596180455E-2</v>
      </c>
      <c r="DO74">
        <v>0.16906423657851499</v>
      </c>
      <c r="DP74">
        <v>1</v>
      </c>
      <c r="DQ74">
        <v>0.77149675471698098</v>
      </c>
      <c r="DR74">
        <v>-2.4125495887744801E-3</v>
      </c>
      <c r="DS74">
        <v>2.99480555897418E-3</v>
      </c>
      <c r="DT74">
        <v>1</v>
      </c>
      <c r="DU74">
        <v>3</v>
      </c>
      <c r="DV74">
        <v>3</v>
      </c>
      <c r="DW74" t="s">
        <v>256</v>
      </c>
      <c r="DX74">
        <v>100</v>
      </c>
      <c r="DY74">
        <v>100</v>
      </c>
      <c r="DZ74">
        <v>-3.738</v>
      </c>
      <c r="EA74">
        <v>0.36899999999999999</v>
      </c>
      <c r="EB74">
        <v>2</v>
      </c>
      <c r="EC74">
        <v>515.20399999999995</v>
      </c>
      <c r="ED74">
        <v>419.96199999999999</v>
      </c>
      <c r="EE74">
        <v>26.723700000000001</v>
      </c>
      <c r="EF74">
        <v>29.962599999999998</v>
      </c>
      <c r="EG74">
        <v>30</v>
      </c>
      <c r="EH74">
        <v>30.1419</v>
      </c>
      <c r="EI74">
        <v>30.177700000000002</v>
      </c>
      <c r="EJ74">
        <v>20.190899999999999</v>
      </c>
      <c r="EK74">
        <v>31.280200000000001</v>
      </c>
      <c r="EL74">
        <v>0</v>
      </c>
      <c r="EM74">
        <v>26.723299999999998</v>
      </c>
      <c r="EN74">
        <v>402.904</v>
      </c>
      <c r="EO74">
        <v>15.317399999999999</v>
      </c>
      <c r="EP74">
        <v>100.47</v>
      </c>
      <c r="EQ74">
        <v>90.33</v>
      </c>
    </row>
    <row r="75" spans="1:147" x14ac:dyDescent="0.3">
      <c r="A75">
        <v>59</v>
      </c>
      <c r="B75">
        <v>1684925625.5999999</v>
      </c>
      <c r="C75">
        <v>3600.3999998569502</v>
      </c>
      <c r="D75" t="s">
        <v>430</v>
      </c>
      <c r="E75" t="s">
        <v>431</v>
      </c>
      <c r="F75">
        <v>1684925617.3499999</v>
      </c>
      <c r="G75">
        <f t="shared" si="43"/>
        <v>5.083888370413907E-3</v>
      </c>
      <c r="H75">
        <f t="shared" si="44"/>
        <v>-1.7470071004350607</v>
      </c>
      <c r="I75">
        <f t="shared" si="45"/>
        <v>400.16146874999998</v>
      </c>
      <c r="J75">
        <f t="shared" si="46"/>
        <v>398.10218371899043</v>
      </c>
      <c r="K75">
        <f t="shared" si="47"/>
        <v>38.08524127394594</v>
      </c>
      <c r="L75">
        <f t="shared" si="48"/>
        <v>38.282246893270006</v>
      </c>
      <c r="M75">
        <f t="shared" si="49"/>
        <v>0.2262125656298267</v>
      </c>
      <c r="N75">
        <f t="shared" si="50"/>
        <v>3.3600311002755365</v>
      </c>
      <c r="O75">
        <f t="shared" si="51"/>
        <v>0.21807953773850094</v>
      </c>
      <c r="P75">
        <f t="shared" si="52"/>
        <v>0.13700607005443513</v>
      </c>
      <c r="Q75">
        <f t="shared" si="53"/>
        <v>0</v>
      </c>
      <c r="R75">
        <f t="shared" si="54"/>
        <v>27.36420278725765</v>
      </c>
      <c r="S75">
        <f t="shared" si="55"/>
        <v>27.605015625</v>
      </c>
      <c r="T75">
        <f t="shared" si="56"/>
        <v>3.7083315862805848</v>
      </c>
      <c r="U75">
        <f t="shared" si="57"/>
        <v>39.340180595350049</v>
      </c>
      <c r="V75">
        <f t="shared" si="58"/>
        <v>1.5393011498238935</v>
      </c>
      <c r="W75">
        <f t="shared" si="59"/>
        <v>3.9127963484891493</v>
      </c>
      <c r="X75">
        <f t="shared" si="60"/>
        <v>2.1690304364566915</v>
      </c>
      <c r="Y75">
        <f t="shared" si="61"/>
        <v>-224.19947713525329</v>
      </c>
      <c r="Z75">
        <f t="shared" si="62"/>
        <v>166.85131321519751</v>
      </c>
      <c r="AA75">
        <f t="shared" si="63"/>
        <v>10.83132997391991</v>
      </c>
      <c r="AB75">
        <f t="shared" si="64"/>
        <v>-46.516833946135876</v>
      </c>
      <c r="AC75">
        <v>-3.9586810299569501E-2</v>
      </c>
      <c r="AD75">
        <v>4.4439662556320897E-2</v>
      </c>
      <c r="AE75">
        <v>3.3484617726628598</v>
      </c>
      <c r="AF75">
        <v>0</v>
      </c>
      <c r="AG75">
        <v>0</v>
      </c>
      <c r="AH75">
        <f t="shared" si="65"/>
        <v>1</v>
      </c>
      <c r="AI75">
        <f t="shared" si="66"/>
        <v>0</v>
      </c>
      <c r="AJ75">
        <f t="shared" si="67"/>
        <v>50224.007616891788</v>
      </c>
      <c r="AK75" t="s">
        <v>432</v>
      </c>
      <c r="AL75">
        <v>2.33322692307692</v>
      </c>
      <c r="AM75">
        <v>1.4907999999999999</v>
      </c>
      <c r="AN75">
        <f t="shared" si="68"/>
        <v>-0.84242692307692013</v>
      </c>
      <c r="AO75">
        <f t="shared" si="69"/>
        <v>-0.56508379600008063</v>
      </c>
      <c r="AP75">
        <v>-0.62218437824203099</v>
      </c>
      <c r="AQ75" t="s">
        <v>253</v>
      </c>
      <c r="AR75">
        <v>0</v>
      </c>
      <c r="AS75">
        <v>0</v>
      </c>
      <c r="AT75" t="e">
        <f t="shared" si="70"/>
        <v>#DIV/0!</v>
      </c>
      <c r="AU75">
        <v>0.5</v>
      </c>
      <c r="AV75">
        <f t="shared" si="71"/>
        <v>0</v>
      </c>
      <c r="AW75">
        <f t="shared" si="72"/>
        <v>-1.7470071004350607</v>
      </c>
      <c r="AX75" t="e">
        <f t="shared" si="73"/>
        <v>#DIV/0!</v>
      </c>
      <c r="AY75" t="e">
        <f t="shared" si="74"/>
        <v>#DIV/0!</v>
      </c>
      <c r="AZ75" t="e">
        <f t="shared" si="75"/>
        <v>#DIV/0!</v>
      </c>
      <c r="BA75" t="e">
        <f t="shared" si="76"/>
        <v>#DIV/0!</v>
      </c>
      <c r="BB75" t="s">
        <v>253</v>
      </c>
      <c r="BC75">
        <v>0</v>
      </c>
      <c r="BD75">
        <f t="shared" si="77"/>
        <v>0</v>
      </c>
      <c r="BE75" t="e">
        <f t="shared" si="78"/>
        <v>#DIV/0!</v>
      </c>
      <c r="BF75">
        <f t="shared" si="79"/>
        <v>1</v>
      </c>
      <c r="BG75">
        <f t="shared" si="80"/>
        <v>0</v>
      </c>
      <c r="BH75">
        <f t="shared" si="81"/>
        <v>-1.7696490451123417</v>
      </c>
      <c r="BI75">
        <f t="shared" si="82"/>
        <v>0</v>
      </c>
      <c r="BJ75">
        <f t="shared" si="83"/>
        <v>0</v>
      </c>
      <c r="BK75">
        <f t="shared" si="84"/>
        <v>0</v>
      </c>
      <c r="BL75">
        <f t="shared" si="85"/>
        <v>0</v>
      </c>
      <c r="BM75">
        <v>0.71228603259476697</v>
      </c>
      <c r="BN75">
        <v>0.5</v>
      </c>
      <c r="BO75" t="s">
        <v>254</v>
      </c>
      <c r="BP75">
        <v>1684925617.3499999</v>
      </c>
      <c r="BQ75">
        <v>400.16146874999998</v>
      </c>
      <c r="BR75">
        <v>400.20240625000002</v>
      </c>
      <c r="BS75">
        <v>16.090199999999999</v>
      </c>
      <c r="BT75">
        <v>15.377621875000001</v>
      </c>
      <c r="BU75">
        <v>500.00371875000002</v>
      </c>
      <c r="BV75">
        <v>95.467009375000004</v>
      </c>
      <c r="BW75">
        <v>0.19998978125</v>
      </c>
      <c r="BX75">
        <v>28.526103124999999</v>
      </c>
      <c r="BY75">
        <v>27.605015625</v>
      </c>
      <c r="BZ75">
        <v>999.9</v>
      </c>
      <c r="CA75">
        <v>9999.84375</v>
      </c>
      <c r="CB75">
        <v>0</v>
      </c>
      <c r="CC75">
        <v>70.295737500000001</v>
      </c>
      <c r="CD75">
        <v>0</v>
      </c>
      <c r="CE75">
        <v>0</v>
      </c>
      <c r="CF75">
        <v>0</v>
      </c>
      <c r="CG75">
        <v>0</v>
      </c>
      <c r="CH75">
        <v>2.3085687500000001</v>
      </c>
      <c r="CI75">
        <v>0</v>
      </c>
      <c r="CJ75">
        <v>-5.5076656249999996</v>
      </c>
      <c r="CK75">
        <v>-0.408415625</v>
      </c>
      <c r="CL75">
        <v>39.523249999999997</v>
      </c>
      <c r="CM75">
        <v>42.875</v>
      </c>
      <c r="CN75">
        <v>41.359250000000003</v>
      </c>
      <c r="CO75">
        <v>41.355312499999997</v>
      </c>
      <c r="CP75">
        <v>39.905999999999999</v>
      </c>
      <c r="CQ75">
        <v>0</v>
      </c>
      <c r="CR75">
        <v>0</v>
      </c>
      <c r="CS75">
        <v>0</v>
      </c>
      <c r="CT75">
        <v>119</v>
      </c>
      <c r="CU75">
        <v>2.33322692307692</v>
      </c>
      <c r="CV75">
        <v>1.04220513485849</v>
      </c>
      <c r="CW75">
        <v>-2.0912068547184401</v>
      </c>
      <c r="CX75">
        <v>-5.5824384615384597</v>
      </c>
      <c r="CY75">
        <v>15</v>
      </c>
      <c r="CZ75">
        <v>1684921956.5999999</v>
      </c>
      <c r="DA75" t="s">
        <v>255</v>
      </c>
      <c r="DB75">
        <v>2</v>
      </c>
      <c r="DC75">
        <v>-3.738</v>
      </c>
      <c r="DD75">
        <v>0.36899999999999999</v>
      </c>
      <c r="DE75">
        <v>402</v>
      </c>
      <c r="DF75">
        <v>15</v>
      </c>
      <c r="DG75">
        <v>1.62</v>
      </c>
      <c r="DH75">
        <v>0.39</v>
      </c>
      <c r="DI75">
        <v>-5.6192656792452798E-2</v>
      </c>
      <c r="DJ75">
        <v>6.97664575713864E-2</v>
      </c>
      <c r="DK75">
        <v>0.101554456530277</v>
      </c>
      <c r="DL75">
        <v>1</v>
      </c>
      <c r="DM75">
        <v>2.34277045454545</v>
      </c>
      <c r="DN75">
        <v>2.2527252977119602E-2</v>
      </c>
      <c r="DO75">
        <v>0.20026434982014199</v>
      </c>
      <c r="DP75">
        <v>1</v>
      </c>
      <c r="DQ75">
        <v>0.73374873584905598</v>
      </c>
      <c r="DR75">
        <v>-0.26468584421867197</v>
      </c>
      <c r="DS75">
        <v>3.9860492337675898E-2</v>
      </c>
      <c r="DT75">
        <v>0</v>
      </c>
      <c r="DU75">
        <v>2</v>
      </c>
      <c r="DV75">
        <v>3</v>
      </c>
      <c r="DW75" t="s">
        <v>260</v>
      </c>
      <c r="DX75">
        <v>100</v>
      </c>
      <c r="DY75">
        <v>100</v>
      </c>
      <c r="DZ75">
        <v>-3.738</v>
      </c>
      <c r="EA75">
        <v>0.36899999999999999</v>
      </c>
      <c r="EB75">
        <v>2</v>
      </c>
      <c r="EC75">
        <v>516.01</v>
      </c>
      <c r="ED75">
        <v>419.76400000000001</v>
      </c>
      <c r="EE75">
        <v>31.818000000000001</v>
      </c>
      <c r="EF75">
        <v>29.947099999999999</v>
      </c>
      <c r="EG75">
        <v>30</v>
      </c>
      <c r="EH75">
        <v>30.131599999999999</v>
      </c>
      <c r="EI75">
        <v>30.167400000000001</v>
      </c>
      <c r="EJ75">
        <v>20.087299999999999</v>
      </c>
      <c r="EK75">
        <v>29.733699999999999</v>
      </c>
      <c r="EL75">
        <v>0</v>
      </c>
      <c r="EM75">
        <v>31.705300000000001</v>
      </c>
      <c r="EN75">
        <v>400.16800000000001</v>
      </c>
      <c r="EO75">
        <v>15.6676</v>
      </c>
      <c r="EP75">
        <v>100.47199999999999</v>
      </c>
      <c r="EQ75">
        <v>90.3339</v>
      </c>
    </row>
    <row r="76" spans="1:147" x14ac:dyDescent="0.3">
      <c r="A76">
        <v>60</v>
      </c>
      <c r="B76">
        <v>1684925685.5999999</v>
      </c>
      <c r="C76">
        <v>3660.3999998569502</v>
      </c>
      <c r="D76" t="s">
        <v>433</v>
      </c>
      <c r="E76" t="s">
        <v>434</v>
      </c>
      <c r="F76">
        <v>1684925677.3499999</v>
      </c>
      <c r="G76">
        <f t="shared" si="43"/>
        <v>4.2432957173030245E-3</v>
      </c>
      <c r="H76">
        <f t="shared" si="44"/>
        <v>-1.5358290556115728</v>
      </c>
      <c r="I76">
        <f t="shared" si="45"/>
        <v>400.04396874999998</v>
      </c>
      <c r="J76">
        <f t="shared" si="46"/>
        <v>398.60164305018998</v>
      </c>
      <c r="K76">
        <f t="shared" si="47"/>
        <v>38.135046164457989</v>
      </c>
      <c r="L76">
        <f t="shared" si="48"/>
        <v>38.273036456533909</v>
      </c>
      <c r="M76">
        <f t="shared" si="49"/>
        <v>0.18044168176916095</v>
      </c>
      <c r="N76">
        <f t="shared" si="50"/>
        <v>3.359839124361061</v>
      </c>
      <c r="O76">
        <f t="shared" si="51"/>
        <v>0.1752257702127939</v>
      </c>
      <c r="P76">
        <f t="shared" si="52"/>
        <v>0.10997217653864216</v>
      </c>
      <c r="Q76">
        <f t="shared" si="53"/>
        <v>0</v>
      </c>
      <c r="R76">
        <f t="shared" si="54"/>
        <v>28.283344657137878</v>
      </c>
      <c r="S76">
        <f t="shared" si="55"/>
        <v>28.287903125</v>
      </c>
      <c r="T76">
        <f t="shared" si="56"/>
        <v>3.8589996129001483</v>
      </c>
      <c r="U76">
        <f t="shared" si="57"/>
        <v>39.411917862705373</v>
      </c>
      <c r="V76">
        <f t="shared" si="58"/>
        <v>1.6083886918070394</v>
      </c>
      <c r="W76">
        <f t="shared" si="59"/>
        <v>4.0809703740122281</v>
      </c>
      <c r="X76">
        <f t="shared" si="60"/>
        <v>2.2506109210931089</v>
      </c>
      <c r="Y76">
        <f t="shared" si="61"/>
        <v>-187.12934113306338</v>
      </c>
      <c r="Z76">
        <f t="shared" si="62"/>
        <v>174.76872888498363</v>
      </c>
      <c r="AA76">
        <f t="shared" si="63"/>
        <v>11.425814463377696</v>
      </c>
      <c r="AB76">
        <f t="shared" si="64"/>
        <v>-0.93479778470205588</v>
      </c>
      <c r="AC76">
        <v>-3.9583969918866202E-2</v>
      </c>
      <c r="AD76">
        <v>4.4436473980150402E-2</v>
      </c>
      <c r="AE76">
        <v>3.34827062685555</v>
      </c>
      <c r="AF76">
        <v>0</v>
      </c>
      <c r="AG76">
        <v>0</v>
      </c>
      <c r="AH76">
        <f t="shared" si="65"/>
        <v>1</v>
      </c>
      <c r="AI76">
        <f t="shared" si="66"/>
        <v>0</v>
      </c>
      <c r="AJ76">
        <f t="shared" si="67"/>
        <v>50099.924312696749</v>
      </c>
      <c r="AK76" t="s">
        <v>435</v>
      </c>
      <c r="AL76">
        <v>2.3254000000000001</v>
      </c>
      <c r="AM76">
        <v>2.6377999999999999</v>
      </c>
      <c r="AN76">
        <f t="shared" si="68"/>
        <v>0.31239999999999979</v>
      </c>
      <c r="AO76">
        <f t="shared" si="69"/>
        <v>0.11843202668890734</v>
      </c>
      <c r="AP76">
        <v>-0.546974792382667</v>
      </c>
      <c r="AQ76" t="s">
        <v>253</v>
      </c>
      <c r="AR76">
        <v>0</v>
      </c>
      <c r="AS76">
        <v>0</v>
      </c>
      <c r="AT76" t="e">
        <f t="shared" si="70"/>
        <v>#DIV/0!</v>
      </c>
      <c r="AU76">
        <v>0.5</v>
      </c>
      <c r="AV76">
        <f t="shared" si="71"/>
        <v>0</v>
      </c>
      <c r="AW76">
        <f t="shared" si="72"/>
        <v>-1.5358290556115728</v>
      </c>
      <c r="AX76" t="e">
        <f t="shared" si="73"/>
        <v>#DIV/0!</v>
      </c>
      <c r="AY76" t="e">
        <f t="shared" si="74"/>
        <v>#DIV/0!</v>
      </c>
      <c r="AZ76" t="e">
        <f t="shared" si="75"/>
        <v>#DIV/0!</v>
      </c>
      <c r="BA76" t="e">
        <f t="shared" si="76"/>
        <v>#DIV/0!</v>
      </c>
      <c r="BB76" t="s">
        <v>253</v>
      </c>
      <c r="BC76">
        <v>0</v>
      </c>
      <c r="BD76">
        <f t="shared" si="77"/>
        <v>0</v>
      </c>
      <c r="BE76" t="e">
        <f t="shared" si="78"/>
        <v>#DIV/0!</v>
      </c>
      <c r="BF76">
        <f t="shared" si="79"/>
        <v>1</v>
      </c>
      <c r="BG76">
        <f t="shared" si="80"/>
        <v>0</v>
      </c>
      <c r="BH76">
        <f t="shared" si="81"/>
        <v>8.4436619718309913</v>
      </c>
      <c r="BI76">
        <f t="shared" si="82"/>
        <v>0</v>
      </c>
      <c r="BJ76">
        <f t="shared" si="83"/>
        <v>0</v>
      </c>
      <c r="BK76">
        <f t="shared" si="84"/>
        <v>0</v>
      </c>
      <c r="BL76">
        <f t="shared" si="85"/>
        <v>0</v>
      </c>
      <c r="BM76">
        <v>0.71228603259476697</v>
      </c>
      <c r="BN76">
        <v>0.5</v>
      </c>
      <c r="BO76" t="s">
        <v>254</v>
      </c>
      <c r="BP76">
        <v>1684925677.3499999</v>
      </c>
      <c r="BQ76">
        <v>400.04396874999998</v>
      </c>
      <c r="BR76">
        <v>400.06700000000001</v>
      </c>
      <c r="BS76">
        <v>16.811475000000002</v>
      </c>
      <c r="BT76">
        <v>16.217165625</v>
      </c>
      <c r="BU76">
        <v>500.01375000000002</v>
      </c>
      <c r="BV76">
        <v>95.472093749999999</v>
      </c>
      <c r="BW76">
        <v>0.19998093750000001</v>
      </c>
      <c r="BX76">
        <v>29.252753125000002</v>
      </c>
      <c r="BY76">
        <v>28.287903125</v>
      </c>
      <c r="BZ76">
        <v>999.9</v>
      </c>
      <c r="CA76">
        <v>9998.59375</v>
      </c>
      <c r="CB76">
        <v>0</v>
      </c>
      <c r="CC76">
        <v>70.289050000000003</v>
      </c>
      <c r="CD76">
        <v>0</v>
      </c>
      <c r="CE76">
        <v>0</v>
      </c>
      <c r="CF76">
        <v>0</v>
      </c>
      <c r="CG76">
        <v>0</v>
      </c>
      <c r="CH76">
        <v>2.328125</v>
      </c>
      <c r="CI76">
        <v>0</v>
      </c>
      <c r="CJ76">
        <v>-7.0412687500000004</v>
      </c>
      <c r="CK76">
        <v>-0.54423750000000004</v>
      </c>
      <c r="CL76">
        <v>39.031125000000003</v>
      </c>
      <c r="CM76">
        <v>42.800375000000003</v>
      </c>
      <c r="CN76">
        <v>41.093499999999999</v>
      </c>
      <c r="CO76">
        <v>41.280999999999999</v>
      </c>
      <c r="CP76">
        <v>39.53875</v>
      </c>
      <c r="CQ76">
        <v>0</v>
      </c>
      <c r="CR76">
        <v>0</v>
      </c>
      <c r="CS76">
        <v>0</v>
      </c>
      <c r="CT76">
        <v>59.400000095367403</v>
      </c>
      <c r="CU76">
        <v>2.3254000000000001</v>
      </c>
      <c r="CV76">
        <v>0.22446495724273799</v>
      </c>
      <c r="CW76">
        <v>0.62758974616873497</v>
      </c>
      <c r="CX76">
        <v>-7.0240769230769198</v>
      </c>
      <c r="CY76">
        <v>15</v>
      </c>
      <c r="CZ76">
        <v>1684921956.5999999</v>
      </c>
      <c r="DA76" t="s">
        <v>255</v>
      </c>
      <c r="DB76">
        <v>2</v>
      </c>
      <c r="DC76">
        <v>-3.738</v>
      </c>
      <c r="DD76">
        <v>0.36899999999999999</v>
      </c>
      <c r="DE76">
        <v>402</v>
      </c>
      <c r="DF76">
        <v>15</v>
      </c>
      <c r="DG76">
        <v>1.62</v>
      </c>
      <c r="DH76">
        <v>0.39</v>
      </c>
      <c r="DI76">
        <v>-3.0842356981132101E-2</v>
      </c>
      <c r="DJ76">
        <v>-4.24911347847024E-2</v>
      </c>
      <c r="DK76">
        <v>6.8423655402147093E-2</v>
      </c>
      <c r="DL76">
        <v>1</v>
      </c>
      <c r="DM76">
        <v>2.3299636363636398</v>
      </c>
      <c r="DN76">
        <v>6.4981839484341497E-2</v>
      </c>
      <c r="DO76">
        <v>0.17654167946062199</v>
      </c>
      <c r="DP76">
        <v>1</v>
      </c>
      <c r="DQ76">
        <v>0.60090958490566004</v>
      </c>
      <c r="DR76">
        <v>-0.120155868408325</v>
      </c>
      <c r="DS76">
        <v>2.4856969109273899E-2</v>
      </c>
      <c r="DT76">
        <v>0</v>
      </c>
      <c r="DU76">
        <v>2</v>
      </c>
      <c r="DV76">
        <v>3</v>
      </c>
      <c r="DW76" t="s">
        <v>260</v>
      </c>
      <c r="DX76">
        <v>100</v>
      </c>
      <c r="DY76">
        <v>100</v>
      </c>
      <c r="DZ76">
        <v>-3.738</v>
      </c>
      <c r="EA76">
        <v>0.36899999999999999</v>
      </c>
      <c r="EB76">
        <v>2</v>
      </c>
      <c r="EC76">
        <v>515.44000000000005</v>
      </c>
      <c r="ED76">
        <v>420.34800000000001</v>
      </c>
      <c r="EE76">
        <v>31.8245</v>
      </c>
      <c r="EF76">
        <v>29.928999999999998</v>
      </c>
      <c r="EG76">
        <v>30</v>
      </c>
      <c r="EH76">
        <v>30.123899999999999</v>
      </c>
      <c r="EI76">
        <v>30.162199999999999</v>
      </c>
      <c r="EJ76">
        <v>20.091899999999999</v>
      </c>
      <c r="EK76">
        <v>25.962900000000001</v>
      </c>
      <c r="EL76">
        <v>0</v>
      </c>
      <c r="EM76">
        <v>31.82</v>
      </c>
      <c r="EN76">
        <v>400.10300000000001</v>
      </c>
      <c r="EO76">
        <v>16.350300000000001</v>
      </c>
      <c r="EP76">
        <v>100.47499999999999</v>
      </c>
      <c r="EQ76">
        <v>90.328800000000001</v>
      </c>
    </row>
    <row r="77" spans="1:147" x14ac:dyDescent="0.3">
      <c r="A77">
        <v>61</v>
      </c>
      <c r="B77">
        <v>1684925745.5999999</v>
      </c>
      <c r="C77">
        <v>3720.3999998569502</v>
      </c>
      <c r="D77" t="s">
        <v>436</v>
      </c>
      <c r="E77" t="s">
        <v>437</v>
      </c>
      <c r="F77">
        <v>1684925737.3499999</v>
      </c>
      <c r="G77">
        <f t="shared" si="43"/>
        <v>4.2833220591170776E-3</v>
      </c>
      <c r="H77">
        <f t="shared" si="44"/>
        <v>-2.1518115834299634</v>
      </c>
      <c r="I77">
        <f t="shared" si="45"/>
        <v>400.04553125000001</v>
      </c>
      <c r="J77">
        <f t="shared" si="46"/>
        <v>403.8159530923233</v>
      </c>
      <c r="K77">
        <f t="shared" si="47"/>
        <v>38.632526197458503</v>
      </c>
      <c r="L77">
        <f t="shared" si="48"/>
        <v>38.271815038120714</v>
      </c>
      <c r="M77">
        <f t="shared" si="49"/>
        <v>0.18739593748024153</v>
      </c>
      <c r="N77">
        <f t="shared" si="50"/>
        <v>3.3605366802217302</v>
      </c>
      <c r="O77">
        <f t="shared" si="51"/>
        <v>0.18177810220489463</v>
      </c>
      <c r="P77">
        <f t="shared" si="52"/>
        <v>0.11410202551389742</v>
      </c>
      <c r="Q77">
        <f t="shared" si="53"/>
        <v>0</v>
      </c>
      <c r="R77">
        <f t="shared" si="54"/>
        <v>28.079677708840464</v>
      </c>
      <c r="S77">
        <f t="shared" si="55"/>
        <v>28.13041875</v>
      </c>
      <c r="T77">
        <f t="shared" si="56"/>
        <v>3.8237875829378765</v>
      </c>
      <c r="U77">
        <f t="shared" si="57"/>
        <v>40.487489857431477</v>
      </c>
      <c r="V77">
        <f t="shared" si="58"/>
        <v>1.6338025594992025</v>
      </c>
      <c r="W77">
        <f t="shared" si="59"/>
        <v>4.0353268756653184</v>
      </c>
      <c r="X77">
        <f t="shared" si="60"/>
        <v>2.1899850234386742</v>
      </c>
      <c r="Y77">
        <f t="shared" si="61"/>
        <v>-188.89450280706313</v>
      </c>
      <c r="Z77">
        <f t="shared" si="62"/>
        <v>168.08122127277275</v>
      </c>
      <c r="AA77">
        <f t="shared" si="63"/>
        <v>10.967108093890717</v>
      </c>
      <c r="AB77">
        <f t="shared" si="64"/>
        <v>-9.8461734403996672</v>
      </c>
      <c r="AC77">
        <v>-3.9594290927153802E-2</v>
      </c>
      <c r="AD77">
        <v>4.4448060216123297E-2</v>
      </c>
      <c r="AE77">
        <v>3.3489651663800899</v>
      </c>
      <c r="AF77">
        <v>0</v>
      </c>
      <c r="AG77">
        <v>0</v>
      </c>
      <c r="AH77">
        <f t="shared" si="65"/>
        <v>1</v>
      </c>
      <c r="AI77">
        <f t="shared" si="66"/>
        <v>0</v>
      </c>
      <c r="AJ77">
        <f t="shared" si="67"/>
        <v>50144.663346536785</v>
      </c>
      <c r="AK77" t="s">
        <v>438</v>
      </c>
      <c r="AL77">
        <v>2.3543192307692302</v>
      </c>
      <c r="AM77">
        <v>1.9463999999999999</v>
      </c>
      <c r="AN77">
        <f t="shared" si="68"/>
        <v>-0.40791923076923031</v>
      </c>
      <c r="AO77">
        <f t="shared" si="69"/>
        <v>-0.20957625912927988</v>
      </c>
      <c r="AP77">
        <v>-0.76635266782639599</v>
      </c>
      <c r="AQ77" t="s">
        <v>253</v>
      </c>
      <c r="AR77">
        <v>0</v>
      </c>
      <c r="AS77">
        <v>0</v>
      </c>
      <c r="AT77" t="e">
        <f t="shared" si="70"/>
        <v>#DIV/0!</v>
      </c>
      <c r="AU77">
        <v>0.5</v>
      </c>
      <c r="AV77">
        <f t="shared" si="71"/>
        <v>0</v>
      </c>
      <c r="AW77">
        <f t="shared" si="72"/>
        <v>-2.1518115834299634</v>
      </c>
      <c r="AX77" t="e">
        <f t="shared" si="73"/>
        <v>#DIV/0!</v>
      </c>
      <c r="AY77" t="e">
        <f t="shared" si="74"/>
        <v>#DIV/0!</v>
      </c>
      <c r="AZ77" t="e">
        <f t="shared" si="75"/>
        <v>#DIV/0!</v>
      </c>
      <c r="BA77" t="e">
        <f t="shared" si="76"/>
        <v>#DIV/0!</v>
      </c>
      <c r="BB77" t="s">
        <v>253</v>
      </c>
      <c r="BC77">
        <v>0</v>
      </c>
      <c r="BD77">
        <f t="shared" si="77"/>
        <v>0</v>
      </c>
      <c r="BE77" t="e">
        <f t="shared" si="78"/>
        <v>#DIV/0!</v>
      </c>
      <c r="BF77">
        <f t="shared" si="79"/>
        <v>1</v>
      </c>
      <c r="BG77">
        <f t="shared" si="80"/>
        <v>0</v>
      </c>
      <c r="BH77">
        <f t="shared" si="81"/>
        <v>-4.7715328260685146</v>
      </c>
      <c r="BI77">
        <f t="shared" si="82"/>
        <v>0</v>
      </c>
      <c r="BJ77">
        <f t="shared" si="83"/>
        <v>0</v>
      </c>
      <c r="BK77">
        <f t="shared" si="84"/>
        <v>0</v>
      </c>
      <c r="BL77">
        <f t="shared" si="85"/>
        <v>0</v>
      </c>
      <c r="BM77">
        <v>0.71228603259476697</v>
      </c>
      <c r="BN77">
        <v>0.5</v>
      </c>
      <c r="BO77" t="s">
        <v>254</v>
      </c>
      <c r="BP77">
        <v>1684925737.3499999</v>
      </c>
      <c r="BQ77">
        <v>400.04553125000001</v>
      </c>
      <c r="BR77">
        <v>399.98309375000002</v>
      </c>
      <c r="BS77">
        <v>17.077721875000002</v>
      </c>
      <c r="BT77">
        <v>16.47795</v>
      </c>
      <c r="BU77">
        <v>499.99796874999998</v>
      </c>
      <c r="BV77">
        <v>95.468640625000006</v>
      </c>
      <c r="BW77">
        <v>0.20000718749999999</v>
      </c>
      <c r="BX77">
        <v>29.05815625</v>
      </c>
      <c r="BY77">
        <v>28.13041875</v>
      </c>
      <c r="BZ77">
        <v>999.9</v>
      </c>
      <c r="CA77">
        <v>10001.5625</v>
      </c>
      <c r="CB77">
        <v>0</v>
      </c>
      <c r="CC77">
        <v>70.315799999999996</v>
      </c>
      <c r="CD77">
        <v>0</v>
      </c>
      <c r="CE77">
        <v>0</v>
      </c>
      <c r="CF77">
        <v>0</v>
      </c>
      <c r="CG77">
        <v>0</v>
      </c>
      <c r="CH77">
        <v>2.3654718749999999</v>
      </c>
      <c r="CI77">
        <v>0</v>
      </c>
      <c r="CJ77">
        <v>-8.4087999999999994</v>
      </c>
      <c r="CK77">
        <v>-0.73632187500000001</v>
      </c>
      <c r="CL77">
        <v>38.663812499999999</v>
      </c>
      <c r="CM77">
        <v>42.667625000000001</v>
      </c>
      <c r="CN77">
        <v>40.792625000000001</v>
      </c>
      <c r="CO77">
        <v>41.183124999999997</v>
      </c>
      <c r="CP77">
        <v>39.253687499999998</v>
      </c>
      <c r="CQ77">
        <v>0</v>
      </c>
      <c r="CR77">
        <v>0</v>
      </c>
      <c r="CS77">
        <v>0</v>
      </c>
      <c r="CT77">
        <v>59.400000095367403</v>
      </c>
      <c r="CU77">
        <v>2.3543192307692302</v>
      </c>
      <c r="CV77">
        <v>-0.395415395381017</v>
      </c>
      <c r="CW77">
        <v>0.63968205912341802</v>
      </c>
      <c r="CX77">
        <v>-8.3854269230769205</v>
      </c>
      <c r="CY77">
        <v>15</v>
      </c>
      <c r="CZ77">
        <v>1684921956.5999999</v>
      </c>
      <c r="DA77" t="s">
        <v>255</v>
      </c>
      <c r="DB77">
        <v>2</v>
      </c>
      <c r="DC77">
        <v>-3.738</v>
      </c>
      <c r="DD77">
        <v>0.36899999999999999</v>
      </c>
      <c r="DE77">
        <v>402</v>
      </c>
      <c r="DF77">
        <v>15</v>
      </c>
      <c r="DG77">
        <v>1.62</v>
      </c>
      <c r="DH77">
        <v>0.39</v>
      </c>
      <c r="DI77">
        <v>4.97113962264151E-2</v>
      </c>
      <c r="DJ77">
        <v>0.114543904112274</v>
      </c>
      <c r="DK77">
        <v>0.104549705719858</v>
      </c>
      <c r="DL77">
        <v>1</v>
      </c>
      <c r="DM77">
        <v>2.3494999999999999</v>
      </c>
      <c r="DN77">
        <v>2.1235130650472198E-2</v>
      </c>
      <c r="DO77">
        <v>0.19251689890406101</v>
      </c>
      <c r="DP77">
        <v>1</v>
      </c>
      <c r="DQ77">
        <v>0.57097169811320803</v>
      </c>
      <c r="DR77">
        <v>0.26769536526366</v>
      </c>
      <c r="DS77">
        <v>3.7035645084357902E-2</v>
      </c>
      <c r="DT77">
        <v>0</v>
      </c>
      <c r="DU77">
        <v>2</v>
      </c>
      <c r="DV77">
        <v>3</v>
      </c>
      <c r="DW77" t="s">
        <v>260</v>
      </c>
      <c r="DX77">
        <v>100</v>
      </c>
      <c r="DY77">
        <v>100</v>
      </c>
      <c r="DZ77">
        <v>-3.738</v>
      </c>
      <c r="EA77">
        <v>0.36899999999999999</v>
      </c>
      <c r="EB77">
        <v>2</v>
      </c>
      <c r="EC77">
        <v>515.65200000000004</v>
      </c>
      <c r="ED77">
        <v>420.66500000000002</v>
      </c>
      <c r="EE77">
        <v>27.262899999999998</v>
      </c>
      <c r="EF77">
        <v>29.939299999999999</v>
      </c>
      <c r="EG77">
        <v>29.9999</v>
      </c>
      <c r="EH77">
        <v>30.1187</v>
      </c>
      <c r="EI77">
        <v>30.154399999999999</v>
      </c>
      <c r="EJ77">
        <v>20.088999999999999</v>
      </c>
      <c r="EK77">
        <v>26.006900000000002</v>
      </c>
      <c r="EL77">
        <v>0</v>
      </c>
      <c r="EM77">
        <v>27.326499999999999</v>
      </c>
      <c r="EN77">
        <v>399.84100000000001</v>
      </c>
      <c r="EO77">
        <v>16.294899999999998</v>
      </c>
      <c r="EP77">
        <v>100.479</v>
      </c>
      <c r="EQ77">
        <v>90.325199999999995</v>
      </c>
    </row>
    <row r="78" spans="1:147" x14ac:dyDescent="0.3">
      <c r="A78">
        <v>62</v>
      </c>
      <c r="B78">
        <v>1684925805.5999999</v>
      </c>
      <c r="C78">
        <v>3780.3999998569502</v>
      </c>
      <c r="D78" t="s">
        <v>439</v>
      </c>
      <c r="E78" t="s">
        <v>440</v>
      </c>
      <c r="F78">
        <v>1684925797.3499999</v>
      </c>
      <c r="G78">
        <f t="shared" si="43"/>
        <v>3.9503606716681707E-3</v>
      </c>
      <c r="H78">
        <f t="shared" si="44"/>
        <v>-1.9414665776858073</v>
      </c>
      <c r="I78">
        <f t="shared" si="45"/>
        <v>400.00675000000001</v>
      </c>
      <c r="J78">
        <f t="shared" si="46"/>
        <v>403.34474462571433</v>
      </c>
      <c r="K78">
        <f t="shared" si="47"/>
        <v>38.588453598492777</v>
      </c>
      <c r="L78">
        <f t="shared" si="48"/>
        <v>38.269103830229589</v>
      </c>
      <c r="M78">
        <f t="shared" si="49"/>
        <v>0.17420612008851172</v>
      </c>
      <c r="N78">
        <f t="shared" si="50"/>
        <v>3.3587658904735518</v>
      </c>
      <c r="O78">
        <f t="shared" si="51"/>
        <v>0.16933773143840924</v>
      </c>
      <c r="P78">
        <f t="shared" si="52"/>
        <v>0.10626215512922479</v>
      </c>
      <c r="Q78">
        <f t="shared" si="53"/>
        <v>0</v>
      </c>
      <c r="R78">
        <f t="shared" si="54"/>
        <v>27.787705710632345</v>
      </c>
      <c r="S78">
        <f t="shared" si="55"/>
        <v>27.851296874999999</v>
      </c>
      <c r="T78">
        <f t="shared" si="56"/>
        <v>3.7620668026126225</v>
      </c>
      <c r="U78">
        <f t="shared" si="57"/>
        <v>40.317275957310741</v>
      </c>
      <c r="V78">
        <f t="shared" si="58"/>
        <v>1.592680604911181</v>
      </c>
      <c r="W78">
        <f t="shared" si="59"/>
        <v>3.9503675957610915</v>
      </c>
      <c r="X78">
        <f t="shared" si="60"/>
        <v>2.1693861977014413</v>
      </c>
      <c r="Y78">
        <f t="shared" si="61"/>
        <v>-174.21090562056634</v>
      </c>
      <c r="Z78">
        <f t="shared" si="62"/>
        <v>152.01027497924576</v>
      </c>
      <c r="AA78">
        <f t="shared" si="63"/>
        <v>9.8918471500388456</v>
      </c>
      <c r="AB78">
        <f t="shared" si="64"/>
        <v>-12.30878349128173</v>
      </c>
      <c r="AC78">
        <v>-3.9568092100052202E-2</v>
      </c>
      <c r="AD78">
        <v>4.4418649737558401E-2</v>
      </c>
      <c r="AE78">
        <v>3.3472020332936001</v>
      </c>
      <c r="AF78">
        <v>0</v>
      </c>
      <c r="AG78">
        <v>0</v>
      </c>
      <c r="AH78">
        <f t="shared" si="65"/>
        <v>1</v>
      </c>
      <c r="AI78">
        <f t="shared" si="66"/>
        <v>0</v>
      </c>
      <c r="AJ78">
        <f t="shared" si="67"/>
        <v>50173.915433446215</v>
      </c>
      <c r="AK78" t="s">
        <v>441</v>
      </c>
      <c r="AL78">
        <v>2.30905769230769</v>
      </c>
      <c r="AM78">
        <v>1.6488</v>
      </c>
      <c r="AN78">
        <f t="shared" si="68"/>
        <v>-0.66025769230768994</v>
      </c>
      <c r="AO78">
        <f t="shared" si="69"/>
        <v>-0.40044741163736652</v>
      </c>
      <c r="AP78">
        <v>-0.69143976301758203</v>
      </c>
      <c r="AQ78" t="s">
        <v>253</v>
      </c>
      <c r="AR78">
        <v>0</v>
      </c>
      <c r="AS78">
        <v>0</v>
      </c>
      <c r="AT78" t="e">
        <f t="shared" si="70"/>
        <v>#DIV/0!</v>
      </c>
      <c r="AU78">
        <v>0.5</v>
      </c>
      <c r="AV78">
        <f t="shared" si="71"/>
        <v>0</v>
      </c>
      <c r="AW78">
        <f t="shared" si="72"/>
        <v>-1.9414665776858073</v>
      </c>
      <c r="AX78" t="e">
        <f t="shared" si="73"/>
        <v>#DIV/0!</v>
      </c>
      <c r="AY78" t="e">
        <f t="shared" si="74"/>
        <v>#DIV/0!</v>
      </c>
      <c r="AZ78" t="e">
        <f t="shared" si="75"/>
        <v>#DIV/0!</v>
      </c>
      <c r="BA78" t="e">
        <f t="shared" si="76"/>
        <v>#DIV/0!</v>
      </c>
      <c r="BB78" t="s">
        <v>253</v>
      </c>
      <c r="BC78">
        <v>0</v>
      </c>
      <c r="BD78">
        <f t="shared" si="77"/>
        <v>0</v>
      </c>
      <c r="BE78" t="e">
        <f t="shared" si="78"/>
        <v>#DIV/0!</v>
      </c>
      <c r="BF78">
        <f t="shared" si="79"/>
        <v>1</v>
      </c>
      <c r="BG78">
        <f t="shared" si="80"/>
        <v>0</v>
      </c>
      <c r="BH78">
        <f t="shared" si="81"/>
        <v>-2.4972068015402002</v>
      </c>
      <c r="BI78">
        <f t="shared" si="82"/>
        <v>0</v>
      </c>
      <c r="BJ78">
        <f t="shared" si="83"/>
        <v>0</v>
      </c>
      <c r="BK78">
        <f t="shared" si="84"/>
        <v>0</v>
      </c>
      <c r="BL78">
        <f t="shared" si="85"/>
        <v>0</v>
      </c>
      <c r="BM78">
        <v>0.71228603259476697</v>
      </c>
      <c r="BN78">
        <v>0.5</v>
      </c>
      <c r="BO78" t="s">
        <v>254</v>
      </c>
      <c r="BP78">
        <v>1684925797.3499999</v>
      </c>
      <c r="BQ78">
        <v>400.00675000000001</v>
      </c>
      <c r="BR78">
        <v>399.95528124999998</v>
      </c>
      <c r="BS78">
        <v>16.647449999999999</v>
      </c>
      <c r="BT78">
        <v>16.094065624999999</v>
      </c>
      <c r="BU78">
        <v>500.00406249999997</v>
      </c>
      <c r="BV78">
        <v>95.471096875000001</v>
      </c>
      <c r="BW78">
        <v>0.20004825000000001</v>
      </c>
      <c r="BX78">
        <v>28.690771874999999</v>
      </c>
      <c r="BY78">
        <v>27.851296874999999</v>
      </c>
      <c r="BZ78">
        <v>999.9</v>
      </c>
      <c r="CA78">
        <v>9994.6875</v>
      </c>
      <c r="CB78">
        <v>0</v>
      </c>
      <c r="CC78">
        <v>70.315799999999996</v>
      </c>
      <c r="CD78">
        <v>0</v>
      </c>
      <c r="CE78">
        <v>0</v>
      </c>
      <c r="CF78">
        <v>0</v>
      </c>
      <c r="CG78">
        <v>0</v>
      </c>
      <c r="CH78">
        <v>2.3249124999999999</v>
      </c>
      <c r="CI78">
        <v>0</v>
      </c>
      <c r="CJ78">
        <v>-10.3042625</v>
      </c>
      <c r="CK78">
        <v>-0.96881874999999995</v>
      </c>
      <c r="CL78">
        <v>38.345468750000002</v>
      </c>
      <c r="CM78">
        <v>42.509687499999998</v>
      </c>
      <c r="CN78">
        <v>40.515468749999997</v>
      </c>
      <c r="CO78">
        <v>41.061999999999998</v>
      </c>
      <c r="CP78">
        <v>38.978281250000002</v>
      </c>
      <c r="CQ78">
        <v>0</v>
      </c>
      <c r="CR78">
        <v>0</v>
      </c>
      <c r="CS78">
        <v>0</v>
      </c>
      <c r="CT78">
        <v>59.200000047683702</v>
      </c>
      <c r="CU78">
        <v>2.30905769230769</v>
      </c>
      <c r="CV78">
        <v>0.67574358634137299</v>
      </c>
      <c r="CW78">
        <v>-1.35957949413102</v>
      </c>
      <c r="CX78">
        <v>-10.314096153846201</v>
      </c>
      <c r="CY78">
        <v>15</v>
      </c>
      <c r="CZ78">
        <v>1684921956.5999999</v>
      </c>
      <c r="DA78" t="s">
        <v>255</v>
      </c>
      <c r="DB78">
        <v>2</v>
      </c>
      <c r="DC78">
        <v>-3.738</v>
      </c>
      <c r="DD78">
        <v>0.36899999999999999</v>
      </c>
      <c r="DE78">
        <v>402</v>
      </c>
      <c r="DF78">
        <v>15</v>
      </c>
      <c r="DG78">
        <v>1.62</v>
      </c>
      <c r="DH78">
        <v>0.39</v>
      </c>
      <c r="DI78">
        <v>6.7137511320754698E-2</v>
      </c>
      <c r="DJ78">
        <v>-0.12847621209483401</v>
      </c>
      <c r="DK78">
        <v>7.9639653130808702E-2</v>
      </c>
      <c r="DL78">
        <v>1</v>
      </c>
      <c r="DM78">
        <v>2.3274522727272702</v>
      </c>
      <c r="DN78">
        <v>0.102971894638387</v>
      </c>
      <c r="DO78">
        <v>0.187882515864468</v>
      </c>
      <c r="DP78">
        <v>1</v>
      </c>
      <c r="DQ78">
        <v>0.57495301886792405</v>
      </c>
      <c r="DR78">
        <v>-0.20707283018863101</v>
      </c>
      <c r="DS78">
        <v>2.88241821357016E-2</v>
      </c>
      <c r="DT78">
        <v>0</v>
      </c>
      <c r="DU78">
        <v>2</v>
      </c>
      <c r="DV78">
        <v>3</v>
      </c>
      <c r="DW78" t="s">
        <v>260</v>
      </c>
      <c r="DX78">
        <v>100</v>
      </c>
      <c r="DY78">
        <v>100</v>
      </c>
      <c r="DZ78">
        <v>-3.738</v>
      </c>
      <c r="EA78">
        <v>0.36899999999999999</v>
      </c>
      <c r="EB78">
        <v>2</v>
      </c>
      <c r="EC78">
        <v>515.18600000000004</v>
      </c>
      <c r="ED78">
        <v>420.435</v>
      </c>
      <c r="EE78">
        <v>27.691600000000001</v>
      </c>
      <c r="EF78">
        <v>29.972999999999999</v>
      </c>
      <c r="EG78">
        <v>30.0001</v>
      </c>
      <c r="EH78">
        <v>30.123899999999999</v>
      </c>
      <c r="EI78">
        <v>30.157</v>
      </c>
      <c r="EJ78">
        <v>20.089300000000001</v>
      </c>
      <c r="EK78">
        <v>27.2698</v>
      </c>
      <c r="EL78">
        <v>0</v>
      </c>
      <c r="EM78">
        <v>27.776</v>
      </c>
      <c r="EN78">
        <v>400.01100000000002</v>
      </c>
      <c r="EO78">
        <v>16.0258</v>
      </c>
      <c r="EP78">
        <v>100.477</v>
      </c>
      <c r="EQ78">
        <v>90.321399999999997</v>
      </c>
    </row>
    <row r="79" spans="1:147" x14ac:dyDescent="0.3">
      <c r="A79">
        <v>63</v>
      </c>
      <c r="B79">
        <v>1684925865.5999999</v>
      </c>
      <c r="C79">
        <v>3840.3999998569502</v>
      </c>
      <c r="D79" t="s">
        <v>442</v>
      </c>
      <c r="E79" t="s">
        <v>443</v>
      </c>
      <c r="F79">
        <v>1684925857.3499999</v>
      </c>
      <c r="G79">
        <f t="shared" si="43"/>
        <v>3.5954398297843174E-3</v>
      </c>
      <c r="H79">
        <f t="shared" si="44"/>
        <v>-1.8028259621633644</v>
      </c>
      <c r="I79">
        <f t="shared" si="45"/>
        <v>400.01799999999997</v>
      </c>
      <c r="J79">
        <f t="shared" si="46"/>
        <v>403.74129276704411</v>
      </c>
      <c r="K79">
        <f t="shared" si="47"/>
        <v>38.627622404114426</v>
      </c>
      <c r="L79">
        <f t="shared" si="48"/>
        <v>38.271399372975687</v>
      </c>
      <c r="M79">
        <f t="shared" si="49"/>
        <v>0.15721626431718891</v>
      </c>
      <c r="N79">
        <f t="shared" si="50"/>
        <v>3.3568436885430404</v>
      </c>
      <c r="O79">
        <f t="shared" si="51"/>
        <v>0.15323728369977183</v>
      </c>
      <c r="P79">
        <f t="shared" si="52"/>
        <v>9.6122410234349129E-2</v>
      </c>
      <c r="Q79">
        <f t="shared" si="53"/>
        <v>0</v>
      </c>
      <c r="R79">
        <f t="shared" si="54"/>
        <v>27.796373329001256</v>
      </c>
      <c r="S79">
        <f t="shared" si="55"/>
        <v>27.831212499999999</v>
      </c>
      <c r="T79">
        <f t="shared" si="56"/>
        <v>3.7576593661113407</v>
      </c>
      <c r="U79">
        <f t="shared" si="57"/>
        <v>40.046744041704166</v>
      </c>
      <c r="V79">
        <f t="shared" si="58"/>
        <v>1.5754002647214689</v>
      </c>
      <c r="W79">
        <f t="shared" si="59"/>
        <v>3.9339034980743186</v>
      </c>
      <c r="X79">
        <f t="shared" si="60"/>
        <v>2.1822591013898718</v>
      </c>
      <c r="Y79">
        <f t="shared" si="61"/>
        <v>-158.55889649348839</v>
      </c>
      <c r="Z79">
        <f t="shared" si="62"/>
        <v>142.52959056096651</v>
      </c>
      <c r="AA79">
        <f t="shared" si="63"/>
        <v>9.2759605813163581</v>
      </c>
      <c r="AB79">
        <f t="shared" si="64"/>
        <v>-6.7533453512055246</v>
      </c>
      <c r="AC79">
        <v>-3.95396595016295E-2</v>
      </c>
      <c r="AD79">
        <v>4.43867316549965E-2</v>
      </c>
      <c r="AE79">
        <v>3.3452881408490902</v>
      </c>
      <c r="AF79">
        <v>0</v>
      </c>
      <c r="AG79">
        <v>0</v>
      </c>
      <c r="AH79">
        <f t="shared" si="65"/>
        <v>1</v>
      </c>
      <c r="AI79">
        <f t="shared" si="66"/>
        <v>0</v>
      </c>
      <c r="AJ79">
        <f t="shared" si="67"/>
        <v>50151.359232121831</v>
      </c>
      <c r="AK79" t="s">
        <v>444</v>
      </c>
      <c r="AL79">
        <v>2.32454230769231</v>
      </c>
      <c r="AM79">
        <v>1.9192</v>
      </c>
      <c r="AN79">
        <f t="shared" si="68"/>
        <v>-0.40534230769230994</v>
      </c>
      <c r="AO79">
        <f t="shared" si="69"/>
        <v>-0.21120378683425903</v>
      </c>
      <c r="AP79">
        <v>-0.64206387602423498</v>
      </c>
      <c r="AQ79" t="s">
        <v>253</v>
      </c>
      <c r="AR79">
        <v>0</v>
      </c>
      <c r="AS79">
        <v>0</v>
      </c>
      <c r="AT79" t="e">
        <f t="shared" si="70"/>
        <v>#DIV/0!</v>
      </c>
      <c r="AU79">
        <v>0.5</v>
      </c>
      <c r="AV79">
        <f t="shared" si="71"/>
        <v>0</v>
      </c>
      <c r="AW79">
        <f t="shared" si="72"/>
        <v>-1.8028259621633644</v>
      </c>
      <c r="AX79" t="e">
        <f t="shared" si="73"/>
        <v>#DIV/0!</v>
      </c>
      <c r="AY79" t="e">
        <f t="shared" si="74"/>
        <v>#DIV/0!</v>
      </c>
      <c r="AZ79" t="e">
        <f t="shared" si="75"/>
        <v>#DIV/0!</v>
      </c>
      <c r="BA79" t="e">
        <f t="shared" si="76"/>
        <v>#DIV/0!</v>
      </c>
      <c r="BB79" t="s">
        <v>253</v>
      </c>
      <c r="BC79">
        <v>0</v>
      </c>
      <c r="BD79">
        <f t="shared" si="77"/>
        <v>0</v>
      </c>
      <c r="BE79" t="e">
        <f t="shared" si="78"/>
        <v>#DIV/0!</v>
      </c>
      <c r="BF79">
        <f t="shared" si="79"/>
        <v>1</v>
      </c>
      <c r="BG79">
        <f t="shared" si="80"/>
        <v>0</v>
      </c>
      <c r="BH79">
        <f t="shared" si="81"/>
        <v>-4.7347635901279759</v>
      </c>
      <c r="BI79">
        <f t="shared" si="82"/>
        <v>0</v>
      </c>
      <c r="BJ79">
        <f t="shared" si="83"/>
        <v>0</v>
      </c>
      <c r="BK79">
        <f t="shared" si="84"/>
        <v>0</v>
      </c>
      <c r="BL79">
        <f t="shared" si="85"/>
        <v>0</v>
      </c>
      <c r="BM79">
        <v>0.71228603259476697</v>
      </c>
      <c r="BN79">
        <v>0.5</v>
      </c>
      <c r="BO79" t="s">
        <v>254</v>
      </c>
      <c r="BP79">
        <v>1684925857.3499999</v>
      </c>
      <c r="BQ79">
        <v>400.01799999999997</v>
      </c>
      <c r="BR79">
        <v>399.96606250000002</v>
      </c>
      <c r="BS79">
        <v>16.466303125</v>
      </c>
      <c r="BT79">
        <v>15.96254375</v>
      </c>
      <c r="BU79">
        <v>500.00293749999997</v>
      </c>
      <c r="BV79">
        <v>95.474137499999998</v>
      </c>
      <c r="BW79">
        <v>0.20005559375000001</v>
      </c>
      <c r="BX79">
        <v>28.618781250000001</v>
      </c>
      <c r="BY79">
        <v>27.831212499999999</v>
      </c>
      <c r="BZ79">
        <v>999.9</v>
      </c>
      <c r="CA79">
        <v>9987.1875</v>
      </c>
      <c r="CB79">
        <v>0</v>
      </c>
      <c r="CC79">
        <v>70.315799999999996</v>
      </c>
      <c r="CD79">
        <v>0</v>
      </c>
      <c r="CE79">
        <v>0</v>
      </c>
      <c r="CF79">
        <v>0</v>
      </c>
      <c r="CG79">
        <v>0</v>
      </c>
      <c r="CH79">
        <v>2.312553125</v>
      </c>
      <c r="CI79">
        <v>0</v>
      </c>
      <c r="CJ79">
        <v>-11.550865625</v>
      </c>
      <c r="CK79">
        <v>-1.1361749999999999</v>
      </c>
      <c r="CL79">
        <v>38.06221875</v>
      </c>
      <c r="CM79">
        <v>42.345468750000002</v>
      </c>
      <c r="CN79">
        <v>40.2518125</v>
      </c>
      <c r="CO79">
        <v>40.919562499999998</v>
      </c>
      <c r="CP79">
        <v>38.708656249999997</v>
      </c>
      <c r="CQ79">
        <v>0</v>
      </c>
      <c r="CR79">
        <v>0</v>
      </c>
      <c r="CS79">
        <v>0</v>
      </c>
      <c r="CT79">
        <v>58.900000095367403</v>
      </c>
      <c r="CU79">
        <v>2.32454230769231</v>
      </c>
      <c r="CV79">
        <v>0.216762406023772</v>
      </c>
      <c r="CW79">
        <v>-0.94063247160182295</v>
      </c>
      <c r="CX79">
        <v>-11.5939038461538</v>
      </c>
      <c r="CY79">
        <v>15</v>
      </c>
      <c r="CZ79">
        <v>1684921956.5999999</v>
      </c>
      <c r="DA79" t="s">
        <v>255</v>
      </c>
      <c r="DB79">
        <v>2</v>
      </c>
      <c r="DC79">
        <v>-3.738</v>
      </c>
      <c r="DD79">
        <v>0.36899999999999999</v>
      </c>
      <c r="DE79">
        <v>402</v>
      </c>
      <c r="DF79">
        <v>15</v>
      </c>
      <c r="DG79">
        <v>1.62</v>
      </c>
      <c r="DH79">
        <v>0.39</v>
      </c>
      <c r="DI79">
        <v>7.2794806603773604E-2</v>
      </c>
      <c r="DJ79">
        <v>7.9096834155836196E-2</v>
      </c>
      <c r="DK79">
        <v>0.12482644531053901</v>
      </c>
      <c r="DL79">
        <v>1</v>
      </c>
      <c r="DM79">
        <v>2.3467363636363601</v>
      </c>
      <c r="DN79">
        <v>-0.189728252440128</v>
      </c>
      <c r="DO79">
        <v>0.17736174653016801</v>
      </c>
      <c r="DP79">
        <v>1</v>
      </c>
      <c r="DQ79">
        <v>0.51354486792452803</v>
      </c>
      <c r="DR79">
        <v>-0.10705250120948399</v>
      </c>
      <c r="DS79">
        <v>1.42411578141743E-2</v>
      </c>
      <c r="DT79">
        <v>0</v>
      </c>
      <c r="DU79">
        <v>2</v>
      </c>
      <c r="DV79">
        <v>3</v>
      </c>
      <c r="DW79" t="s">
        <v>260</v>
      </c>
      <c r="DX79">
        <v>100</v>
      </c>
      <c r="DY79">
        <v>100</v>
      </c>
      <c r="DZ79">
        <v>-3.738</v>
      </c>
      <c r="EA79">
        <v>0.36899999999999999</v>
      </c>
      <c r="EB79">
        <v>2</v>
      </c>
      <c r="EC79">
        <v>515.26900000000001</v>
      </c>
      <c r="ED79">
        <v>420.11700000000002</v>
      </c>
      <c r="EE79">
        <v>28.845199999999998</v>
      </c>
      <c r="EF79">
        <v>29.991099999999999</v>
      </c>
      <c r="EG79">
        <v>30.0002</v>
      </c>
      <c r="EH79">
        <v>30.1342</v>
      </c>
      <c r="EI79">
        <v>30.1647</v>
      </c>
      <c r="EJ79">
        <v>20.087800000000001</v>
      </c>
      <c r="EK79">
        <v>27.862500000000001</v>
      </c>
      <c r="EL79">
        <v>0</v>
      </c>
      <c r="EM79">
        <v>28.811399999999999</v>
      </c>
      <c r="EN79">
        <v>399.839</v>
      </c>
      <c r="EO79">
        <v>15.958600000000001</v>
      </c>
      <c r="EP79">
        <v>100.47499999999999</v>
      </c>
      <c r="EQ79">
        <v>90.320400000000006</v>
      </c>
    </row>
    <row r="80" spans="1:147" x14ac:dyDescent="0.3">
      <c r="A80">
        <v>64</v>
      </c>
      <c r="B80">
        <v>1684925925.5999999</v>
      </c>
      <c r="C80">
        <v>3900.3999998569502</v>
      </c>
      <c r="D80" t="s">
        <v>445</v>
      </c>
      <c r="E80" t="s">
        <v>446</v>
      </c>
      <c r="F80">
        <v>1684925917.3499999</v>
      </c>
      <c r="G80">
        <f t="shared" si="43"/>
        <v>2.9809640471701662E-3</v>
      </c>
      <c r="H80">
        <f t="shared" si="44"/>
        <v>-1.902513554969617</v>
      </c>
      <c r="I80">
        <f t="shared" si="45"/>
        <v>400.01378125000002</v>
      </c>
      <c r="J80">
        <f t="shared" si="46"/>
        <v>408.87419810730711</v>
      </c>
      <c r="K80">
        <f t="shared" si="47"/>
        <v>39.117574137656526</v>
      </c>
      <c r="L80">
        <f t="shared" si="48"/>
        <v>38.26988549672329</v>
      </c>
      <c r="M80">
        <f t="shared" si="49"/>
        <v>0.12812123482919863</v>
      </c>
      <c r="N80">
        <f t="shared" si="50"/>
        <v>3.3595684729462008</v>
      </c>
      <c r="O80">
        <f t="shared" si="51"/>
        <v>0.12546741386646662</v>
      </c>
      <c r="P80">
        <f t="shared" si="52"/>
        <v>7.8650990564714085E-2</v>
      </c>
      <c r="Q80">
        <f t="shared" si="53"/>
        <v>0</v>
      </c>
      <c r="R80">
        <f t="shared" si="54"/>
        <v>28.057123252063736</v>
      </c>
      <c r="S80">
        <f t="shared" si="55"/>
        <v>27.968353125</v>
      </c>
      <c r="T80">
        <f t="shared" si="56"/>
        <v>3.7878441960351985</v>
      </c>
      <c r="U80">
        <f t="shared" si="57"/>
        <v>39.849317249676211</v>
      </c>
      <c r="V80">
        <f t="shared" si="58"/>
        <v>1.5785490904096215</v>
      </c>
      <c r="W80">
        <f t="shared" si="59"/>
        <v>3.9612951974037842</v>
      </c>
      <c r="X80">
        <f t="shared" si="60"/>
        <v>2.2092951056255767</v>
      </c>
      <c r="Y80">
        <f t="shared" si="61"/>
        <v>-131.46051448020432</v>
      </c>
      <c r="Z80">
        <f t="shared" si="62"/>
        <v>139.47340080474879</v>
      </c>
      <c r="AA80">
        <f t="shared" si="63"/>
        <v>9.0812998646830518</v>
      </c>
      <c r="AB80">
        <f t="shared" si="64"/>
        <v>17.094186189227514</v>
      </c>
      <c r="AC80">
        <v>-3.9579965606788003E-2</v>
      </c>
      <c r="AD80">
        <v>4.4431978789045597E-2</v>
      </c>
      <c r="AE80">
        <v>3.3480011457092198</v>
      </c>
      <c r="AF80">
        <v>0</v>
      </c>
      <c r="AG80">
        <v>0</v>
      </c>
      <c r="AH80">
        <f t="shared" si="65"/>
        <v>1</v>
      </c>
      <c r="AI80">
        <f t="shared" si="66"/>
        <v>0</v>
      </c>
      <c r="AJ80">
        <f t="shared" si="67"/>
        <v>50180.440080636283</v>
      </c>
      <c r="AK80" t="s">
        <v>447</v>
      </c>
      <c r="AL80">
        <v>2.3407653846153802</v>
      </c>
      <c r="AM80">
        <v>1.5948</v>
      </c>
      <c r="AN80">
        <f t="shared" si="68"/>
        <v>-0.7459653846153802</v>
      </c>
      <c r="AO80">
        <f t="shared" si="69"/>
        <v>-0.46774854816615263</v>
      </c>
      <c r="AP80">
        <v>-0.67756691601367902</v>
      </c>
      <c r="AQ80" t="s">
        <v>253</v>
      </c>
      <c r="AR80">
        <v>0</v>
      </c>
      <c r="AS80">
        <v>0</v>
      </c>
      <c r="AT80" t="e">
        <f t="shared" si="70"/>
        <v>#DIV/0!</v>
      </c>
      <c r="AU80">
        <v>0.5</v>
      </c>
      <c r="AV80">
        <f t="shared" si="71"/>
        <v>0</v>
      </c>
      <c r="AW80">
        <f t="shared" si="72"/>
        <v>-1.902513554969617</v>
      </c>
      <c r="AX80" t="e">
        <f t="shared" si="73"/>
        <v>#DIV/0!</v>
      </c>
      <c r="AY80" t="e">
        <f t="shared" si="74"/>
        <v>#DIV/0!</v>
      </c>
      <c r="AZ80" t="e">
        <f t="shared" si="75"/>
        <v>#DIV/0!</v>
      </c>
      <c r="BA80" t="e">
        <f t="shared" si="76"/>
        <v>#DIV/0!</v>
      </c>
      <c r="BB80" t="s">
        <v>253</v>
      </c>
      <c r="BC80">
        <v>0</v>
      </c>
      <c r="BD80">
        <f t="shared" si="77"/>
        <v>0</v>
      </c>
      <c r="BE80" t="e">
        <f t="shared" si="78"/>
        <v>#DIV/0!</v>
      </c>
      <c r="BF80">
        <f t="shared" si="79"/>
        <v>1</v>
      </c>
      <c r="BG80">
        <f t="shared" si="80"/>
        <v>0</v>
      </c>
      <c r="BH80">
        <f t="shared" si="81"/>
        <v>-2.1379008099984143</v>
      </c>
      <c r="BI80">
        <f t="shared" si="82"/>
        <v>0</v>
      </c>
      <c r="BJ80">
        <f t="shared" si="83"/>
        <v>0</v>
      </c>
      <c r="BK80">
        <f t="shared" si="84"/>
        <v>0</v>
      </c>
      <c r="BL80">
        <f t="shared" si="85"/>
        <v>0</v>
      </c>
      <c r="BM80">
        <v>0.71228603259476697</v>
      </c>
      <c r="BN80">
        <v>0.5</v>
      </c>
      <c r="BO80" t="s">
        <v>254</v>
      </c>
      <c r="BP80">
        <v>1684925917.3499999</v>
      </c>
      <c r="BQ80">
        <v>400.01378125000002</v>
      </c>
      <c r="BR80">
        <v>399.91262499999999</v>
      </c>
      <c r="BS80">
        <v>16.499693749999999</v>
      </c>
      <c r="BT80">
        <v>16.08204375</v>
      </c>
      <c r="BU80">
        <v>500.00365625000001</v>
      </c>
      <c r="BV80">
        <v>95.471387500000006</v>
      </c>
      <c r="BW80">
        <v>0.20003006249999999</v>
      </c>
      <c r="BX80">
        <v>28.738409375</v>
      </c>
      <c r="BY80">
        <v>27.968353125</v>
      </c>
      <c r="BZ80">
        <v>999.9</v>
      </c>
      <c r="CA80">
        <v>9997.65625</v>
      </c>
      <c r="CB80">
        <v>0</v>
      </c>
      <c r="CC80">
        <v>70.315799999999996</v>
      </c>
      <c r="CD80">
        <v>0</v>
      </c>
      <c r="CE80">
        <v>0</v>
      </c>
      <c r="CF80">
        <v>0</v>
      </c>
      <c r="CG80">
        <v>0</v>
      </c>
      <c r="CH80">
        <v>2.3196906249999998</v>
      </c>
      <c r="CI80">
        <v>0</v>
      </c>
      <c r="CJ80">
        <v>-12.740981250000001</v>
      </c>
      <c r="CK80">
        <v>-1.2290593750000001</v>
      </c>
      <c r="CL80">
        <v>37.804343750000001</v>
      </c>
      <c r="CM80">
        <v>42.1424375</v>
      </c>
      <c r="CN80">
        <v>39.999906250000002</v>
      </c>
      <c r="CO80">
        <v>40.767406250000001</v>
      </c>
      <c r="CP80">
        <v>38.488156250000003</v>
      </c>
      <c r="CQ80">
        <v>0</v>
      </c>
      <c r="CR80">
        <v>0</v>
      </c>
      <c r="CS80">
        <v>0</v>
      </c>
      <c r="CT80">
        <v>59.400000095367403</v>
      </c>
      <c r="CU80">
        <v>2.3407653846153802</v>
      </c>
      <c r="CV80">
        <v>0.18572649589932</v>
      </c>
      <c r="CW80">
        <v>1.8487487260497399</v>
      </c>
      <c r="CX80">
        <v>-12.770326923076899</v>
      </c>
      <c r="CY80">
        <v>15</v>
      </c>
      <c r="CZ80">
        <v>1684921956.5999999</v>
      </c>
      <c r="DA80" t="s">
        <v>255</v>
      </c>
      <c r="DB80">
        <v>2</v>
      </c>
      <c r="DC80">
        <v>-3.738</v>
      </c>
      <c r="DD80">
        <v>0.36899999999999999</v>
      </c>
      <c r="DE80">
        <v>402</v>
      </c>
      <c r="DF80">
        <v>15</v>
      </c>
      <c r="DG80">
        <v>1.62</v>
      </c>
      <c r="DH80">
        <v>0.39</v>
      </c>
      <c r="DI80">
        <v>0.102904703773585</v>
      </c>
      <c r="DJ80">
        <v>-2.9917690372473799E-2</v>
      </c>
      <c r="DK80">
        <v>0.108722053773016</v>
      </c>
      <c r="DL80">
        <v>1</v>
      </c>
      <c r="DM80">
        <v>2.3046295454545498</v>
      </c>
      <c r="DN80">
        <v>0.34033368653240698</v>
      </c>
      <c r="DO80">
        <v>0.18988971270372301</v>
      </c>
      <c r="DP80">
        <v>1</v>
      </c>
      <c r="DQ80">
        <v>0.41490964150943399</v>
      </c>
      <c r="DR80">
        <v>2.03307305273304E-2</v>
      </c>
      <c r="DS80">
        <v>7.32899230401009E-3</v>
      </c>
      <c r="DT80">
        <v>1</v>
      </c>
      <c r="DU80">
        <v>3</v>
      </c>
      <c r="DV80">
        <v>3</v>
      </c>
      <c r="DW80" t="s">
        <v>256</v>
      </c>
      <c r="DX80">
        <v>100</v>
      </c>
      <c r="DY80">
        <v>100</v>
      </c>
      <c r="DZ80">
        <v>-3.738</v>
      </c>
      <c r="EA80">
        <v>0.36899999999999999</v>
      </c>
      <c r="EB80">
        <v>2</v>
      </c>
      <c r="EC80">
        <v>515.31100000000004</v>
      </c>
      <c r="ED80">
        <v>420.03</v>
      </c>
      <c r="EE80">
        <v>29.275600000000001</v>
      </c>
      <c r="EF80">
        <v>29.9937</v>
      </c>
      <c r="EG80">
        <v>30.0001</v>
      </c>
      <c r="EH80">
        <v>30.139299999999999</v>
      </c>
      <c r="EI80">
        <v>30.169899999999998</v>
      </c>
      <c r="EJ80">
        <v>20.090499999999999</v>
      </c>
      <c r="EK80">
        <v>26.7332</v>
      </c>
      <c r="EL80">
        <v>0</v>
      </c>
      <c r="EM80">
        <v>29.2654</v>
      </c>
      <c r="EN80">
        <v>399.79899999999998</v>
      </c>
      <c r="EO80">
        <v>16.163</v>
      </c>
      <c r="EP80">
        <v>100.47499999999999</v>
      </c>
      <c r="EQ80">
        <v>90.316999999999993</v>
      </c>
    </row>
    <row r="81" spans="1:147" x14ac:dyDescent="0.3">
      <c r="A81">
        <v>65</v>
      </c>
      <c r="B81">
        <v>1684925985.5999999</v>
      </c>
      <c r="C81">
        <v>3960.3999998569502</v>
      </c>
      <c r="D81" t="s">
        <v>448</v>
      </c>
      <c r="E81" t="s">
        <v>449</v>
      </c>
      <c r="F81">
        <v>1684925977.3531201</v>
      </c>
      <c r="G81">
        <f t="shared" ref="G81:G94" si="86">BU81*AH81*(BS81-BT81)/(100*BM81*(1000-AH81*BS81))</f>
        <v>2.3049362751198367E-3</v>
      </c>
      <c r="H81">
        <f t="shared" ref="H81:H94" si="87">BU81*AH81*(BR81-BQ81*(1000-AH81*BT81)/(1000-AH81*BS81))/(100*BM81)</f>
        <v>-1.887014980628567</v>
      </c>
      <c r="I81">
        <f t="shared" ref="I81:I112" si="88">BQ81 - IF(AH81&gt;1, H81*BM81*100/(AJ81*CA81), 0)</f>
        <v>400.01925</v>
      </c>
      <c r="J81">
        <f t="shared" ref="J81:J112" si="89">((P81-G81/2)*I81-H81)/(P81+G81/2)</f>
        <v>415.60896676615056</v>
      </c>
      <c r="K81">
        <f t="shared" ref="K81:K112" si="90">J81*(BV81+BW81)/1000</f>
        <v>39.763359335222766</v>
      </c>
      <c r="L81">
        <f t="shared" ref="L81:L94" si="91">(BQ81 - IF(AH81&gt;1, H81*BM81*100/(AJ81*CA81), 0))*(BV81+BW81)/1000</f>
        <v>38.271814254927165</v>
      </c>
      <c r="M81">
        <f t="shared" ref="M81:M112" si="92">2/((1/O81-1/N81)+SIGN(O81)*SQRT((1/O81-1/N81)*(1/O81-1/N81) + 4*BN81/((BN81+1)*(BN81+1))*(2*1/O81*1/N81-1/N81*1/N81)))</f>
        <v>9.8549994533863858E-2</v>
      </c>
      <c r="N81">
        <f t="shared" ref="N81:N94" si="93">AE81+AD81*BM81+AC81*BM81*BM81</f>
        <v>3.3597518343912629</v>
      </c>
      <c r="O81">
        <f t="shared" ref="O81:O94" si="94">G81*(1000-(1000*0.61365*EXP(17.502*S81/(240.97+S81))/(BV81+BW81)+BS81)/2)/(1000*0.61365*EXP(17.502*S81/(240.97+S81))/(BV81+BW81)-BS81)</f>
        <v>9.6971790801699639E-2</v>
      </c>
      <c r="P81">
        <f t="shared" ref="P81:P94" si="95">1/((BN81+1)/(M81/1.6)+1/(N81/1.37)) + BN81/((BN81+1)/(M81/1.6) + BN81/(N81/1.37))</f>
        <v>6.0747059290199495E-2</v>
      </c>
      <c r="Q81">
        <f t="shared" ref="Q81:Q94" si="96">(BJ81*BL81)</f>
        <v>0</v>
      </c>
      <c r="R81">
        <f t="shared" ref="R81:R112" si="97">(BX81+(Q81+2*0.95*0.0000000567*(((BX81+$B$7)+273)^4-(BX81+273)^4)-44100*G81)/(1.84*29.3*N81+8*0.95*0.0000000567*(BX81+273)^3))</f>
        <v>28.25440149630623</v>
      </c>
      <c r="S81">
        <f t="shared" ref="S81:S112" si="98">($C$7*BY81+$D$7*BZ81+$E$7*R81)</f>
        <v>28.039240625000001</v>
      </c>
      <c r="T81">
        <f t="shared" ref="T81:T112" si="99">0.61365*EXP(17.502*S81/(240.97+S81))</f>
        <v>3.8035293985035592</v>
      </c>
      <c r="U81">
        <f t="shared" ref="U81:U112" si="100">(V81/W81*100)</f>
        <v>40.128736048823143</v>
      </c>
      <c r="V81">
        <f t="shared" ref="V81:V94" si="101">BS81*(BV81+BW81)/1000</f>
        <v>1.5935604594838588</v>
      </c>
      <c r="W81">
        <f t="shared" ref="W81:W94" si="102">0.61365*EXP(17.502*BX81/(240.97+BX81))</f>
        <v>3.9711204896786008</v>
      </c>
      <c r="X81">
        <f t="shared" ref="X81:X94" si="103">(T81-BS81*(BV81+BW81)/1000)</f>
        <v>2.2099689390197002</v>
      </c>
      <c r="Y81">
        <f t="shared" ref="Y81:Y94" si="104">(-G81*44100)</f>
        <v>-101.6476897327848</v>
      </c>
      <c r="Z81">
        <f t="shared" ref="Z81:Z94" si="105">2*29.3*N81*0.92*(BX81-S81)</f>
        <v>134.38161108471087</v>
      </c>
      <c r="AA81">
        <f t="shared" ref="AA81:AA94" si="106">2*0.95*0.0000000567*(((BX81+$B$7)+273)^4-(S81+273)^4)</f>
        <v>8.7542372248388656</v>
      </c>
      <c r="AB81">
        <f t="shared" ref="AB81:AB112" si="107">Q81+AA81+Y81+Z81</f>
        <v>41.488158576764931</v>
      </c>
      <c r="AC81">
        <v>-3.9582678441524202E-2</v>
      </c>
      <c r="AD81">
        <v>4.4435024183694397E-2</v>
      </c>
      <c r="AE81">
        <v>3.34818371432269</v>
      </c>
      <c r="AF81">
        <v>0</v>
      </c>
      <c r="AG81">
        <v>0</v>
      </c>
      <c r="AH81">
        <f t="shared" ref="AH81:AH94" si="108">IF(AF81*$H$13&gt;=AJ81,1,(AJ81/(AJ81-AF81*$H$13)))</f>
        <v>1</v>
      </c>
      <c r="AI81">
        <f t="shared" ref="AI81:AI112" si="109">(AH81-1)*100</f>
        <v>0</v>
      </c>
      <c r="AJ81">
        <f t="shared" ref="AJ81:AJ94" si="110">MAX(0,($B$13+$C$13*CA81)/(1+$D$13*CA81)*BV81/(BX81+273)*$E$13)</f>
        <v>50176.709060153335</v>
      </c>
      <c r="AK81" t="s">
        <v>450</v>
      </c>
      <c r="AL81">
        <v>2.3167384615384599</v>
      </c>
      <c r="AM81">
        <v>2.7819400000000001</v>
      </c>
      <c r="AN81">
        <f t="shared" ref="AN81:AN112" si="111">AM81-AL81</f>
        <v>0.46520153846154022</v>
      </c>
      <c r="AO81">
        <f t="shared" ref="AO81:AO112" si="112">AN81/AM81</f>
        <v>0.16722198841870789</v>
      </c>
      <c r="AP81">
        <v>-0.67204720699940701</v>
      </c>
      <c r="AQ81" t="s">
        <v>253</v>
      </c>
      <c r="AR81">
        <v>0</v>
      </c>
      <c r="AS81">
        <v>0</v>
      </c>
      <c r="AT81" t="e">
        <f t="shared" ref="AT81:AT112" si="113">1-AR81/AS81</f>
        <v>#DIV/0!</v>
      </c>
      <c r="AU81">
        <v>0.5</v>
      </c>
      <c r="AV81">
        <f t="shared" ref="AV81:AV94" si="114">BJ81</f>
        <v>0</v>
      </c>
      <c r="AW81">
        <f t="shared" ref="AW81:AW94" si="115">H81</f>
        <v>-1.887014980628567</v>
      </c>
      <c r="AX81" t="e">
        <f t="shared" ref="AX81:AX94" si="116">AT81*AU81*AV81</f>
        <v>#DIV/0!</v>
      </c>
      <c r="AY81" t="e">
        <f t="shared" ref="AY81:AY94" si="117">BD81/AS81</f>
        <v>#DIV/0!</v>
      </c>
      <c r="AZ81" t="e">
        <f t="shared" ref="AZ81:AZ94" si="118">(AW81-AP81)/AV81</f>
        <v>#DIV/0!</v>
      </c>
      <c r="BA81" t="e">
        <f t="shared" ref="BA81:BA94" si="119">(AM81-AS81)/AS81</f>
        <v>#DIV/0!</v>
      </c>
      <c r="BB81" t="s">
        <v>253</v>
      </c>
      <c r="BC81">
        <v>0</v>
      </c>
      <c r="BD81">
        <f t="shared" ref="BD81:BD112" si="120">AS81-BC81</f>
        <v>0</v>
      </c>
      <c r="BE81" t="e">
        <f t="shared" ref="BE81:BE94" si="121">(AS81-AR81)/(AS81-BC81)</f>
        <v>#DIV/0!</v>
      </c>
      <c r="BF81">
        <f t="shared" ref="BF81:BF94" si="122">(AM81-AS81)/(AM81-BC81)</f>
        <v>1</v>
      </c>
      <c r="BG81">
        <f t="shared" ref="BG81:BG94" si="123">(AS81-AR81)/(AS81-AL81)</f>
        <v>0</v>
      </c>
      <c r="BH81">
        <f t="shared" ref="BH81:BH94" si="124">(AM81-AS81)/(AM81-AL81)</f>
        <v>5.9800748062874094</v>
      </c>
      <c r="BI81">
        <f t="shared" ref="BI81:BI94" si="125">$B$11*CB81+$C$11*CC81+$F$11*CD81</f>
        <v>0</v>
      </c>
      <c r="BJ81">
        <f t="shared" ref="BJ81:BJ112" si="126">BI81*BK81</f>
        <v>0</v>
      </c>
      <c r="BK81">
        <f t="shared" ref="BK81:BK94" si="127">($B$11*$D$9+$C$11*$D$9+$F$11*((CQ81+CI81)/MAX(CQ81+CI81+CR81, 0.1)*$I$9+CR81/MAX(CQ81+CI81+CR81, 0.1)*$J$9))/($B$11+$C$11+$F$11)</f>
        <v>0</v>
      </c>
      <c r="BL81">
        <f t="shared" ref="BL81:BL94" si="128">($B$11*$K$9+$C$11*$K$9+$F$11*((CQ81+CI81)/MAX(CQ81+CI81+CR81, 0.1)*$P$9+CR81/MAX(CQ81+CI81+CR81, 0.1)*$Q$9))/($B$11+$C$11+$F$11)</f>
        <v>0</v>
      </c>
      <c r="BM81">
        <v>0.71228603259476697</v>
      </c>
      <c r="BN81">
        <v>0.5</v>
      </c>
      <c r="BO81" t="s">
        <v>254</v>
      </c>
      <c r="BP81">
        <v>1684925977.3531201</v>
      </c>
      <c r="BQ81">
        <v>400.01925</v>
      </c>
      <c r="BR81">
        <v>399.88178125000002</v>
      </c>
      <c r="BS81">
        <v>16.655987499999998</v>
      </c>
      <c r="BT81">
        <v>16.33310625</v>
      </c>
      <c r="BU81">
        <v>500.00690624999999</v>
      </c>
      <c r="BV81">
        <v>95.474946875000001</v>
      </c>
      <c r="BW81">
        <v>0.19998440625</v>
      </c>
      <c r="BX81">
        <v>28.781143749999998</v>
      </c>
      <c r="BY81">
        <v>28.039240625000001</v>
      </c>
      <c r="BZ81">
        <v>999.9</v>
      </c>
      <c r="CA81">
        <v>9997.96875</v>
      </c>
      <c r="CB81">
        <v>0</v>
      </c>
      <c r="CC81">
        <v>70.315799999999996</v>
      </c>
      <c r="CD81">
        <v>0</v>
      </c>
      <c r="CE81">
        <v>0</v>
      </c>
      <c r="CF81">
        <v>0</v>
      </c>
      <c r="CG81">
        <v>0</v>
      </c>
      <c r="CH81">
        <v>2.32175625</v>
      </c>
      <c r="CI81">
        <v>0</v>
      </c>
      <c r="CJ81">
        <v>-13.954590625</v>
      </c>
      <c r="CK81">
        <v>-1.444615625</v>
      </c>
      <c r="CL81">
        <v>37.5895625</v>
      </c>
      <c r="CM81">
        <v>41.980312499999997</v>
      </c>
      <c r="CN81">
        <v>39.784875</v>
      </c>
      <c r="CO81">
        <v>40.621062500000001</v>
      </c>
      <c r="CP81">
        <v>38.296500000000002</v>
      </c>
      <c r="CQ81">
        <v>0</v>
      </c>
      <c r="CR81">
        <v>0</v>
      </c>
      <c r="CS81">
        <v>0</v>
      </c>
      <c r="CT81">
        <v>59.400000095367403</v>
      </c>
      <c r="CU81">
        <v>2.3167384615384599</v>
      </c>
      <c r="CV81">
        <v>-4.77538521546041E-2</v>
      </c>
      <c r="CW81">
        <v>-1.7188205043546001</v>
      </c>
      <c r="CX81">
        <v>-13.959173076923101</v>
      </c>
      <c r="CY81">
        <v>15</v>
      </c>
      <c r="CZ81">
        <v>1684921956.5999999</v>
      </c>
      <c r="DA81" t="s">
        <v>255</v>
      </c>
      <c r="DB81">
        <v>2</v>
      </c>
      <c r="DC81">
        <v>-3.738</v>
      </c>
      <c r="DD81">
        <v>0.36899999999999999</v>
      </c>
      <c r="DE81">
        <v>402</v>
      </c>
      <c r="DF81">
        <v>15</v>
      </c>
      <c r="DG81">
        <v>1.62</v>
      </c>
      <c r="DH81">
        <v>0.39</v>
      </c>
      <c r="DI81">
        <v>0.12391921981132099</v>
      </c>
      <c r="DJ81">
        <v>0.119342617137385</v>
      </c>
      <c r="DK81">
        <v>9.2296342008657897E-2</v>
      </c>
      <c r="DL81">
        <v>1</v>
      </c>
      <c r="DM81">
        <v>2.3069704545454499</v>
      </c>
      <c r="DN81">
        <v>-0.108691271235947</v>
      </c>
      <c r="DO81">
        <v>0.177951366670204</v>
      </c>
      <c r="DP81">
        <v>1</v>
      </c>
      <c r="DQ81">
        <v>0.32195754716981101</v>
      </c>
      <c r="DR81">
        <v>7.32167000004595E-3</v>
      </c>
      <c r="DS81">
        <v>4.0983619395311699E-3</v>
      </c>
      <c r="DT81">
        <v>1</v>
      </c>
      <c r="DU81">
        <v>3</v>
      </c>
      <c r="DV81">
        <v>3</v>
      </c>
      <c r="DW81" t="s">
        <v>256</v>
      </c>
      <c r="DX81">
        <v>100</v>
      </c>
      <c r="DY81">
        <v>100</v>
      </c>
      <c r="DZ81">
        <v>-3.738</v>
      </c>
      <c r="EA81">
        <v>0.36899999999999999</v>
      </c>
      <c r="EB81">
        <v>2</v>
      </c>
      <c r="EC81">
        <v>515.33100000000002</v>
      </c>
      <c r="ED81">
        <v>420.42200000000003</v>
      </c>
      <c r="EE81">
        <v>28.726400000000002</v>
      </c>
      <c r="EF81">
        <v>29.991099999999999</v>
      </c>
      <c r="EG81">
        <v>30.0001</v>
      </c>
      <c r="EH81">
        <v>30.1419</v>
      </c>
      <c r="EI81">
        <v>30.172499999999999</v>
      </c>
      <c r="EJ81">
        <v>20.094999999999999</v>
      </c>
      <c r="EK81">
        <v>25.567699999999999</v>
      </c>
      <c r="EL81">
        <v>0</v>
      </c>
      <c r="EM81">
        <v>28.7439</v>
      </c>
      <c r="EN81">
        <v>399.964</v>
      </c>
      <c r="EO81">
        <v>16.333600000000001</v>
      </c>
      <c r="EP81">
        <v>100.47499999999999</v>
      </c>
      <c r="EQ81">
        <v>90.316000000000003</v>
      </c>
    </row>
    <row r="82" spans="1:147" x14ac:dyDescent="0.3">
      <c r="A82">
        <v>66</v>
      </c>
      <c r="B82">
        <v>1684926045.5999999</v>
      </c>
      <c r="C82">
        <v>4020.3999998569502</v>
      </c>
      <c r="D82" t="s">
        <v>451</v>
      </c>
      <c r="E82" t="s">
        <v>452</v>
      </c>
      <c r="F82">
        <v>1684926037.3531201</v>
      </c>
      <c r="G82">
        <f t="shared" si="86"/>
        <v>1.9569914250607908E-3</v>
      </c>
      <c r="H82">
        <f t="shared" si="87"/>
        <v>-1.2621039595560459</v>
      </c>
      <c r="I82">
        <f t="shared" si="88"/>
        <v>399.99971875</v>
      </c>
      <c r="J82">
        <f t="shared" si="89"/>
        <v>409.10767101840531</v>
      </c>
      <c r="K82">
        <f t="shared" si="90"/>
        <v>39.141494298833642</v>
      </c>
      <c r="L82">
        <f t="shared" si="91"/>
        <v>38.270088341325213</v>
      </c>
      <c r="M82">
        <f t="shared" si="92"/>
        <v>8.3611925339518417E-2</v>
      </c>
      <c r="N82">
        <f t="shared" si="93"/>
        <v>3.360306047634511</v>
      </c>
      <c r="O82">
        <f t="shared" si="94"/>
        <v>8.2473108278047269E-2</v>
      </c>
      <c r="P82">
        <f t="shared" si="95"/>
        <v>5.1646718584896653E-2</v>
      </c>
      <c r="Q82">
        <f t="shared" si="96"/>
        <v>0</v>
      </c>
      <c r="R82">
        <f t="shared" si="97"/>
        <v>28.251135125034295</v>
      </c>
      <c r="S82">
        <f t="shared" si="98"/>
        <v>27.996965625000001</v>
      </c>
      <c r="T82">
        <f t="shared" si="99"/>
        <v>3.794168448318922</v>
      </c>
      <c r="U82">
        <f t="shared" si="100"/>
        <v>40.175084114562068</v>
      </c>
      <c r="V82">
        <f t="shared" si="101"/>
        <v>1.5877580161238849</v>
      </c>
      <c r="W82">
        <f t="shared" si="102"/>
        <v>3.9520963082399074</v>
      </c>
      <c r="X82">
        <f t="shared" si="103"/>
        <v>2.2064104321950371</v>
      </c>
      <c r="Y82">
        <f t="shared" si="104"/>
        <v>-86.303321845180875</v>
      </c>
      <c r="Z82">
        <f t="shared" si="105"/>
        <v>127.05714085456395</v>
      </c>
      <c r="AA82">
        <f t="shared" si="106"/>
        <v>8.270569723719559</v>
      </c>
      <c r="AB82">
        <f t="shared" si="107"/>
        <v>49.02438873310264</v>
      </c>
      <c r="AC82">
        <v>-3.95908784000195E-2</v>
      </c>
      <c r="AD82">
        <v>4.44442293554611E-2</v>
      </c>
      <c r="AE82">
        <v>3.3487355311110201</v>
      </c>
      <c r="AF82">
        <v>0</v>
      </c>
      <c r="AG82">
        <v>0</v>
      </c>
      <c r="AH82">
        <f t="shared" si="108"/>
        <v>1</v>
      </c>
      <c r="AI82">
        <f t="shared" si="109"/>
        <v>0</v>
      </c>
      <c r="AJ82">
        <f t="shared" si="110"/>
        <v>50200.465454136422</v>
      </c>
      <c r="AK82" t="s">
        <v>453</v>
      </c>
      <c r="AL82">
        <v>2.4002653846153801</v>
      </c>
      <c r="AM82">
        <v>1.9188000000000001</v>
      </c>
      <c r="AN82">
        <f t="shared" si="111"/>
        <v>-0.48146538461538002</v>
      </c>
      <c r="AO82">
        <f t="shared" si="112"/>
        <v>-0.25092004618270797</v>
      </c>
      <c r="AP82">
        <v>-0.44948951103701901</v>
      </c>
      <c r="AQ82" t="s">
        <v>253</v>
      </c>
      <c r="AR82">
        <v>0</v>
      </c>
      <c r="AS82">
        <v>0</v>
      </c>
      <c r="AT82" t="e">
        <f t="shared" si="113"/>
        <v>#DIV/0!</v>
      </c>
      <c r="AU82">
        <v>0.5</v>
      </c>
      <c r="AV82">
        <f t="shared" si="114"/>
        <v>0</v>
      </c>
      <c r="AW82">
        <f t="shared" si="115"/>
        <v>-1.2621039595560459</v>
      </c>
      <c r="AX82" t="e">
        <f t="shared" si="116"/>
        <v>#DIV/0!</v>
      </c>
      <c r="AY82" t="e">
        <f t="shared" si="117"/>
        <v>#DIV/0!</v>
      </c>
      <c r="AZ82" t="e">
        <f t="shared" si="118"/>
        <v>#DIV/0!</v>
      </c>
      <c r="BA82" t="e">
        <f t="shared" si="119"/>
        <v>#DIV/0!</v>
      </c>
      <c r="BB82" t="s">
        <v>253</v>
      </c>
      <c r="BC82">
        <v>0</v>
      </c>
      <c r="BD82">
        <f t="shared" si="120"/>
        <v>0</v>
      </c>
      <c r="BE82" t="e">
        <f t="shared" si="121"/>
        <v>#DIV/0!</v>
      </c>
      <c r="BF82">
        <f t="shared" si="122"/>
        <v>1</v>
      </c>
      <c r="BG82">
        <f t="shared" si="123"/>
        <v>0</v>
      </c>
      <c r="BH82">
        <f t="shared" si="124"/>
        <v>-3.9853332374721786</v>
      </c>
      <c r="BI82">
        <f t="shared" si="125"/>
        <v>0</v>
      </c>
      <c r="BJ82">
        <f t="shared" si="126"/>
        <v>0</v>
      </c>
      <c r="BK82">
        <f t="shared" si="127"/>
        <v>0</v>
      </c>
      <c r="BL82">
        <f t="shared" si="128"/>
        <v>0</v>
      </c>
      <c r="BM82">
        <v>0.71228603259476697</v>
      </c>
      <c r="BN82">
        <v>0.5</v>
      </c>
      <c r="BO82" t="s">
        <v>254</v>
      </c>
      <c r="BP82">
        <v>1684926037.3531201</v>
      </c>
      <c r="BQ82">
        <v>399.99971875</v>
      </c>
      <c r="BR82">
        <v>399.93143750000002</v>
      </c>
      <c r="BS82">
        <v>16.595278125</v>
      </c>
      <c r="BT82">
        <v>16.321115625000001</v>
      </c>
      <c r="BU82">
        <v>499.99721875</v>
      </c>
      <c r="BV82">
        <v>95.475328125000004</v>
      </c>
      <c r="BW82">
        <v>0.19996</v>
      </c>
      <c r="BX82">
        <v>28.698315624999999</v>
      </c>
      <c r="BY82">
        <v>27.996965625000001</v>
      </c>
      <c r="BZ82">
        <v>999.9</v>
      </c>
      <c r="CA82">
        <v>10000</v>
      </c>
      <c r="CB82">
        <v>0</v>
      </c>
      <c r="CC82">
        <v>70.332518750000006</v>
      </c>
      <c r="CD82">
        <v>0</v>
      </c>
      <c r="CE82">
        <v>0</v>
      </c>
      <c r="CF82">
        <v>0</v>
      </c>
      <c r="CG82">
        <v>0</v>
      </c>
      <c r="CH82">
        <v>2.383228125</v>
      </c>
      <c r="CI82">
        <v>0</v>
      </c>
      <c r="CJ82">
        <v>-14.73453125</v>
      </c>
      <c r="CK82">
        <v>-1.570840625</v>
      </c>
      <c r="CL82">
        <v>37.390500000000003</v>
      </c>
      <c r="CM82">
        <v>41.804250000000003</v>
      </c>
      <c r="CN82">
        <v>39.581687500000001</v>
      </c>
      <c r="CO82">
        <v>40.460625</v>
      </c>
      <c r="CP82">
        <v>38.117125000000001</v>
      </c>
      <c r="CQ82">
        <v>0</v>
      </c>
      <c r="CR82">
        <v>0</v>
      </c>
      <c r="CS82">
        <v>0</v>
      </c>
      <c r="CT82">
        <v>59.400000095367403</v>
      </c>
      <c r="CU82">
        <v>2.4002653846153801</v>
      </c>
      <c r="CV82">
        <v>-0.36340854071093698</v>
      </c>
      <c r="CW82">
        <v>0.31874871043613601</v>
      </c>
      <c r="CX82">
        <v>-14.784423076923099</v>
      </c>
      <c r="CY82">
        <v>15</v>
      </c>
      <c r="CZ82">
        <v>1684921956.5999999</v>
      </c>
      <c r="DA82" t="s">
        <v>255</v>
      </c>
      <c r="DB82">
        <v>2</v>
      </c>
      <c r="DC82">
        <v>-3.738</v>
      </c>
      <c r="DD82">
        <v>0.36899999999999999</v>
      </c>
      <c r="DE82">
        <v>402</v>
      </c>
      <c r="DF82">
        <v>15</v>
      </c>
      <c r="DG82">
        <v>1.62</v>
      </c>
      <c r="DH82">
        <v>0.39</v>
      </c>
      <c r="DI82">
        <v>6.8954164716981098E-2</v>
      </c>
      <c r="DJ82">
        <v>7.0653843849997497E-2</v>
      </c>
      <c r="DK82">
        <v>8.2147639500148695E-2</v>
      </c>
      <c r="DL82">
        <v>1</v>
      </c>
      <c r="DM82">
        <v>2.3795318181818201</v>
      </c>
      <c r="DN82">
        <v>0.15001874633859399</v>
      </c>
      <c r="DO82">
        <v>0.238512955406398</v>
      </c>
      <c r="DP82">
        <v>1</v>
      </c>
      <c r="DQ82">
        <v>0.27838090566037699</v>
      </c>
      <c r="DR82">
        <v>-4.4175315574265302E-2</v>
      </c>
      <c r="DS82">
        <v>6.2498268572670898E-3</v>
      </c>
      <c r="DT82">
        <v>1</v>
      </c>
      <c r="DU82">
        <v>3</v>
      </c>
      <c r="DV82">
        <v>3</v>
      </c>
      <c r="DW82" t="s">
        <v>256</v>
      </c>
      <c r="DX82">
        <v>100</v>
      </c>
      <c r="DY82">
        <v>100</v>
      </c>
      <c r="DZ82">
        <v>-3.738</v>
      </c>
      <c r="EA82">
        <v>0.36899999999999999</v>
      </c>
      <c r="EB82">
        <v>2</v>
      </c>
      <c r="EC82">
        <v>515.22500000000002</v>
      </c>
      <c r="ED82">
        <v>420.565</v>
      </c>
      <c r="EE82">
        <v>28.5961</v>
      </c>
      <c r="EF82">
        <v>29.9937</v>
      </c>
      <c r="EG82">
        <v>30</v>
      </c>
      <c r="EH82">
        <v>30.144500000000001</v>
      </c>
      <c r="EI82">
        <v>30.175000000000001</v>
      </c>
      <c r="EJ82">
        <v>20.0916</v>
      </c>
      <c r="EK82">
        <v>25.567699999999999</v>
      </c>
      <c r="EL82">
        <v>0</v>
      </c>
      <c r="EM82">
        <v>28.581600000000002</v>
      </c>
      <c r="EN82">
        <v>399.86</v>
      </c>
      <c r="EO82">
        <v>16.286300000000001</v>
      </c>
      <c r="EP82">
        <v>100.477</v>
      </c>
      <c r="EQ82">
        <v>90.312200000000004</v>
      </c>
    </row>
    <row r="83" spans="1:147" x14ac:dyDescent="0.3">
      <c r="A83">
        <v>67</v>
      </c>
      <c r="B83">
        <v>1684926105.5999999</v>
      </c>
      <c r="C83">
        <v>4080.3999998569502</v>
      </c>
      <c r="D83" t="s">
        <v>454</v>
      </c>
      <c r="E83" t="s">
        <v>455</v>
      </c>
      <c r="F83">
        <v>1684926097.3656199</v>
      </c>
      <c r="G83">
        <f t="shared" si="86"/>
        <v>1.6607375518419157E-3</v>
      </c>
      <c r="H83">
        <f t="shared" si="87"/>
        <v>-1.1705910708335032</v>
      </c>
      <c r="I83">
        <f t="shared" si="88"/>
        <v>400.00324999999998</v>
      </c>
      <c r="J83">
        <f t="shared" si="89"/>
        <v>411.36465169418534</v>
      </c>
      <c r="K83">
        <f t="shared" si="90"/>
        <v>39.356348580705003</v>
      </c>
      <c r="L83">
        <f t="shared" si="91"/>
        <v>38.269373111130172</v>
      </c>
      <c r="M83">
        <f t="shared" si="92"/>
        <v>7.0670410124694369E-2</v>
      </c>
      <c r="N83">
        <f t="shared" si="93"/>
        <v>3.3612763834191597</v>
      </c>
      <c r="O83">
        <f t="shared" si="94"/>
        <v>6.9855222622659127E-2</v>
      </c>
      <c r="P83">
        <f t="shared" si="95"/>
        <v>4.3731971886570471E-2</v>
      </c>
      <c r="Q83">
        <f t="shared" si="96"/>
        <v>0</v>
      </c>
      <c r="R83">
        <f t="shared" si="97"/>
        <v>28.280993154122569</v>
      </c>
      <c r="S83">
        <f t="shared" si="98"/>
        <v>27.991646875000001</v>
      </c>
      <c r="T83">
        <f t="shared" si="99"/>
        <v>3.7929921425872983</v>
      </c>
      <c r="U83">
        <f t="shared" si="100"/>
        <v>40.126888323833676</v>
      </c>
      <c r="V83">
        <f t="shared" si="101"/>
        <v>1.5823680183659397</v>
      </c>
      <c r="W83">
        <f t="shared" si="102"/>
        <v>3.9434107264830698</v>
      </c>
      <c r="X83">
        <f t="shared" si="103"/>
        <v>2.2106241242213587</v>
      </c>
      <c r="Y83">
        <f t="shared" si="104"/>
        <v>-73.238526036228478</v>
      </c>
      <c r="Z83">
        <f t="shared" si="105"/>
        <v>121.18401711690521</v>
      </c>
      <c r="AA83">
        <f t="shared" si="106"/>
        <v>7.8842929085755236</v>
      </c>
      <c r="AB83">
        <f t="shared" si="107"/>
        <v>55.829783989252249</v>
      </c>
      <c r="AC83">
        <v>-3.96052365005767E-2</v>
      </c>
      <c r="AD83">
        <v>4.4460347581175397E-2</v>
      </c>
      <c r="AE83">
        <v>3.3497016707109299</v>
      </c>
      <c r="AF83">
        <v>0</v>
      </c>
      <c r="AG83">
        <v>0</v>
      </c>
      <c r="AH83">
        <f t="shared" si="108"/>
        <v>1</v>
      </c>
      <c r="AI83">
        <f t="shared" si="109"/>
        <v>0</v>
      </c>
      <c r="AJ83">
        <f t="shared" si="110"/>
        <v>50224.183174858248</v>
      </c>
      <c r="AK83" t="s">
        <v>456</v>
      </c>
      <c r="AL83">
        <v>2.3223961538461499</v>
      </c>
      <c r="AM83">
        <v>2.0397599999999998</v>
      </c>
      <c r="AN83">
        <f t="shared" si="111"/>
        <v>-0.28263615384615015</v>
      </c>
      <c r="AO83">
        <f t="shared" si="112"/>
        <v>-0.1385634358189935</v>
      </c>
      <c r="AP83">
        <v>-0.41689783481728598</v>
      </c>
      <c r="AQ83" t="s">
        <v>253</v>
      </c>
      <c r="AR83">
        <v>0</v>
      </c>
      <c r="AS83">
        <v>0</v>
      </c>
      <c r="AT83" t="e">
        <f t="shared" si="113"/>
        <v>#DIV/0!</v>
      </c>
      <c r="AU83">
        <v>0.5</v>
      </c>
      <c r="AV83">
        <f t="shared" si="114"/>
        <v>0</v>
      </c>
      <c r="AW83">
        <f t="shared" si="115"/>
        <v>-1.1705910708335032</v>
      </c>
      <c r="AX83" t="e">
        <f t="shared" si="116"/>
        <v>#DIV/0!</v>
      </c>
      <c r="AY83" t="e">
        <f t="shared" si="117"/>
        <v>#DIV/0!</v>
      </c>
      <c r="AZ83" t="e">
        <f t="shared" si="118"/>
        <v>#DIV/0!</v>
      </c>
      <c r="BA83" t="e">
        <f t="shared" si="119"/>
        <v>#DIV/0!</v>
      </c>
      <c r="BB83" t="s">
        <v>253</v>
      </c>
      <c r="BC83">
        <v>0</v>
      </c>
      <c r="BD83">
        <f t="shared" si="120"/>
        <v>0</v>
      </c>
      <c r="BE83" t="e">
        <f t="shared" si="121"/>
        <v>#DIV/0!</v>
      </c>
      <c r="BF83">
        <f t="shared" si="122"/>
        <v>1</v>
      </c>
      <c r="BG83">
        <f t="shared" si="123"/>
        <v>0</v>
      </c>
      <c r="BH83">
        <f t="shared" si="124"/>
        <v>-7.2169111143166793</v>
      </c>
      <c r="BI83">
        <f t="shared" si="125"/>
        <v>0</v>
      </c>
      <c r="BJ83">
        <f t="shared" si="126"/>
        <v>0</v>
      </c>
      <c r="BK83">
        <f t="shared" si="127"/>
        <v>0</v>
      </c>
      <c r="BL83">
        <f t="shared" si="128"/>
        <v>0</v>
      </c>
      <c r="BM83">
        <v>0.71228603259476697</v>
      </c>
      <c r="BN83">
        <v>0.5</v>
      </c>
      <c r="BO83" t="s">
        <v>254</v>
      </c>
      <c r="BP83">
        <v>1684926097.3656199</v>
      </c>
      <c r="BQ83">
        <v>400.00324999999998</v>
      </c>
      <c r="BR83">
        <v>399.93112500000001</v>
      </c>
      <c r="BS83">
        <v>16.539396875000001</v>
      </c>
      <c r="BT83">
        <v>16.306725</v>
      </c>
      <c r="BU83">
        <v>499.99828124999999</v>
      </c>
      <c r="BV83">
        <v>95.472659375000006</v>
      </c>
      <c r="BW83">
        <v>0.19999606249999999</v>
      </c>
      <c r="BX83">
        <v>28.660384375</v>
      </c>
      <c r="BY83">
        <v>27.991646875000001</v>
      </c>
      <c r="BZ83">
        <v>999.9</v>
      </c>
      <c r="CA83">
        <v>10003.90625</v>
      </c>
      <c r="CB83">
        <v>0</v>
      </c>
      <c r="CC83">
        <v>70.339206250000004</v>
      </c>
      <c r="CD83">
        <v>0</v>
      </c>
      <c r="CE83">
        <v>0</v>
      </c>
      <c r="CF83">
        <v>0</v>
      </c>
      <c r="CG83">
        <v>0</v>
      </c>
      <c r="CH83">
        <v>2.3274218750000002</v>
      </c>
      <c r="CI83">
        <v>0</v>
      </c>
      <c r="CJ83">
        <v>-15.539009374999999</v>
      </c>
      <c r="CK83">
        <v>-1.718340625</v>
      </c>
      <c r="CL83">
        <v>37.210625</v>
      </c>
      <c r="CM83">
        <v>41.667625000000001</v>
      </c>
      <c r="CN83">
        <v>39.394374999999997</v>
      </c>
      <c r="CO83">
        <v>40.335625</v>
      </c>
      <c r="CP83">
        <v>37.952750000000002</v>
      </c>
      <c r="CQ83">
        <v>0</v>
      </c>
      <c r="CR83">
        <v>0</v>
      </c>
      <c r="CS83">
        <v>0</v>
      </c>
      <c r="CT83">
        <v>59.400000095367403</v>
      </c>
      <c r="CU83">
        <v>2.3223961538461499</v>
      </c>
      <c r="CV83">
        <v>-0.61994871289055797</v>
      </c>
      <c r="CW83">
        <v>0.47048888520402998</v>
      </c>
      <c r="CX83">
        <v>-15.5355076923077</v>
      </c>
      <c r="CY83">
        <v>15</v>
      </c>
      <c r="CZ83">
        <v>1684921956.5999999</v>
      </c>
      <c r="DA83" t="s">
        <v>255</v>
      </c>
      <c r="DB83">
        <v>2</v>
      </c>
      <c r="DC83">
        <v>-3.738</v>
      </c>
      <c r="DD83">
        <v>0.36899999999999999</v>
      </c>
      <c r="DE83">
        <v>402</v>
      </c>
      <c r="DF83">
        <v>15</v>
      </c>
      <c r="DG83">
        <v>1.62</v>
      </c>
      <c r="DH83">
        <v>0.39</v>
      </c>
      <c r="DI83">
        <v>8.79649467924528E-2</v>
      </c>
      <c r="DJ83">
        <v>-0.1039291862129</v>
      </c>
      <c r="DK83">
        <v>9.1921427673768805E-2</v>
      </c>
      <c r="DL83">
        <v>1</v>
      </c>
      <c r="DM83">
        <v>2.3292159090909101</v>
      </c>
      <c r="DN83">
        <v>-6.0364437623443498E-2</v>
      </c>
      <c r="DO83">
        <v>0.18752378630114899</v>
      </c>
      <c r="DP83">
        <v>1</v>
      </c>
      <c r="DQ83">
        <v>0.23621984905660401</v>
      </c>
      <c r="DR83">
        <v>-3.7478849198178399E-2</v>
      </c>
      <c r="DS83">
        <v>5.3220589660011699E-3</v>
      </c>
      <c r="DT83">
        <v>1</v>
      </c>
      <c r="DU83">
        <v>3</v>
      </c>
      <c r="DV83">
        <v>3</v>
      </c>
      <c r="DW83" t="s">
        <v>256</v>
      </c>
      <c r="DX83">
        <v>100</v>
      </c>
      <c r="DY83">
        <v>100</v>
      </c>
      <c r="DZ83">
        <v>-3.738</v>
      </c>
      <c r="EA83">
        <v>0.36899999999999999</v>
      </c>
      <c r="EB83">
        <v>2</v>
      </c>
      <c r="EC83">
        <v>515.37300000000005</v>
      </c>
      <c r="ED83">
        <v>420.21</v>
      </c>
      <c r="EE83">
        <v>28.578600000000002</v>
      </c>
      <c r="EF83">
        <v>29.996300000000002</v>
      </c>
      <c r="EG83">
        <v>30.0001</v>
      </c>
      <c r="EH83">
        <v>30.147099999999998</v>
      </c>
      <c r="EI83">
        <v>30.177700000000002</v>
      </c>
      <c r="EJ83">
        <v>20.094899999999999</v>
      </c>
      <c r="EK83">
        <v>25.567699999999999</v>
      </c>
      <c r="EL83">
        <v>0</v>
      </c>
      <c r="EM83">
        <v>28.577300000000001</v>
      </c>
      <c r="EN83">
        <v>399.91399999999999</v>
      </c>
      <c r="EO83">
        <v>16.281700000000001</v>
      </c>
      <c r="EP83">
        <v>100.477</v>
      </c>
      <c r="EQ83">
        <v>90.310699999999997</v>
      </c>
    </row>
    <row r="84" spans="1:147" x14ac:dyDescent="0.3">
      <c r="A84">
        <v>68</v>
      </c>
      <c r="B84">
        <v>1684926165.5999999</v>
      </c>
      <c r="C84">
        <v>4140.3999998569498</v>
      </c>
      <c r="D84" t="s">
        <v>457</v>
      </c>
      <c r="E84" t="s">
        <v>458</v>
      </c>
      <c r="F84">
        <v>1684926157.3625</v>
      </c>
      <c r="G84">
        <f t="shared" si="86"/>
        <v>1.4028761846167314E-3</v>
      </c>
      <c r="H84">
        <f t="shared" si="87"/>
        <v>-1.1157240038549405</v>
      </c>
      <c r="I84">
        <f t="shared" si="88"/>
        <v>400.00528125</v>
      </c>
      <c r="J84">
        <f t="shared" si="89"/>
        <v>414.74689056654688</v>
      </c>
      <c r="K84">
        <f t="shared" si="90"/>
        <v>39.680428892801984</v>
      </c>
      <c r="L84">
        <f t="shared" si="91"/>
        <v>38.270042477483337</v>
      </c>
      <c r="M84">
        <f t="shared" si="92"/>
        <v>5.9565763990578953E-2</v>
      </c>
      <c r="N84">
        <f t="shared" si="93"/>
        <v>3.3619791049676091</v>
      </c>
      <c r="O84">
        <f t="shared" si="94"/>
        <v>5.8985619855626205E-2</v>
      </c>
      <c r="P84">
        <f t="shared" si="95"/>
        <v>3.6917665030029682E-2</v>
      </c>
      <c r="Q84">
        <f t="shared" si="96"/>
        <v>0</v>
      </c>
      <c r="R84">
        <f t="shared" si="97"/>
        <v>28.302115791824676</v>
      </c>
      <c r="S84">
        <f t="shared" si="98"/>
        <v>27.973756250000001</v>
      </c>
      <c r="T84">
        <f t="shared" si="99"/>
        <v>3.789037749797683</v>
      </c>
      <c r="U84">
        <f t="shared" si="100"/>
        <v>40.089038125372625</v>
      </c>
      <c r="V84">
        <f t="shared" si="101"/>
        <v>1.5774084343668091</v>
      </c>
      <c r="W84">
        <f t="shared" si="102"/>
        <v>3.9347624890217969</v>
      </c>
      <c r="X84">
        <f t="shared" si="103"/>
        <v>2.2116293154308737</v>
      </c>
      <c r="Y84">
        <f t="shared" si="104"/>
        <v>-61.86683974159785</v>
      </c>
      <c r="Z84">
        <f t="shared" si="105"/>
        <v>117.59339452083121</v>
      </c>
      <c r="AA84">
        <f t="shared" si="106"/>
        <v>7.646963613125104</v>
      </c>
      <c r="AB84">
        <f t="shared" si="107"/>
        <v>63.373518392358463</v>
      </c>
      <c r="AC84">
        <v>-3.9615635757885299E-2</v>
      </c>
      <c r="AD84">
        <v>4.4472021658529197E-2</v>
      </c>
      <c r="AE84">
        <v>3.35040135305481</v>
      </c>
      <c r="AF84">
        <v>0</v>
      </c>
      <c r="AG84">
        <v>0</v>
      </c>
      <c r="AH84">
        <f t="shared" si="108"/>
        <v>1</v>
      </c>
      <c r="AI84">
        <f t="shared" si="109"/>
        <v>0</v>
      </c>
      <c r="AJ84">
        <f t="shared" si="110"/>
        <v>50243.158612855266</v>
      </c>
      <c r="AK84" t="s">
        <v>459</v>
      </c>
      <c r="AL84">
        <v>2.37751538461539</v>
      </c>
      <c r="AM84">
        <v>1.66</v>
      </c>
      <c r="AN84">
        <f t="shared" si="111"/>
        <v>-0.71751538461539011</v>
      </c>
      <c r="AO84">
        <f t="shared" si="112"/>
        <v>-0.43223818350324705</v>
      </c>
      <c r="AP84">
        <v>-0.397357312088434</v>
      </c>
      <c r="AQ84" t="s">
        <v>253</v>
      </c>
      <c r="AR84">
        <v>0</v>
      </c>
      <c r="AS84">
        <v>0</v>
      </c>
      <c r="AT84" t="e">
        <f t="shared" si="113"/>
        <v>#DIV/0!</v>
      </c>
      <c r="AU84">
        <v>0.5</v>
      </c>
      <c r="AV84">
        <f t="shared" si="114"/>
        <v>0</v>
      </c>
      <c r="AW84">
        <f t="shared" si="115"/>
        <v>-1.1157240038549405</v>
      </c>
      <c r="AX84" t="e">
        <f t="shared" si="116"/>
        <v>#DIV/0!</v>
      </c>
      <c r="AY84" t="e">
        <f t="shared" si="117"/>
        <v>#DIV/0!</v>
      </c>
      <c r="AZ84" t="e">
        <f t="shared" si="118"/>
        <v>#DIV/0!</v>
      </c>
      <c r="BA84" t="e">
        <f t="shared" si="119"/>
        <v>#DIV/0!</v>
      </c>
      <c r="BB84" t="s">
        <v>253</v>
      </c>
      <c r="BC84">
        <v>0</v>
      </c>
      <c r="BD84">
        <f t="shared" si="120"/>
        <v>0</v>
      </c>
      <c r="BE84" t="e">
        <f t="shared" si="121"/>
        <v>#DIV/0!</v>
      </c>
      <c r="BF84">
        <f t="shared" si="122"/>
        <v>1</v>
      </c>
      <c r="BG84">
        <f t="shared" si="123"/>
        <v>0</v>
      </c>
      <c r="BH84">
        <f t="shared" si="124"/>
        <v>-2.3135392433289916</v>
      </c>
      <c r="BI84">
        <f t="shared" si="125"/>
        <v>0</v>
      </c>
      <c r="BJ84">
        <f t="shared" si="126"/>
        <v>0</v>
      </c>
      <c r="BK84">
        <f t="shared" si="127"/>
        <v>0</v>
      </c>
      <c r="BL84">
        <f t="shared" si="128"/>
        <v>0</v>
      </c>
      <c r="BM84">
        <v>0.71228603259476697</v>
      </c>
      <c r="BN84">
        <v>0.5</v>
      </c>
      <c r="BO84" t="s">
        <v>254</v>
      </c>
      <c r="BP84">
        <v>1684926157.3625</v>
      </c>
      <c r="BQ84">
        <v>400.00528125</v>
      </c>
      <c r="BR84">
        <v>399.92628124999999</v>
      </c>
      <c r="BS84">
        <v>16.487353124999998</v>
      </c>
      <c r="BT84">
        <v>16.290803125</v>
      </c>
      <c r="BU84">
        <v>500.01228125</v>
      </c>
      <c r="BV84">
        <v>95.473868749999994</v>
      </c>
      <c r="BW84">
        <v>0.19997424999999999</v>
      </c>
      <c r="BX84">
        <v>28.622543749999998</v>
      </c>
      <c r="BY84">
        <v>27.973756250000001</v>
      </c>
      <c r="BZ84">
        <v>999.9</v>
      </c>
      <c r="CA84">
        <v>10006.40625</v>
      </c>
      <c r="CB84">
        <v>0</v>
      </c>
      <c r="CC84">
        <v>70.422799999999995</v>
      </c>
      <c r="CD84">
        <v>0</v>
      </c>
      <c r="CE84">
        <v>0</v>
      </c>
      <c r="CF84">
        <v>0</v>
      </c>
      <c r="CG84">
        <v>0</v>
      </c>
      <c r="CH84">
        <v>2.3786062499999998</v>
      </c>
      <c r="CI84">
        <v>0</v>
      </c>
      <c r="CJ84">
        <v>-16.293581249999999</v>
      </c>
      <c r="CK84">
        <v>-1.7749874999999999</v>
      </c>
      <c r="CL84">
        <v>37.032937500000003</v>
      </c>
      <c r="CM84">
        <v>41.505812499999998</v>
      </c>
      <c r="CN84">
        <v>39.224406250000001</v>
      </c>
      <c r="CO84">
        <v>40.186999999999998</v>
      </c>
      <c r="CP84">
        <v>37.8061875</v>
      </c>
      <c r="CQ84">
        <v>0</v>
      </c>
      <c r="CR84">
        <v>0</v>
      </c>
      <c r="CS84">
        <v>0</v>
      </c>
      <c r="CT84">
        <v>59.200000047683702</v>
      </c>
      <c r="CU84">
        <v>2.37751538461539</v>
      </c>
      <c r="CV84">
        <v>-0.25896069580677999</v>
      </c>
      <c r="CW84">
        <v>0.67743589827887996</v>
      </c>
      <c r="CX84">
        <v>-16.2760307692308</v>
      </c>
      <c r="CY84">
        <v>15</v>
      </c>
      <c r="CZ84">
        <v>1684921956.5999999</v>
      </c>
      <c r="DA84" t="s">
        <v>255</v>
      </c>
      <c r="DB84">
        <v>2</v>
      </c>
      <c r="DC84">
        <v>-3.738</v>
      </c>
      <c r="DD84">
        <v>0.36899999999999999</v>
      </c>
      <c r="DE84">
        <v>402</v>
      </c>
      <c r="DF84">
        <v>15</v>
      </c>
      <c r="DG84">
        <v>1.62</v>
      </c>
      <c r="DH84">
        <v>0.39</v>
      </c>
      <c r="DI84">
        <v>5.5449906226415102E-2</v>
      </c>
      <c r="DJ84">
        <v>0.17634332937856401</v>
      </c>
      <c r="DK84">
        <v>0.11695446836371599</v>
      </c>
      <c r="DL84">
        <v>1</v>
      </c>
      <c r="DM84">
        <v>2.36931363636364</v>
      </c>
      <c r="DN84">
        <v>8.3762321165980397E-2</v>
      </c>
      <c r="DO84">
        <v>0.20189698384764701</v>
      </c>
      <c r="DP84">
        <v>1</v>
      </c>
      <c r="DQ84">
        <v>0.19914503773584899</v>
      </c>
      <c r="DR84">
        <v>-2.77863252076852E-2</v>
      </c>
      <c r="DS84">
        <v>4.2754083550404403E-3</v>
      </c>
      <c r="DT84">
        <v>1</v>
      </c>
      <c r="DU84">
        <v>3</v>
      </c>
      <c r="DV84">
        <v>3</v>
      </c>
      <c r="DW84" t="s">
        <v>256</v>
      </c>
      <c r="DX84">
        <v>100</v>
      </c>
      <c r="DY84">
        <v>100</v>
      </c>
      <c r="DZ84">
        <v>-3.738</v>
      </c>
      <c r="EA84">
        <v>0.36899999999999999</v>
      </c>
      <c r="EB84">
        <v>2</v>
      </c>
      <c r="EC84">
        <v>515.24599999999998</v>
      </c>
      <c r="ED84">
        <v>420.60199999999998</v>
      </c>
      <c r="EE84">
        <v>28.632100000000001</v>
      </c>
      <c r="EF84">
        <v>29.9937</v>
      </c>
      <c r="EG84">
        <v>30.000399999999999</v>
      </c>
      <c r="EH84">
        <v>30.147099999999998</v>
      </c>
      <c r="EI84">
        <v>30.180199999999999</v>
      </c>
      <c r="EJ84">
        <v>20.093900000000001</v>
      </c>
      <c r="EK84">
        <v>25.567699999999999</v>
      </c>
      <c r="EL84">
        <v>0</v>
      </c>
      <c r="EM84">
        <v>28.6265</v>
      </c>
      <c r="EN84">
        <v>399.91199999999998</v>
      </c>
      <c r="EO84">
        <v>16.268699999999999</v>
      </c>
      <c r="EP84">
        <v>100.477</v>
      </c>
      <c r="EQ84">
        <v>90.311300000000003</v>
      </c>
    </row>
    <row r="85" spans="1:147" x14ac:dyDescent="0.3">
      <c r="A85">
        <v>69</v>
      </c>
      <c r="B85">
        <v>1684926225.5999999</v>
      </c>
      <c r="C85">
        <v>4200.3999998569498</v>
      </c>
      <c r="D85" t="s">
        <v>460</v>
      </c>
      <c r="E85" t="s">
        <v>461</v>
      </c>
      <c r="F85">
        <v>1684926217.3531201</v>
      </c>
      <c r="G85">
        <f t="shared" si="86"/>
        <v>1.1904093309358203E-3</v>
      </c>
      <c r="H85">
        <f t="shared" si="87"/>
        <v>-1.1180412997432827</v>
      </c>
      <c r="I85">
        <f t="shared" si="88"/>
        <v>400.01231250000001</v>
      </c>
      <c r="J85">
        <f t="shared" si="89"/>
        <v>420.17259303596364</v>
      </c>
      <c r="K85">
        <f t="shared" si="90"/>
        <v>40.200614026914096</v>
      </c>
      <c r="L85">
        <f t="shared" si="91"/>
        <v>38.271750341054378</v>
      </c>
      <c r="M85">
        <f t="shared" si="92"/>
        <v>5.0344290743285607E-2</v>
      </c>
      <c r="N85">
        <f t="shared" si="93"/>
        <v>3.3625132826543305</v>
      </c>
      <c r="O85">
        <f t="shared" si="94"/>
        <v>4.9929258676522745E-2</v>
      </c>
      <c r="P85">
        <f t="shared" si="95"/>
        <v>3.1242790312283338E-2</v>
      </c>
      <c r="Q85">
        <f t="shared" si="96"/>
        <v>0</v>
      </c>
      <c r="R85">
        <f t="shared" si="97"/>
        <v>28.326231394381686</v>
      </c>
      <c r="S85">
        <f t="shared" si="98"/>
        <v>27.978046875</v>
      </c>
      <c r="T85">
        <f t="shared" si="99"/>
        <v>3.7899857853253711</v>
      </c>
      <c r="U85">
        <f t="shared" si="100"/>
        <v>40.028819027650329</v>
      </c>
      <c r="V85">
        <f t="shared" si="101"/>
        <v>1.5728057108405251</v>
      </c>
      <c r="W85">
        <f t="shared" si="102"/>
        <v>3.9291833959780154</v>
      </c>
      <c r="X85">
        <f t="shared" si="103"/>
        <v>2.2171800744848458</v>
      </c>
      <c r="Y85">
        <f t="shared" si="104"/>
        <v>-52.497051494269677</v>
      </c>
      <c r="Z85">
        <f t="shared" si="105"/>
        <v>112.40198346994478</v>
      </c>
      <c r="AA85">
        <f t="shared" si="106"/>
        <v>7.3074767391373312</v>
      </c>
      <c r="AB85">
        <f t="shared" si="107"/>
        <v>67.212408714812426</v>
      </c>
      <c r="AC85">
        <v>-3.9623541404782199E-2</v>
      </c>
      <c r="AD85">
        <v>4.4480896439743699E-2</v>
      </c>
      <c r="AE85">
        <v>3.3509332202997899</v>
      </c>
      <c r="AF85">
        <v>0</v>
      </c>
      <c r="AG85">
        <v>0</v>
      </c>
      <c r="AH85">
        <f t="shared" si="108"/>
        <v>1</v>
      </c>
      <c r="AI85">
        <f t="shared" si="109"/>
        <v>0</v>
      </c>
      <c r="AJ85">
        <f t="shared" si="110"/>
        <v>50256.904698845559</v>
      </c>
      <c r="AK85" t="s">
        <v>462</v>
      </c>
      <c r="AL85">
        <v>2.3662692307692299</v>
      </c>
      <c r="AM85">
        <v>1.524</v>
      </c>
      <c r="AN85">
        <f t="shared" si="111"/>
        <v>-0.84226923076922988</v>
      </c>
      <c r="AO85">
        <f t="shared" si="112"/>
        <v>-0.5526700989299409</v>
      </c>
      <c r="AP85">
        <v>-0.39818260083562002</v>
      </c>
      <c r="AQ85" t="s">
        <v>253</v>
      </c>
      <c r="AR85">
        <v>0</v>
      </c>
      <c r="AS85">
        <v>0</v>
      </c>
      <c r="AT85" t="e">
        <f t="shared" si="113"/>
        <v>#DIV/0!</v>
      </c>
      <c r="AU85">
        <v>0.5</v>
      </c>
      <c r="AV85">
        <f t="shared" si="114"/>
        <v>0</v>
      </c>
      <c r="AW85">
        <f t="shared" si="115"/>
        <v>-1.1180412997432827</v>
      </c>
      <c r="AX85" t="e">
        <f t="shared" si="116"/>
        <v>#DIV/0!</v>
      </c>
      <c r="AY85" t="e">
        <f t="shared" si="117"/>
        <v>#DIV/0!</v>
      </c>
      <c r="AZ85" t="e">
        <f t="shared" si="118"/>
        <v>#DIV/0!</v>
      </c>
      <c r="BA85" t="e">
        <f t="shared" si="119"/>
        <v>#DIV/0!</v>
      </c>
      <c r="BB85" t="s">
        <v>253</v>
      </c>
      <c r="BC85">
        <v>0</v>
      </c>
      <c r="BD85">
        <f t="shared" si="120"/>
        <v>0</v>
      </c>
      <c r="BE85" t="e">
        <f t="shared" si="121"/>
        <v>#DIV/0!</v>
      </c>
      <c r="BF85">
        <f t="shared" si="122"/>
        <v>1</v>
      </c>
      <c r="BG85">
        <f t="shared" si="123"/>
        <v>0</v>
      </c>
      <c r="BH85">
        <f t="shared" si="124"/>
        <v>-1.8093976893922117</v>
      </c>
      <c r="BI85">
        <f t="shared" si="125"/>
        <v>0</v>
      </c>
      <c r="BJ85">
        <f t="shared" si="126"/>
        <v>0</v>
      </c>
      <c r="BK85">
        <f t="shared" si="127"/>
        <v>0</v>
      </c>
      <c r="BL85">
        <f t="shared" si="128"/>
        <v>0</v>
      </c>
      <c r="BM85">
        <v>0.71228603259476697</v>
      </c>
      <c r="BN85">
        <v>0.5</v>
      </c>
      <c r="BO85" t="s">
        <v>254</v>
      </c>
      <c r="BP85">
        <v>1684926217.3531201</v>
      </c>
      <c r="BQ85">
        <v>400.01231250000001</v>
      </c>
      <c r="BR85">
        <v>399.92087500000002</v>
      </c>
      <c r="BS85">
        <v>16.438800000000001</v>
      </c>
      <c r="BT85">
        <v>16.27200625</v>
      </c>
      <c r="BU85">
        <v>500.00271874999999</v>
      </c>
      <c r="BV85">
        <v>95.476521875000003</v>
      </c>
      <c r="BW85">
        <v>0.19990893749999999</v>
      </c>
      <c r="BX85">
        <v>28.59809375</v>
      </c>
      <c r="BY85">
        <v>27.978046875</v>
      </c>
      <c r="BZ85">
        <v>999.9</v>
      </c>
      <c r="CA85">
        <v>10008.125</v>
      </c>
      <c r="CB85">
        <v>0</v>
      </c>
      <c r="CC85">
        <v>70.416112499999997</v>
      </c>
      <c r="CD85">
        <v>0</v>
      </c>
      <c r="CE85">
        <v>0</v>
      </c>
      <c r="CF85">
        <v>0</v>
      </c>
      <c r="CG85">
        <v>0</v>
      </c>
      <c r="CH85">
        <v>2.346625</v>
      </c>
      <c r="CI85">
        <v>0</v>
      </c>
      <c r="CJ85">
        <v>-17.101775</v>
      </c>
      <c r="CK85">
        <v>-1.862359375</v>
      </c>
      <c r="CL85">
        <v>36.884687499999998</v>
      </c>
      <c r="CM85">
        <v>41.369093749999998</v>
      </c>
      <c r="CN85">
        <v>39.06790625</v>
      </c>
      <c r="CO85">
        <v>40.061999999999998</v>
      </c>
      <c r="CP85">
        <v>37.661812500000003</v>
      </c>
      <c r="CQ85">
        <v>0</v>
      </c>
      <c r="CR85">
        <v>0</v>
      </c>
      <c r="CS85">
        <v>0</v>
      </c>
      <c r="CT85">
        <v>59</v>
      </c>
      <c r="CU85">
        <v>2.3662692307692299</v>
      </c>
      <c r="CV85">
        <v>-0.80828717527758698</v>
      </c>
      <c r="CW85">
        <v>-8.0516242005696403E-2</v>
      </c>
      <c r="CX85">
        <v>-17.0981730769231</v>
      </c>
      <c r="CY85">
        <v>15</v>
      </c>
      <c r="CZ85">
        <v>1684921956.5999999</v>
      </c>
      <c r="DA85" t="s">
        <v>255</v>
      </c>
      <c r="DB85">
        <v>2</v>
      </c>
      <c r="DC85">
        <v>-3.738</v>
      </c>
      <c r="DD85">
        <v>0.36899999999999999</v>
      </c>
      <c r="DE85">
        <v>402</v>
      </c>
      <c r="DF85">
        <v>15</v>
      </c>
      <c r="DG85">
        <v>1.62</v>
      </c>
      <c r="DH85">
        <v>0.39</v>
      </c>
      <c r="DI85">
        <v>6.6569221132075501E-2</v>
      </c>
      <c r="DJ85">
        <v>0.124138467793141</v>
      </c>
      <c r="DK85">
        <v>0.11137503134160499</v>
      </c>
      <c r="DL85">
        <v>1</v>
      </c>
      <c r="DM85">
        <v>2.3462931818181798</v>
      </c>
      <c r="DN85">
        <v>-7.5819654964614305E-2</v>
      </c>
      <c r="DO85">
        <v>0.17276340284505701</v>
      </c>
      <c r="DP85">
        <v>1</v>
      </c>
      <c r="DQ85">
        <v>0.16919158490566</v>
      </c>
      <c r="DR85">
        <v>-2.2835507781422099E-2</v>
      </c>
      <c r="DS85">
        <v>3.9020329603839999E-3</v>
      </c>
      <c r="DT85">
        <v>1</v>
      </c>
      <c r="DU85">
        <v>3</v>
      </c>
      <c r="DV85">
        <v>3</v>
      </c>
      <c r="DW85" t="s">
        <v>256</v>
      </c>
      <c r="DX85">
        <v>100</v>
      </c>
      <c r="DY85">
        <v>100</v>
      </c>
      <c r="DZ85">
        <v>-3.738</v>
      </c>
      <c r="EA85">
        <v>0.36899999999999999</v>
      </c>
      <c r="EB85">
        <v>2</v>
      </c>
      <c r="EC85">
        <v>515.12</v>
      </c>
      <c r="ED85">
        <v>420.47800000000001</v>
      </c>
      <c r="EE85">
        <v>28.641400000000001</v>
      </c>
      <c r="EF85">
        <v>29.9937</v>
      </c>
      <c r="EG85">
        <v>30.000299999999999</v>
      </c>
      <c r="EH85">
        <v>30.147099999999998</v>
      </c>
      <c r="EI85">
        <v>30.180199999999999</v>
      </c>
      <c r="EJ85">
        <v>20.0931</v>
      </c>
      <c r="EK85">
        <v>25.567699999999999</v>
      </c>
      <c r="EL85">
        <v>0</v>
      </c>
      <c r="EM85">
        <v>28.634599999999999</v>
      </c>
      <c r="EN85">
        <v>399.94799999999998</v>
      </c>
      <c r="EO85">
        <v>16.32</v>
      </c>
      <c r="EP85">
        <v>100.47799999999999</v>
      </c>
      <c r="EQ85">
        <v>90.311499999999995</v>
      </c>
    </row>
    <row r="86" spans="1:147" x14ac:dyDescent="0.3">
      <c r="A86">
        <v>70</v>
      </c>
      <c r="B86">
        <v>1684926285.7</v>
      </c>
      <c r="C86">
        <v>4260.5</v>
      </c>
      <c r="D86" t="s">
        <v>463</v>
      </c>
      <c r="E86" t="s">
        <v>464</v>
      </c>
      <c r="F86">
        <v>1684926277.3843701</v>
      </c>
      <c r="G86">
        <f t="shared" si="86"/>
        <v>9.3904298827980203E-4</v>
      </c>
      <c r="H86">
        <f t="shared" si="87"/>
        <v>-0.79680388084530174</v>
      </c>
      <c r="I86">
        <f t="shared" si="88"/>
        <v>399.99881249999999</v>
      </c>
      <c r="J86">
        <f t="shared" si="89"/>
        <v>416.75705906310634</v>
      </c>
      <c r="K86">
        <f t="shared" si="90"/>
        <v>39.873523876750369</v>
      </c>
      <c r="L86">
        <f t="shared" si="91"/>
        <v>38.270166885104764</v>
      </c>
      <c r="M86">
        <f t="shared" si="92"/>
        <v>3.968350539687919E-2</v>
      </c>
      <c r="N86">
        <f t="shared" si="93"/>
        <v>3.3589789194931017</v>
      </c>
      <c r="O86">
        <f t="shared" si="94"/>
        <v>3.9424878491388739E-2</v>
      </c>
      <c r="P86">
        <f t="shared" si="95"/>
        <v>2.4663644977714227E-2</v>
      </c>
      <c r="Q86">
        <f t="shared" si="96"/>
        <v>0</v>
      </c>
      <c r="R86">
        <f t="shared" si="97"/>
        <v>28.364157766001508</v>
      </c>
      <c r="S86">
        <f t="shared" si="98"/>
        <v>27.977365625000001</v>
      </c>
      <c r="T86">
        <f t="shared" si="99"/>
        <v>3.7898352458359081</v>
      </c>
      <c r="U86">
        <f t="shared" si="100"/>
        <v>40.126190623034148</v>
      </c>
      <c r="V86">
        <f t="shared" si="101"/>
        <v>1.5748695814390588</v>
      </c>
      <c r="W86">
        <f t="shared" si="102"/>
        <v>3.924792154416513</v>
      </c>
      <c r="X86">
        <f t="shared" si="103"/>
        <v>2.2149656643968494</v>
      </c>
      <c r="Y86">
        <f t="shared" si="104"/>
        <v>-41.411795783139269</v>
      </c>
      <c r="Z86">
        <f t="shared" si="105"/>
        <v>108.91840596420734</v>
      </c>
      <c r="AA86">
        <f t="shared" si="106"/>
        <v>7.0877487970169648</v>
      </c>
      <c r="AB86">
        <f t="shared" si="107"/>
        <v>74.59435897808504</v>
      </c>
      <c r="AC86">
        <v>-3.9571243565605499E-2</v>
      </c>
      <c r="AD86">
        <v>4.4422187533725503E-2</v>
      </c>
      <c r="AE86">
        <v>3.3474141412907898</v>
      </c>
      <c r="AF86">
        <v>0</v>
      </c>
      <c r="AG86">
        <v>0</v>
      </c>
      <c r="AH86">
        <f t="shared" si="108"/>
        <v>1</v>
      </c>
      <c r="AI86">
        <f t="shared" si="109"/>
        <v>0</v>
      </c>
      <c r="AJ86">
        <f t="shared" si="110"/>
        <v>50196.473320683283</v>
      </c>
      <c r="AK86" t="s">
        <v>465</v>
      </c>
      <c r="AL86">
        <v>2.42202692307692</v>
      </c>
      <c r="AM86">
        <v>2.0264000000000002</v>
      </c>
      <c r="AN86">
        <f t="shared" si="111"/>
        <v>-0.39562692307691982</v>
      </c>
      <c r="AO86">
        <f t="shared" si="112"/>
        <v>-0.19523634182635205</v>
      </c>
      <c r="AP86">
        <v>-0.283776137521565</v>
      </c>
      <c r="AQ86" t="s">
        <v>253</v>
      </c>
      <c r="AR86">
        <v>0</v>
      </c>
      <c r="AS86">
        <v>0</v>
      </c>
      <c r="AT86" t="e">
        <f t="shared" si="113"/>
        <v>#DIV/0!</v>
      </c>
      <c r="AU86">
        <v>0.5</v>
      </c>
      <c r="AV86">
        <f t="shared" si="114"/>
        <v>0</v>
      </c>
      <c r="AW86">
        <f t="shared" si="115"/>
        <v>-0.79680388084530174</v>
      </c>
      <c r="AX86" t="e">
        <f t="shared" si="116"/>
        <v>#DIV/0!</v>
      </c>
      <c r="AY86" t="e">
        <f t="shared" si="117"/>
        <v>#DIV/0!</v>
      </c>
      <c r="AZ86" t="e">
        <f t="shared" si="118"/>
        <v>#DIV/0!</v>
      </c>
      <c r="BA86" t="e">
        <f t="shared" si="119"/>
        <v>#DIV/0!</v>
      </c>
      <c r="BB86" t="s">
        <v>253</v>
      </c>
      <c r="BC86">
        <v>0</v>
      </c>
      <c r="BD86">
        <f t="shared" si="120"/>
        <v>0</v>
      </c>
      <c r="BE86" t="e">
        <f t="shared" si="121"/>
        <v>#DIV/0!</v>
      </c>
      <c r="BF86">
        <f t="shared" si="122"/>
        <v>1</v>
      </c>
      <c r="BG86">
        <f t="shared" si="123"/>
        <v>0</v>
      </c>
      <c r="BH86">
        <f t="shared" si="124"/>
        <v>-5.1219972196028154</v>
      </c>
      <c r="BI86">
        <f t="shared" si="125"/>
        <v>0</v>
      </c>
      <c r="BJ86">
        <f t="shared" si="126"/>
        <v>0</v>
      </c>
      <c r="BK86">
        <f t="shared" si="127"/>
        <v>0</v>
      </c>
      <c r="BL86">
        <f t="shared" si="128"/>
        <v>0</v>
      </c>
      <c r="BM86">
        <v>0.71228603259476697</v>
      </c>
      <c r="BN86">
        <v>0.5</v>
      </c>
      <c r="BO86" t="s">
        <v>254</v>
      </c>
      <c r="BP86">
        <v>1684926277.3843701</v>
      </c>
      <c r="BQ86">
        <v>399.99881249999999</v>
      </c>
      <c r="BR86">
        <v>399.93881249999998</v>
      </c>
      <c r="BS86">
        <v>16.460496875</v>
      </c>
      <c r="BT86">
        <v>16.328928125000001</v>
      </c>
      <c r="BU86">
        <v>500.0103125</v>
      </c>
      <c r="BV86">
        <v>95.475715625000007</v>
      </c>
      <c r="BW86">
        <v>0.199985625</v>
      </c>
      <c r="BX86">
        <v>28.578828125000001</v>
      </c>
      <c r="BY86">
        <v>27.977365625000001</v>
      </c>
      <c r="BZ86">
        <v>999.9</v>
      </c>
      <c r="CA86">
        <v>9995</v>
      </c>
      <c r="CB86">
        <v>0</v>
      </c>
      <c r="CC86">
        <v>70.375987499999994</v>
      </c>
      <c r="CD86">
        <v>0</v>
      </c>
      <c r="CE86">
        <v>0</v>
      </c>
      <c r="CF86">
        <v>0</v>
      </c>
      <c r="CG86">
        <v>0</v>
      </c>
      <c r="CH86">
        <v>2.4190437500000002</v>
      </c>
      <c r="CI86">
        <v>0</v>
      </c>
      <c r="CJ86">
        <v>-17.7924875</v>
      </c>
      <c r="CK86">
        <v>-1.9346625</v>
      </c>
      <c r="CL86">
        <v>36.744093749999998</v>
      </c>
      <c r="CM86">
        <v>41.25</v>
      </c>
      <c r="CN86">
        <v>38.9311875</v>
      </c>
      <c r="CO86">
        <v>39.958656249999997</v>
      </c>
      <c r="CP86">
        <v>37.525187500000001</v>
      </c>
      <c r="CQ86">
        <v>0</v>
      </c>
      <c r="CR86">
        <v>0</v>
      </c>
      <c r="CS86">
        <v>0</v>
      </c>
      <c r="CT86">
        <v>59.400000095367403</v>
      </c>
      <c r="CU86">
        <v>2.42202692307692</v>
      </c>
      <c r="CV86">
        <v>0.231948717367225</v>
      </c>
      <c r="CW86">
        <v>-4.2303487299491298</v>
      </c>
      <c r="CX86">
        <v>-17.879019230769199</v>
      </c>
      <c r="CY86">
        <v>15</v>
      </c>
      <c r="CZ86">
        <v>1684921956.5999999</v>
      </c>
      <c r="DA86" t="s">
        <v>255</v>
      </c>
      <c r="DB86">
        <v>2</v>
      </c>
      <c r="DC86">
        <v>-3.738</v>
      </c>
      <c r="DD86">
        <v>0.36899999999999999</v>
      </c>
      <c r="DE86">
        <v>402</v>
      </c>
      <c r="DF86">
        <v>15</v>
      </c>
      <c r="DG86">
        <v>1.62</v>
      </c>
      <c r="DH86">
        <v>0.39</v>
      </c>
      <c r="DI86">
        <v>7.6737904339622603E-2</v>
      </c>
      <c r="DJ86">
        <v>-0.100278620638608</v>
      </c>
      <c r="DK86">
        <v>8.4055498478604607E-2</v>
      </c>
      <c r="DL86">
        <v>1</v>
      </c>
      <c r="DM86">
        <v>2.3704954545454502</v>
      </c>
      <c r="DN86">
        <v>0.45113264865237501</v>
      </c>
      <c r="DO86">
        <v>0.19240758224823601</v>
      </c>
      <c r="DP86">
        <v>1</v>
      </c>
      <c r="DQ86">
        <v>0.13083711320754701</v>
      </c>
      <c r="DR86">
        <v>8.1329098946768506E-3</v>
      </c>
      <c r="DS86">
        <v>2.7975120190301302E-3</v>
      </c>
      <c r="DT86">
        <v>1</v>
      </c>
      <c r="DU86">
        <v>3</v>
      </c>
      <c r="DV86">
        <v>3</v>
      </c>
      <c r="DW86" t="s">
        <v>256</v>
      </c>
      <c r="DX86">
        <v>100</v>
      </c>
      <c r="DY86">
        <v>100</v>
      </c>
      <c r="DZ86">
        <v>-3.738</v>
      </c>
      <c r="EA86">
        <v>0.36899999999999999</v>
      </c>
      <c r="EB86">
        <v>2</v>
      </c>
      <c r="EC86">
        <v>515.62699999999995</v>
      </c>
      <c r="ED86">
        <v>420.60199999999998</v>
      </c>
      <c r="EE86">
        <v>28.662099999999999</v>
      </c>
      <c r="EF86">
        <v>29.988499999999998</v>
      </c>
      <c r="EG86">
        <v>30</v>
      </c>
      <c r="EH86">
        <v>30.147099999999998</v>
      </c>
      <c r="EI86">
        <v>30.180199999999999</v>
      </c>
      <c r="EJ86">
        <v>20.094000000000001</v>
      </c>
      <c r="EK86">
        <v>25.285399999999999</v>
      </c>
      <c r="EL86">
        <v>0</v>
      </c>
      <c r="EM86">
        <v>28.6632</v>
      </c>
      <c r="EN86">
        <v>399.87299999999999</v>
      </c>
      <c r="EO86">
        <v>16.328700000000001</v>
      </c>
      <c r="EP86">
        <v>100.47799999999999</v>
      </c>
      <c r="EQ86">
        <v>90.312200000000004</v>
      </c>
    </row>
    <row r="87" spans="1:147" x14ac:dyDescent="0.3">
      <c r="A87">
        <v>71</v>
      </c>
      <c r="B87">
        <v>1684926345.7</v>
      </c>
      <c r="C87">
        <v>4320.5</v>
      </c>
      <c r="D87" t="s">
        <v>466</v>
      </c>
      <c r="E87" t="s">
        <v>467</v>
      </c>
      <c r="F87">
        <v>1684926337.40938</v>
      </c>
      <c r="G87">
        <f t="shared" si="86"/>
        <v>8.3019242634811295E-4</v>
      </c>
      <c r="H87">
        <f t="shared" si="87"/>
        <v>-1.1661352865956596</v>
      </c>
      <c r="I87">
        <f t="shared" si="88"/>
        <v>400.02462500000001</v>
      </c>
      <c r="J87">
        <f t="shared" si="89"/>
        <v>437.64153280828702</v>
      </c>
      <c r="K87">
        <f t="shared" si="90"/>
        <v>41.873683107901613</v>
      </c>
      <c r="L87">
        <f t="shared" si="91"/>
        <v>38.274485227947714</v>
      </c>
      <c r="M87">
        <f t="shared" si="92"/>
        <v>3.4983322225228083E-2</v>
      </c>
      <c r="N87">
        <f t="shared" si="93"/>
        <v>3.3578116297021992</v>
      </c>
      <c r="O87">
        <f t="shared" si="94"/>
        <v>3.4782094540310018E-2</v>
      </c>
      <c r="P87">
        <f t="shared" si="95"/>
        <v>2.1756791939317281E-2</v>
      </c>
      <c r="Q87">
        <f t="shared" si="96"/>
        <v>0</v>
      </c>
      <c r="R87">
        <f t="shared" si="97"/>
        <v>28.381360034898144</v>
      </c>
      <c r="S87">
        <f t="shared" si="98"/>
        <v>27.98508125</v>
      </c>
      <c r="T87">
        <f t="shared" si="99"/>
        <v>3.791540514218402</v>
      </c>
      <c r="U87">
        <f t="shared" si="100"/>
        <v>40.066027766716786</v>
      </c>
      <c r="V87">
        <f t="shared" si="101"/>
        <v>1.5718130200583296</v>
      </c>
      <c r="W87">
        <f t="shared" si="102"/>
        <v>3.9230567831933887</v>
      </c>
      <c r="X87">
        <f t="shared" si="103"/>
        <v>2.2197274941600726</v>
      </c>
      <c r="Y87">
        <f t="shared" si="104"/>
        <v>-36.611486001951782</v>
      </c>
      <c r="Z87">
        <f t="shared" si="105"/>
        <v>106.10462958006249</v>
      </c>
      <c r="AA87">
        <f t="shared" si="106"/>
        <v>6.907048582764598</v>
      </c>
      <c r="AB87">
        <f t="shared" si="107"/>
        <v>76.400192160875307</v>
      </c>
      <c r="AC87">
        <v>-3.9553976150060302E-2</v>
      </c>
      <c r="AD87">
        <v>4.4402803347067303E-2</v>
      </c>
      <c r="AE87">
        <v>3.3462518979379801</v>
      </c>
      <c r="AF87">
        <v>0</v>
      </c>
      <c r="AG87">
        <v>0</v>
      </c>
      <c r="AH87">
        <f t="shared" si="108"/>
        <v>1</v>
      </c>
      <c r="AI87">
        <f t="shared" si="109"/>
        <v>0</v>
      </c>
      <c r="AJ87">
        <f t="shared" si="110"/>
        <v>50176.826803515803</v>
      </c>
      <c r="AK87" t="s">
        <v>468</v>
      </c>
      <c r="AL87">
        <v>2.3351346153846202</v>
      </c>
      <c r="AM87">
        <v>1.4972000000000001</v>
      </c>
      <c r="AN87">
        <f t="shared" si="111"/>
        <v>-0.83793461538462011</v>
      </c>
      <c r="AO87">
        <f t="shared" si="112"/>
        <v>-0.55966779013132517</v>
      </c>
      <c r="AP87">
        <v>-0.41531093837899202</v>
      </c>
      <c r="AQ87" t="s">
        <v>253</v>
      </c>
      <c r="AR87">
        <v>0</v>
      </c>
      <c r="AS87">
        <v>0</v>
      </c>
      <c r="AT87" t="e">
        <f t="shared" si="113"/>
        <v>#DIV/0!</v>
      </c>
      <c r="AU87">
        <v>0.5</v>
      </c>
      <c r="AV87">
        <f t="shared" si="114"/>
        <v>0</v>
      </c>
      <c r="AW87">
        <f t="shared" si="115"/>
        <v>-1.1661352865956596</v>
      </c>
      <c r="AX87" t="e">
        <f t="shared" si="116"/>
        <v>#DIV/0!</v>
      </c>
      <c r="AY87" t="e">
        <f t="shared" si="117"/>
        <v>#DIV/0!</v>
      </c>
      <c r="AZ87" t="e">
        <f t="shared" si="118"/>
        <v>#DIV/0!</v>
      </c>
      <c r="BA87" t="e">
        <f t="shared" si="119"/>
        <v>#DIV/0!</v>
      </c>
      <c r="BB87" t="s">
        <v>253</v>
      </c>
      <c r="BC87">
        <v>0</v>
      </c>
      <c r="BD87">
        <f t="shared" si="120"/>
        <v>0</v>
      </c>
      <c r="BE87" t="e">
        <f t="shared" si="121"/>
        <v>#DIV/0!</v>
      </c>
      <c r="BF87">
        <f t="shared" si="122"/>
        <v>1</v>
      </c>
      <c r="BG87">
        <f t="shared" si="123"/>
        <v>0</v>
      </c>
      <c r="BH87">
        <f t="shared" si="124"/>
        <v>-1.7867742572166811</v>
      </c>
      <c r="BI87">
        <f t="shared" si="125"/>
        <v>0</v>
      </c>
      <c r="BJ87">
        <f t="shared" si="126"/>
        <v>0</v>
      </c>
      <c r="BK87">
        <f t="shared" si="127"/>
        <v>0</v>
      </c>
      <c r="BL87">
        <f t="shared" si="128"/>
        <v>0</v>
      </c>
      <c r="BM87">
        <v>0.71228603259476697</v>
      </c>
      <c r="BN87">
        <v>0.5</v>
      </c>
      <c r="BO87" t="s">
        <v>254</v>
      </c>
      <c r="BP87">
        <v>1684926337.40938</v>
      </c>
      <c r="BQ87">
        <v>400.02462500000001</v>
      </c>
      <c r="BR87">
        <v>399.90581250000002</v>
      </c>
      <c r="BS87">
        <v>16.427756250000002</v>
      </c>
      <c r="BT87">
        <v>16.311434375000001</v>
      </c>
      <c r="BU87">
        <v>500.00928125000002</v>
      </c>
      <c r="BV87">
        <v>95.480324999999993</v>
      </c>
      <c r="BW87">
        <v>0.19999775</v>
      </c>
      <c r="BX87">
        <v>28.571209374999999</v>
      </c>
      <c r="BY87">
        <v>27.98508125</v>
      </c>
      <c r="BZ87">
        <v>999.9</v>
      </c>
      <c r="CA87">
        <v>9990.15625</v>
      </c>
      <c r="CB87">
        <v>0</v>
      </c>
      <c r="CC87">
        <v>70.375987499999994</v>
      </c>
      <c r="CD87">
        <v>0</v>
      </c>
      <c r="CE87">
        <v>0</v>
      </c>
      <c r="CF87">
        <v>0</v>
      </c>
      <c r="CG87">
        <v>0</v>
      </c>
      <c r="CH87">
        <v>2.3203343749999998</v>
      </c>
      <c r="CI87">
        <v>0</v>
      </c>
      <c r="CJ87">
        <v>-18.278187500000001</v>
      </c>
      <c r="CK87">
        <v>-2.0697125000000001</v>
      </c>
      <c r="CL87">
        <v>36.615156249999998</v>
      </c>
      <c r="CM87">
        <v>41.123031249999997</v>
      </c>
      <c r="CN87">
        <v>38.794562499999998</v>
      </c>
      <c r="CO87">
        <v>39.845468750000002</v>
      </c>
      <c r="CP87">
        <v>37.404062500000002</v>
      </c>
      <c r="CQ87">
        <v>0</v>
      </c>
      <c r="CR87">
        <v>0</v>
      </c>
      <c r="CS87">
        <v>0</v>
      </c>
      <c r="CT87">
        <v>59.400000095367403</v>
      </c>
      <c r="CU87">
        <v>2.3351346153846202</v>
      </c>
      <c r="CV87">
        <v>0.381398297337943</v>
      </c>
      <c r="CW87">
        <v>-2.4868752117703998</v>
      </c>
      <c r="CX87">
        <v>-18.3399115384615</v>
      </c>
      <c r="CY87">
        <v>15</v>
      </c>
      <c r="CZ87">
        <v>1684921956.5999999</v>
      </c>
      <c r="DA87" t="s">
        <v>255</v>
      </c>
      <c r="DB87">
        <v>2</v>
      </c>
      <c r="DC87">
        <v>-3.738</v>
      </c>
      <c r="DD87">
        <v>0.36899999999999999</v>
      </c>
      <c r="DE87">
        <v>402</v>
      </c>
      <c r="DF87">
        <v>15</v>
      </c>
      <c r="DG87">
        <v>1.62</v>
      </c>
      <c r="DH87">
        <v>0.39</v>
      </c>
      <c r="DI87">
        <v>7.5891470943396197E-2</v>
      </c>
      <c r="DJ87">
        <v>0.199927383600217</v>
      </c>
      <c r="DK87">
        <v>0.104987773661635</v>
      </c>
      <c r="DL87">
        <v>1</v>
      </c>
      <c r="DM87">
        <v>2.34239318181818</v>
      </c>
      <c r="DN87">
        <v>-2.96587741421937E-2</v>
      </c>
      <c r="DO87">
        <v>0.18621023235937001</v>
      </c>
      <c r="DP87">
        <v>1</v>
      </c>
      <c r="DQ87">
        <v>0.118109396226415</v>
      </c>
      <c r="DR87">
        <v>-1.62060458754795E-2</v>
      </c>
      <c r="DS87">
        <v>3.6489701330216298E-3</v>
      </c>
      <c r="DT87">
        <v>1</v>
      </c>
      <c r="DU87">
        <v>3</v>
      </c>
      <c r="DV87">
        <v>3</v>
      </c>
      <c r="DW87" t="s">
        <v>256</v>
      </c>
      <c r="DX87">
        <v>100</v>
      </c>
      <c r="DY87">
        <v>100</v>
      </c>
      <c r="DZ87">
        <v>-3.738</v>
      </c>
      <c r="EA87">
        <v>0.36899999999999999</v>
      </c>
      <c r="EB87">
        <v>2</v>
      </c>
      <c r="EC87">
        <v>515.09799999999996</v>
      </c>
      <c r="ED87">
        <v>420.584</v>
      </c>
      <c r="EE87">
        <v>28.692499999999999</v>
      </c>
      <c r="EF87">
        <v>29.985900000000001</v>
      </c>
      <c r="EG87">
        <v>30.0002</v>
      </c>
      <c r="EH87">
        <v>30.144500000000001</v>
      </c>
      <c r="EI87">
        <v>30.177700000000002</v>
      </c>
      <c r="EJ87">
        <v>20.092600000000001</v>
      </c>
      <c r="EK87">
        <v>25.285399999999999</v>
      </c>
      <c r="EL87">
        <v>0</v>
      </c>
      <c r="EM87">
        <v>28.689699999999998</v>
      </c>
      <c r="EN87">
        <v>399.82600000000002</v>
      </c>
      <c r="EO87">
        <v>16.3644</v>
      </c>
      <c r="EP87">
        <v>100.482</v>
      </c>
      <c r="EQ87">
        <v>90.313500000000005</v>
      </c>
    </row>
    <row r="88" spans="1:147" x14ac:dyDescent="0.3">
      <c r="A88">
        <v>72</v>
      </c>
      <c r="B88">
        <v>1684926405.7</v>
      </c>
      <c r="C88">
        <v>4380.5</v>
      </c>
      <c r="D88" t="s">
        <v>469</v>
      </c>
      <c r="E88" t="s">
        <v>470</v>
      </c>
      <c r="F88">
        <v>1684926397.39062</v>
      </c>
      <c r="G88">
        <f t="shared" si="86"/>
        <v>6.7441698295214747E-4</v>
      </c>
      <c r="H88">
        <f t="shared" si="87"/>
        <v>-0.80831140011997726</v>
      </c>
      <c r="I88">
        <f t="shared" si="88"/>
        <v>400.00309375000001</v>
      </c>
      <c r="J88">
        <f t="shared" si="89"/>
        <v>429.94469708268764</v>
      </c>
      <c r="K88">
        <f t="shared" si="90"/>
        <v>41.136987654618174</v>
      </c>
      <c r="L88">
        <f t="shared" si="91"/>
        <v>38.272183471629589</v>
      </c>
      <c r="M88">
        <f t="shared" si="92"/>
        <v>2.8352024369872594E-2</v>
      </c>
      <c r="N88">
        <f t="shared" si="93"/>
        <v>3.3612235342082206</v>
      </c>
      <c r="O88">
        <f t="shared" si="94"/>
        <v>2.8219832008102571E-2</v>
      </c>
      <c r="P88">
        <f t="shared" si="95"/>
        <v>1.7649220440793003E-2</v>
      </c>
      <c r="Q88">
        <f t="shared" si="96"/>
        <v>0</v>
      </c>
      <c r="R88">
        <f t="shared" si="97"/>
        <v>28.408869755490127</v>
      </c>
      <c r="S88">
        <f t="shared" si="98"/>
        <v>27.996453124999999</v>
      </c>
      <c r="T88">
        <f t="shared" si="99"/>
        <v>3.7940550889060662</v>
      </c>
      <c r="U88">
        <f t="shared" si="100"/>
        <v>40.078554015228825</v>
      </c>
      <c r="V88">
        <f t="shared" si="101"/>
        <v>1.5715507408954963</v>
      </c>
      <c r="W88">
        <f t="shared" si="102"/>
        <v>3.9211762487697217</v>
      </c>
      <c r="X88">
        <f t="shared" si="103"/>
        <v>2.22250434801057</v>
      </c>
      <c r="Y88">
        <f t="shared" si="104"/>
        <v>-29.741788948189704</v>
      </c>
      <c r="Z88">
        <f t="shared" si="105"/>
        <v>102.6550591372018</v>
      </c>
      <c r="AA88">
        <f t="shared" si="106"/>
        <v>6.675813123586237</v>
      </c>
      <c r="AB88">
        <f t="shared" si="107"/>
        <v>79.589083312598333</v>
      </c>
      <c r="AC88">
        <v>-3.9604454444962398E-2</v>
      </c>
      <c r="AD88">
        <v>4.4459469655236401E-2</v>
      </c>
      <c r="AE88">
        <v>3.3496490500573701</v>
      </c>
      <c r="AF88">
        <v>0</v>
      </c>
      <c r="AG88">
        <v>0</v>
      </c>
      <c r="AH88">
        <f t="shared" si="108"/>
        <v>1</v>
      </c>
      <c r="AI88">
        <f t="shared" si="109"/>
        <v>0</v>
      </c>
      <c r="AJ88">
        <f t="shared" si="110"/>
        <v>50239.611277656892</v>
      </c>
      <c r="AK88" t="s">
        <v>471</v>
      </c>
      <c r="AL88">
        <v>2.3407884615384602</v>
      </c>
      <c r="AM88">
        <v>1.3904000000000001</v>
      </c>
      <c r="AN88">
        <f t="shared" si="111"/>
        <v>-0.95038846153846013</v>
      </c>
      <c r="AO88">
        <f t="shared" si="112"/>
        <v>-0.6835360051341054</v>
      </c>
      <c r="AP88">
        <v>-0.28787446014628998</v>
      </c>
      <c r="AQ88" t="s">
        <v>253</v>
      </c>
      <c r="AR88">
        <v>0</v>
      </c>
      <c r="AS88">
        <v>0</v>
      </c>
      <c r="AT88" t="e">
        <f t="shared" si="113"/>
        <v>#DIV/0!</v>
      </c>
      <c r="AU88">
        <v>0.5</v>
      </c>
      <c r="AV88">
        <f t="shared" si="114"/>
        <v>0</v>
      </c>
      <c r="AW88">
        <f t="shared" si="115"/>
        <v>-0.80831140011997726</v>
      </c>
      <c r="AX88" t="e">
        <f t="shared" si="116"/>
        <v>#DIV/0!</v>
      </c>
      <c r="AY88" t="e">
        <f t="shared" si="117"/>
        <v>#DIV/0!</v>
      </c>
      <c r="AZ88" t="e">
        <f t="shared" si="118"/>
        <v>#DIV/0!</v>
      </c>
      <c r="BA88" t="e">
        <f t="shared" si="119"/>
        <v>#DIV/0!</v>
      </c>
      <c r="BB88" t="s">
        <v>253</v>
      </c>
      <c r="BC88">
        <v>0</v>
      </c>
      <c r="BD88">
        <f t="shared" si="120"/>
        <v>0</v>
      </c>
      <c r="BE88" t="e">
        <f t="shared" si="121"/>
        <v>#DIV/0!</v>
      </c>
      <c r="BF88">
        <f t="shared" si="122"/>
        <v>1</v>
      </c>
      <c r="BG88">
        <f t="shared" si="123"/>
        <v>0</v>
      </c>
      <c r="BH88">
        <f t="shared" si="124"/>
        <v>-1.4629807244810848</v>
      </c>
      <c r="BI88">
        <f t="shared" si="125"/>
        <v>0</v>
      </c>
      <c r="BJ88">
        <f t="shared" si="126"/>
        <v>0</v>
      </c>
      <c r="BK88">
        <f t="shared" si="127"/>
        <v>0</v>
      </c>
      <c r="BL88">
        <f t="shared" si="128"/>
        <v>0</v>
      </c>
      <c r="BM88">
        <v>0.71228603259476697</v>
      </c>
      <c r="BN88">
        <v>0.5</v>
      </c>
      <c r="BO88" t="s">
        <v>254</v>
      </c>
      <c r="BP88">
        <v>1684926397.39062</v>
      </c>
      <c r="BQ88">
        <v>400.00309375000001</v>
      </c>
      <c r="BR88">
        <v>399.92637500000001</v>
      </c>
      <c r="BS88">
        <v>16.425118749999999</v>
      </c>
      <c r="BT88">
        <v>16.330621874999999</v>
      </c>
      <c r="BU88">
        <v>500.00334375</v>
      </c>
      <c r="BV88">
        <v>95.479721874999996</v>
      </c>
      <c r="BW88">
        <v>0.19999678125000001</v>
      </c>
      <c r="BX88">
        <v>28.562950000000001</v>
      </c>
      <c r="BY88">
        <v>27.996453124999999</v>
      </c>
      <c r="BZ88">
        <v>999.9</v>
      </c>
      <c r="CA88">
        <v>10002.96875</v>
      </c>
      <c r="CB88">
        <v>0</v>
      </c>
      <c r="CC88">
        <v>70.399393750000002</v>
      </c>
      <c r="CD88">
        <v>0</v>
      </c>
      <c r="CE88">
        <v>0</v>
      </c>
      <c r="CF88">
        <v>0</v>
      </c>
      <c r="CG88">
        <v>0</v>
      </c>
      <c r="CH88">
        <v>2.3553593749999999</v>
      </c>
      <c r="CI88">
        <v>0</v>
      </c>
      <c r="CJ88">
        <v>-19.038690625000001</v>
      </c>
      <c r="CK88">
        <v>-2.1384375000000002</v>
      </c>
      <c r="CL88">
        <v>36.496062500000001</v>
      </c>
      <c r="CM88">
        <v>41</v>
      </c>
      <c r="CN88">
        <v>38.669562499999998</v>
      </c>
      <c r="CO88">
        <v>39.746062500000001</v>
      </c>
      <c r="CP88">
        <v>37.294562499999998</v>
      </c>
      <c r="CQ88">
        <v>0</v>
      </c>
      <c r="CR88">
        <v>0</v>
      </c>
      <c r="CS88">
        <v>0</v>
      </c>
      <c r="CT88">
        <v>59.200000047683702</v>
      </c>
      <c r="CU88">
        <v>2.3407884615384602</v>
      </c>
      <c r="CV88">
        <v>-8.1302561888366806E-2</v>
      </c>
      <c r="CW88">
        <v>0.814512825092638</v>
      </c>
      <c r="CX88">
        <v>-19.028273076923099</v>
      </c>
      <c r="CY88">
        <v>15</v>
      </c>
      <c r="CZ88">
        <v>1684921956.5999999</v>
      </c>
      <c r="DA88" t="s">
        <v>255</v>
      </c>
      <c r="DB88">
        <v>2</v>
      </c>
      <c r="DC88">
        <v>-3.738</v>
      </c>
      <c r="DD88">
        <v>0.36899999999999999</v>
      </c>
      <c r="DE88">
        <v>402</v>
      </c>
      <c r="DF88">
        <v>15</v>
      </c>
      <c r="DG88">
        <v>1.62</v>
      </c>
      <c r="DH88">
        <v>0.39</v>
      </c>
      <c r="DI88">
        <v>8.6228823396226395E-2</v>
      </c>
      <c r="DJ88">
        <v>-0.112957539223851</v>
      </c>
      <c r="DK88">
        <v>0.10518556364458399</v>
      </c>
      <c r="DL88">
        <v>1</v>
      </c>
      <c r="DM88">
        <v>2.3323999999999998</v>
      </c>
      <c r="DN88">
        <v>0.130336121618567</v>
      </c>
      <c r="DO88">
        <v>0.19483040527130699</v>
      </c>
      <c r="DP88">
        <v>1</v>
      </c>
      <c r="DQ88">
        <v>9.4684564150943396E-2</v>
      </c>
      <c r="DR88">
        <v>-3.60195188882057E-3</v>
      </c>
      <c r="DS88">
        <v>2.8852662293755902E-3</v>
      </c>
      <c r="DT88">
        <v>1</v>
      </c>
      <c r="DU88">
        <v>3</v>
      </c>
      <c r="DV88">
        <v>3</v>
      </c>
      <c r="DW88" t="s">
        <v>256</v>
      </c>
      <c r="DX88">
        <v>100</v>
      </c>
      <c r="DY88">
        <v>100</v>
      </c>
      <c r="DZ88">
        <v>-3.738</v>
      </c>
      <c r="EA88">
        <v>0.36899999999999999</v>
      </c>
      <c r="EB88">
        <v>2</v>
      </c>
      <c r="EC88">
        <v>514.57000000000005</v>
      </c>
      <c r="ED88">
        <v>420.81400000000002</v>
      </c>
      <c r="EE88">
        <v>28.681000000000001</v>
      </c>
      <c r="EF88">
        <v>29.980699999999999</v>
      </c>
      <c r="EG88">
        <v>30.0001</v>
      </c>
      <c r="EH88">
        <v>30.1419</v>
      </c>
      <c r="EI88">
        <v>30.175000000000001</v>
      </c>
      <c r="EJ88">
        <v>20.0943</v>
      </c>
      <c r="EK88">
        <v>25.010899999999999</v>
      </c>
      <c r="EL88">
        <v>0</v>
      </c>
      <c r="EM88">
        <v>28.680099999999999</v>
      </c>
      <c r="EN88">
        <v>399.887</v>
      </c>
      <c r="EO88">
        <v>16.3644</v>
      </c>
      <c r="EP88">
        <v>100.482</v>
      </c>
      <c r="EQ88">
        <v>90.313299999999998</v>
      </c>
    </row>
    <row r="89" spans="1:147" x14ac:dyDescent="0.3">
      <c r="A89">
        <v>73</v>
      </c>
      <c r="B89">
        <v>1684926465.7</v>
      </c>
      <c r="C89">
        <v>4440.5</v>
      </c>
      <c r="D89" t="s">
        <v>472</v>
      </c>
      <c r="E89" t="s">
        <v>473</v>
      </c>
      <c r="F89">
        <v>1684926457.45</v>
      </c>
      <c r="G89">
        <f t="shared" si="86"/>
        <v>5.8225811648248576E-4</v>
      </c>
      <c r="H89">
        <f t="shared" si="87"/>
        <v>-1.0094803384262658</v>
      </c>
      <c r="I89">
        <f t="shared" si="88"/>
        <v>400.00425000000001</v>
      </c>
      <c r="J89">
        <f t="shared" si="89"/>
        <v>450.03075690851364</v>
      </c>
      <c r="K89">
        <f t="shared" si="90"/>
        <v>43.058586565408646</v>
      </c>
      <c r="L89">
        <f t="shared" si="91"/>
        <v>38.272089986635599</v>
      </c>
      <c r="M89">
        <f t="shared" si="92"/>
        <v>2.4455740428069053E-2</v>
      </c>
      <c r="N89">
        <f t="shared" si="93"/>
        <v>3.3612940058371694</v>
      </c>
      <c r="O89">
        <f t="shared" si="94"/>
        <v>2.4357318632852325E-2</v>
      </c>
      <c r="P89">
        <f t="shared" si="95"/>
        <v>1.523213381230942E-2</v>
      </c>
      <c r="Q89">
        <f t="shared" si="96"/>
        <v>0</v>
      </c>
      <c r="R89">
        <f t="shared" si="97"/>
        <v>28.41430737485268</v>
      </c>
      <c r="S89">
        <f t="shared" si="98"/>
        <v>27.98560625</v>
      </c>
      <c r="T89">
        <f t="shared" si="99"/>
        <v>3.7916565713822363</v>
      </c>
      <c r="U89">
        <f t="shared" si="100"/>
        <v>40.037713520939946</v>
      </c>
      <c r="V89">
        <f t="shared" si="101"/>
        <v>1.5685263714188737</v>
      </c>
      <c r="W89">
        <f t="shared" si="102"/>
        <v>3.9176222453325806</v>
      </c>
      <c r="X89">
        <f t="shared" si="103"/>
        <v>2.2231301999633626</v>
      </c>
      <c r="Y89">
        <f t="shared" si="104"/>
        <v>-25.677582936877624</v>
      </c>
      <c r="Z89">
        <f t="shared" si="105"/>
        <v>101.79248046012185</v>
      </c>
      <c r="AA89">
        <f t="shared" si="106"/>
        <v>6.6187072511899503</v>
      </c>
      <c r="AB89">
        <f t="shared" si="107"/>
        <v>82.733604774434184</v>
      </c>
      <c r="AC89">
        <v>-3.9605497275896899E-2</v>
      </c>
      <c r="AD89">
        <v>4.4460640324317499E-2</v>
      </c>
      <c r="AE89">
        <v>3.3497192169168102</v>
      </c>
      <c r="AF89">
        <v>0</v>
      </c>
      <c r="AG89">
        <v>0</v>
      </c>
      <c r="AH89">
        <f t="shared" si="108"/>
        <v>1</v>
      </c>
      <c r="AI89">
        <f t="shared" si="109"/>
        <v>0</v>
      </c>
      <c r="AJ89">
        <f t="shared" si="110"/>
        <v>50243.472118693564</v>
      </c>
      <c r="AK89" t="s">
        <v>474</v>
      </c>
      <c r="AL89">
        <v>2.3609423076923099</v>
      </c>
      <c r="AM89">
        <v>1.7684</v>
      </c>
      <c r="AN89">
        <f t="shared" si="111"/>
        <v>-0.59254230769230998</v>
      </c>
      <c r="AO89">
        <f t="shared" si="112"/>
        <v>-0.3350725558088159</v>
      </c>
      <c r="AP89">
        <v>-0.35951937262003397</v>
      </c>
      <c r="AQ89" t="s">
        <v>253</v>
      </c>
      <c r="AR89">
        <v>0</v>
      </c>
      <c r="AS89">
        <v>0</v>
      </c>
      <c r="AT89" t="e">
        <f t="shared" si="113"/>
        <v>#DIV/0!</v>
      </c>
      <c r="AU89">
        <v>0.5</v>
      </c>
      <c r="AV89">
        <f t="shared" si="114"/>
        <v>0</v>
      </c>
      <c r="AW89">
        <f t="shared" si="115"/>
        <v>-1.0094803384262658</v>
      </c>
      <c r="AX89" t="e">
        <f t="shared" si="116"/>
        <v>#DIV/0!</v>
      </c>
      <c r="AY89" t="e">
        <f t="shared" si="117"/>
        <v>#DIV/0!</v>
      </c>
      <c r="AZ89" t="e">
        <f t="shared" si="118"/>
        <v>#DIV/0!</v>
      </c>
      <c r="BA89" t="e">
        <f t="shared" si="119"/>
        <v>#DIV/0!</v>
      </c>
      <c r="BB89" t="s">
        <v>253</v>
      </c>
      <c r="BC89">
        <v>0</v>
      </c>
      <c r="BD89">
        <f t="shared" si="120"/>
        <v>0</v>
      </c>
      <c r="BE89" t="e">
        <f t="shared" si="121"/>
        <v>#DIV/0!</v>
      </c>
      <c r="BF89">
        <f t="shared" si="122"/>
        <v>1</v>
      </c>
      <c r="BG89">
        <f t="shared" si="123"/>
        <v>0</v>
      </c>
      <c r="BH89">
        <f t="shared" si="124"/>
        <v>-2.9844282459545131</v>
      </c>
      <c r="BI89">
        <f t="shared" si="125"/>
        <v>0</v>
      </c>
      <c r="BJ89">
        <f t="shared" si="126"/>
        <v>0</v>
      </c>
      <c r="BK89">
        <f t="shared" si="127"/>
        <v>0</v>
      </c>
      <c r="BL89">
        <f t="shared" si="128"/>
        <v>0</v>
      </c>
      <c r="BM89">
        <v>0.71228603259476697</v>
      </c>
      <c r="BN89">
        <v>0.5</v>
      </c>
      <c r="BO89" t="s">
        <v>254</v>
      </c>
      <c r="BP89">
        <v>1684926457.45</v>
      </c>
      <c r="BQ89">
        <v>400.00425000000001</v>
      </c>
      <c r="BR89">
        <v>399.89362499999999</v>
      </c>
      <c r="BS89">
        <v>16.393596875</v>
      </c>
      <c r="BT89">
        <v>16.312012500000002</v>
      </c>
      <c r="BU89">
        <v>500.01650000000001</v>
      </c>
      <c r="BV89">
        <v>95.479253125</v>
      </c>
      <c r="BW89">
        <v>0.19995525</v>
      </c>
      <c r="BX89">
        <v>28.547331249999999</v>
      </c>
      <c r="BY89">
        <v>27.98560625</v>
      </c>
      <c r="BZ89">
        <v>999.9</v>
      </c>
      <c r="CA89">
        <v>10003.28125</v>
      </c>
      <c r="CB89">
        <v>0</v>
      </c>
      <c r="CC89">
        <v>70.392706250000003</v>
      </c>
      <c r="CD89">
        <v>0</v>
      </c>
      <c r="CE89">
        <v>0</v>
      </c>
      <c r="CF89">
        <v>0</v>
      </c>
      <c r="CG89">
        <v>0</v>
      </c>
      <c r="CH89">
        <v>2.3716343750000002</v>
      </c>
      <c r="CI89">
        <v>0</v>
      </c>
      <c r="CJ89">
        <v>-19.70509375</v>
      </c>
      <c r="CK89">
        <v>-2.2373500000000002</v>
      </c>
      <c r="CL89">
        <v>36.375</v>
      </c>
      <c r="CM89">
        <v>40.886625000000002</v>
      </c>
      <c r="CN89">
        <v>38.558124999999997</v>
      </c>
      <c r="CO89">
        <v>39.648249999999997</v>
      </c>
      <c r="CP89">
        <v>37.186999999999998</v>
      </c>
      <c r="CQ89">
        <v>0</v>
      </c>
      <c r="CR89">
        <v>0</v>
      </c>
      <c r="CS89">
        <v>0</v>
      </c>
      <c r="CT89">
        <v>59</v>
      </c>
      <c r="CU89">
        <v>2.3609423076923099</v>
      </c>
      <c r="CV89">
        <v>0.21962052563515699</v>
      </c>
      <c r="CW89">
        <v>-1.3487316279138299</v>
      </c>
      <c r="CX89">
        <v>-19.677269230769198</v>
      </c>
      <c r="CY89">
        <v>15</v>
      </c>
      <c r="CZ89">
        <v>1684921956.5999999</v>
      </c>
      <c r="DA89" t="s">
        <v>255</v>
      </c>
      <c r="DB89">
        <v>2</v>
      </c>
      <c r="DC89">
        <v>-3.738</v>
      </c>
      <c r="DD89">
        <v>0.36899999999999999</v>
      </c>
      <c r="DE89">
        <v>402</v>
      </c>
      <c r="DF89">
        <v>15</v>
      </c>
      <c r="DG89">
        <v>1.62</v>
      </c>
      <c r="DH89">
        <v>0.39</v>
      </c>
      <c r="DI89">
        <v>9.9913383943396203E-2</v>
      </c>
      <c r="DJ89">
        <v>0.155139208788931</v>
      </c>
      <c r="DK89">
        <v>0.107140778584196</v>
      </c>
      <c r="DL89">
        <v>1</v>
      </c>
      <c r="DM89">
        <v>2.3628136363636401</v>
      </c>
      <c r="DN89">
        <v>-2.1168453766477698E-3</v>
      </c>
      <c r="DO89">
        <v>0.16931206071913099</v>
      </c>
      <c r="DP89">
        <v>1</v>
      </c>
      <c r="DQ89">
        <v>8.2763777358490595E-2</v>
      </c>
      <c r="DR89">
        <v>-1.2839420164617E-2</v>
      </c>
      <c r="DS89">
        <v>2.4323707065750399E-3</v>
      </c>
      <c r="DT89">
        <v>1</v>
      </c>
      <c r="DU89">
        <v>3</v>
      </c>
      <c r="DV89">
        <v>3</v>
      </c>
      <c r="DW89" t="s">
        <v>256</v>
      </c>
      <c r="DX89">
        <v>100</v>
      </c>
      <c r="DY89">
        <v>100</v>
      </c>
      <c r="DZ89">
        <v>-3.738</v>
      </c>
      <c r="EA89">
        <v>0.36899999999999999</v>
      </c>
      <c r="EB89">
        <v>2</v>
      </c>
      <c r="EC89">
        <v>514.78200000000004</v>
      </c>
      <c r="ED89">
        <v>420.79500000000002</v>
      </c>
      <c r="EE89">
        <v>28.6798</v>
      </c>
      <c r="EF89">
        <v>29.972999999999999</v>
      </c>
      <c r="EG89">
        <v>30</v>
      </c>
      <c r="EH89">
        <v>30.136800000000001</v>
      </c>
      <c r="EI89">
        <v>30.172499999999999</v>
      </c>
      <c r="EJ89">
        <v>20.097100000000001</v>
      </c>
      <c r="EK89">
        <v>25.010899999999999</v>
      </c>
      <c r="EL89">
        <v>0</v>
      </c>
      <c r="EM89">
        <v>28.681000000000001</v>
      </c>
      <c r="EN89">
        <v>399.90899999999999</v>
      </c>
      <c r="EO89">
        <v>16.3644</v>
      </c>
      <c r="EP89">
        <v>100.48</v>
      </c>
      <c r="EQ89">
        <v>90.314700000000002</v>
      </c>
    </row>
    <row r="90" spans="1:147" x14ac:dyDescent="0.3">
      <c r="A90">
        <v>74</v>
      </c>
      <c r="B90">
        <v>1684926525.7</v>
      </c>
      <c r="C90">
        <v>4500.5</v>
      </c>
      <c r="D90" t="s">
        <v>475</v>
      </c>
      <c r="E90" t="s">
        <v>476</v>
      </c>
      <c r="F90">
        <v>1684926517.45</v>
      </c>
      <c r="G90">
        <f t="shared" si="86"/>
        <v>4.3699287691067724E-4</v>
      </c>
      <c r="H90">
        <f t="shared" si="87"/>
        <v>-0.86867232210471934</v>
      </c>
      <c r="I90">
        <f t="shared" si="88"/>
        <v>400.00278125</v>
      </c>
      <c r="J90">
        <f t="shared" si="89"/>
        <v>459.42816412982461</v>
      </c>
      <c r="K90">
        <f t="shared" si="90"/>
        <v>43.959894306624868</v>
      </c>
      <c r="L90">
        <f t="shared" si="91"/>
        <v>38.273839870942481</v>
      </c>
      <c r="M90">
        <f t="shared" si="92"/>
        <v>1.8380314006710238E-2</v>
      </c>
      <c r="N90">
        <f t="shared" si="93"/>
        <v>3.3607981024028182</v>
      </c>
      <c r="O90">
        <f t="shared" si="94"/>
        <v>1.8324650779111492E-2</v>
      </c>
      <c r="P90">
        <f t="shared" si="95"/>
        <v>1.1457893722247942E-2</v>
      </c>
      <c r="Q90">
        <f t="shared" si="96"/>
        <v>0</v>
      </c>
      <c r="R90">
        <f t="shared" si="97"/>
        <v>28.428839379258189</v>
      </c>
      <c r="S90">
        <f t="shared" si="98"/>
        <v>27.975309374999998</v>
      </c>
      <c r="T90">
        <f t="shared" si="99"/>
        <v>3.7893808968116232</v>
      </c>
      <c r="U90">
        <f t="shared" si="100"/>
        <v>40.157098181849378</v>
      </c>
      <c r="V90">
        <f t="shared" si="101"/>
        <v>1.571501575707793</v>
      </c>
      <c r="W90">
        <f t="shared" si="102"/>
        <v>3.9133843003080755</v>
      </c>
      <c r="X90">
        <f t="shared" si="103"/>
        <v>2.2178793211038301</v>
      </c>
      <c r="Y90">
        <f t="shared" si="104"/>
        <v>-19.271385871760867</v>
      </c>
      <c r="Z90">
        <f t="shared" si="105"/>
        <v>100.2656807312547</v>
      </c>
      <c r="AA90">
        <f t="shared" si="106"/>
        <v>6.5194547318835099</v>
      </c>
      <c r="AB90">
        <f t="shared" si="107"/>
        <v>87.513749591377348</v>
      </c>
      <c r="AC90">
        <v>-3.9598159144313902E-2</v>
      </c>
      <c r="AD90">
        <v>4.44524026287599E-2</v>
      </c>
      <c r="AE90">
        <v>3.34922545806667</v>
      </c>
      <c r="AF90">
        <v>0</v>
      </c>
      <c r="AG90">
        <v>0</v>
      </c>
      <c r="AH90">
        <f t="shared" si="108"/>
        <v>1</v>
      </c>
      <c r="AI90">
        <f t="shared" si="109"/>
        <v>0</v>
      </c>
      <c r="AJ90">
        <f t="shared" si="110"/>
        <v>50237.750221276903</v>
      </c>
      <c r="AK90" t="s">
        <v>477</v>
      </c>
      <c r="AL90">
        <v>2.3065307692307702</v>
      </c>
      <c r="AM90">
        <v>1.8136000000000001</v>
      </c>
      <c r="AN90">
        <f t="shared" si="111"/>
        <v>-0.49293076923077006</v>
      </c>
      <c r="AO90">
        <f t="shared" si="112"/>
        <v>-0.27179685114180085</v>
      </c>
      <c r="AP90">
        <v>-0.30937158096842698</v>
      </c>
      <c r="AQ90" t="s">
        <v>253</v>
      </c>
      <c r="AR90">
        <v>0</v>
      </c>
      <c r="AS90">
        <v>0</v>
      </c>
      <c r="AT90" t="e">
        <f t="shared" si="113"/>
        <v>#DIV/0!</v>
      </c>
      <c r="AU90">
        <v>0.5</v>
      </c>
      <c r="AV90">
        <f t="shared" si="114"/>
        <v>0</v>
      </c>
      <c r="AW90">
        <f t="shared" si="115"/>
        <v>-0.86867232210471934</v>
      </c>
      <c r="AX90" t="e">
        <f t="shared" si="116"/>
        <v>#DIV/0!</v>
      </c>
      <c r="AY90" t="e">
        <f t="shared" si="117"/>
        <v>#DIV/0!</v>
      </c>
      <c r="AZ90" t="e">
        <f t="shared" si="118"/>
        <v>#DIV/0!</v>
      </c>
      <c r="BA90" t="e">
        <f t="shared" si="119"/>
        <v>#DIV/0!</v>
      </c>
      <c r="BB90" t="s">
        <v>253</v>
      </c>
      <c r="BC90">
        <v>0</v>
      </c>
      <c r="BD90">
        <f t="shared" si="120"/>
        <v>0</v>
      </c>
      <c r="BE90" t="e">
        <f t="shared" si="121"/>
        <v>#DIV/0!</v>
      </c>
      <c r="BF90">
        <f t="shared" si="122"/>
        <v>1</v>
      </c>
      <c r="BG90">
        <f t="shared" si="123"/>
        <v>0</v>
      </c>
      <c r="BH90">
        <f t="shared" si="124"/>
        <v>-3.679218489099727</v>
      </c>
      <c r="BI90">
        <f t="shared" si="125"/>
        <v>0</v>
      </c>
      <c r="BJ90">
        <f t="shared" si="126"/>
        <v>0</v>
      </c>
      <c r="BK90">
        <f t="shared" si="127"/>
        <v>0</v>
      </c>
      <c r="BL90">
        <f t="shared" si="128"/>
        <v>0</v>
      </c>
      <c r="BM90">
        <v>0.71228603259476697</v>
      </c>
      <c r="BN90">
        <v>0.5</v>
      </c>
      <c r="BO90" t="s">
        <v>254</v>
      </c>
      <c r="BP90">
        <v>1684926517.45</v>
      </c>
      <c r="BQ90">
        <v>400.00278125</v>
      </c>
      <c r="BR90">
        <v>399.90393749999998</v>
      </c>
      <c r="BS90">
        <v>16.423881250000001</v>
      </c>
      <c r="BT90">
        <v>16.362653125000001</v>
      </c>
      <c r="BU90">
        <v>500.01818750000001</v>
      </c>
      <c r="BV90">
        <v>95.483934375000004</v>
      </c>
      <c r="BW90">
        <v>0.2</v>
      </c>
      <c r="BX90">
        <v>28.528690624999999</v>
      </c>
      <c r="BY90">
        <v>27.975309374999998</v>
      </c>
      <c r="BZ90">
        <v>999.9</v>
      </c>
      <c r="CA90">
        <v>10000.9375</v>
      </c>
      <c r="CB90">
        <v>0</v>
      </c>
      <c r="CC90">
        <v>70.396050000000002</v>
      </c>
      <c r="CD90">
        <v>0</v>
      </c>
      <c r="CE90">
        <v>0</v>
      </c>
      <c r="CF90">
        <v>0</v>
      </c>
      <c r="CG90">
        <v>0</v>
      </c>
      <c r="CH90">
        <v>2.305328125</v>
      </c>
      <c r="CI90">
        <v>0</v>
      </c>
      <c r="CJ90">
        <v>-19.846987500000001</v>
      </c>
      <c r="CK90">
        <v>-2.313796875</v>
      </c>
      <c r="CL90">
        <v>36.277124999999998</v>
      </c>
      <c r="CM90">
        <v>40.804250000000003</v>
      </c>
      <c r="CN90">
        <v>38.436999999999998</v>
      </c>
      <c r="CO90">
        <v>39.561999999999998</v>
      </c>
      <c r="CP90">
        <v>37.109250000000003</v>
      </c>
      <c r="CQ90">
        <v>0</v>
      </c>
      <c r="CR90">
        <v>0</v>
      </c>
      <c r="CS90">
        <v>0</v>
      </c>
      <c r="CT90">
        <v>59.400000095367403</v>
      </c>
      <c r="CU90">
        <v>2.3065307692307702</v>
      </c>
      <c r="CV90">
        <v>0.205764102558365</v>
      </c>
      <c r="CW90">
        <v>4.0598299294738099E-2</v>
      </c>
      <c r="CX90">
        <v>-19.813242307692299</v>
      </c>
      <c r="CY90">
        <v>15</v>
      </c>
      <c r="CZ90">
        <v>1684921956.5999999</v>
      </c>
      <c r="DA90" t="s">
        <v>255</v>
      </c>
      <c r="DB90">
        <v>2</v>
      </c>
      <c r="DC90">
        <v>-3.738</v>
      </c>
      <c r="DD90">
        <v>0.36899999999999999</v>
      </c>
      <c r="DE90">
        <v>402</v>
      </c>
      <c r="DF90">
        <v>15</v>
      </c>
      <c r="DG90">
        <v>1.62</v>
      </c>
      <c r="DH90">
        <v>0.39</v>
      </c>
      <c r="DI90">
        <v>0.107154103018868</v>
      </c>
      <c r="DJ90">
        <v>-6.5155114658972E-3</v>
      </c>
      <c r="DK90">
        <v>9.1739860503307402E-2</v>
      </c>
      <c r="DL90">
        <v>1</v>
      </c>
      <c r="DM90">
        <v>2.3352772727272701</v>
      </c>
      <c r="DN90">
        <v>-0.27584954507593501</v>
      </c>
      <c r="DO90">
        <v>0.177221093121297</v>
      </c>
      <c r="DP90">
        <v>1</v>
      </c>
      <c r="DQ90">
        <v>5.7583426415094299E-2</v>
      </c>
      <c r="DR90">
        <v>3.5033908079341598E-2</v>
      </c>
      <c r="DS90">
        <v>5.3328547342191297E-3</v>
      </c>
      <c r="DT90">
        <v>1</v>
      </c>
      <c r="DU90">
        <v>3</v>
      </c>
      <c r="DV90">
        <v>3</v>
      </c>
      <c r="DW90" t="s">
        <v>256</v>
      </c>
      <c r="DX90">
        <v>100</v>
      </c>
      <c r="DY90">
        <v>100</v>
      </c>
      <c r="DZ90">
        <v>-3.738</v>
      </c>
      <c r="EA90">
        <v>0.36899999999999999</v>
      </c>
      <c r="EB90">
        <v>2</v>
      </c>
      <c r="EC90">
        <v>514.74099999999999</v>
      </c>
      <c r="ED90">
        <v>420.75799999999998</v>
      </c>
      <c r="EE90">
        <v>28.693200000000001</v>
      </c>
      <c r="EF90">
        <v>29.9678</v>
      </c>
      <c r="EG90">
        <v>30</v>
      </c>
      <c r="EH90">
        <v>30.131599999999999</v>
      </c>
      <c r="EI90">
        <v>30.167400000000001</v>
      </c>
      <c r="EJ90">
        <v>20.095099999999999</v>
      </c>
      <c r="EK90">
        <v>24.736999999999998</v>
      </c>
      <c r="EL90">
        <v>0</v>
      </c>
      <c r="EM90">
        <v>28.691500000000001</v>
      </c>
      <c r="EN90">
        <v>399.87799999999999</v>
      </c>
      <c r="EO90">
        <v>16.3675</v>
      </c>
      <c r="EP90">
        <v>100.48399999999999</v>
      </c>
      <c r="EQ90">
        <v>90.314499999999995</v>
      </c>
    </row>
    <row r="91" spans="1:147" x14ac:dyDescent="0.3">
      <c r="A91">
        <v>75</v>
      </c>
      <c r="B91">
        <v>1684926585.7</v>
      </c>
      <c r="C91">
        <v>4560.5</v>
      </c>
      <c r="D91" t="s">
        <v>478</v>
      </c>
      <c r="E91" t="s">
        <v>479</v>
      </c>
      <c r="F91">
        <v>1684926577.45</v>
      </c>
      <c r="G91">
        <f t="shared" si="86"/>
        <v>4.1367118908950209E-4</v>
      </c>
      <c r="H91">
        <f t="shared" si="87"/>
        <v>-0.97714417155775712</v>
      </c>
      <c r="I91">
        <f t="shared" si="88"/>
        <v>400.01934375000002</v>
      </c>
      <c r="J91">
        <f t="shared" si="89"/>
        <v>473.54983740777772</v>
      </c>
      <c r="K91">
        <f t="shared" si="90"/>
        <v>45.310344592662311</v>
      </c>
      <c r="L91">
        <f t="shared" si="91"/>
        <v>38.274776754775949</v>
      </c>
      <c r="M91">
        <f t="shared" si="92"/>
        <v>1.737329619151386E-2</v>
      </c>
      <c r="N91">
        <f t="shared" si="93"/>
        <v>3.3611714309592746</v>
      </c>
      <c r="O91">
        <f t="shared" si="94"/>
        <v>1.7323561813143686E-2</v>
      </c>
      <c r="P91">
        <f t="shared" si="95"/>
        <v>1.0831682625494941E-2</v>
      </c>
      <c r="Q91">
        <f t="shared" si="96"/>
        <v>0</v>
      </c>
      <c r="R91">
        <f t="shared" si="97"/>
        <v>28.425752669378163</v>
      </c>
      <c r="S91">
        <f t="shared" si="98"/>
        <v>27.978328125000001</v>
      </c>
      <c r="T91">
        <f t="shared" si="99"/>
        <v>3.7900479361773827</v>
      </c>
      <c r="U91">
        <f t="shared" si="100"/>
        <v>40.118598961488203</v>
      </c>
      <c r="V91">
        <f t="shared" si="101"/>
        <v>1.5692270387969656</v>
      </c>
      <c r="W91">
        <f t="shared" si="102"/>
        <v>3.9114701894334427</v>
      </c>
      <c r="X91">
        <f t="shared" si="103"/>
        <v>2.2208208973804169</v>
      </c>
      <c r="Y91">
        <f t="shared" si="104"/>
        <v>-18.242899438847044</v>
      </c>
      <c r="Z91">
        <f t="shared" si="105"/>
        <v>98.20312554160833</v>
      </c>
      <c r="AA91">
        <f t="shared" si="106"/>
        <v>6.3844623746818199</v>
      </c>
      <c r="AB91">
        <f t="shared" si="107"/>
        <v>86.3446884774431</v>
      </c>
      <c r="AC91">
        <v>-3.9603683432907197E-2</v>
      </c>
      <c r="AD91">
        <v>4.4458604126660202E-2</v>
      </c>
      <c r="AE91">
        <v>3.3495971721383002</v>
      </c>
      <c r="AF91">
        <v>0</v>
      </c>
      <c r="AG91">
        <v>0</v>
      </c>
      <c r="AH91">
        <f t="shared" si="108"/>
        <v>1</v>
      </c>
      <c r="AI91">
        <f t="shared" si="109"/>
        <v>0</v>
      </c>
      <c r="AJ91">
        <f t="shared" si="110"/>
        <v>50245.841592635377</v>
      </c>
      <c r="AK91" t="s">
        <v>480</v>
      </c>
      <c r="AL91">
        <v>2.4340346153846202</v>
      </c>
      <c r="AM91">
        <v>1.7871999999999999</v>
      </c>
      <c r="AN91">
        <f t="shared" si="111"/>
        <v>-0.64683461538462028</v>
      </c>
      <c r="AO91">
        <f t="shared" si="112"/>
        <v>-0.36192626196543215</v>
      </c>
      <c r="AP91">
        <v>-0.34800307261584601</v>
      </c>
      <c r="AQ91" t="s">
        <v>253</v>
      </c>
      <c r="AR91">
        <v>0</v>
      </c>
      <c r="AS91">
        <v>0</v>
      </c>
      <c r="AT91" t="e">
        <f t="shared" si="113"/>
        <v>#DIV/0!</v>
      </c>
      <c r="AU91">
        <v>0.5</v>
      </c>
      <c r="AV91">
        <f t="shared" si="114"/>
        <v>0</v>
      </c>
      <c r="AW91">
        <f t="shared" si="115"/>
        <v>-0.97714417155775712</v>
      </c>
      <c r="AX91" t="e">
        <f t="shared" si="116"/>
        <v>#DIV/0!</v>
      </c>
      <c r="AY91" t="e">
        <f t="shared" si="117"/>
        <v>#DIV/0!</v>
      </c>
      <c r="AZ91" t="e">
        <f t="shared" si="118"/>
        <v>#DIV/0!</v>
      </c>
      <c r="BA91" t="e">
        <f t="shared" si="119"/>
        <v>#DIV/0!</v>
      </c>
      <c r="BB91" t="s">
        <v>253</v>
      </c>
      <c r="BC91">
        <v>0</v>
      </c>
      <c r="BD91">
        <f t="shared" si="120"/>
        <v>0</v>
      </c>
      <c r="BE91" t="e">
        <f t="shared" si="121"/>
        <v>#DIV/0!</v>
      </c>
      <c r="BF91">
        <f t="shared" si="122"/>
        <v>1</v>
      </c>
      <c r="BG91">
        <f t="shared" si="123"/>
        <v>0</v>
      </c>
      <c r="BH91">
        <f t="shared" si="124"/>
        <v>-2.7629937506317539</v>
      </c>
      <c r="BI91">
        <f t="shared" si="125"/>
        <v>0</v>
      </c>
      <c r="BJ91">
        <f t="shared" si="126"/>
        <v>0</v>
      </c>
      <c r="BK91">
        <f t="shared" si="127"/>
        <v>0</v>
      </c>
      <c r="BL91">
        <f t="shared" si="128"/>
        <v>0</v>
      </c>
      <c r="BM91">
        <v>0.71228603259476697</v>
      </c>
      <c r="BN91">
        <v>0.5</v>
      </c>
      <c r="BO91" t="s">
        <v>254</v>
      </c>
      <c r="BP91">
        <v>1684926577.45</v>
      </c>
      <c r="BQ91">
        <v>400.01934375000002</v>
      </c>
      <c r="BR91">
        <v>399.90371875</v>
      </c>
      <c r="BS91">
        <v>16.400387500000001</v>
      </c>
      <c r="BT91">
        <v>16.342424999999999</v>
      </c>
      <c r="BU91">
        <v>500.01259375000001</v>
      </c>
      <c r="BV91">
        <v>95.4823375</v>
      </c>
      <c r="BW91">
        <v>0.19997725</v>
      </c>
      <c r="BX91">
        <v>28.520265625</v>
      </c>
      <c r="BY91">
        <v>27.978328125000001</v>
      </c>
      <c r="BZ91">
        <v>999.9</v>
      </c>
      <c r="CA91">
        <v>10002.5</v>
      </c>
      <c r="CB91">
        <v>0</v>
      </c>
      <c r="CC91">
        <v>70.40608125</v>
      </c>
      <c r="CD91">
        <v>0</v>
      </c>
      <c r="CE91">
        <v>0</v>
      </c>
      <c r="CF91">
        <v>0</v>
      </c>
      <c r="CG91">
        <v>0</v>
      </c>
      <c r="CH91">
        <v>2.4519031249999999</v>
      </c>
      <c r="CI91">
        <v>0</v>
      </c>
      <c r="CJ91">
        <v>-20.5336</v>
      </c>
      <c r="CK91">
        <v>-2.3962687499999999</v>
      </c>
      <c r="CL91">
        <v>36.186999999999998</v>
      </c>
      <c r="CM91">
        <v>40.694875000000003</v>
      </c>
      <c r="CN91">
        <v>38.347437499999998</v>
      </c>
      <c r="CO91">
        <v>39.492125000000001</v>
      </c>
      <c r="CP91">
        <v>37</v>
      </c>
      <c r="CQ91">
        <v>0</v>
      </c>
      <c r="CR91">
        <v>0</v>
      </c>
      <c r="CS91">
        <v>0</v>
      </c>
      <c r="CT91">
        <v>59.200000047683702</v>
      </c>
      <c r="CU91">
        <v>2.4340346153846202</v>
      </c>
      <c r="CV91">
        <v>-0.23091624250655701</v>
      </c>
      <c r="CW91">
        <v>1.32047521929916</v>
      </c>
      <c r="CX91">
        <v>-20.5300269230769</v>
      </c>
      <c r="CY91">
        <v>15</v>
      </c>
      <c r="CZ91">
        <v>1684921956.5999999</v>
      </c>
      <c r="DA91" t="s">
        <v>255</v>
      </c>
      <c r="DB91">
        <v>2</v>
      </c>
      <c r="DC91">
        <v>-3.738</v>
      </c>
      <c r="DD91">
        <v>0.36899999999999999</v>
      </c>
      <c r="DE91">
        <v>402</v>
      </c>
      <c r="DF91">
        <v>15</v>
      </c>
      <c r="DG91">
        <v>1.62</v>
      </c>
      <c r="DH91">
        <v>0.39</v>
      </c>
      <c r="DI91">
        <v>0.10140244405660399</v>
      </c>
      <c r="DJ91">
        <v>0.14101644460573201</v>
      </c>
      <c r="DK91">
        <v>7.7661281642958699E-2</v>
      </c>
      <c r="DL91">
        <v>1</v>
      </c>
      <c r="DM91">
        <v>2.3647</v>
      </c>
      <c r="DN91">
        <v>0.56520986025306796</v>
      </c>
      <c r="DO91">
        <v>0.199826101671155</v>
      </c>
      <c r="DP91">
        <v>1</v>
      </c>
      <c r="DQ91">
        <v>5.8250641509434001E-2</v>
      </c>
      <c r="DR91">
        <v>-4.3404131591685902E-3</v>
      </c>
      <c r="DS91">
        <v>2.4774140644947102E-3</v>
      </c>
      <c r="DT91">
        <v>1</v>
      </c>
      <c r="DU91">
        <v>3</v>
      </c>
      <c r="DV91">
        <v>3</v>
      </c>
      <c r="DW91" t="s">
        <v>256</v>
      </c>
      <c r="DX91">
        <v>100</v>
      </c>
      <c r="DY91">
        <v>100</v>
      </c>
      <c r="DZ91">
        <v>-3.738</v>
      </c>
      <c r="EA91">
        <v>0.36899999999999999</v>
      </c>
      <c r="EB91">
        <v>2</v>
      </c>
      <c r="EC91">
        <v>514.69899999999996</v>
      </c>
      <c r="ED91">
        <v>421.09399999999999</v>
      </c>
      <c r="EE91">
        <v>28.740200000000002</v>
      </c>
      <c r="EF91">
        <v>29.9574</v>
      </c>
      <c r="EG91">
        <v>30</v>
      </c>
      <c r="EH91">
        <v>30.1264</v>
      </c>
      <c r="EI91">
        <v>30.162199999999999</v>
      </c>
      <c r="EJ91">
        <v>20.093699999999998</v>
      </c>
      <c r="EK91">
        <v>24.736999999999998</v>
      </c>
      <c r="EL91">
        <v>0</v>
      </c>
      <c r="EM91">
        <v>28.740100000000002</v>
      </c>
      <c r="EN91">
        <v>399.846</v>
      </c>
      <c r="EO91">
        <v>16.3675</v>
      </c>
      <c r="EP91">
        <v>100.48699999999999</v>
      </c>
      <c r="EQ91">
        <v>90.315200000000004</v>
      </c>
    </row>
    <row r="92" spans="1:147" x14ac:dyDescent="0.3">
      <c r="A92">
        <v>76</v>
      </c>
      <c r="B92">
        <v>1684926645.7</v>
      </c>
      <c r="C92">
        <v>4620.5</v>
      </c>
      <c r="D92" t="s">
        <v>481</v>
      </c>
      <c r="E92" t="s">
        <v>482</v>
      </c>
      <c r="F92">
        <v>1684926637.45</v>
      </c>
      <c r="G92">
        <f t="shared" si="86"/>
        <v>3.7295733352009911E-4</v>
      </c>
      <c r="H92">
        <f t="shared" si="87"/>
        <v>-0.96282085945013118</v>
      </c>
      <c r="I92">
        <f t="shared" si="88"/>
        <v>399.99665625</v>
      </c>
      <c r="J92">
        <f t="shared" si="89"/>
        <v>481.87641377800492</v>
      </c>
      <c r="K92">
        <f t="shared" si="90"/>
        <v>46.105792092750065</v>
      </c>
      <c r="L92">
        <f t="shared" si="91"/>
        <v>38.271561220993512</v>
      </c>
      <c r="M92">
        <f t="shared" si="92"/>
        <v>1.5635392780234299E-2</v>
      </c>
      <c r="N92">
        <f t="shared" si="93"/>
        <v>3.3570411847491357</v>
      </c>
      <c r="O92">
        <f t="shared" si="94"/>
        <v>1.5595048995068774E-2</v>
      </c>
      <c r="P92">
        <f t="shared" si="95"/>
        <v>9.7505216087951201E-3</v>
      </c>
      <c r="Q92">
        <f t="shared" si="96"/>
        <v>0</v>
      </c>
      <c r="R92">
        <f t="shared" si="97"/>
        <v>28.428934109674927</v>
      </c>
      <c r="S92">
        <f t="shared" si="98"/>
        <v>27.981625000000001</v>
      </c>
      <c r="T92">
        <f t="shared" si="99"/>
        <v>3.7907765485834446</v>
      </c>
      <c r="U92">
        <f t="shared" si="100"/>
        <v>40.066659962742939</v>
      </c>
      <c r="V92">
        <f t="shared" si="101"/>
        <v>1.5666474949123907</v>
      </c>
      <c r="W92">
        <f t="shared" si="102"/>
        <v>3.9101025550150172</v>
      </c>
      <c r="X92">
        <f t="shared" si="103"/>
        <v>2.2241290536710538</v>
      </c>
      <c r="Y92">
        <f t="shared" si="104"/>
        <v>-16.44741840823637</v>
      </c>
      <c r="Z92">
        <f t="shared" si="105"/>
        <v>96.395900263060412</v>
      </c>
      <c r="AA92">
        <f t="shared" si="106"/>
        <v>6.2745946467933482</v>
      </c>
      <c r="AB92">
        <f t="shared" si="107"/>
        <v>86.223076501617385</v>
      </c>
      <c r="AC92">
        <v>-3.95425804969846E-2</v>
      </c>
      <c r="AD92">
        <v>4.4390010728175902E-2</v>
      </c>
      <c r="AE92">
        <v>3.34548478338822</v>
      </c>
      <c r="AF92">
        <v>0</v>
      </c>
      <c r="AG92">
        <v>0</v>
      </c>
      <c r="AH92">
        <f t="shared" si="108"/>
        <v>1</v>
      </c>
      <c r="AI92">
        <f t="shared" si="109"/>
        <v>0</v>
      </c>
      <c r="AJ92">
        <f t="shared" si="110"/>
        <v>50172.421504226004</v>
      </c>
      <c r="AK92" t="s">
        <v>483</v>
      </c>
      <c r="AL92">
        <v>2.3272307692307699</v>
      </c>
      <c r="AM92">
        <v>1.6288</v>
      </c>
      <c r="AN92">
        <f t="shared" si="111"/>
        <v>-0.69843076923076985</v>
      </c>
      <c r="AO92">
        <f t="shared" si="112"/>
        <v>-0.42880081607979487</v>
      </c>
      <c r="AP92">
        <v>-0.342901925038467</v>
      </c>
      <c r="AQ92" t="s">
        <v>253</v>
      </c>
      <c r="AR92">
        <v>0</v>
      </c>
      <c r="AS92">
        <v>0</v>
      </c>
      <c r="AT92" t="e">
        <f t="shared" si="113"/>
        <v>#DIV/0!</v>
      </c>
      <c r="AU92">
        <v>0.5</v>
      </c>
      <c r="AV92">
        <f t="shared" si="114"/>
        <v>0</v>
      </c>
      <c r="AW92">
        <f t="shared" si="115"/>
        <v>-0.96282085945013118</v>
      </c>
      <c r="AX92" t="e">
        <f t="shared" si="116"/>
        <v>#DIV/0!</v>
      </c>
      <c r="AY92" t="e">
        <f t="shared" si="117"/>
        <v>#DIV/0!</v>
      </c>
      <c r="AZ92" t="e">
        <f t="shared" si="118"/>
        <v>#DIV/0!</v>
      </c>
      <c r="BA92" t="e">
        <f t="shared" si="119"/>
        <v>#DIV/0!</v>
      </c>
      <c r="BB92" t="s">
        <v>253</v>
      </c>
      <c r="BC92">
        <v>0</v>
      </c>
      <c r="BD92">
        <f t="shared" si="120"/>
        <v>0</v>
      </c>
      <c r="BE92" t="e">
        <f t="shared" si="121"/>
        <v>#DIV/0!</v>
      </c>
      <c r="BF92">
        <f t="shared" si="122"/>
        <v>1</v>
      </c>
      <c r="BG92">
        <f t="shared" si="123"/>
        <v>0</v>
      </c>
      <c r="BH92">
        <f t="shared" si="124"/>
        <v>-2.3320851138816669</v>
      </c>
      <c r="BI92">
        <f t="shared" si="125"/>
        <v>0</v>
      </c>
      <c r="BJ92">
        <f t="shared" si="126"/>
        <v>0</v>
      </c>
      <c r="BK92">
        <f t="shared" si="127"/>
        <v>0</v>
      </c>
      <c r="BL92">
        <f t="shared" si="128"/>
        <v>0</v>
      </c>
      <c r="BM92">
        <v>0.71228603259476697</v>
      </c>
      <c r="BN92">
        <v>0.5</v>
      </c>
      <c r="BO92" t="s">
        <v>254</v>
      </c>
      <c r="BP92">
        <v>1684926637.45</v>
      </c>
      <c r="BQ92">
        <v>399.99665625</v>
      </c>
      <c r="BR92">
        <v>399.88074999999998</v>
      </c>
      <c r="BS92">
        <v>16.373875000000002</v>
      </c>
      <c r="BT92">
        <v>16.321615625</v>
      </c>
      <c r="BU92">
        <v>500.01084374999999</v>
      </c>
      <c r="BV92">
        <v>95.479696875000002</v>
      </c>
      <c r="BW92">
        <v>0.20000599999999999</v>
      </c>
      <c r="BX92">
        <v>28.514243749999999</v>
      </c>
      <c r="BY92">
        <v>27.981625000000001</v>
      </c>
      <c r="BZ92">
        <v>999.9</v>
      </c>
      <c r="CA92">
        <v>9987.34375</v>
      </c>
      <c r="CB92">
        <v>0</v>
      </c>
      <c r="CC92">
        <v>70.409424999999999</v>
      </c>
      <c r="CD92">
        <v>0</v>
      </c>
      <c r="CE92">
        <v>0</v>
      </c>
      <c r="CF92">
        <v>0</v>
      </c>
      <c r="CG92">
        <v>0</v>
      </c>
      <c r="CH92">
        <v>2.3371093749999998</v>
      </c>
      <c r="CI92">
        <v>0</v>
      </c>
      <c r="CJ92">
        <v>-20.643574999999998</v>
      </c>
      <c r="CK92">
        <v>-2.4557687499999998</v>
      </c>
      <c r="CL92">
        <v>36.095468750000002</v>
      </c>
      <c r="CM92">
        <v>40.625</v>
      </c>
      <c r="CN92">
        <v>38.25</v>
      </c>
      <c r="CO92">
        <v>39.405999999999999</v>
      </c>
      <c r="CP92">
        <v>36.936999999999998</v>
      </c>
      <c r="CQ92">
        <v>0</v>
      </c>
      <c r="CR92">
        <v>0</v>
      </c>
      <c r="CS92">
        <v>0</v>
      </c>
      <c r="CT92">
        <v>59</v>
      </c>
      <c r="CU92">
        <v>2.3272307692307699</v>
      </c>
      <c r="CV92">
        <v>-1.03002393010954</v>
      </c>
      <c r="CW92">
        <v>-1.32252307342861</v>
      </c>
      <c r="CX92">
        <v>-20.6518615384615</v>
      </c>
      <c r="CY92">
        <v>15</v>
      </c>
      <c r="CZ92">
        <v>1684921956.5999999</v>
      </c>
      <c r="DA92" t="s">
        <v>255</v>
      </c>
      <c r="DB92">
        <v>2</v>
      </c>
      <c r="DC92">
        <v>-3.738</v>
      </c>
      <c r="DD92">
        <v>0.36899999999999999</v>
      </c>
      <c r="DE92">
        <v>402</v>
      </c>
      <c r="DF92">
        <v>15</v>
      </c>
      <c r="DG92">
        <v>1.62</v>
      </c>
      <c r="DH92">
        <v>0.39</v>
      </c>
      <c r="DI92">
        <v>0.12590857018867899</v>
      </c>
      <c r="DJ92">
        <v>-1.0189788872754501E-2</v>
      </c>
      <c r="DK92">
        <v>7.3366486537593104E-2</v>
      </c>
      <c r="DL92">
        <v>1</v>
      </c>
      <c r="DM92">
        <v>2.3519999999999999</v>
      </c>
      <c r="DN92">
        <v>-0.50224125106263595</v>
      </c>
      <c r="DO92">
        <v>0.181217798393385</v>
      </c>
      <c r="DP92">
        <v>1</v>
      </c>
      <c r="DQ92">
        <v>5.28709132075472E-2</v>
      </c>
      <c r="DR92">
        <v>3.8105176583904402E-4</v>
      </c>
      <c r="DS92">
        <v>2.8530015131395399E-3</v>
      </c>
      <c r="DT92">
        <v>1</v>
      </c>
      <c r="DU92">
        <v>3</v>
      </c>
      <c r="DV92">
        <v>3</v>
      </c>
      <c r="DW92" t="s">
        <v>256</v>
      </c>
      <c r="DX92">
        <v>100</v>
      </c>
      <c r="DY92">
        <v>100</v>
      </c>
      <c r="DZ92">
        <v>-3.738</v>
      </c>
      <c r="EA92">
        <v>0.36899999999999999</v>
      </c>
      <c r="EB92">
        <v>2</v>
      </c>
      <c r="EC92">
        <v>514.76400000000001</v>
      </c>
      <c r="ED92">
        <v>421.03800000000001</v>
      </c>
      <c r="EE92">
        <v>28.7835</v>
      </c>
      <c r="EF92">
        <v>29.9496</v>
      </c>
      <c r="EG92">
        <v>30</v>
      </c>
      <c r="EH92">
        <v>30.1187</v>
      </c>
      <c r="EI92">
        <v>30.154399999999999</v>
      </c>
      <c r="EJ92">
        <v>20.0974</v>
      </c>
      <c r="EK92">
        <v>24.462299999999999</v>
      </c>
      <c r="EL92">
        <v>0</v>
      </c>
      <c r="EM92">
        <v>28.780799999999999</v>
      </c>
      <c r="EN92">
        <v>399.86</v>
      </c>
      <c r="EO92">
        <v>16.398700000000002</v>
      </c>
      <c r="EP92">
        <v>100.488</v>
      </c>
      <c r="EQ92">
        <v>90.316500000000005</v>
      </c>
    </row>
    <row r="93" spans="1:147" x14ac:dyDescent="0.3">
      <c r="A93">
        <v>77</v>
      </c>
      <c r="B93">
        <v>1684926705.7</v>
      </c>
      <c r="C93">
        <v>4680.5</v>
      </c>
      <c r="D93" t="s">
        <v>484</v>
      </c>
      <c r="E93" t="s">
        <v>485</v>
      </c>
      <c r="F93">
        <v>1684926697.45</v>
      </c>
      <c r="G93">
        <f t="shared" si="86"/>
        <v>3.2351617677728268E-4</v>
      </c>
      <c r="H93">
        <f t="shared" si="87"/>
        <v>-0.87240718529160688</v>
      </c>
      <c r="I93">
        <f t="shared" si="88"/>
        <v>400.005</v>
      </c>
      <c r="J93">
        <f t="shared" si="89"/>
        <v>486.23408605128134</v>
      </c>
      <c r="K93">
        <f t="shared" si="90"/>
        <v>46.52382380803509</v>
      </c>
      <c r="L93">
        <f t="shared" si="91"/>
        <v>38.273257009732504</v>
      </c>
      <c r="M93">
        <f t="shared" si="92"/>
        <v>1.3553665046962662E-2</v>
      </c>
      <c r="N93">
        <f t="shared" si="93"/>
        <v>3.3587768653450936</v>
      </c>
      <c r="O93">
        <f t="shared" si="94"/>
        <v>1.3523353386284128E-2</v>
      </c>
      <c r="P93">
        <f t="shared" si="95"/>
        <v>8.4548135468243326E-3</v>
      </c>
      <c r="Q93">
        <f t="shared" si="96"/>
        <v>0</v>
      </c>
      <c r="R93">
        <f t="shared" si="97"/>
        <v>28.446620007202412</v>
      </c>
      <c r="S93">
        <f t="shared" si="98"/>
        <v>27.990281249999999</v>
      </c>
      <c r="T93">
        <f t="shared" si="99"/>
        <v>3.7926901694820909</v>
      </c>
      <c r="U93">
        <f t="shared" si="100"/>
        <v>40.08217936856186</v>
      </c>
      <c r="V93">
        <f t="shared" si="101"/>
        <v>1.5678315180874389</v>
      </c>
      <c r="W93">
        <f t="shared" si="102"/>
        <v>3.9115425927093055</v>
      </c>
      <c r="X93">
        <f t="shared" si="103"/>
        <v>2.2248586513946522</v>
      </c>
      <c r="Y93">
        <f t="shared" si="104"/>
        <v>-14.267063395878166</v>
      </c>
      <c r="Z93">
        <f t="shared" si="105"/>
        <v>96.026429916618554</v>
      </c>
      <c r="AA93">
        <f t="shared" si="106"/>
        <v>6.2477815604518945</v>
      </c>
      <c r="AB93">
        <f t="shared" si="107"/>
        <v>88.007148081192284</v>
      </c>
      <c r="AC93">
        <v>-3.9568254455893202E-2</v>
      </c>
      <c r="AD93">
        <v>4.4418831996213E-2</v>
      </c>
      <c r="AE93">
        <v>3.3472129607163099</v>
      </c>
      <c r="AF93">
        <v>0</v>
      </c>
      <c r="AG93">
        <v>0</v>
      </c>
      <c r="AH93">
        <f t="shared" si="108"/>
        <v>1</v>
      </c>
      <c r="AI93">
        <f t="shared" si="109"/>
        <v>0</v>
      </c>
      <c r="AJ93">
        <f t="shared" si="110"/>
        <v>50202.664910132458</v>
      </c>
      <c r="AK93" t="s">
        <v>486</v>
      </c>
      <c r="AL93">
        <v>2.1888807692307699</v>
      </c>
      <c r="AM93">
        <v>1.5576000000000001</v>
      </c>
      <c r="AN93">
        <f t="shared" si="111"/>
        <v>-0.63128076923076981</v>
      </c>
      <c r="AO93">
        <f t="shared" si="112"/>
        <v>-0.40529068389237916</v>
      </c>
      <c r="AP93">
        <v>-0.31070172640912103</v>
      </c>
      <c r="AQ93" t="s">
        <v>253</v>
      </c>
      <c r="AR93">
        <v>0</v>
      </c>
      <c r="AS93">
        <v>0</v>
      </c>
      <c r="AT93" t="e">
        <f t="shared" si="113"/>
        <v>#DIV/0!</v>
      </c>
      <c r="AU93">
        <v>0.5</v>
      </c>
      <c r="AV93">
        <f t="shared" si="114"/>
        <v>0</v>
      </c>
      <c r="AW93">
        <f t="shared" si="115"/>
        <v>-0.87240718529160688</v>
      </c>
      <c r="AX93" t="e">
        <f t="shared" si="116"/>
        <v>#DIV/0!</v>
      </c>
      <c r="AY93" t="e">
        <f t="shared" si="117"/>
        <v>#DIV/0!</v>
      </c>
      <c r="AZ93" t="e">
        <f t="shared" si="118"/>
        <v>#DIV/0!</v>
      </c>
      <c r="BA93" t="e">
        <f t="shared" si="119"/>
        <v>#DIV/0!</v>
      </c>
      <c r="BB93" t="s">
        <v>253</v>
      </c>
      <c r="BC93">
        <v>0</v>
      </c>
      <c r="BD93">
        <f t="shared" si="120"/>
        <v>0</v>
      </c>
      <c r="BE93" t="e">
        <f t="shared" si="121"/>
        <v>#DIV/0!</v>
      </c>
      <c r="BF93">
        <f t="shared" si="122"/>
        <v>1</v>
      </c>
      <c r="BG93">
        <f t="shared" si="123"/>
        <v>0</v>
      </c>
      <c r="BH93">
        <f t="shared" si="124"/>
        <v>-2.4673648809197397</v>
      </c>
      <c r="BI93">
        <f t="shared" si="125"/>
        <v>0</v>
      </c>
      <c r="BJ93">
        <f t="shared" si="126"/>
        <v>0</v>
      </c>
      <c r="BK93">
        <f t="shared" si="127"/>
        <v>0</v>
      </c>
      <c r="BL93">
        <f t="shared" si="128"/>
        <v>0</v>
      </c>
      <c r="BM93">
        <v>0.71228603259476697</v>
      </c>
      <c r="BN93">
        <v>0.5</v>
      </c>
      <c r="BO93" t="s">
        <v>254</v>
      </c>
      <c r="BP93">
        <v>1684926697.45</v>
      </c>
      <c r="BQ93">
        <v>400.005</v>
      </c>
      <c r="BR93">
        <v>399.89915624999998</v>
      </c>
      <c r="BS93">
        <v>16.385865625000001</v>
      </c>
      <c r="BT93">
        <v>16.340534375000001</v>
      </c>
      <c r="BU93">
        <v>500.00862499999999</v>
      </c>
      <c r="BV93">
        <v>95.481937500000001</v>
      </c>
      <c r="BW93">
        <v>0.20000899999999999</v>
      </c>
      <c r="BX93">
        <v>28.520584374999999</v>
      </c>
      <c r="BY93">
        <v>27.990281249999999</v>
      </c>
      <c r="BZ93">
        <v>999.9</v>
      </c>
      <c r="CA93">
        <v>9993.59375</v>
      </c>
      <c r="CB93">
        <v>0</v>
      </c>
      <c r="CC93">
        <v>70.422799999999995</v>
      </c>
      <c r="CD93">
        <v>0</v>
      </c>
      <c r="CE93">
        <v>0</v>
      </c>
      <c r="CF93">
        <v>0</v>
      </c>
      <c r="CG93">
        <v>0</v>
      </c>
      <c r="CH93">
        <v>2.1908218750000001</v>
      </c>
      <c r="CI93">
        <v>0</v>
      </c>
      <c r="CJ93">
        <v>-21.139287499999998</v>
      </c>
      <c r="CK93">
        <v>-2.4835031249999999</v>
      </c>
      <c r="CL93">
        <v>36.005812499999998</v>
      </c>
      <c r="CM93">
        <v>40.561999999999998</v>
      </c>
      <c r="CN93">
        <v>38.186999999999998</v>
      </c>
      <c r="CO93">
        <v>39.313968750000001</v>
      </c>
      <c r="CP93">
        <v>36.875</v>
      </c>
      <c r="CQ93">
        <v>0</v>
      </c>
      <c r="CR93">
        <v>0</v>
      </c>
      <c r="CS93">
        <v>0</v>
      </c>
      <c r="CT93">
        <v>59.300000190734899</v>
      </c>
      <c r="CU93">
        <v>2.1888807692307699</v>
      </c>
      <c r="CV93">
        <v>0.70961709981341003</v>
      </c>
      <c r="CW93">
        <v>-3.2182837573179102</v>
      </c>
      <c r="CX93">
        <v>-21.1584</v>
      </c>
      <c r="CY93">
        <v>15</v>
      </c>
      <c r="CZ93">
        <v>1684921956.5999999</v>
      </c>
      <c r="DA93" t="s">
        <v>255</v>
      </c>
      <c r="DB93">
        <v>2</v>
      </c>
      <c r="DC93">
        <v>-3.738</v>
      </c>
      <c r="DD93">
        <v>0.36899999999999999</v>
      </c>
      <c r="DE93">
        <v>402</v>
      </c>
      <c r="DF93">
        <v>15</v>
      </c>
      <c r="DG93">
        <v>1.62</v>
      </c>
      <c r="DH93">
        <v>0.39</v>
      </c>
      <c r="DI93">
        <v>0.119676177358491</v>
      </c>
      <c r="DJ93">
        <v>-9.2138222544741605E-2</v>
      </c>
      <c r="DK93">
        <v>9.2893392211887499E-2</v>
      </c>
      <c r="DL93">
        <v>1</v>
      </c>
      <c r="DM93">
        <v>2.2021863636363599</v>
      </c>
      <c r="DN93">
        <v>3.4424518682887699E-2</v>
      </c>
      <c r="DO93">
        <v>0.169125662789683</v>
      </c>
      <c r="DP93">
        <v>1</v>
      </c>
      <c r="DQ93">
        <v>4.5115596226415103E-2</v>
      </c>
      <c r="DR93">
        <v>2.1161654571833699E-3</v>
      </c>
      <c r="DS93">
        <v>2.2901818153054101E-3</v>
      </c>
      <c r="DT93">
        <v>1</v>
      </c>
      <c r="DU93">
        <v>3</v>
      </c>
      <c r="DV93">
        <v>3</v>
      </c>
      <c r="DW93" t="s">
        <v>256</v>
      </c>
      <c r="DX93">
        <v>100</v>
      </c>
      <c r="DY93">
        <v>100</v>
      </c>
      <c r="DZ93">
        <v>-3.738</v>
      </c>
      <c r="EA93">
        <v>0.36899999999999999</v>
      </c>
      <c r="EB93">
        <v>2</v>
      </c>
      <c r="EC93">
        <v>515.20899999999995</v>
      </c>
      <c r="ED93">
        <v>421.10700000000003</v>
      </c>
      <c r="EE93">
        <v>28.7547</v>
      </c>
      <c r="EF93">
        <v>29.939299999999999</v>
      </c>
      <c r="EG93">
        <v>29.9999</v>
      </c>
      <c r="EH93">
        <v>30.110900000000001</v>
      </c>
      <c r="EI93">
        <v>30.146699999999999</v>
      </c>
      <c r="EJ93">
        <v>20.094899999999999</v>
      </c>
      <c r="EK93">
        <v>24.462299999999999</v>
      </c>
      <c r="EL93">
        <v>0</v>
      </c>
      <c r="EM93">
        <v>28.757400000000001</v>
      </c>
      <c r="EN93">
        <v>399.90899999999999</v>
      </c>
      <c r="EO93">
        <v>16.3933</v>
      </c>
      <c r="EP93">
        <v>100.491</v>
      </c>
      <c r="EQ93">
        <v>90.318700000000007</v>
      </c>
    </row>
    <row r="94" spans="1:147" x14ac:dyDescent="0.3">
      <c r="A94">
        <v>78</v>
      </c>
      <c r="B94">
        <v>1684926765.7</v>
      </c>
      <c r="C94">
        <v>4740.5</v>
      </c>
      <c r="D94" t="s">
        <v>487</v>
      </c>
      <c r="E94" t="s">
        <v>488</v>
      </c>
      <c r="F94">
        <v>1684926757.45</v>
      </c>
      <c r="G94">
        <f t="shared" si="86"/>
        <v>2.5935253449413219E-4</v>
      </c>
      <c r="H94">
        <f t="shared" si="87"/>
        <v>-0.90047642837906516</v>
      </c>
      <c r="I94">
        <f t="shared" si="88"/>
        <v>399.99421875000002</v>
      </c>
      <c r="J94">
        <f t="shared" si="89"/>
        <v>515.23657430475919</v>
      </c>
      <c r="K94">
        <f t="shared" si="90"/>
        <v>49.297685221916801</v>
      </c>
      <c r="L94">
        <f t="shared" si="91"/>
        <v>38.271330239185417</v>
      </c>
      <c r="M94">
        <f t="shared" si="92"/>
        <v>1.0870942955837289E-2</v>
      </c>
      <c r="N94">
        <f t="shared" si="93"/>
        <v>3.3603460017355409</v>
      </c>
      <c r="O94">
        <f t="shared" si="94"/>
        <v>1.0851442900403952E-2</v>
      </c>
      <c r="P94">
        <f t="shared" si="95"/>
        <v>6.7839008644236826E-3</v>
      </c>
      <c r="Q94">
        <f t="shared" si="96"/>
        <v>0</v>
      </c>
      <c r="R94">
        <f t="shared" si="97"/>
        <v>28.444596155273768</v>
      </c>
      <c r="S94">
        <f t="shared" si="98"/>
        <v>27.984153124999999</v>
      </c>
      <c r="T94">
        <f t="shared" si="99"/>
        <v>3.7913353493149442</v>
      </c>
      <c r="U94">
        <f t="shared" si="100"/>
        <v>40.141180593928361</v>
      </c>
      <c r="V94">
        <f t="shared" si="101"/>
        <v>1.5686155985073205</v>
      </c>
      <c r="W94">
        <f t="shared" si="102"/>
        <v>3.9077465468083039</v>
      </c>
      <c r="X94">
        <f t="shared" si="103"/>
        <v>2.2227197508076237</v>
      </c>
      <c r="Y94">
        <f t="shared" si="104"/>
        <v>-11.43744677119123</v>
      </c>
      <c r="Z94">
        <f t="shared" si="105"/>
        <v>94.152661940771594</v>
      </c>
      <c r="AA94">
        <f t="shared" si="106"/>
        <v>6.122311102715293</v>
      </c>
      <c r="AB94">
        <f t="shared" si="107"/>
        <v>88.837526272295662</v>
      </c>
      <c r="AC94">
        <v>-3.9591469569192697E-2</v>
      </c>
      <c r="AD94">
        <v>4.4444892994647302E-2</v>
      </c>
      <c r="AE94">
        <v>3.3487753124416302</v>
      </c>
      <c r="AF94">
        <v>0</v>
      </c>
      <c r="AG94">
        <v>0</v>
      </c>
      <c r="AH94">
        <f t="shared" si="108"/>
        <v>1</v>
      </c>
      <c r="AI94">
        <f t="shared" si="109"/>
        <v>0</v>
      </c>
      <c r="AJ94">
        <f t="shared" si="110"/>
        <v>50233.655657055722</v>
      </c>
      <c r="AK94" t="s">
        <v>489</v>
      </c>
      <c r="AL94">
        <v>2.28656923076923</v>
      </c>
      <c r="AM94">
        <v>1.5037100000000001</v>
      </c>
      <c r="AN94">
        <f t="shared" si="111"/>
        <v>-0.78285923076922992</v>
      </c>
      <c r="AO94">
        <f t="shared" si="112"/>
        <v>-0.52061849077895994</v>
      </c>
      <c r="AP94">
        <v>-0.32069839130761502</v>
      </c>
      <c r="AQ94" t="s">
        <v>253</v>
      </c>
      <c r="AR94">
        <v>0</v>
      </c>
      <c r="AS94">
        <v>0</v>
      </c>
      <c r="AT94" t="e">
        <f t="shared" si="113"/>
        <v>#DIV/0!</v>
      </c>
      <c r="AU94">
        <v>0.5</v>
      </c>
      <c r="AV94">
        <f t="shared" si="114"/>
        <v>0</v>
      </c>
      <c r="AW94">
        <f t="shared" si="115"/>
        <v>-0.90047642837906516</v>
      </c>
      <c r="AX94" t="e">
        <f t="shared" si="116"/>
        <v>#DIV/0!</v>
      </c>
      <c r="AY94" t="e">
        <f t="shared" si="117"/>
        <v>#DIV/0!</v>
      </c>
      <c r="AZ94" t="e">
        <f t="shared" si="118"/>
        <v>#DIV/0!</v>
      </c>
      <c r="BA94" t="e">
        <f t="shared" si="119"/>
        <v>#DIV/0!</v>
      </c>
      <c r="BB94" t="s">
        <v>253</v>
      </c>
      <c r="BC94">
        <v>0</v>
      </c>
      <c r="BD94">
        <f t="shared" si="120"/>
        <v>0</v>
      </c>
      <c r="BE94" t="e">
        <f t="shared" si="121"/>
        <v>#DIV/0!</v>
      </c>
      <c r="BF94">
        <f t="shared" si="122"/>
        <v>1</v>
      </c>
      <c r="BG94">
        <f t="shared" si="123"/>
        <v>0</v>
      </c>
      <c r="BH94">
        <f t="shared" si="124"/>
        <v>-1.920792322423623</v>
      </c>
      <c r="BI94">
        <f t="shared" si="125"/>
        <v>0</v>
      </c>
      <c r="BJ94">
        <f t="shared" si="126"/>
        <v>0</v>
      </c>
      <c r="BK94">
        <f t="shared" si="127"/>
        <v>0</v>
      </c>
      <c r="BL94">
        <f t="shared" si="128"/>
        <v>0</v>
      </c>
      <c r="BM94">
        <v>0.71228603259476697</v>
      </c>
      <c r="BN94">
        <v>0.5</v>
      </c>
      <c r="BO94" t="s">
        <v>254</v>
      </c>
      <c r="BP94">
        <v>1684926757.45</v>
      </c>
      <c r="BQ94">
        <v>399.99421875000002</v>
      </c>
      <c r="BR94">
        <v>399.88071875000003</v>
      </c>
      <c r="BS94">
        <v>16.394443750000001</v>
      </c>
      <c r="BT94">
        <v>16.358103125</v>
      </c>
      <c r="BU94">
        <v>500.00403125000003</v>
      </c>
      <c r="BV94">
        <v>95.479737499999999</v>
      </c>
      <c r="BW94">
        <v>0.19997096875000001</v>
      </c>
      <c r="BX94">
        <v>28.503865625</v>
      </c>
      <c r="BY94">
        <v>27.984153124999999</v>
      </c>
      <c r="BZ94">
        <v>999.9</v>
      </c>
      <c r="CA94">
        <v>9999.6875</v>
      </c>
      <c r="CB94">
        <v>0</v>
      </c>
      <c r="CC94">
        <v>70.416112499999997</v>
      </c>
      <c r="CD94">
        <v>0</v>
      </c>
      <c r="CE94">
        <v>0</v>
      </c>
      <c r="CF94">
        <v>0</v>
      </c>
      <c r="CG94">
        <v>0</v>
      </c>
      <c r="CH94">
        <v>2.29695625</v>
      </c>
      <c r="CI94">
        <v>0</v>
      </c>
      <c r="CJ94">
        <v>-21.272734374999999</v>
      </c>
      <c r="CK94">
        <v>-2.5508562499999998</v>
      </c>
      <c r="CL94">
        <v>35.936999999999998</v>
      </c>
      <c r="CM94">
        <v>40.476374999999997</v>
      </c>
      <c r="CN94">
        <v>38.10728125</v>
      </c>
      <c r="CO94">
        <v>39.25</v>
      </c>
      <c r="CP94">
        <v>36.790687499999997</v>
      </c>
      <c r="CQ94">
        <v>0</v>
      </c>
      <c r="CR94">
        <v>0</v>
      </c>
      <c r="CS94">
        <v>0</v>
      </c>
      <c r="CT94">
        <v>59.400000095367403</v>
      </c>
      <c r="CU94">
        <v>2.28656923076923</v>
      </c>
      <c r="CV94">
        <v>4.4820502897841202E-2</v>
      </c>
      <c r="CW94">
        <v>9.1487177917826998E-2</v>
      </c>
      <c r="CX94">
        <v>-21.270746153846201</v>
      </c>
      <c r="CY94">
        <v>15</v>
      </c>
      <c r="CZ94">
        <v>1684921956.5999999</v>
      </c>
      <c r="DA94" t="s">
        <v>255</v>
      </c>
      <c r="DB94">
        <v>2</v>
      </c>
      <c r="DC94">
        <v>-3.738</v>
      </c>
      <c r="DD94">
        <v>0.36899999999999999</v>
      </c>
      <c r="DE94">
        <v>402</v>
      </c>
      <c r="DF94">
        <v>15</v>
      </c>
      <c r="DG94">
        <v>1.62</v>
      </c>
      <c r="DH94">
        <v>0.39</v>
      </c>
      <c r="DI94">
        <v>0.120508728660377</v>
      </c>
      <c r="DJ94">
        <v>-1.04709139913022E-2</v>
      </c>
      <c r="DK94">
        <v>0.10317343570099401</v>
      </c>
      <c r="DL94">
        <v>1</v>
      </c>
      <c r="DM94">
        <v>2.2760272727272701</v>
      </c>
      <c r="DN94">
        <v>0.268568344029394</v>
      </c>
      <c r="DO94">
        <v>0.15518015683192299</v>
      </c>
      <c r="DP94">
        <v>1</v>
      </c>
      <c r="DQ94">
        <v>3.3597988679245301E-2</v>
      </c>
      <c r="DR94">
        <v>2.6501025641025799E-2</v>
      </c>
      <c r="DS94">
        <v>4.0892747741332301E-3</v>
      </c>
      <c r="DT94">
        <v>1</v>
      </c>
      <c r="DU94">
        <v>3</v>
      </c>
      <c r="DV94">
        <v>3</v>
      </c>
      <c r="DW94" t="s">
        <v>256</v>
      </c>
      <c r="DX94">
        <v>100</v>
      </c>
      <c r="DY94">
        <v>100</v>
      </c>
      <c r="DZ94">
        <v>-3.738</v>
      </c>
      <c r="EA94">
        <v>0.36899999999999999</v>
      </c>
      <c r="EB94">
        <v>2</v>
      </c>
      <c r="EC94">
        <v>515.27300000000002</v>
      </c>
      <c r="ED94">
        <v>421.05500000000001</v>
      </c>
      <c r="EE94">
        <v>28.7441</v>
      </c>
      <c r="EF94">
        <v>29.9316</v>
      </c>
      <c r="EG94">
        <v>30.0002</v>
      </c>
      <c r="EH94">
        <v>30.103200000000001</v>
      </c>
      <c r="EI94">
        <v>30.138999999999999</v>
      </c>
      <c r="EJ94">
        <v>20.096399999999999</v>
      </c>
      <c r="EK94">
        <v>24.1877</v>
      </c>
      <c r="EL94">
        <v>0</v>
      </c>
      <c r="EM94">
        <v>28.741499999999998</v>
      </c>
      <c r="EN94">
        <v>399.91699999999997</v>
      </c>
      <c r="EO94">
        <v>16.400600000000001</v>
      </c>
      <c r="EP94">
        <v>100.49299999999999</v>
      </c>
      <c r="EQ94">
        <v>90.321100000000001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baseColWidth="10" defaultColWidth="8.88671875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20</v>
      </c>
      <c r="B11" t="s">
        <v>19</v>
      </c>
    </row>
    <row r="12" spans="1:2" x14ac:dyDescent="0.3">
      <c r="A12" t="s">
        <v>21</v>
      </c>
      <c r="B12" t="s">
        <v>17</v>
      </c>
    </row>
    <row r="13" spans="1:2" x14ac:dyDescent="0.3">
      <c r="A13" t="s">
        <v>22</v>
      </c>
      <c r="B13" t="s">
        <v>23</v>
      </c>
    </row>
    <row r="14" spans="1:2" x14ac:dyDescent="0.3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Lea Berg</cp:lastModifiedBy>
  <dcterms:created xsi:type="dcterms:W3CDTF">2023-05-24T13:13:34Z</dcterms:created>
  <dcterms:modified xsi:type="dcterms:W3CDTF">2023-05-25T15:17:15Z</dcterms:modified>
</cp:coreProperties>
</file>