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E4BBD4DEA31DFFF5B54CE713080685B3" xr6:coauthVersionLast="47" xr6:coauthVersionMax="47" xr10:uidLastSave="{C31D2F91-A13A-4F0C-AB41-C2CC342A0E0E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3" i="1" l="1"/>
  <c r="BK93" i="1"/>
  <c r="BI93" i="1"/>
  <c r="BJ93" i="1" s="1"/>
  <c r="Q93" i="1" s="1"/>
  <c r="BH93" i="1"/>
  <c r="BG93" i="1"/>
  <c r="BF93" i="1"/>
  <c r="BE93" i="1"/>
  <c r="BD93" i="1"/>
  <c r="AY93" i="1" s="1"/>
  <c r="BA93" i="1"/>
  <c r="AT93" i="1"/>
  <c r="AN93" i="1"/>
  <c r="AO93" i="1" s="1"/>
  <c r="AJ93" i="1"/>
  <c r="AH93" i="1" s="1"/>
  <c r="W93" i="1"/>
  <c r="V93" i="1"/>
  <c r="U93" i="1" s="1"/>
  <c r="N93" i="1"/>
  <c r="BL92" i="1"/>
  <c r="BK92" i="1"/>
  <c r="BI92" i="1"/>
  <c r="BJ92" i="1" s="1"/>
  <c r="BH92" i="1"/>
  <c r="BG92" i="1"/>
  <c r="BF92" i="1"/>
  <c r="BE92" i="1"/>
  <c r="BD92" i="1"/>
  <c r="BA92" i="1"/>
  <c r="AY92" i="1"/>
  <c r="AT92" i="1"/>
  <c r="AN92" i="1"/>
  <c r="AO92" i="1" s="1"/>
  <c r="AJ92" i="1"/>
  <c r="AI92" i="1"/>
  <c r="AH92" i="1"/>
  <c r="W92" i="1"/>
  <c r="V92" i="1"/>
  <c r="U92" i="1" s="1"/>
  <c r="N92" i="1"/>
  <c r="BL91" i="1"/>
  <c r="BK91" i="1"/>
  <c r="BI91" i="1"/>
  <c r="BH91" i="1"/>
  <c r="BG91" i="1"/>
  <c r="BF91" i="1"/>
  <c r="BE91" i="1"/>
  <c r="BD91" i="1"/>
  <c r="AY91" i="1" s="1"/>
  <c r="BA91" i="1"/>
  <c r="AT91" i="1"/>
  <c r="AN91" i="1"/>
  <c r="AO91" i="1" s="1"/>
  <c r="AJ91" i="1"/>
  <c r="AH91" i="1"/>
  <c r="G91" i="1" s="1"/>
  <c r="Y91" i="1" s="1"/>
  <c r="W91" i="1"/>
  <c r="V91" i="1"/>
  <c r="U91" i="1"/>
  <c r="N91" i="1"/>
  <c r="I91" i="1"/>
  <c r="H91" i="1"/>
  <c r="AW91" i="1" s="1"/>
  <c r="BL90" i="1"/>
  <c r="BK90" i="1"/>
  <c r="BI90" i="1"/>
  <c r="BJ90" i="1" s="1"/>
  <c r="Q90" i="1" s="1"/>
  <c r="BH90" i="1"/>
  <c r="BG90" i="1"/>
  <c r="BF90" i="1"/>
  <c r="BE90" i="1"/>
  <c r="BD90" i="1"/>
  <c r="AY90" i="1" s="1"/>
  <c r="BA90" i="1"/>
  <c r="AV90" i="1"/>
  <c r="AT90" i="1"/>
  <c r="AX90" i="1" s="1"/>
  <c r="AN90" i="1"/>
  <c r="AO90" i="1" s="1"/>
  <c r="AJ90" i="1"/>
  <c r="AH90" i="1" s="1"/>
  <c r="W90" i="1"/>
  <c r="V90" i="1"/>
  <c r="U90" i="1" s="1"/>
  <c r="N90" i="1"/>
  <c r="L90" i="1"/>
  <c r="BL89" i="1"/>
  <c r="BK89" i="1"/>
  <c r="BJ89" i="1"/>
  <c r="BI89" i="1"/>
  <c r="BH89" i="1"/>
  <c r="BG89" i="1"/>
  <c r="BF89" i="1"/>
  <c r="BE89" i="1"/>
  <c r="BD89" i="1"/>
  <c r="BA89" i="1"/>
  <c r="AY89" i="1"/>
  <c r="AT89" i="1"/>
  <c r="AO89" i="1"/>
  <c r="AN89" i="1"/>
  <c r="AJ89" i="1"/>
  <c r="AH89" i="1" s="1"/>
  <c r="AI89" i="1"/>
  <c r="W89" i="1"/>
  <c r="V89" i="1"/>
  <c r="U89" i="1" s="1"/>
  <c r="N89" i="1"/>
  <c r="G89" i="1"/>
  <c r="BL88" i="1"/>
  <c r="BK88" i="1"/>
  <c r="BI88" i="1"/>
  <c r="BJ88" i="1" s="1"/>
  <c r="AV88" i="1" s="1"/>
  <c r="BH88" i="1"/>
  <c r="BG88" i="1"/>
  <c r="BF88" i="1"/>
  <c r="BE88" i="1"/>
  <c r="BD88" i="1"/>
  <c r="AY88" i="1" s="1"/>
  <c r="BA88" i="1"/>
  <c r="AT88" i="1"/>
  <c r="AO88" i="1"/>
  <c r="AN88" i="1"/>
  <c r="AJ88" i="1"/>
  <c r="AH88" i="1" s="1"/>
  <c r="I88" i="1" s="1"/>
  <c r="W88" i="1"/>
  <c r="V88" i="1"/>
  <c r="U88" i="1" s="1"/>
  <c r="Q88" i="1"/>
  <c r="N88" i="1"/>
  <c r="BL87" i="1"/>
  <c r="BK87" i="1"/>
  <c r="BJ87" i="1" s="1"/>
  <c r="BI87" i="1"/>
  <c r="BH87" i="1"/>
  <c r="BG87" i="1"/>
  <c r="BF87" i="1"/>
  <c r="BE87" i="1"/>
  <c r="BD87" i="1"/>
  <c r="AY87" i="1" s="1"/>
  <c r="BA87" i="1"/>
  <c r="AT87" i="1"/>
  <c r="AO87" i="1"/>
  <c r="AN87" i="1"/>
  <c r="AJ87" i="1"/>
  <c r="AH87" i="1"/>
  <c r="W87" i="1"/>
  <c r="V87" i="1"/>
  <c r="U87" i="1"/>
  <c r="N87" i="1"/>
  <c r="L87" i="1"/>
  <c r="BL86" i="1"/>
  <c r="BK86" i="1"/>
  <c r="BJ86" i="1" s="1"/>
  <c r="BI86" i="1"/>
  <c r="BH86" i="1"/>
  <c r="BG86" i="1"/>
  <c r="BF86" i="1"/>
  <c r="BE86" i="1"/>
  <c r="BD86" i="1"/>
  <c r="AY86" i="1" s="1"/>
  <c r="BA86" i="1"/>
  <c r="AT86" i="1"/>
  <c r="AN86" i="1"/>
  <c r="AO86" i="1" s="1"/>
  <c r="AJ86" i="1"/>
  <c r="AH86" i="1" s="1"/>
  <c r="W86" i="1"/>
  <c r="U86" i="1" s="1"/>
  <c r="V86" i="1"/>
  <c r="N86" i="1"/>
  <c r="H86" i="1"/>
  <c r="AW86" i="1" s="1"/>
  <c r="G86" i="1"/>
  <c r="Y86" i="1" s="1"/>
  <c r="BL85" i="1"/>
  <c r="BK85" i="1"/>
  <c r="BJ85" i="1"/>
  <c r="Q85" i="1" s="1"/>
  <c r="BI85" i="1"/>
  <c r="BH85" i="1"/>
  <c r="BG85" i="1"/>
  <c r="BF85" i="1"/>
  <c r="BE85" i="1"/>
  <c r="BD85" i="1"/>
  <c r="BA85" i="1"/>
  <c r="AY85" i="1"/>
  <c r="AV85" i="1"/>
  <c r="AT85" i="1"/>
  <c r="AN85" i="1"/>
  <c r="AO85" i="1" s="1"/>
  <c r="AJ85" i="1"/>
  <c r="AH85" i="1" s="1"/>
  <c r="W85" i="1"/>
  <c r="V85" i="1"/>
  <c r="U85" i="1" s="1"/>
  <c r="N85" i="1"/>
  <c r="BL84" i="1"/>
  <c r="BK84" i="1"/>
  <c r="BI84" i="1"/>
  <c r="BJ84" i="1" s="1"/>
  <c r="BH84" i="1"/>
  <c r="BG84" i="1"/>
  <c r="BF84" i="1"/>
  <c r="BE84" i="1"/>
  <c r="BD84" i="1"/>
  <c r="BA84" i="1"/>
  <c r="AY84" i="1"/>
  <c r="AT84" i="1"/>
  <c r="AO84" i="1"/>
  <c r="AN84" i="1"/>
  <c r="AJ84" i="1"/>
  <c r="AI84" i="1"/>
  <c r="AH84" i="1"/>
  <c r="W84" i="1"/>
  <c r="V84" i="1"/>
  <c r="U84" i="1" s="1"/>
  <c r="N84" i="1"/>
  <c r="BL83" i="1"/>
  <c r="BK83" i="1"/>
  <c r="BI83" i="1"/>
  <c r="BH83" i="1"/>
  <c r="BG83" i="1"/>
  <c r="BF83" i="1"/>
  <c r="BE83" i="1"/>
  <c r="BD83" i="1"/>
  <c r="AY83" i="1" s="1"/>
  <c r="BA83" i="1"/>
  <c r="AT83" i="1"/>
  <c r="AO83" i="1"/>
  <c r="AN83" i="1"/>
  <c r="AJ83" i="1"/>
  <c r="AH83" i="1"/>
  <c r="G83" i="1" s="1"/>
  <c r="W83" i="1"/>
  <c r="V83" i="1"/>
  <c r="U83" i="1"/>
  <c r="N83" i="1"/>
  <c r="I83" i="1"/>
  <c r="H83" i="1"/>
  <c r="AW83" i="1" s="1"/>
  <c r="BL82" i="1"/>
  <c r="BK82" i="1"/>
  <c r="BJ82" i="1" s="1"/>
  <c r="Q82" i="1" s="1"/>
  <c r="BI82" i="1"/>
  <c r="BH82" i="1"/>
  <c r="BG82" i="1"/>
  <c r="BF82" i="1"/>
  <c r="BE82" i="1"/>
  <c r="BD82" i="1"/>
  <c r="AY82" i="1" s="1"/>
  <c r="BA82" i="1"/>
  <c r="AT82" i="1"/>
  <c r="AN82" i="1"/>
  <c r="AO82" i="1" s="1"/>
  <c r="AJ82" i="1"/>
  <c r="AH82" i="1" s="1"/>
  <c r="W82" i="1"/>
  <c r="V82" i="1"/>
  <c r="U82" i="1" s="1"/>
  <c r="N82" i="1"/>
  <c r="BL81" i="1"/>
  <c r="BK81" i="1"/>
  <c r="BJ81" i="1"/>
  <c r="BI81" i="1"/>
  <c r="BH81" i="1"/>
  <c r="BG81" i="1"/>
  <c r="BF81" i="1"/>
  <c r="BE81" i="1"/>
  <c r="BD81" i="1"/>
  <c r="BA81" i="1"/>
  <c r="AY81" i="1"/>
  <c r="AT81" i="1"/>
  <c r="AO81" i="1"/>
  <c r="AN81" i="1"/>
  <c r="AJ81" i="1"/>
  <c r="AH81" i="1" s="1"/>
  <c r="AI81" i="1" s="1"/>
  <c r="W81" i="1"/>
  <c r="V81" i="1"/>
  <c r="U81" i="1" s="1"/>
  <c r="N81" i="1"/>
  <c r="G81" i="1"/>
  <c r="BL80" i="1"/>
  <c r="Q80" i="1" s="1"/>
  <c r="BK80" i="1"/>
  <c r="BI80" i="1"/>
  <c r="BJ80" i="1" s="1"/>
  <c r="AV80" i="1" s="1"/>
  <c r="BH80" i="1"/>
  <c r="BG80" i="1"/>
  <c r="BF80" i="1"/>
  <c r="BE80" i="1"/>
  <c r="BD80" i="1"/>
  <c r="AY80" i="1" s="1"/>
  <c r="BA80" i="1"/>
  <c r="AT80" i="1"/>
  <c r="AX80" i="1" s="1"/>
  <c r="AO80" i="1"/>
  <c r="AN80" i="1"/>
  <c r="AJ80" i="1"/>
  <c r="AH80" i="1" s="1"/>
  <c r="I80" i="1" s="1"/>
  <c r="W80" i="1"/>
  <c r="V80" i="1"/>
  <c r="U80" i="1" s="1"/>
  <c r="N80" i="1"/>
  <c r="BL79" i="1"/>
  <c r="BK79" i="1"/>
  <c r="BJ79" i="1" s="1"/>
  <c r="BI79" i="1"/>
  <c r="BH79" i="1"/>
  <c r="BG79" i="1"/>
  <c r="BF79" i="1"/>
  <c r="BE79" i="1"/>
  <c r="BD79" i="1"/>
  <c r="AY79" i="1" s="1"/>
  <c r="BA79" i="1"/>
  <c r="AT79" i="1"/>
  <c r="AO79" i="1"/>
  <c r="AN79" i="1"/>
  <c r="AJ79" i="1"/>
  <c r="AH79" i="1"/>
  <c r="W79" i="1"/>
  <c r="V79" i="1"/>
  <c r="U79" i="1"/>
  <c r="N79" i="1"/>
  <c r="L79" i="1"/>
  <c r="BL78" i="1"/>
  <c r="BK78" i="1"/>
  <c r="BJ78" i="1"/>
  <c r="BI78" i="1"/>
  <c r="BH78" i="1"/>
  <c r="BG78" i="1"/>
  <c r="BF78" i="1"/>
  <c r="BE78" i="1"/>
  <c r="BD78" i="1"/>
  <c r="BA78" i="1"/>
  <c r="AY78" i="1"/>
  <c r="AT78" i="1"/>
  <c r="AN78" i="1"/>
  <c r="AO78" i="1" s="1"/>
  <c r="AJ78" i="1"/>
  <c r="AH78" i="1" s="1"/>
  <c r="W78" i="1"/>
  <c r="V78" i="1"/>
  <c r="U78" i="1" s="1"/>
  <c r="N78" i="1"/>
  <c r="H78" i="1"/>
  <c r="AW78" i="1" s="1"/>
  <c r="BL77" i="1"/>
  <c r="BK77" i="1"/>
  <c r="BJ77" i="1"/>
  <c r="BI77" i="1"/>
  <c r="BH77" i="1"/>
  <c r="BG77" i="1"/>
  <c r="BF77" i="1"/>
  <c r="BE77" i="1"/>
  <c r="BD77" i="1"/>
  <c r="AY77" i="1" s="1"/>
  <c r="BA77" i="1"/>
  <c r="AV77" i="1"/>
  <c r="AT77" i="1"/>
  <c r="AO77" i="1"/>
  <c r="AN77" i="1"/>
  <c r="AJ77" i="1"/>
  <c r="AH77" i="1" s="1"/>
  <c r="W77" i="1"/>
  <c r="V77" i="1"/>
  <c r="U77" i="1" s="1"/>
  <c r="Q77" i="1"/>
  <c r="N77" i="1"/>
  <c r="BL76" i="1"/>
  <c r="BK76" i="1"/>
  <c r="BI76" i="1"/>
  <c r="BJ76" i="1" s="1"/>
  <c r="BH76" i="1"/>
  <c r="BG76" i="1"/>
  <c r="BF76" i="1"/>
  <c r="BE76" i="1"/>
  <c r="BD76" i="1"/>
  <c r="BA76" i="1"/>
  <c r="AY76" i="1"/>
  <c r="AT76" i="1"/>
  <c r="AN76" i="1"/>
  <c r="AO76" i="1" s="1"/>
  <c r="AJ76" i="1"/>
  <c r="AI76" i="1"/>
  <c r="AH76" i="1"/>
  <c r="W76" i="1"/>
  <c r="V76" i="1"/>
  <c r="U76" i="1" s="1"/>
  <c r="N76" i="1"/>
  <c r="L76" i="1"/>
  <c r="BL75" i="1"/>
  <c r="BK75" i="1"/>
  <c r="BJ75" i="1"/>
  <c r="BI75" i="1"/>
  <c r="BH75" i="1"/>
  <c r="BG75" i="1"/>
  <c r="BF75" i="1"/>
  <c r="BE75" i="1"/>
  <c r="BD75" i="1"/>
  <c r="AY75" i="1" s="1"/>
  <c r="BA75" i="1"/>
  <c r="AT75" i="1"/>
  <c r="AN75" i="1"/>
  <c r="AO75" i="1" s="1"/>
  <c r="AJ75" i="1"/>
  <c r="AH75" i="1" s="1"/>
  <c r="I75" i="1" s="1"/>
  <c r="W75" i="1"/>
  <c r="U75" i="1" s="1"/>
  <c r="V75" i="1"/>
  <c r="N75" i="1"/>
  <c r="G75" i="1"/>
  <c r="BL74" i="1"/>
  <c r="BK74" i="1"/>
  <c r="BI74" i="1"/>
  <c r="BJ74" i="1" s="1"/>
  <c r="Q74" i="1" s="1"/>
  <c r="BH74" i="1"/>
  <c r="BG74" i="1"/>
  <c r="BF74" i="1"/>
  <c r="BE74" i="1"/>
  <c r="BD74" i="1"/>
  <c r="AY74" i="1" s="1"/>
  <c r="BA74" i="1"/>
  <c r="AV74" i="1"/>
  <c r="AT74" i="1"/>
  <c r="AX74" i="1" s="1"/>
  <c r="AN74" i="1"/>
  <c r="AO74" i="1" s="1"/>
  <c r="AJ74" i="1"/>
  <c r="AH74" i="1" s="1"/>
  <c r="W74" i="1"/>
  <c r="V74" i="1"/>
  <c r="U74" i="1" s="1"/>
  <c r="N74" i="1"/>
  <c r="L74" i="1"/>
  <c r="BL73" i="1"/>
  <c r="BK73" i="1"/>
  <c r="BJ73" i="1"/>
  <c r="BI73" i="1"/>
  <c r="BH73" i="1"/>
  <c r="BG73" i="1"/>
  <c r="BF73" i="1"/>
  <c r="BE73" i="1"/>
  <c r="BD73" i="1"/>
  <c r="BA73" i="1"/>
  <c r="AY73" i="1"/>
  <c r="AT73" i="1"/>
  <c r="AO73" i="1"/>
  <c r="AN73" i="1"/>
  <c r="AJ73" i="1"/>
  <c r="AH73" i="1"/>
  <c r="W73" i="1"/>
  <c r="V73" i="1"/>
  <c r="U73" i="1"/>
  <c r="N73" i="1"/>
  <c r="BL72" i="1"/>
  <c r="BK72" i="1"/>
  <c r="BI72" i="1"/>
  <c r="BH72" i="1"/>
  <c r="BG72" i="1"/>
  <c r="BF72" i="1"/>
  <c r="BE72" i="1"/>
  <c r="BD72" i="1"/>
  <c r="AY72" i="1" s="1"/>
  <c r="BA72" i="1"/>
  <c r="AT72" i="1"/>
  <c r="AN72" i="1"/>
  <c r="AO72" i="1" s="1"/>
  <c r="AJ72" i="1"/>
  <c r="AH72" i="1" s="1"/>
  <c r="W72" i="1"/>
  <c r="V72" i="1"/>
  <c r="U72" i="1" s="1"/>
  <c r="N72" i="1"/>
  <c r="BL71" i="1"/>
  <c r="BK71" i="1"/>
  <c r="BJ71" i="1" s="1"/>
  <c r="Q71" i="1" s="1"/>
  <c r="BI71" i="1"/>
  <c r="BH71" i="1"/>
  <c r="BG71" i="1"/>
  <c r="BF71" i="1"/>
  <c r="BE71" i="1"/>
  <c r="BD71" i="1"/>
  <c r="AY71" i="1" s="1"/>
  <c r="BA71" i="1"/>
  <c r="AV71" i="1"/>
  <c r="AX71" i="1" s="1"/>
  <c r="AT71" i="1"/>
  <c r="AO71" i="1"/>
  <c r="AN71" i="1"/>
  <c r="AJ71" i="1"/>
  <c r="AH71" i="1"/>
  <c r="W71" i="1"/>
  <c r="V71" i="1"/>
  <c r="U71" i="1"/>
  <c r="N71" i="1"/>
  <c r="L71" i="1"/>
  <c r="BL70" i="1"/>
  <c r="BK70" i="1"/>
  <c r="BI70" i="1"/>
  <c r="BJ70" i="1" s="1"/>
  <c r="BH70" i="1"/>
  <c r="BG70" i="1"/>
  <c r="BF70" i="1"/>
  <c r="BE70" i="1"/>
  <c r="BD70" i="1"/>
  <c r="BA70" i="1"/>
  <c r="AY70" i="1"/>
  <c r="AT70" i="1"/>
  <c r="AN70" i="1"/>
  <c r="AO70" i="1" s="1"/>
  <c r="AJ70" i="1"/>
  <c r="AH70" i="1" s="1"/>
  <c r="AI70" i="1"/>
  <c r="W70" i="1"/>
  <c r="V70" i="1"/>
  <c r="U70" i="1" s="1"/>
  <c r="N70" i="1"/>
  <c r="H70" i="1"/>
  <c r="AW70" i="1" s="1"/>
  <c r="G70" i="1"/>
  <c r="BL69" i="1"/>
  <c r="BK69" i="1"/>
  <c r="BJ69" i="1"/>
  <c r="BI69" i="1"/>
  <c r="BH69" i="1"/>
  <c r="BG69" i="1"/>
  <c r="BF69" i="1"/>
  <c r="BE69" i="1"/>
  <c r="BD69" i="1"/>
  <c r="AY69" i="1" s="1"/>
  <c r="BA69" i="1"/>
  <c r="AV69" i="1"/>
  <c r="AT69" i="1"/>
  <c r="AN69" i="1"/>
  <c r="AO69" i="1" s="1"/>
  <c r="AJ69" i="1"/>
  <c r="AH69" i="1" s="1"/>
  <c r="W69" i="1"/>
  <c r="V69" i="1"/>
  <c r="U69" i="1"/>
  <c r="Q69" i="1"/>
  <c r="N69" i="1"/>
  <c r="BL68" i="1"/>
  <c r="BK68" i="1"/>
  <c r="BI68" i="1"/>
  <c r="BJ68" i="1" s="1"/>
  <c r="AV68" i="1" s="1"/>
  <c r="AX68" i="1" s="1"/>
  <c r="BH68" i="1"/>
  <c r="BG68" i="1"/>
  <c r="BF68" i="1"/>
  <c r="BE68" i="1"/>
  <c r="BD68" i="1"/>
  <c r="AY68" i="1" s="1"/>
  <c r="BA68" i="1"/>
  <c r="AT68" i="1"/>
  <c r="AN68" i="1"/>
  <c r="AO68" i="1" s="1"/>
  <c r="AJ68" i="1"/>
  <c r="AH68" i="1"/>
  <c r="G68" i="1" s="1"/>
  <c r="Y68" i="1" s="1"/>
  <c r="W68" i="1"/>
  <c r="V68" i="1"/>
  <c r="U68" i="1"/>
  <c r="Q68" i="1"/>
  <c r="N68" i="1"/>
  <c r="L68" i="1"/>
  <c r="I68" i="1"/>
  <c r="H68" i="1"/>
  <c r="AW68" i="1" s="1"/>
  <c r="AZ68" i="1" s="1"/>
  <c r="BL67" i="1"/>
  <c r="BK67" i="1"/>
  <c r="BJ67" i="1"/>
  <c r="Q67" i="1" s="1"/>
  <c r="BI67" i="1"/>
  <c r="BH67" i="1"/>
  <c r="BG67" i="1"/>
  <c r="BF67" i="1"/>
  <c r="BE67" i="1"/>
  <c r="BD67" i="1"/>
  <c r="BA67" i="1"/>
  <c r="AY67" i="1"/>
  <c r="AV67" i="1"/>
  <c r="AX67" i="1" s="1"/>
  <c r="AT67" i="1"/>
  <c r="AN67" i="1"/>
  <c r="AO67" i="1" s="1"/>
  <c r="AJ67" i="1"/>
  <c r="AH67" i="1" s="1"/>
  <c r="W67" i="1"/>
  <c r="V67" i="1"/>
  <c r="U67" i="1" s="1"/>
  <c r="N67" i="1"/>
  <c r="L67" i="1"/>
  <c r="BL66" i="1"/>
  <c r="BK66" i="1"/>
  <c r="BJ66" i="1"/>
  <c r="BI66" i="1"/>
  <c r="BH66" i="1"/>
  <c r="BG66" i="1"/>
  <c r="BF66" i="1"/>
  <c r="BE66" i="1"/>
  <c r="BD66" i="1"/>
  <c r="BA66" i="1"/>
  <c r="AY66" i="1"/>
  <c r="AT66" i="1"/>
  <c r="AO66" i="1"/>
  <c r="AN66" i="1"/>
  <c r="AJ66" i="1"/>
  <c r="AH66" i="1" s="1"/>
  <c r="AI66" i="1" s="1"/>
  <c r="W66" i="1"/>
  <c r="V66" i="1"/>
  <c r="N66" i="1"/>
  <c r="G66" i="1"/>
  <c r="Y66" i="1" s="1"/>
  <c r="BL65" i="1"/>
  <c r="BK65" i="1"/>
  <c r="BI65" i="1"/>
  <c r="BJ65" i="1" s="1"/>
  <c r="AV65" i="1" s="1"/>
  <c r="BH65" i="1"/>
  <c r="BG65" i="1"/>
  <c r="BF65" i="1"/>
  <c r="BE65" i="1"/>
  <c r="BD65" i="1"/>
  <c r="AY65" i="1" s="1"/>
  <c r="BA65" i="1"/>
  <c r="AT65" i="1"/>
  <c r="AX65" i="1" s="1"/>
  <c r="AO65" i="1"/>
  <c r="AN65" i="1"/>
  <c r="AJ65" i="1"/>
  <c r="AH65" i="1"/>
  <c r="H65" i="1" s="1"/>
  <c r="AW65" i="1" s="1"/>
  <c r="W65" i="1"/>
  <c r="V65" i="1"/>
  <c r="U65" i="1"/>
  <c r="Q65" i="1"/>
  <c r="N65" i="1"/>
  <c r="I65" i="1"/>
  <c r="BL64" i="1"/>
  <c r="BK64" i="1"/>
  <c r="BJ64" i="1" s="1"/>
  <c r="BI64" i="1"/>
  <c r="BH64" i="1"/>
  <c r="BG64" i="1"/>
  <c r="BF64" i="1"/>
  <c r="BE64" i="1"/>
  <c r="BD64" i="1"/>
  <c r="AY64" i="1" s="1"/>
  <c r="BA64" i="1"/>
  <c r="AT64" i="1"/>
  <c r="AN64" i="1"/>
  <c r="AO64" i="1" s="1"/>
  <c r="AJ64" i="1"/>
  <c r="AH64" i="1"/>
  <c r="W64" i="1"/>
  <c r="V64" i="1"/>
  <c r="U64" i="1"/>
  <c r="N64" i="1"/>
  <c r="L64" i="1"/>
  <c r="BL63" i="1"/>
  <c r="BK63" i="1"/>
  <c r="BJ63" i="1" s="1"/>
  <c r="BI63" i="1"/>
  <c r="BH63" i="1"/>
  <c r="BG63" i="1"/>
  <c r="BF63" i="1"/>
  <c r="BE63" i="1"/>
  <c r="BD63" i="1"/>
  <c r="AY63" i="1" s="1"/>
  <c r="BA63" i="1"/>
  <c r="AT63" i="1"/>
  <c r="AN63" i="1"/>
  <c r="AO63" i="1" s="1"/>
  <c r="AJ63" i="1"/>
  <c r="AH63" i="1" s="1"/>
  <c r="W63" i="1"/>
  <c r="V63" i="1"/>
  <c r="N63" i="1"/>
  <c r="BL62" i="1"/>
  <c r="BK62" i="1"/>
  <c r="BI62" i="1"/>
  <c r="BJ62" i="1" s="1"/>
  <c r="Q62" i="1" s="1"/>
  <c r="BH62" i="1"/>
  <c r="BG62" i="1"/>
  <c r="BF62" i="1"/>
  <c r="BE62" i="1"/>
  <c r="BD62" i="1"/>
  <c r="BA62" i="1"/>
  <c r="AY62" i="1"/>
  <c r="AV62" i="1"/>
  <c r="AT62" i="1"/>
  <c r="AX62" i="1" s="1"/>
  <c r="AO62" i="1"/>
  <c r="AN62" i="1"/>
  <c r="AJ62" i="1"/>
  <c r="AI62" i="1"/>
  <c r="AH62" i="1"/>
  <c r="I62" i="1" s="1"/>
  <c r="W62" i="1"/>
  <c r="V62" i="1"/>
  <c r="U62" i="1" s="1"/>
  <c r="N62" i="1"/>
  <c r="BL61" i="1"/>
  <c r="BK61" i="1"/>
  <c r="BI61" i="1"/>
  <c r="BJ61" i="1" s="1"/>
  <c r="BH61" i="1"/>
  <c r="BG61" i="1"/>
  <c r="BF61" i="1"/>
  <c r="BE61" i="1"/>
  <c r="BD61" i="1"/>
  <c r="BA61" i="1"/>
  <c r="AY61" i="1"/>
  <c r="AT61" i="1"/>
  <c r="AO61" i="1"/>
  <c r="AN61" i="1"/>
  <c r="AJ61" i="1"/>
  <c r="AH61" i="1"/>
  <c r="W61" i="1"/>
  <c r="V61" i="1"/>
  <c r="U61" i="1" s="1"/>
  <c r="N61" i="1"/>
  <c r="BL60" i="1"/>
  <c r="BK60" i="1"/>
  <c r="BI60" i="1"/>
  <c r="BH60" i="1"/>
  <c r="BG60" i="1"/>
  <c r="BF60" i="1"/>
  <c r="BE60" i="1"/>
  <c r="BD60" i="1"/>
  <c r="AY60" i="1" s="1"/>
  <c r="BA60" i="1"/>
  <c r="AT60" i="1"/>
  <c r="AN60" i="1"/>
  <c r="AO60" i="1" s="1"/>
  <c r="AJ60" i="1"/>
  <c r="AH60" i="1"/>
  <c r="G60" i="1" s="1"/>
  <c r="Y60" i="1" s="1"/>
  <c r="W60" i="1"/>
  <c r="V60" i="1"/>
  <c r="U60" i="1"/>
  <c r="N60" i="1"/>
  <c r="L60" i="1"/>
  <c r="I60" i="1"/>
  <c r="H60" i="1"/>
  <c r="AW60" i="1" s="1"/>
  <c r="BL59" i="1"/>
  <c r="BK59" i="1"/>
  <c r="BJ59" i="1"/>
  <c r="Q59" i="1" s="1"/>
  <c r="BI59" i="1"/>
  <c r="BH59" i="1"/>
  <c r="BG59" i="1"/>
  <c r="BF59" i="1"/>
  <c r="BE59" i="1"/>
  <c r="BD59" i="1"/>
  <c r="BA59" i="1"/>
  <c r="AY59" i="1"/>
  <c r="AV59" i="1"/>
  <c r="AX59" i="1" s="1"/>
  <c r="AT59" i="1"/>
  <c r="AN59" i="1"/>
  <c r="AO59" i="1" s="1"/>
  <c r="AJ59" i="1"/>
  <c r="AH59" i="1" s="1"/>
  <c r="W59" i="1"/>
  <c r="V59" i="1"/>
  <c r="U59" i="1" s="1"/>
  <c r="N59" i="1"/>
  <c r="L59" i="1"/>
  <c r="BL58" i="1"/>
  <c r="BK58" i="1"/>
  <c r="BI58" i="1"/>
  <c r="BJ58" i="1" s="1"/>
  <c r="BH58" i="1"/>
  <c r="BG58" i="1"/>
  <c r="BF58" i="1"/>
  <c r="BE58" i="1"/>
  <c r="BD58" i="1"/>
  <c r="BA58" i="1"/>
  <c r="AY58" i="1"/>
  <c r="AT58" i="1"/>
  <c r="AO58" i="1"/>
  <c r="AN58" i="1"/>
  <c r="AJ58" i="1"/>
  <c r="AH58" i="1" s="1"/>
  <c r="AI58" i="1" s="1"/>
  <c r="W58" i="1"/>
  <c r="V58" i="1"/>
  <c r="N58" i="1"/>
  <c r="G58" i="1"/>
  <c r="BL57" i="1"/>
  <c r="BK57" i="1"/>
  <c r="BI57" i="1"/>
  <c r="BJ57" i="1" s="1"/>
  <c r="AV57" i="1" s="1"/>
  <c r="BH57" i="1"/>
  <c r="BG57" i="1"/>
  <c r="BF57" i="1"/>
  <c r="BE57" i="1"/>
  <c r="BD57" i="1"/>
  <c r="AY57" i="1" s="1"/>
  <c r="BA57" i="1"/>
  <c r="AT57" i="1"/>
  <c r="AX57" i="1" s="1"/>
  <c r="AO57" i="1"/>
  <c r="AN57" i="1"/>
  <c r="AJ57" i="1"/>
  <c r="AH57" i="1"/>
  <c r="H57" i="1" s="1"/>
  <c r="AW57" i="1" s="1"/>
  <c r="W57" i="1"/>
  <c r="V57" i="1"/>
  <c r="U57" i="1"/>
  <c r="N57" i="1"/>
  <c r="I57" i="1"/>
  <c r="BL56" i="1"/>
  <c r="BK56" i="1"/>
  <c r="BJ56" i="1" s="1"/>
  <c r="BI56" i="1"/>
  <c r="BH56" i="1"/>
  <c r="BG56" i="1"/>
  <c r="BF56" i="1"/>
  <c r="BE56" i="1"/>
  <c r="BD56" i="1"/>
  <c r="AY56" i="1" s="1"/>
  <c r="BA56" i="1"/>
  <c r="AT56" i="1"/>
  <c r="AN56" i="1"/>
  <c r="AO56" i="1" s="1"/>
  <c r="AJ56" i="1"/>
  <c r="AH56" i="1"/>
  <c r="W56" i="1"/>
  <c r="V56" i="1"/>
  <c r="U56" i="1"/>
  <c r="N56" i="1"/>
  <c r="L56" i="1"/>
  <c r="BL55" i="1"/>
  <c r="BK55" i="1"/>
  <c r="BJ55" i="1"/>
  <c r="Q55" i="1" s="1"/>
  <c r="BI55" i="1"/>
  <c r="BH55" i="1"/>
  <c r="BG55" i="1"/>
  <c r="BF55" i="1"/>
  <c r="BE55" i="1"/>
  <c r="BD55" i="1"/>
  <c r="AY55" i="1" s="1"/>
  <c r="BA55" i="1"/>
  <c r="AT55" i="1"/>
  <c r="AN55" i="1"/>
  <c r="AO55" i="1" s="1"/>
  <c r="AJ55" i="1"/>
  <c r="AH55" i="1" s="1"/>
  <c r="W55" i="1"/>
  <c r="V55" i="1"/>
  <c r="U55" i="1" s="1"/>
  <c r="N55" i="1"/>
  <c r="H55" i="1"/>
  <c r="AW55" i="1" s="1"/>
  <c r="G55" i="1"/>
  <c r="Y55" i="1" s="1"/>
  <c r="BL54" i="1"/>
  <c r="BK54" i="1"/>
  <c r="BI54" i="1"/>
  <c r="BJ54" i="1" s="1"/>
  <c r="Q54" i="1" s="1"/>
  <c r="BH54" i="1"/>
  <c r="BG54" i="1"/>
  <c r="BF54" i="1"/>
  <c r="BE54" i="1"/>
  <c r="BD54" i="1"/>
  <c r="BA54" i="1"/>
  <c r="AY54" i="1"/>
  <c r="AV54" i="1"/>
  <c r="AT54" i="1"/>
  <c r="AO54" i="1"/>
  <c r="AN54" i="1"/>
  <c r="AJ54" i="1"/>
  <c r="AI54" i="1"/>
  <c r="AH54" i="1"/>
  <c r="I54" i="1" s="1"/>
  <c r="W54" i="1"/>
  <c r="V54" i="1"/>
  <c r="U54" i="1" s="1"/>
  <c r="R54" i="1"/>
  <c r="S54" i="1" s="1"/>
  <c r="N54" i="1"/>
  <c r="G54" i="1"/>
  <c r="Y54" i="1" s="1"/>
  <c r="BL53" i="1"/>
  <c r="BK53" i="1"/>
  <c r="BI53" i="1"/>
  <c r="BJ53" i="1" s="1"/>
  <c r="BH53" i="1"/>
  <c r="BG53" i="1"/>
  <c r="BF53" i="1"/>
  <c r="BE53" i="1"/>
  <c r="BD53" i="1"/>
  <c r="AY53" i="1" s="1"/>
  <c r="BA53" i="1"/>
  <c r="AT53" i="1"/>
  <c r="AO53" i="1"/>
  <c r="AN53" i="1"/>
  <c r="AJ53" i="1"/>
  <c r="AI53" i="1"/>
  <c r="AH53" i="1"/>
  <c r="L53" i="1" s="1"/>
  <c r="Y53" i="1"/>
  <c r="W53" i="1"/>
  <c r="V53" i="1"/>
  <c r="U53" i="1" s="1"/>
  <c r="N53" i="1"/>
  <c r="H53" i="1"/>
  <c r="AW53" i="1" s="1"/>
  <c r="G53" i="1"/>
  <c r="BL52" i="1"/>
  <c r="BK52" i="1"/>
  <c r="BJ52" i="1"/>
  <c r="BI52" i="1"/>
  <c r="BH52" i="1"/>
  <c r="BG52" i="1"/>
  <c r="BF52" i="1"/>
  <c r="BE52" i="1"/>
  <c r="BD52" i="1"/>
  <c r="AY52" i="1" s="1"/>
  <c r="BA52" i="1"/>
  <c r="AT52" i="1"/>
  <c r="AO52" i="1"/>
  <c r="AN52" i="1"/>
  <c r="AJ52" i="1"/>
  <c r="AH52" i="1" s="1"/>
  <c r="AI52" i="1" s="1"/>
  <c r="W52" i="1"/>
  <c r="V52" i="1"/>
  <c r="N52" i="1"/>
  <c r="BL51" i="1"/>
  <c r="BK51" i="1"/>
  <c r="BJ51" i="1" s="1"/>
  <c r="AV51" i="1" s="1"/>
  <c r="BI51" i="1"/>
  <c r="BH51" i="1"/>
  <c r="BG51" i="1"/>
  <c r="BF51" i="1"/>
  <c r="BE51" i="1"/>
  <c r="BD51" i="1"/>
  <c r="AY51" i="1" s="1"/>
  <c r="BA51" i="1"/>
  <c r="AT51" i="1"/>
  <c r="AX51" i="1" s="1"/>
  <c r="AO51" i="1"/>
  <c r="AN51" i="1"/>
  <c r="AJ51" i="1"/>
  <c r="AH51" i="1"/>
  <c r="H51" i="1" s="1"/>
  <c r="AW51" i="1" s="1"/>
  <c r="AZ51" i="1" s="1"/>
  <c r="W51" i="1"/>
  <c r="V51" i="1"/>
  <c r="U51" i="1"/>
  <c r="Q51" i="1"/>
  <c r="N51" i="1"/>
  <c r="I51" i="1"/>
  <c r="BL50" i="1"/>
  <c r="BK50" i="1"/>
  <c r="BJ50" i="1" s="1"/>
  <c r="BI50" i="1"/>
  <c r="BH50" i="1"/>
  <c r="BG50" i="1"/>
  <c r="BF50" i="1"/>
  <c r="BE50" i="1"/>
  <c r="BD50" i="1"/>
  <c r="BA50" i="1"/>
  <c r="AY50" i="1"/>
  <c r="AT50" i="1"/>
  <c r="AN50" i="1"/>
  <c r="AO50" i="1" s="1"/>
  <c r="AJ50" i="1"/>
  <c r="AH50" i="1"/>
  <c r="W50" i="1"/>
  <c r="V50" i="1"/>
  <c r="U50" i="1"/>
  <c r="N50" i="1"/>
  <c r="L50" i="1"/>
  <c r="BL49" i="1"/>
  <c r="BK49" i="1"/>
  <c r="BJ49" i="1" s="1"/>
  <c r="BI49" i="1"/>
  <c r="BH49" i="1"/>
  <c r="BG49" i="1"/>
  <c r="BF49" i="1"/>
  <c r="BE49" i="1"/>
  <c r="BD49" i="1"/>
  <c r="BA49" i="1"/>
  <c r="AY49" i="1"/>
  <c r="AT49" i="1"/>
  <c r="AN49" i="1"/>
  <c r="AO49" i="1" s="1"/>
  <c r="AJ49" i="1"/>
  <c r="AH49" i="1" s="1"/>
  <c r="W49" i="1"/>
  <c r="V49" i="1"/>
  <c r="N49" i="1"/>
  <c r="H49" i="1"/>
  <c r="AW49" i="1" s="1"/>
  <c r="G49" i="1"/>
  <c r="Y49" i="1" s="1"/>
  <c r="BL48" i="1"/>
  <c r="BK48" i="1"/>
  <c r="BI48" i="1"/>
  <c r="BJ48" i="1" s="1"/>
  <c r="Q48" i="1" s="1"/>
  <c r="BH48" i="1"/>
  <c r="BG48" i="1"/>
  <c r="BF48" i="1"/>
  <c r="BE48" i="1"/>
  <c r="BD48" i="1"/>
  <c r="BA48" i="1"/>
  <c r="AY48" i="1"/>
  <c r="AV48" i="1"/>
  <c r="AT48" i="1"/>
  <c r="AO48" i="1"/>
  <c r="AN48" i="1"/>
  <c r="AJ48" i="1"/>
  <c r="AI48" i="1"/>
  <c r="AH48" i="1"/>
  <c r="G48" i="1" s="1"/>
  <c r="W48" i="1"/>
  <c r="V48" i="1"/>
  <c r="U48" i="1" s="1"/>
  <c r="R48" i="1"/>
  <c r="S48" i="1" s="1"/>
  <c r="N48" i="1"/>
  <c r="I48" i="1"/>
  <c r="H48" i="1"/>
  <c r="AW48" i="1" s="1"/>
  <c r="BL47" i="1"/>
  <c r="BK47" i="1"/>
  <c r="BI47" i="1"/>
  <c r="BJ47" i="1" s="1"/>
  <c r="BH47" i="1"/>
  <c r="BG47" i="1"/>
  <c r="BF47" i="1"/>
  <c r="BE47" i="1"/>
  <c r="BD47" i="1"/>
  <c r="BA47" i="1"/>
  <c r="AY47" i="1"/>
  <c r="AT47" i="1"/>
  <c r="AO47" i="1"/>
  <c r="AN47" i="1"/>
  <c r="AJ47" i="1"/>
  <c r="AH47" i="1"/>
  <c r="W47" i="1"/>
  <c r="V47" i="1"/>
  <c r="U47" i="1" s="1"/>
  <c r="N47" i="1"/>
  <c r="BL46" i="1"/>
  <c r="BK46" i="1"/>
  <c r="BI46" i="1"/>
  <c r="BJ46" i="1" s="1"/>
  <c r="BH46" i="1"/>
  <c r="BG46" i="1"/>
  <c r="BF46" i="1"/>
  <c r="BE46" i="1"/>
  <c r="BD46" i="1"/>
  <c r="AY46" i="1" s="1"/>
  <c r="BA46" i="1"/>
  <c r="AT46" i="1"/>
  <c r="AN46" i="1"/>
  <c r="AO46" i="1" s="1"/>
  <c r="AJ46" i="1"/>
  <c r="AH46" i="1" s="1"/>
  <c r="W46" i="1"/>
  <c r="V46" i="1"/>
  <c r="U46" i="1" s="1"/>
  <c r="N46" i="1"/>
  <c r="I46" i="1"/>
  <c r="BL45" i="1"/>
  <c r="BK45" i="1"/>
  <c r="BJ45" i="1"/>
  <c r="Q45" i="1" s="1"/>
  <c r="BI45" i="1"/>
  <c r="BH45" i="1"/>
  <c r="BG45" i="1"/>
  <c r="BF45" i="1"/>
  <c r="BE45" i="1"/>
  <c r="BD45" i="1"/>
  <c r="AY45" i="1" s="1"/>
  <c r="BA45" i="1"/>
  <c r="AV45" i="1"/>
  <c r="AT45" i="1"/>
  <c r="AX45" i="1" s="1"/>
  <c r="AO45" i="1"/>
  <c r="AN45" i="1"/>
  <c r="AJ45" i="1"/>
  <c r="AH45" i="1" s="1"/>
  <c r="W45" i="1"/>
  <c r="V45" i="1"/>
  <c r="U45" i="1" s="1"/>
  <c r="N45" i="1"/>
  <c r="L45" i="1"/>
  <c r="BL44" i="1"/>
  <c r="BK44" i="1"/>
  <c r="BI44" i="1"/>
  <c r="BJ44" i="1" s="1"/>
  <c r="BH44" i="1"/>
  <c r="BG44" i="1"/>
  <c r="BF44" i="1"/>
  <c r="BE44" i="1"/>
  <c r="BD44" i="1"/>
  <c r="BA44" i="1"/>
  <c r="AY44" i="1"/>
  <c r="AT44" i="1"/>
  <c r="AO44" i="1"/>
  <c r="AN44" i="1"/>
  <c r="AJ44" i="1"/>
  <c r="AH44" i="1" s="1"/>
  <c r="AI44" i="1" s="1"/>
  <c r="W44" i="1"/>
  <c r="V44" i="1"/>
  <c r="N44" i="1"/>
  <c r="G44" i="1"/>
  <c r="Y44" i="1" s="1"/>
  <c r="BL43" i="1"/>
  <c r="BK43" i="1"/>
  <c r="BJ43" i="1" s="1"/>
  <c r="AV43" i="1" s="1"/>
  <c r="BI43" i="1"/>
  <c r="BH43" i="1"/>
  <c r="BG43" i="1"/>
  <c r="BF43" i="1"/>
  <c r="BE43" i="1"/>
  <c r="BD43" i="1"/>
  <c r="AY43" i="1" s="1"/>
  <c r="BA43" i="1"/>
  <c r="AT43" i="1"/>
  <c r="AX43" i="1" s="1"/>
  <c r="AO43" i="1"/>
  <c r="AN43" i="1"/>
  <c r="AJ43" i="1"/>
  <c r="AH43" i="1"/>
  <c r="H43" i="1" s="1"/>
  <c r="AW43" i="1" s="1"/>
  <c r="AZ43" i="1" s="1"/>
  <c r="W43" i="1"/>
  <c r="V43" i="1"/>
  <c r="U43" i="1"/>
  <c r="N43" i="1"/>
  <c r="I43" i="1"/>
  <c r="BL42" i="1"/>
  <c r="BK42" i="1"/>
  <c r="BJ42" i="1" s="1"/>
  <c r="BI42" i="1"/>
  <c r="BH42" i="1"/>
  <c r="BG42" i="1"/>
  <c r="BF42" i="1"/>
  <c r="BE42" i="1"/>
  <c r="BD42" i="1"/>
  <c r="AY42" i="1" s="1"/>
  <c r="BA42" i="1"/>
  <c r="AT42" i="1"/>
  <c r="AN42" i="1"/>
  <c r="AO42" i="1" s="1"/>
  <c r="AJ42" i="1"/>
  <c r="AH42" i="1"/>
  <c r="W42" i="1"/>
  <c r="V42" i="1"/>
  <c r="U42" i="1"/>
  <c r="N42" i="1"/>
  <c r="L42" i="1"/>
  <c r="BL41" i="1"/>
  <c r="BK41" i="1"/>
  <c r="BJ41" i="1" s="1"/>
  <c r="BI41" i="1"/>
  <c r="BH41" i="1"/>
  <c r="BG41" i="1"/>
  <c r="BF41" i="1"/>
  <c r="BE41" i="1"/>
  <c r="BD41" i="1"/>
  <c r="BA41" i="1"/>
  <c r="AY41" i="1"/>
  <c r="AT41" i="1"/>
  <c r="AN41" i="1"/>
  <c r="AO41" i="1" s="1"/>
  <c r="AJ41" i="1"/>
  <c r="AH41" i="1" s="1"/>
  <c r="W41" i="1"/>
  <c r="V41" i="1"/>
  <c r="N41" i="1"/>
  <c r="BL40" i="1"/>
  <c r="BK40" i="1"/>
  <c r="BI40" i="1"/>
  <c r="BJ40" i="1" s="1"/>
  <c r="Q40" i="1" s="1"/>
  <c r="BH40" i="1"/>
  <c r="BG40" i="1"/>
  <c r="BF40" i="1"/>
  <c r="BE40" i="1"/>
  <c r="BD40" i="1"/>
  <c r="BA40" i="1"/>
  <c r="AY40" i="1"/>
  <c r="AV40" i="1"/>
  <c r="AT40" i="1"/>
  <c r="AO40" i="1"/>
  <c r="AN40" i="1"/>
  <c r="AJ40" i="1"/>
  <c r="AI40" i="1"/>
  <c r="AH40" i="1"/>
  <c r="G40" i="1" s="1"/>
  <c r="W40" i="1"/>
  <c r="V40" i="1"/>
  <c r="U40" i="1" s="1"/>
  <c r="N40" i="1"/>
  <c r="I40" i="1"/>
  <c r="H40" i="1"/>
  <c r="AW40" i="1" s="1"/>
  <c r="BL39" i="1"/>
  <c r="BK39" i="1"/>
  <c r="BI39" i="1"/>
  <c r="BJ39" i="1" s="1"/>
  <c r="BH39" i="1"/>
  <c r="BG39" i="1"/>
  <c r="BF39" i="1"/>
  <c r="BE39" i="1"/>
  <c r="BD39" i="1"/>
  <c r="BA39" i="1"/>
  <c r="AY39" i="1"/>
  <c r="AT39" i="1"/>
  <c r="AO39" i="1"/>
  <c r="AN39" i="1"/>
  <c r="AJ39" i="1"/>
  <c r="AI39" i="1"/>
  <c r="AH39" i="1"/>
  <c r="W39" i="1"/>
  <c r="V39" i="1"/>
  <c r="U39" i="1"/>
  <c r="N39" i="1"/>
  <c r="I39" i="1"/>
  <c r="BL38" i="1"/>
  <c r="BK38" i="1"/>
  <c r="BI38" i="1"/>
  <c r="BJ38" i="1" s="1"/>
  <c r="AV38" i="1" s="1"/>
  <c r="BH38" i="1"/>
  <c r="BG38" i="1"/>
  <c r="BF38" i="1"/>
  <c r="BE38" i="1"/>
  <c r="BD38" i="1"/>
  <c r="AY38" i="1" s="1"/>
  <c r="BA38" i="1"/>
  <c r="AT38" i="1"/>
  <c r="AX38" i="1" s="1"/>
  <c r="AN38" i="1"/>
  <c r="AO38" i="1" s="1"/>
  <c r="AJ38" i="1"/>
  <c r="AH38" i="1" s="1"/>
  <c r="W38" i="1"/>
  <c r="V38" i="1"/>
  <c r="U38" i="1" s="1"/>
  <c r="Q38" i="1"/>
  <c r="N38" i="1"/>
  <c r="BL37" i="1"/>
  <c r="BK37" i="1"/>
  <c r="BJ37" i="1"/>
  <c r="Q37" i="1" s="1"/>
  <c r="BI37" i="1"/>
  <c r="BH37" i="1"/>
  <c r="BG37" i="1"/>
  <c r="BF37" i="1"/>
  <c r="BE37" i="1"/>
  <c r="BD37" i="1"/>
  <c r="AY37" i="1" s="1"/>
  <c r="BA37" i="1"/>
  <c r="AT37" i="1"/>
  <c r="AO37" i="1"/>
  <c r="AN37" i="1"/>
  <c r="AJ37" i="1"/>
  <c r="AH37" i="1" s="1"/>
  <c r="W37" i="1"/>
  <c r="V37" i="1"/>
  <c r="N37" i="1"/>
  <c r="L37" i="1"/>
  <c r="G37" i="1"/>
  <c r="Y37" i="1" s="1"/>
  <c r="BL36" i="1"/>
  <c r="BK36" i="1"/>
  <c r="BI36" i="1"/>
  <c r="BJ36" i="1" s="1"/>
  <c r="BH36" i="1"/>
  <c r="BG36" i="1"/>
  <c r="BF36" i="1"/>
  <c r="BE36" i="1"/>
  <c r="BD36" i="1"/>
  <c r="BA36" i="1"/>
  <c r="AY36" i="1"/>
  <c r="AT36" i="1"/>
  <c r="AO36" i="1"/>
  <c r="AN36" i="1"/>
  <c r="AJ36" i="1"/>
  <c r="AH36" i="1" s="1"/>
  <c r="W36" i="1"/>
  <c r="V36" i="1"/>
  <c r="U36" i="1"/>
  <c r="N36" i="1"/>
  <c r="BL35" i="1"/>
  <c r="BK35" i="1"/>
  <c r="BI35" i="1"/>
  <c r="BJ35" i="1" s="1"/>
  <c r="BH35" i="1"/>
  <c r="BG35" i="1"/>
  <c r="BF35" i="1"/>
  <c r="BE35" i="1"/>
  <c r="BD35" i="1"/>
  <c r="BA35" i="1"/>
  <c r="AY35" i="1"/>
  <c r="AT35" i="1"/>
  <c r="AN35" i="1"/>
  <c r="AO35" i="1" s="1"/>
  <c r="AJ35" i="1"/>
  <c r="AH35" i="1"/>
  <c r="W35" i="1"/>
  <c r="V35" i="1"/>
  <c r="U35" i="1"/>
  <c r="N35" i="1"/>
  <c r="L35" i="1"/>
  <c r="BL34" i="1"/>
  <c r="BK34" i="1"/>
  <c r="BJ34" i="1" s="1"/>
  <c r="BI34" i="1"/>
  <c r="BH34" i="1"/>
  <c r="BG34" i="1"/>
  <c r="BF34" i="1"/>
  <c r="BE34" i="1"/>
  <c r="BD34" i="1"/>
  <c r="AY34" i="1" s="1"/>
  <c r="BA34" i="1"/>
  <c r="AT34" i="1"/>
  <c r="AO34" i="1"/>
  <c r="AN34" i="1"/>
  <c r="AJ34" i="1"/>
  <c r="AH34" i="1" s="1"/>
  <c r="W34" i="1"/>
  <c r="V34" i="1"/>
  <c r="N34" i="1"/>
  <c r="I34" i="1"/>
  <c r="H34" i="1"/>
  <c r="AW34" i="1" s="1"/>
  <c r="G34" i="1"/>
  <c r="Y34" i="1" s="1"/>
  <c r="BL33" i="1"/>
  <c r="BK33" i="1"/>
  <c r="BI33" i="1"/>
  <c r="BJ33" i="1" s="1"/>
  <c r="Q33" i="1" s="1"/>
  <c r="BH33" i="1"/>
  <c r="BG33" i="1"/>
  <c r="BF33" i="1"/>
  <c r="BE33" i="1"/>
  <c r="BD33" i="1"/>
  <c r="AY33" i="1" s="1"/>
  <c r="BA33" i="1"/>
  <c r="AV33" i="1"/>
  <c r="AT33" i="1"/>
  <c r="AO33" i="1"/>
  <c r="AN33" i="1"/>
  <c r="AJ33" i="1"/>
  <c r="AH33" i="1" s="1"/>
  <c r="L33" i="1" s="1"/>
  <c r="W33" i="1"/>
  <c r="V33" i="1"/>
  <c r="U33" i="1" s="1"/>
  <c r="N33" i="1"/>
  <c r="BL32" i="1"/>
  <c r="BK32" i="1"/>
  <c r="BI32" i="1"/>
  <c r="BJ32" i="1" s="1"/>
  <c r="BH32" i="1"/>
  <c r="BG32" i="1"/>
  <c r="BF32" i="1"/>
  <c r="BE32" i="1"/>
  <c r="BD32" i="1"/>
  <c r="BA32" i="1"/>
  <c r="AY32" i="1"/>
  <c r="AT32" i="1"/>
  <c r="AO32" i="1"/>
  <c r="AN32" i="1"/>
  <c r="AJ32" i="1"/>
  <c r="AH32" i="1" s="1"/>
  <c r="W32" i="1"/>
  <c r="V32" i="1"/>
  <c r="U32" i="1" s="1"/>
  <c r="N32" i="1"/>
  <c r="BL31" i="1"/>
  <c r="BK31" i="1"/>
  <c r="BJ31" i="1" s="1"/>
  <c r="AV31" i="1" s="1"/>
  <c r="BI31" i="1"/>
  <c r="BH31" i="1"/>
  <c r="BG31" i="1"/>
  <c r="BF31" i="1"/>
  <c r="BE31" i="1"/>
  <c r="BD31" i="1"/>
  <c r="AY31" i="1" s="1"/>
  <c r="BA31" i="1"/>
  <c r="AT31" i="1"/>
  <c r="AX31" i="1" s="1"/>
  <c r="AO31" i="1"/>
  <c r="AN31" i="1"/>
  <c r="AJ31" i="1"/>
  <c r="AH31" i="1" s="1"/>
  <c r="H31" i="1" s="1"/>
  <c r="AW31" i="1" s="1"/>
  <c r="AZ31" i="1" s="1"/>
  <c r="W31" i="1"/>
  <c r="V31" i="1"/>
  <c r="U31" i="1" s="1"/>
  <c r="N31" i="1"/>
  <c r="BL30" i="1"/>
  <c r="BK30" i="1"/>
  <c r="BJ30" i="1"/>
  <c r="Q30" i="1" s="1"/>
  <c r="BI30" i="1"/>
  <c r="BH30" i="1"/>
  <c r="BG30" i="1"/>
  <c r="BF30" i="1"/>
  <c r="BE30" i="1"/>
  <c r="BD30" i="1"/>
  <c r="AY30" i="1" s="1"/>
  <c r="BA30" i="1"/>
  <c r="AV30" i="1"/>
  <c r="AX30" i="1" s="1"/>
  <c r="AT30" i="1"/>
  <c r="AO30" i="1"/>
  <c r="AN30" i="1"/>
  <c r="AJ30" i="1"/>
  <c r="AH30" i="1"/>
  <c r="W30" i="1"/>
  <c r="V30" i="1"/>
  <c r="U30" i="1"/>
  <c r="N30" i="1"/>
  <c r="L30" i="1"/>
  <c r="BL29" i="1"/>
  <c r="BK29" i="1"/>
  <c r="BI29" i="1"/>
  <c r="BJ29" i="1" s="1"/>
  <c r="BH29" i="1"/>
  <c r="BG29" i="1"/>
  <c r="BF29" i="1"/>
  <c r="BE29" i="1"/>
  <c r="BD29" i="1"/>
  <c r="BA29" i="1"/>
  <c r="AY29" i="1"/>
  <c r="AT29" i="1"/>
  <c r="AN29" i="1"/>
  <c r="AO29" i="1" s="1"/>
  <c r="AJ29" i="1"/>
  <c r="AH29" i="1" s="1"/>
  <c r="H29" i="1" s="1"/>
  <c r="AW29" i="1" s="1"/>
  <c r="AI29" i="1"/>
  <c r="W29" i="1"/>
  <c r="V29" i="1"/>
  <c r="U29" i="1" s="1"/>
  <c r="N29" i="1"/>
  <c r="G29" i="1"/>
  <c r="Y29" i="1" s="1"/>
  <c r="BL28" i="1"/>
  <c r="BK28" i="1"/>
  <c r="BJ28" i="1" s="1"/>
  <c r="BI28" i="1"/>
  <c r="BH28" i="1"/>
  <c r="BG28" i="1"/>
  <c r="BF28" i="1"/>
  <c r="BE28" i="1"/>
  <c r="BD28" i="1"/>
  <c r="AY28" i="1" s="1"/>
  <c r="BA28" i="1"/>
  <c r="AV28" i="1"/>
  <c r="AT28" i="1"/>
  <c r="AX28" i="1" s="1"/>
  <c r="AO28" i="1"/>
  <c r="AN28" i="1"/>
  <c r="AJ28" i="1"/>
  <c r="AH28" i="1"/>
  <c r="G28" i="1" s="1"/>
  <c r="W28" i="1"/>
  <c r="V28" i="1"/>
  <c r="U28" i="1"/>
  <c r="Q28" i="1"/>
  <c r="N28" i="1"/>
  <c r="I28" i="1"/>
  <c r="H28" i="1"/>
  <c r="AW28" i="1" s="1"/>
  <c r="AZ28" i="1" s="1"/>
  <c r="BL27" i="1"/>
  <c r="BK27" i="1"/>
  <c r="BI27" i="1"/>
  <c r="BJ27" i="1" s="1"/>
  <c r="BH27" i="1"/>
  <c r="BG27" i="1"/>
  <c r="BF27" i="1"/>
  <c r="BE27" i="1"/>
  <c r="BD27" i="1"/>
  <c r="BA27" i="1"/>
  <c r="AY27" i="1"/>
  <c r="AT27" i="1"/>
  <c r="AN27" i="1"/>
  <c r="AO27" i="1" s="1"/>
  <c r="AJ27" i="1"/>
  <c r="AI27" i="1"/>
  <c r="AH27" i="1"/>
  <c r="W27" i="1"/>
  <c r="V27" i="1"/>
  <c r="U27" i="1" s="1"/>
  <c r="N27" i="1"/>
  <c r="L27" i="1"/>
  <c r="BL26" i="1"/>
  <c r="BK26" i="1"/>
  <c r="BJ26" i="1" s="1"/>
  <c r="BI26" i="1"/>
  <c r="BH26" i="1"/>
  <c r="BG26" i="1"/>
  <c r="BF26" i="1"/>
  <c r="BE26" i="1"/>
  <c r="BD26" i="1"/>
  <c r="AY26" i="1" s="1"/>
  <c r="BA26" i="1"/>
  <c r="AT26" i="1"/>
  <c r="AN26" i="1"/>
  <c r="AO26" i="1" s="1"/>
  <c r="AJ26" i="1"/>
  <c r="AH26" i="1" s="1"/>
  <c r="I26" i="1" s="1"/>
  <c r="W26" i="1"/>
  <c r="V26" i="1"/>
  <c r="N26" i="1"/>
  <c r="H26" i="1"/>
  <c r="AW26" i="1" s="1"/>
  <c r="G26" i="1"/>
  <c r="BL25" i="1"/>
  <c r="BK25" i="1"/>
  <c r="BI25" i="1"/>
  <c r="BJ25" i="1" s="1"/>
  <c r="Q25" i="1" s="1"/>
  <c r="BH25" i="1"/>
  <c r="BG25" i="1"/>
  <c r="BF25" i="1"/>
  <c r="BE25" i="1"/>
  <c r="BD25" i="1"/>
  <c r="AY25" i="1" s="1"/>
  <c r="BA25" i="1"/>
  <c r="AV25" i="1"/>
  <c r="AT25" i="1"/>
  <c r="AX25" i="1" s="1"/>
  <c r="AO25" i="1"/>
  <c r="AN25" i="1"/>
  <c r="AJ25" i="1"/>
  <c r="AH25" i="1" s="1"/>
  <c r="L25" i="1" s="1"/>
  <c r="W25" i="1"/>
  <c r="V25" i="1"/>
  <c r="U25" i="1" s="1"/>
  <c r="N25" i="1"/>
  <c r="BL24" i="1"/>
  <c r="BK24" i="1"/>
  <c r="BI24" i="1"/>
  <c r="BJ24" i="1" s="1"/>
  <c r="BH24" i="1"/>
  <c r="BG24" i="1"/>
  <c r="BF24" i="1"/>
  <c r="BE24" i="1"/>
  <c r="BD24" i="1"/>
  <c r="BA24" i="1"/>
  <c r="AY24" i="1"/>
  <c r="AT24" i="1"/>
  <c r="AO24" i="1"/>
  <c r="AN24" i="1"/>
  <c r="AJ24" i="1"/>
  <c r="AH24" i="1" s="1"/>
  <c r="W24" i="1"/>
  <c r="V24" i="1"/>
  <c r="U24" i="1" s="1"/>
  <c r="N24" i="1"/>
  <c r="BL23" i="1"/>
  <c r="BK23" i="1"/>
  <c r="BJ23" i="1" s="1"/>
  <c r="AV23" i="1" s="1"/>
  <c r="BI23" i="1"/>
  <c r="BH23" i="1"/>
  <c r="BG23" i="1"/>
  <c r="BF23" i="1"/>
  <c r="BE23" i="1"/>
  <c r="BD23" i="1"/>
  <c r="AY23" i="1" s="1"/>
  <c r="BA23" i="1"/>
  <c r="AT23" i="1"/>
  <c r="AO23" i="1"/>
  <c r="AN23" i="1"/>
  <c r="AJ23" i="1"/>
  <c r="AH23" i="1" s="1"/>
  <c r="W23" i="1"/>
  <c r="V23" i="1"/>
  <c r="U23" i="1" s="1"/>
  <c r="N23" i="1"/>
  <c r="I23" i="1"/>
  <c r="H23" i="1"/>
  <c r="AW23" i="1" s="1"/>
  <c r="BL22" i="1"/>
  <c r="BK22" i="1"/>
  <c r="BJ22" i="1"/>
  <c r="Q22" i="1" s="1"/>
  <c r="BI22" i="1"/>
  <c r="BH22" i="1"/>
  <c r="BG22" i="1"/>
  <c r="BF22" i="1"/>
  <c r="BE22" i="1"/>
  <c r="BD22" i="1"/>
  <c r="AY22" i="1" s="1"/>
  <c r="BA22" i="1"/>
  <c r="AX22" i="1"/>
  <c r="AV22" i="1"/>
  <c r="AT22" i="1"/>
  <c r="AO22" i="1"/>
  <c r="AN22" i="1"/>
  <c r="AJ22" i="1"/>
  <c r="AH22" i="1"/>
  <c r="W22" i="1"/>
  <c r="V22" i="1"/>
  <c r="U22" i="1"/>
  <c r="N22" i="1"/>
  <c r="BL21" i="1"/>
  <c r="BK21" i="1"/>
  <c r="BI21" i="1"/>
  <c r="BJ21" i="1" s="1"/>
  <c r="BH21" i="1"/>
  <c r="BG21" i="1"/>
  <c r="BF21" i="1"/>
  <c r="BE21" i="1"/>
  <c r="BD21" i="1"/>
  <c r="BA21" i="1"/>
  <c r="AY21" i="1"/>
  <c r="AT21" i="1"/>
  <c r="AN21" i="1"/>
  <c r="AO21" i="1" s="1"/>
  <c r="AJ21" i="1"/>
  <c r="AH21" i="1" s="1"/>
  <c r="AI21" i="1"/>
  <c r="W21" i="1"/>
  <c r="V21" i="1"/>
  <c r="N21" i="1"/>
  <c r="H21" i="1"/>
  <c r="AW21" i="1" s="1"/>
  <c r="G21" i="1"/>
  <c r="Y21" i="1" s="1"/>
  <c r="BL20" i="1"/>
  <c r="BK20" i="1"/>
  <c r="BJ20" i="1" s="1"/>
  <c r="BI20" i="1"/>
  <c r="BH20" i="1"/>
  <c r="BG20" i="1"/>
  <c r="BF20" i="1"/>
  <c r="BE20" i="1"/>
  <c r="BD20" i="1"/>
  <c r="AY20" i="1" s="1"/>
  <c r="BA20" i="1"/>
  <c r="AV20" i="1"/>
  <c r="AT20" i="1"/>
  <c r="AO20" i="1"/>
  <c r="AN20" i="1"/>
  <c r="AJ20" i="1"/>
  <c r="AH20" i="1"/>
  <c r="G20" i="1" s="1"/>
  <c r="Y20" i="1"/>
  <c r="W20" i="1"/>
  <c r="V20" i="1"/>
  <c r="U20" i="1"/>
  <c r="Q20" i="1"/>
  <c r="N20" i="1"/>
  <c r="I20" i="1"/>
  <c r="H20" i="1"/>
  <c r="AW20" i="1" s="1"/>
  <c r="AZ20" i="1" s="1"/>
  <c r="BL19" i="1"/>
  <c r="BK19" i="1"/>
  <c r="BI19" i="1"/>
  <c r="BH19" i="1"/>
  <c r="BG19" i="1"/>
  <c r="BF19" i="1"/>
  <c r="BE19" i="1"/>
  <c r="BD19" i="1"/>
  <c r="BA19" i="1"/>
  <c r="AY19" i="1"/>
  <c r="AT19" i="1"/>
  <c r="AN19" i="1"/>
  <c r="AO19" i="1" s="1"/>
  <c r="AJ19" i="1"/>
  <c r="AH19" i="1"/>
  <c r="L19" i="1" s="1"/>
  <c r="W19" i="1"/>
  <c r="V19" i="1"/>
  <c r="U19" i="1"/>
  <c r="N19" i="1"/>
  <c r="BL18" i="1"/>
  <c r="BK18" i="1"/>
  <c r="BI18" i="1"/>
  <c r="BJ18" i="1" s="1"/>
  <c r="BH18" i="1"/>
  <c r="BG18" i="1"/>
  <c r="BF18" i="1"/>
  <c r="BE18" i="1"/>
  <c r="BD18" i="1"/>
  <c r="BA18" i="1"/>
  <c r="AY18" i="1"/>
  <c r="AT18" i="1"/>
  <c r="AN18" i="1"/>
  <c r="AO18" i="1" s="1"/>
  <c r="AJ18" i="1"/>
  <c r="AH18" i="1" s="1"/>
  <c r="I18" i="1" s="1"/>
  <c r="AI18" i="1"/>
  <c r="W18" i="1"/>
  <c r="V18" i="1"/>
  <c r="N18" i="1"/>
  <c r="H18" i="1"/>
  <c r="AW18" i="1" s="1"/>
  <c r="G18" i="1"/>
  <c r="Y18" i="1" s="1"/>
  <c r="BL17" i="1"/>
  <c r="BK17" i="1"/>
  <c r="BJ17" i="1"/>
  <c r="AV17" i="1" s="1"/>
  <c r="BI17" i="1"/>
  <c r="BH17" i="1"/>
  <c r="BG17" i="1"/>
  <c r="BF17" i="1"/>
  <c r="BE17" i="1"/>
  <c r="BD17" i="1"/>
  <c r="BA17" i="1"/>
  <c r="AY17" i="1"/>
  <c r="AT17" i="1"/>
  <c r="AO17" i="1"/>
  <c r="AN17" i="1"/>
  <c r="AJ17" i="1"/>
  <c r="AH17" i="1" s="1"/>
  <c r="W17" i="1"/>
  <c r="V17" i="1"/>
  <c r="U17" i="1" s="1"/>
  <c r="N17" i="1"/>
  <c r="R40" i="1" l="1"/>
  <c r="S40" i="1" s="1"/>
  <c r="AA40" i="1" s="1"/>
  <c r="Q18" i="1"/>
  <c r="AV18" i="1"/>
  <c r="AX18" i="1" s="1"/>
  <c r="AZ18" i="1"/>
  <c r="L24" i="1"/>
  <c r="I24" i="1"/>
  <c r="H24" i="1"/>
  <c r="AW24" i="1" s="1"/>
  <c r="AZ24" i="1" s="1"/>
  <c r="AI24" i="1"/>
  <c r="G24" i="1"/>
  <c r="AV29" i="1"/>
  <c r="Q29" i="1"/>
  <c r="AZ29" i="1"/>
  <c r="AV36" i="1"/>
  <c r="AX36" i="1" s="1"/>
  <c r="Q36" i="1"/>
  <c r="AV21" i="1"/>
  <c r="Q21" i="1"/>
  <c r="AV24" i="1"/>
  <c r="AX24" i="1" s="1"/>
  <c r="Q24" i="1"/>
  <c r="L32" i="1"/>
  <c r="I32" i="1"/>
  <c r="H32" i="1"/>
  <c r="AW32" i="1" s="1"/>
  <c r="AZ32" i="1" s="1"/>
  <c r="AI32" i="1"/>
  <c r="G32" i="1"/>
  <c r="AV34" i="1"/>
  <c r="AX34" i="1" s="1"/>
  <c r="Q34" i="1"/>
  <c r="AV26" i="1"/>
  <c r="AX26" i="1" s="1"/>
  <c r="Q26" i="1"/>
  <c r="AV32" i="1"/>
  <c r="AX32" i="1" s="1"/>
  <c r="Q32" i="1"/>
  <c r="L17" i="1"/>
  <c r="G17" i="1"/>
  <c r="I17" i="1"/>
  <c r="H17" i="1"/>
  <c r="AW17" i="1" s="1"/>
  <c r="AZ17" i="1" s="1"/>
  <c r="AI17" i="1"/>
  <c r="AZ21" i="1"/>
  <c r="H36" i="1"/>
  <c r="AW36" i="1" s="1"/>
  <c r="I36" i="1"/>
  <c r="G36" i="1"/>
  <c r="AI36" i="1"/>
  <c r="L36" i="1"/>
  <c r="AV53" i="1"/>
  <c r="AZ53" i="1" s="1"/>
  <c r="Q53" i="1"/>
  <c r="AV52" i="1"/>
  <c r="Q52" i="1"/>
  <c r="L18" i="1"/>
  <c r="Q23" i="1"/>
  <c r="U26" i="1"/>
  <c r="AX33" i="1"/>
  <c r="R37" i="1"/>
  <c r="S37" i="1" s="1"/>
  <c r="AV44" i="1"/>
  <c r="AX44" i="1" s="1"/>
  <c r="Q44" i="1"/>
  <c r="AV27" i="1"/>
  <c r="AX27" i="1" s="1"/>
  <c r="Q27" i="1"/>
  <c r="G38" i="1"/>
  <c r="AI38" i="1"/>
  <c r="L38" i="1"/>
  <c r="I38" i="1"/>
  <c r="H38" i="1"/>
  <c r="AW38" i="1" s="1"/>
  <c r="AZ38" i="1" s="1"/>
  <c r="AI63" i="1"/>
  <c r="L63" i="1"/>
  <c r="I63" i="1"/>
  <c r="H63" i="1"/>
  <c r="AW63" i="1" s="1"/>
  <c r="G63" i="1"/>
  <c r="AX23" i="1"/>
  <c r="BJ19" i="1"/>
  <c r="AX20" i="1"/>
  <c r="U21" i="1"/>
  <c r="AZ23" i="1"/>
  <c r="Y26" i="1"/>
  <c r="I27" i="1"/>
  <c r="H27" i="1"/>
  <c r="AW27" i="1" s="1"/>
  <c r="AZ27" i="1" s="1"/>
  <c r="G27" i="1"/>
  <c r="Q31" i="1"/>
  <c r="U34" i="1"/>
  <c r="Y40" i="1"/>
  <c r="AB40" i="1" s="1"/>
  <c r="O40" i="1"/>
  <c r="M40" i="1" s="1"/>
  <c r="P40" i="1" s="1"/>
  <c r="J40" i="1" s="1"/>
  <c r="K40" i="1" s="1"/>
  <c r="I22" i="1"/>
  <c r="H22" i="1"/>
  <c r="AW22" i="1" s="1"/>
  <c r="AZ22" i="1" s="1"/>
  <c r="G22" i="1"/>
  <c r="R22" i="1" s="1"/>
  <c r="S22" i="1" s="1"/>
  <c r="AI22" i="1"/>
  <c r="AI41" i="1"/>
  <c r="L41" i="1"/>
  <c r="I41" i="1"/>
  <c r="H41" i="1"/>
  <c r="AW41" i="1" s="1"/>
  <c r="AZ41" i="1" s="1"/>
  <c r="Q17" i="1"/>
  <c r="I19" i="1"/>
  <c r="G19" i="1"/>
  <c r="AI26" i="1"/>
  <c r="L26" i="1"/>
  <c r="AX29" i="1"/>
  <c r="I30" i="1"/>
  <c r="H30" i="1"/>
  <c r="AW30" i="1" s="1"/>
  <c r="AZ30" i="1" s="1"/>
  <c r="G30" i="1"/>
  <c r="AI30" i="1"/>
  <c r="AV35" i="1"/>
  <c r="AX35" i="1" s="1"/>
  <c r="Q35" i="1"/>
  <c r="G41" i="1"/>
  <c r="AV41" i="1"/>
  <c r="AX41" i="1" s="1"/>
  <c r="Q41" i="1"/>
  <c r="U52" i="1"/>
  <c r="AX21" i="1"/>
  <c r="L29" i="1"/>
  <c r="I29" i="1"/>
  <c r="AV47" i="1"/>
  <c r="AX47" i="1" s="1"/>
  <c r="Q47" i="1"/>
  <c r="AX17" i="1"/>
  <c r="AI19" i="1"/>
  <c r="I33" i="1"/>
  <c r="H33" i="1"/>
  <c r="AW33" i="1" s="1"/>
  <c r="AZ33" i="1" s="1"/>
  <c r="G33" i="1"/>
  <c r="R33" i="1" s="1"/>
  <c r="S33" i="1" s="1"/>
  <c r="AI33" i="1"/>
  <c r="R38" i="1"/>
  <c r="S38" i="1" s="1"/>
  <c r="Z38" i="1" s="1"/>
  <c r="I42" i="1"/>
  <c r="H42" i="1"/>
  <c r="AW42" i="1" s="1"/>
  <c r="G42" i="1"/>
  <c r="AI42" i="1"/>
  <c r="G46" i="1"/>
  <c r="AI46" i="1"/>
  <c r="L46" i="1"/>
  <c r="H46" i="1"/>
  <c r="AW46" i="1" s="1"/>
  <c r="AZ46" i="1" s="1"/>
  <c r="L47" i="1"/>
  <c r="I47" i="1"/>
  <c r="H47" i="1"/>
  <c r="AW47" i="1" s="1"/>
  <c r="AZ47" i="1" s="1"/>
  <c r="G47" i="1"/>
  <c r="AI47" i="1"/>
  <c r="Y58" i="1"/>
  <c r="I25" i="1"/>
  <c r="H25" i="1"/>
  <c r="AW25" i="1" s="1"/>
  <c r="AZ25" i="1" s="1"/>
  <c r="G25" i="1"/>
  <c r="AI25" i="1"/>
  <c r="R28" i="1"/>
  <c r="S28" i="1" s="1"/>
  <c r="H19" i="1"/>
  <c r="AW19" i="1" s="1"/>
  <c r="R20" i="1"/>
  <c r="S20" i="1" s="1"/>
  <c r="I35" i="1"/>
  <c r="H35" i="1"/>
  <c r="AW35" i="1" s="1"/>
  <c r="AZ35" i="1" s="1"/>
  <c r="G35" i="1"/>
  <c r="AV37" i="1"/>
  <c r="AZ49" i="1"/>
  <c r="AV49" i="1"/>
  <c r="AX49" i="1" s="1"/>
  <c r="Q49" i="1"/>
  <c r="T54" i="1"/>
  <c r="X54" i="1" s="1"/>
  <c r="AA54" i="1"/>
  <c r="Z54" i="1"/>
  <c r="G72" i="1"/>
  <c r="AI72" i="1"/>
  <c r="L72" i="1"/>
  <c r="I72" i="1"/>
  <c r="H72" i="1"/>
  <c r="AW72" i="1" s="1"/>
  <c r="T40" i="1"/>
  <c r="X40" i="1" s="1"/>
  <c r="Z40" i="1"/>
  <c r="T48" i="1"/>
  <c r="X48" i="1" s="1"/>
  <c r="AA48" i="1"/>
  <c r="Z48" i="1"/>
  <c r="G31" i="1"/>
  <c r="AI31" i="1"/>
  <c r="L31" i="1"/>
  <c r="U18" i="1"/>
  <c r="O20" i="1"/>
  <c r="M20" i="1" s="1"/>
  <c r="P20" i="1" s="1"/>
  <c r="J20" i="1" s="1"/>
  <c r="K20" i="1" s="1"/>
  <c r="L21" i="1"/>
  <c r="I21" i="1"/>
  <c r="L22" i="1"/>
  <c r="G23" i="1"/>
  <c r="AI23" i="1"/>
  <c r="L23" i="1"/>
  <c r="Y28" i="1"/>
  <c r="I31" i="1"/>
  <c r="AI34" i="1"/>
  <c r="L34" i="1"/>
  <c r="AI35" i="1"/>
  <c r="AV46" i="1"/>
  <c r="Q46" i="1"/>
  <c r="R68" i="1"/>
  <c r="S68" i="1" s="1"/>
  <c r="Z68" i="1" s="1"/>
  <c r="L20" i="1"/>
  <c r="L28" i="1"/>
  <c r="AV39" i="1"/>
  <c r="AX39" i="1" s="1"/>
  <c r="Q39" i="1"/>
  <c r="Q43" i="1"/>
  <c r="U44" i="1"/>
  <c r="AX46" i="1"/>
  <c r="AZ48" i="1"/>
  <c r="AX48" i="1"/>
  <c r="AV63" i="1"/>
  <c r="Q63" i="1"/>
  <c r="Q79" i="1"/>
  <c r="AV79" i="1"/>
  <c r="AX79" i="1" s="1"/>
  <c r="I82" i="1"/>
  <c r="H82" i="1"/>
  <c r="AW82" i="1" s="1"/>
  <c r="G82" i="1"/>
  <c r="AI82" i="1"/>
  <c r="L82" i="1"/>
  <c r="H37" i="1"/>
  <c r="AW37" i="1" s="1"/>
  <c r="AI37" i="1"/>
  <c r="U49" i="1"/>
  <c r="AV50" i="1"/>
  <c r="AX50" i="1" s="1"/>
  <c r="Q50" i="1"/>
  <c r="L52" i="1"/>
  <c r="I52" i="1"/>
  <c r="H52" i="1"/>
  <c r="AW52" i="1" s="1"/>
  <c r="AZ52" i="1" s="1"/>
  <c r="AI20" i="1"/>
  <c r="AI28" i="1"/>
  <c r="I37" i="1"/>
  <c r="L39" i="1"/>
  <c r="H39" i="1"/>
  <c r="AW39" i="1" s="1"/>
  <c r="G39" i="1"/>
  <c r="I56" i="1"/>
  <c r="H56" i="1"/>
  <c r="AW56" i="1" s="1"/>
  <c r="G56" i="1"/>
  <c r="AI56" i="1"/>
  <c r="AZ40" i="1"/>
  <c r="AX40" i="1"/>
  <c r="AV42" i="1"/>
  <c r="AX42" i="1" s="1"/>
  <c r="Q42" i="1"/>
  <c r="L44" i="1"/>
  <c r="I44" i="1"/>
  <c r="H44" i="1"/>
  <c r="AW44" i="1" s="1"/>
  <c r="Y48" i="1"/>
  <c r="O48" i="1"/>
  <c r="M48" i="1" s="1"/>
  <c r="P48" i="1" s="1"/>
  <c r="J48" i="1" s="1"/>
  <c r="K48" i="1" s="1"/>
  <c r="I50" i="1"/>
  <c r="H50" i="1"/>
  <c r="AW50" i="1" s="1"/>
  <c r="G50" i="1"/>
  <c r="AI50" i="1"/>
  <c r="G52" i="1"/>
  <c r="AV66" i="1"/>
  <c r="Q66" i="1"/>
  <c r="H77" i="1"/>
  <c r="AW77" i="1" s="1"/>
  <c r="AZ77" i="1" s="1"/>
  <c r="G77" i="1"/>
  <c r="AI77" i="1"/>
  <c r="L77" i="1"/>
  <c r="I77" i="1"/>
  <c r="U37" i="1"/>
  <c r="AX37" i="1"/>
  <c r="U41" i="1"/>
  <c r="I45" i="1"/>
  <c r="H45" i="1"/>
  <c r="AW45" i="1" s="1"/>
  <c r="AZ45" i="1" s="1"/>
  <c r="G45" i="1"/>
  <c r="R45" i="1" s="1"/>
  <c r="S45" i="1" s="1"/>
  <c r="AI45" i="1"/>
  <c r="AI49" i="1"/>
  <c r="L49" i="1"/>
  <c r="I49" i="1"/>
  <c r="AX52" i="1"/>
  <c r="AX58" i="1"/>
  <c r="AV58" i="1"/>
  <c r="Q58" i="1"/>
  <c r="U66" i="1"/>
  <c r="Y70" i="1"/>
  <c r="AV70" i="1"/>
  <c r="Q70" i="1"/>
  <c r="AV76" i="1"/>
  <c r="AX76" i="1" s="1"/>
  <c r="Q76" i="1"/>
  <c r="L40" i="1"/>
  <c r="L48" i="1"/>
  <c r="AI55" i="1"/>
  <c r="L55" i="1"/>
  <c r="I55" i="1"/>
  <c r="AZ57" i="1"/>
  <c r="AX63" i="1"/>
  <c r="AZ70" i="1"/>
  <c r="Y81" i="1"/>
  <c r="AV86" i="1"/>
  <c r="AX86" i="1" s="1"/>
  <c r="Q86" i="1"/>
  <c r="L43" i="1"/>
  <c r="L51" i="1"/>
  <c r="AX54" i="1"/>
  <c r="Q57" i="1"/>
  <c r="U58" i="1"/>
  <c r="AV61" i="1"/>
  <c r="AX61" i="1" s="1"/>
  <c r="Q61" i="1"/>
  <c r="AV64" i="1"/>
  <c r="AX64" i="1" s="1"/>
  <c r="Q64" i="1"/>
  <c r="L66" i="1"/>
  <c r="I66" i="1"/>
  <c r="H66" i="1"/>
  <c r="AW66" i="1" s="1"/>
  <c r="AZ66" i="1" s="1"/>
  <c r="AI69" i="1"/>
  <c r="L69" i="1"/>
  <c r="I69" i="1"/>
  <c r="H69" i="1"/>
  <c r="AW69" i="1" s="1"/>
  <c r="AZ69" i="1" s="1"/>
  <c r="G69" i="1"/>
  <c r="Y89" i="1"/>
  <c r="AX89" i="1"/>
  <c r="AB54" i="1"/>
  <c r="I67" i="1"/>
  <c r="H67" i="1"/>
  <c r="AW67" i="1" s="1"/>
  <c r="AZ67" i="1" s="1"/>
  <c r="G67" i="1"/>
  <c r="AI67" i="1"/>
  <c r="AV75" i="1"/>
  <c r="AX75" i="1" s="1"/>
  <c r="Q75" i="1"/>
  <c r="L78" i="1"/>
  <c r="I78" i="1"/>
  <c r="AI78" i="1"/>
  <c r="G78" i="1"/>
  <c r="Y83" i="1"/>
  <c r="AV84" i="1"/>
  <c r="AX84" i="1" s="1"/>
  <c r="Q84" i="1"/>
  <c r="AI43" i="1"/>
  <c r="AI51" i="1"/>
  <c r="I53" i="1"/>
  <c r="AV55" i="1"/>
  <c r="AX55" i="1" s="1"/>
  <c r="BJ60" i="1"/>
  <c r="L61" i="1"/>
  <c r="I61" i="1"/>
  <c r="H61" i="1"/>
  <c r="AW61" i="1" s="1"/>
  <c r="AZ61" i="1" s="1"/>
  <c r="G61" i="1"/>
  <c r="U63" i="1"/>
  <c r="Y75" i="1"/>
  <c r="G43" i="1"/>
  <c r="G51" i="1"/>
  <c r="R55" i="1"/>
  <c r="S55" i="1" s="1"/>
  <c r="AV56" i="1"/>
  <c r="AX56" i="1" s="1"/>
  <c r="Q56" i="1"/>
  <c r="L58" i="1"/>
  <c r="I58" i="1"/>
  <c r="H58" i="1"/>
  <c r="AW58" i="1" s="1"/>
  <c r="AZ58" i="1" s="1"/>
  <c r="AI61" i="1"/>
  <c r="I64" i="1"/>
  <c r="H64" i="1"/>
  <c r="AW64" i="1" s="1"/>
  <c r="AZ64" i="1" s="1"/>
  <c r="G64" i="1"/>
  <c r="AI64" i="1"/>
  <c r="AX66" i="1"/>
  <c r="I59" i="1"/>
  <c r="H59" i="1"/>
  <c r="AW59" i="1" s="1"/>
  <c r="AZ59" i="1" s="1"/>
  <c r="G59" i="1"/>
  <c r="R59" i="1" s="1"/>
  <c r="S59" i="1" s="1"/>
  <c r="AI59" i="1"/>
  <c r="AZ65" i="1"/>
  <c r="O68" i="1"/>
  <c r="M68" i="1" s="1"/>
  <c r="P68" i="1" s="1"/>
  <c r="J68" i="1" s="1"/>
  <c r="K68" i="1" s="1"/>
  <c r="L70" i="1"/>
  <c r="I70" i="1"/>
  <c r="AV87" i="1"/>
  <c r="AX87" i="1" s="1"/>
  <c r="Q87" i="1"/>
  <c r="L54" i="1"/>
  <c r="L62" i="1"/>
  <c r="BJ72" i="1"/>
  <c r="H75" i="1"/>
  <c r="AW75" i="1" s="1"/>
  <c r="AZ75" i="1" s="1"/>
  <c r="I79" i="1"/>
  <c r="H79" i="1"/>
  <c r="AW79" i="1" s="1"/>
  <c r="AZ79" i="1" s="1"/>
  <c r="G79" i="1"/>
  <c r="AI79" i="1"/>
  <c r="I87" i="1"/>
  <c r="H87" i="1"/>
  <c r="AW87" i="1" s="1"/>
  <c r="AZ87" i="1" s="1"/>
  <c r="G87" i="1"/>
  <c r="AI87" i="1"/>
  <c r="BJ91" i="1"/>
  <c r="L92" i="1"/>
  <c r="I92" i="1"/>
  <c r="H92" i="1"/>
  <c r="AW92" i="1" s="1"/>
  <c r="G92" i="1"/>
  <c r="L57" i="1"/>
  <c r="L65" i="1"/>
  <c r="AX69" i="1"/>
  <c r="AX70" i="1"/>
  <c r="I71" i="1"/>
  <c r="H71" i="1"/>
  <c r="AW71" i="1" s="1"/>
  <c r="AZ71" i="1" s="1"/>
  <c r="G71" i="1"/>
  <c r="R71" i="1" s="1"/>
  <c r="S71" i="1" s="1"/>
  <c r="AI71" i="1"/>
  <c r="I74" i="1"/>
  <c r="H74" i="1"/>
  <c r="AW74" i="1" s="1"/>
  <c r="AZ74" i="1" s="1"/>
  <c r="G74" i="1"/>
  <c r="AI74" i="1"/>
  <c r="I76" i="1"/>
  <c r="H76" i="1"/>
  <c r="AW76" i="1" s="1"/>
  <c r="AZ76" i="1" s="1"/>
  <c r="G76" i="1"/>
  <c r="AX77" i="1"/>
  <c r="AV82" i="1"/>
  <c r="AX82" i="1" s="1"/>
  <c r="BJ83" i="1"/>
  <c r="L84" i="1"/>
  <c r="I84" i="1"/>
  <c r="H84" i="1"/>
  <c r="AW84" i="1" s="1"/>
  <c r="AZ84" i="1" s="1"/>
  <c r="G84" i="1"/>
  <c r="H88" i="1"/>
  <c r="AW88" i="1" s="1"/>
  <c r="AZ88" i="1" s="1"/>
  <c r="G88" i="1"/>
  <c r="R88" i="1" s="1"/>
  <c r="S88" i="1" s="1"/>
  <c r="AI88" i="1"/>
  <c r="L88" i="1"/>
  <c r="AV89" i="1"/>
  <c r="Q89" i="1"/>
  <c r="I93" i="1"/>
  <c r="H93" i="1"/>
  <c r="AW93" i="1" s="1"/>
  <c r="G93" i="1"/>
  <c r="AI93" i="1"/>
  <c r="L93" i="1"/>
  <c r="L73" i="1"/>
  <c r="I73" i="1"/>
  <c r="H73" i="1"/>
  <c r="AW73" i="1" s="1"/>
  <c r="AZ73" i="1" s="1"/>
  <c r="AV73" i="1"/>
  <c r="AX73" i="1" s="1"/>
  <c r="Q73" i="1"/>
  <c r="AI75" i="1"/>
  <c r="L75" i="1"/>
  <c r="AV78" i="1"/>
  <c r="AZ78" i="1" s="1"/>
  <c r="Q78" i="1"/>
  <c r="H80" i="1"/>
  <c r="AW80" i="1" s="1"/>
  <c r="AZ80" i="1" s="1"/>
  <c r="G80" i="1"/>
  <c r="R80" i="1" s="1"/>
  <c r="S80" i="1" s="1"/>
  <c r="AI80" i="1"/>
  <c r="L80" i="1"/>
  <c r="AV81" i="1"/>
  <c r="AX81" i="1" s="1"/>
  <c r="Q81" i="1"/>
  <c r="AI86" i="1"/>
  <c r="L86" i="1"/>
  <c r="I86" i="1"/>
  <c r="O54" i="1"/>
  <c r="M54" i="1" s="1"/>
  <c r="P54" i="1" s="1"/>
  <c r="AI57" i="1"/>
  <c r="G62" i="1"/>
  <c r="AI65" i="1"/>
  <c r="R69" i="1"/>
  <c r="S69" i="1" s="1"/>
  <c r="Z69" i="1" s="1"/>
  <c r="G73" i="1"/>
  <c r="AI73" i="1"/>
  <c r="I85" i="1"/>
  <c r="H85" i="1"/>
  <c r="AW85" i="1" s="1"/>
  <c r="AZ85" i="1" s="1"/>
  <c r="G85" i="1"/>
  <c r="R85" i="1" s="1"/>
  <c r="S85" i="1" s="1"/>
  <c r="AI85" i="1"/>
  <c r="L85" i="1"/>
  <c r="H54" i="1"/>
  <c r="AW54" i="1" s="1"/>
  <c r="AZ54" i="1" s="1"/>
  <c r="G57" i="1"/>
  <c r="AI60" i="1"/>
  <c r="H62" i="1"/>
  <c r="AW62" i="1" s="1"/>
  <c r="AZ62" i="1" s="1"/>
  <c r="G65" i="1"/>
  <c r="AI68" i="1"/>
  <c r="AX88" i="1"/>
  <c r="L89" i="1"/>
  <c r="I89" i="1"/>
  <c r="H89" i="1"/>
  <c r="AW89" i="1" s="1"/>
  <c r="AZ89" i="1" s="1"/>
  <c r="AV93" i="1"/>
  <c r="AX93" i="1" s="1"/>
  <c r="L81" i="1"/>
  <c r="I81" i="1"/>
  <c r="H81" i="1"/>
  <c r="AW81" i="1" s="1"/>
  <c r="AX85" i="1"/>
  <c r="I90" i="1"/>
  <c r="H90" i="1"/>
  <c r="AW90" i="1" s="1"/>
  <c r="AZ90" i="1" s="1"/>
  <c r="G90" i="1"/>
  <c r="AI90" i="1"/>
  <c r="AV92" i="1"/>
  <c r="AX92" i="1" s="1"/>
  <c r="Q92" i="1"/>
  <c r="L83" i="1"/>
  <c r="L91" i="1"/>
  <c r="AI83" i="1"/>
  <c r="AI91" i="1"/>
  <c r="AB48" i="1" l="1"/>
  <c r="T80" i="1"/>
  <c r="X80" i="1" s="1"/>
  <c r="AA80" i="1"/>
  <c r="Z80" i="1"/>
  <c r="T33" i="1"/>
  <c r="X33" i="1" s="1"/>
  <c r="Z33" i="1"/>
  <c r="AA33" i="1"/>
  <c r="T88" i="1"/>
  <c r="X88" i="1" s="1"/>
  <c r="AA88" i="1"/>
  <c r="Z88" i="1"/>
  <c r="AA45" i="1"/>
  <c r="T45" i="1"/>
  <c r="X45" i="1" s="1"/>
  <c r="Z45" i="1"/>
  <c r="AA59" i="1"/>
  <c r="T59" i="1"/>
  <c r="X59" i="1" s="1"/>
  <c r="Z59" i="1"/>
  <c r="T85" i="1"/>
  <c r="X85" i="1" s="1"/>
  <c r="AA85" i="1"/>
  <c r="Z85" i="1"/>
  <c r="Y62" i="1"/>
  <c r="R62" i="1"/>
  <c r="S62" i="1" s="1"/>
  <c r="O62" i="1" s="1"/>
  <c r="M62" i="1" s="1"/>
  <c r="P62" i="1" s="1"/>
  <c r="J62" i="1" s="1"/>
  <c r="K62" i="1" s="1"/>
  <c r="Y87" i="1"/>
  <c r="R42" i="1"/>
  <c r="S42" i="1" s="1"/>
  <c r="T28" i="1"/>
  <c r="X28" i="1" s="1"/>
  <c r="Z28" i="1"/>
  <c r="AA28" i="1"/>
  <c r="AB28" i="1" s="1"/>
  <c r="Y92" i="1"/>
  <c r="Y67" i="1"/>
  <c r="AZ56" i="1"/>
  <c r="AZ55" i="1"/>
  <c r="R46" i="1"/>
  <c r="S46" i="1" s="1"/>
  <c r="Y47" i="1"/>
  <c r="J54" i="1"/>
  <c r="K54" i="1" s="1"/>
  <c r="R73" i="1"/>
  <c r="S73" i="1" s="1"/>
  <c r="AZ93" i="1"/>
  <c r="Y84" i="1"/>
  <c r="Y71" i="1"/>
  <c r="O71" i="1"/>
  <c r="M71" i="1" s="1"/>
  <c r="P71" i="1" s="1"/>
  <c r="J71" i="1" s="1"/>
  <c r="K71" i="1" s="1"/>
  <c r="AZ92" i="1"/>
  <c r="AX78" i="1"/>
  <c r="T55" i="1"/>
  <c r="X55" i="1" s="1"/>
  <c r="Z55" i="1"/>
  <c r="AA55" i="1"/>
  <c r="AB55" i="1" s="1"/>
  <c r="Y78" i="1"/>
  <c r="AZ82" i="1"/>
  <c r="Y35" i="1"/>
  <c r="Y25" i="1"/>
  <c r="R25" i="1"/>
  <c r="S25" i="1" s="1"/>
  <c r="Y42" i="1"/>
  <c r="R26" i="1"/>
  <c r="S26" i="1" s="1"/>
  <c r="R36" i="1"/>
  <c r="S36" i="1" s="1"/>
  <c r="Y93" i="1"/>
  <c r="R93" i="1"/>
  <c r="S93" i="1" s="1"/>
  <c r="R87" i="1"/>
  <c r="S87" i="1" s="1"/>
  <c r="O87" i="1" s="1"/>
  <c r="M87" i="1" s="1"/>
  <c r="P87" i="1" s="1"/>
  <c r="J87" i="1" s="1"/>
  <c r="K87" i="1" s="1"/>
  <c r="R57" i="1"/>
  <c r="S57" i="1" s="1"/>
  <c r="R66" i="1"/>
  <c r="S66" i="1" s="1"/>
  <c r="Y82" i="1"/>
  <c r="R35" i="1"/>
  <c r="S35" i="1" s="1"/>
  <c r="O35" i="1" s="1"/>
  <c r="M35" i="1" s="1"/>
  <c r="P35" i="1" s="1"/>
  <c r="J35" i="1" s="1"/>
  <c r="K35" i="1" s="1"/>
  <c r="Z22" i="1"/>
  <c r="AA22" i="1"/>
  <c r="T22" i="1"/>
  <c r="X22" i="1" s="1"/>
  <c r="R92" i="1"/>
  <c r="S92" i="1" s="1"/>
  <c r="O92" i="1" s="1"/>
  <c r="M92" i="1" s="1"/>
  <c r="P92" i="1" s="1"/>
  <c r="J92" i="1" s="1"/>
  <c r="K92" i="1" s="1"/>
  <c r="O80" i="1"/>
  <c r="M80" i="1" s="1"/>
  <c r="P80" i="1" s="1"/>
  <c r="J80" i="1" s="1"/>
  <c r="K80" i="1" s="1"/>
  <c r="Y80" i="1"/>
  <c r="AZ86" i="1"/>
  <c r="O55" i="1"/>
  <c r="M55" i="1" s="1"/>
  <c r="P55" i="1" s="1"/>
  <c r="J55" i="1" s="1"/>
  <c r="K55" i="1" s="1"/>
  <c r="R58" i="1"/>
  <c r="S58" i="1" s="1"/>
  <c r="T68" i="1"/>
  <c r="X68" i="1" s="1"/>
  <c r="AA68" i="1"/>
  <c r="AB68" i="1" s="1"/>
  <c r="AZ42" i="1"/>
  <c r="Y63" i="1"/>
  <c r="Z37" i="1"/>
  <c r="T37" i="1"/>
  <c r="X37" i="1" s="1"/>
  <c r="O37" i="1"/>
  <c r="M37" i="1" s="1"/>
  <c r="P37" i="1" s="1"/>
  <c r="J37" i="1" s="1"/>
  <c r="K37" i="1" s="1"/>
  <c r="AA37" i="1"/>
  <c r="AX53" i="1"/>
  <c r="Y90" i="1"/>
  <c r="Y85" i="1"/>
  <c r="O85" i="1"/>
  <c r="M85" i="1" s="1"/>
  <c r="P85" i="1" s="1"/>
  <c r="J85" i="1" s="1"/>
  <c r="K85" i="1" s="1"/>
  <c r="AV60" i="1"/>
  <c r="Q60" i="1"/>
  <c r="Y56" i="1"/>
  <c r="R32" i="1"/>
  <c r="S32" i="1" s="1"/>
  <c r="Y72" i="1"/>
  <c r="R89" i="1"/>
  <c r="S89" i="1" s="1"/>
  <c r="AV72" i="1"/>
  <c r="AX72" i="1" s="1"/>
  <c r="Q72" i="1"/>
  <c r="Y51" i="1"/>
  <c r="R51" i="1"/>
  <c r="S51" i="1" s="1"/>
  <c r="O51" i="1" s="1"/>
  <c r="M51" i="1" s="1"/>
  <c r="P51" i="1" s="1"/>
  <c r="J51" i="1" s="1"/>
  <c r="K51" i="1" s="1"/>
  <c r="Y61" i="1"/>
  <c r="Y69" i="1"/>
  <c r="O69" i="1"/>
  <c r="M69" i="1" s="1"/>
  <c r="P69" i="1" s="1"/>
  <c r="J69" i="1" s="1"/>
  <c r="K69" i="1" s="1"/>
  <c r="R64" i="1"/>
  <c r="S64" i="1" s="1"/>
  <c r="O64" i="1" s="1"/>
  <c r="M64" i="1" s="1"/>
  <c r="P64" i="1" s="1"/>
  <c r="J64" i="1" s="1"/>
  <c r="K64" i="1" s="1"/>
  <c r="R76" i="1"/>
  <c r="S76" i="1" s="1"/>
  <c r="O76" i="1" s="1"/>
  <c r="M76" i="1" s="1"/>
  <c r="P76" i="1" s="1"/>
  <c r="J76" i="1" s="1"/>
  <c r="K76" i="1" s="1"/>
  <c r="Y45" i="1"/>
  <c r="O45" i="1"/>
  <c r="M45" i="1" s="1"/>
  <c r="P45" i="1" s="1"/>
  <c r="J45" i="1" s="1"/>
  <c r="K45" i="1" s="1"/>
  <c r="Y52" i="1"/>
  <c r="Y39" i="1"/>
  <c r="Y23" i="1"/>
  <c r="O31" i="1"/>
  <c r="M31" i="1" s="1"/>
  <c r="P31" i="1" s="1"/>
  <c r="J31" i="1" s="1"/>
  <c r="K31" i="1" s="1"/>
  <c r="Y31" i="1"/>
  <c r="AZ63" i="1"/>
  <c r="O38" i="1"/>
  <c r="M38" i="1" s="1"/>
  <c r="P38" i="1" s="1"/>
  <c r="J38" i="1" s="1"/>
  <c r="K38" i="1" s="1"/>
  <c r="Y38" i="1"/>
  <c r="R52" i="1"/>
  <c r="S52" i="1" s="1"/>
  <c r="O52" i="1" s="1"/>
  <c r="M52" i="1" s="1"/>
  <c r="P52" i="1" s="1"/>
  <c r="J52" i="1" s="1"/>
  <c r="K52" i="1" s="1"/>
  <c r="R34" i="1"/>
  <c r="S34" i="1" s="1"/>
  <c r="R24" i="1"/>
  <c r="S24" i="1" s="1"/>
  <c r="O24" i="1" s="1"/>
  <c r="M24" i="1" s="1"/>
  <c r="P24" i="1" s="1"/>
  <c r="J24" i="1" s="1"/>
  <c r="K24" i="1" s="1"/>
  <c r="R29" i="1"/>
  <c r="S29" i="1" s="1"/>
  <c r="Y57" i="1"/>
  <c r="Y65" i="1"/>
  <c r="Y73" i="1"/>
  <c r="O73" i="1"/>
  <c r="M73" i="1" s="1"/>
  <c r="P73" i="1" s="1"/>
  <c r="J73" i="1" s="1"/>
  <c r="K73" i="1" s="1"/>
  <c r="R78" i="1"/>
  <c r="S78" i="1" s="1"/>
  <c r="O78" i="1" s="1"/>
  <c r="M78" i="1" s="1"/>
  <c r="P78" i="1" s="1"/>
  <c r="J78" i="1" s="1"/>
  <c r="K78" i="1" s="1"/>
  <c r="Y74" i="1"/>
  <c r="O74" i="1"/>
  <c r="M74" i="1" s="1"/>
  <c r="P74" i="1" s="1"/>
  <c r="J74" i="1" s="1"/>
  <c r="K74" i="1" s="1"/>
  <c r="R74" i="1"/>
  <c r="S74" i="1" s="1"/>
  <c r="AV91" i="1"/>
  <c r="Q91" i="1"/>
  <c r="Z71" i="1"/>
  <c r="T71" i="1"/>
  <c r="X71" i="1" s="1"/>
  <c r="AA71" i="1"/>
  <c r="Y43" i="1"/>
  <c r="AZ44" i="1"/>
  <c r="AZ39" i="1"/>
  <c r="R79" i="1"/>
  <c r="S79" i="1" s="1"/>
  <c r="R65" i="1"/>
  <c r="S65" i="1" s="1"/>
  <c r="O65" i="1" s="1"/>
  <c r="M65" i="1" s="1"/>
  <c r="P65" i="1" s="1"/>
  <c r="J65" i="1" s="1"/>
  <c r="K65" i="1" s="1"/>
  <c r="AZ72" i="1"/>
  <c r="AA38" i="1"/>
  <c r="AB38" i="1" s="1"/>
  <c r="T38" i="1"/>
  <c r="X38" i="1" s="1"/>
  <c r="Y30" i="1"/>
  <c r="O30" i="1"/>
  <c r="M30" i="1" s="1"/>
  <c r="P30" i="1" s="1"/>
  <c r="J30" i="1" s="1"/>
  <c r="K30" i="1" s="1"/>
  <c r="Y19" i="1"/>
  <c r="R31" i="1"/>
  <c r="S31" i="1" s="1"/>
  <c r="R27" i="1"/>
  <c r="S27" i="1" s="1"/>
  <c r="Y36" i="1"/>
  <c r="O36" i="1"/>
  <c r="M36" i="1" s="1"/>
  <c r="P36" i="1" s="1"/>
  <c r="J36" i="1" s="1"/>
  <c r="K36" i="1" s="1"/>
  <c r="T69" i="1"/>
  <c r="X69" i="1" s="1"/>
  <c r="AA69" i="1"/>
  <c r="AB69" i="1" s="1"/>
  <c r="R82" i="1"/>
  <c r="S82" i="1" s="1"/>
  <c r="O82" i="1" s="1"/>
  <c r="M82" i="1" s="1"/>
  <c r="P82" i="1" s="1"/>
  <c r="J82" i="1" s="1"/>
  <c r="K82" i="1" s="1"/>
  <c r="AV83" i="1"/>
  <c r="Q83" i="1"/>
  <c r="R90" i="1"/>
  <c r="S90" i="1" s="1"/>
  <c r="R84" i="1"/>
  <c r="S84" i="1" s="1"/>
  <c r="R75" i="1"/>
  <c r="S75" i="1" s="1"/>
  <c r="R61" i="1"/>
  <c r="S61" i="1" s="1"/>
  <c r="O61" i="1" s="1"/>
  <c r="M61" i="1" s="1"/>
  <c r="P61" i="1" s="1"/>
  <c r="J61" i="1" s="1"/>
  <c r="K61" i="1" s="1"/>
  <c r="R70" i="1"/>
  <c r="S70" i="1" s="1"/>
  <c r="Y50" i="1"/>
  <c r="AZ37" i="1"/>
  <c r="R63" i="1"/>
  <c r="S63" i="1" s="1"/>
  <c r="O63" i="1" s="1"/>
  <c r="M63" i="1" s="1"/>
  <c r="P63" i="1" s="1"/>
  <c r="J63" i="1" s="1"/>
  <c r="K63" i="1" s="1"/>
  <c r="R43" i="1"/>
  <c r="S43" i="1" s="1"/>
  <c r="O43" i="1" s="1"/>
  <c r="M43" i="1" s="1"/>
  <c r="P43" i="1" s="1"/>
  <c r="J43" i="1" s="1"/>
  <c r="K43" i="1" s="1"/>
  <c r="R67" i="1"/>
  <c r="S67" i="1" s="1"/>
  <c r="O67" i="1" s="1"/>
  <c r="M67" i="1" s="1"/>
  <c r="P67" i="1" s="1"/>
  <c r="J67" i="1" s="1"/>
  <c r="K67" i="1" s="1"/>
  <c r="R49" i="1"/>
  <c r="S49" i="1" s="1"/>
  <c r="T20" i="1"/>
  <c r="X20" i="1" s="1"/>
  <c r="AA20" i="1"/>
  <c r="AB20" i="1" s="1"/>
  <c r="Z20" i="1"/>
  <c r="R47" i="1"/>
  <c r="S47" i="1" s="1"/>
  <c r="O47" i="1" s="1"/>
  <c r="M47" i="1" s="1"/>
  <c r="P47" i="1" s="1"/>
  <c r="J47" i="1" s="1"/>
  <c r="K47" i="1" s="1"/>
  <c r="R41" i="1"/>
  <c r="S41" i="1" s="1"/>
  <c r="O41" i="1" s="1"/>
  <c r="M41" i="1" s="1"/>
  <c r="P41" i="1" s="1"/>
  <c r="J41" i="1" s="1"/>
  <c r="K41" i="1" s="1"/>
  <c r="Y22" i="1"/>
  <c r="O22" i="1"/>
  <c r="M22" i="1" s="1"/>
  <c r="P22" i="1" s="1"/>
  <c r="J22" i="1" s="1"/>
  <c r="K22" i="1" s="1"/>
  <c r="R30" i="1"/>
  <c r="S30" i="1" s="1"/>
  <c r="O28" i="1"/>
  <c r="M28" i="1" s="1"/>
  <c r="P28" i="1" s="1"/>
  <c r="J28" i="1" s="1"/>
  <c r="K28" i="1" s="1"/>
  <c r="Y17" i="1"/>
  <c r="AZ34" i="1"/>
  <c r="R21" i="1"/>
  <c r="S21" i="1" s="1"/>
  <c r="AZ26" i="1"/>
  <c r="O88" i="1"/>
  <c r="M88" i="1" s="1"/>
  <c r="P88" i="1" s="1"/>
  <c r="J88" i="1" s="1"/>
  <c r="K88" i="1" s="1"/>
  <c r="Y88" i="1"/>
  <c r="R56" i="1"/>
  <c r="S56" i="1" s="1"/>
  <c r="O46" i="1"/>
  <c r="M46" i="1" s="1"/>
  <c r="P46" i="1" s="1"/>
  <c r="J46" i="1" s="1"/>
  <c r="K46" i="1" s="1"/>
  <c r="Y46" i="1"/>
  <c r="Y41" i="1"/>
  <c r="Y27" i="1"/>
  <c r="R23" i="1"/>
  <c r="S23" i="1" s="1"/>
  <c r="O23" i="1" s="1"/>
  <c r="M23" i="1" s="1"/>
  <c r="P23" i="1" s="1"/>
  <c r="J23" i="1" s="1"/>
  <c r="K23" i="1" s="1"/>
  <c r="Y76" i="1"/>
  <c r="AZ81" i="1"/>
  <c r="R81" i="1"/>
  <c r="S81" i="1" s="1"/>
  <c r="Y79" i="1"/>
  <c r="Y59" i="1"/>
  <c r="O59" i="1"/>
  <c r="M59" i="1" s="1"/>
  <c r="P59" i="1" s="1"/>
  <c r="J59" i="1" s="1"/>
  <c r="K59" i="1" s="1"/>
  <c r="Y64" i="1"/>
  <c r="R86" i="1"/>
  <c r="S86" i="1" s="1"/>
  <c r="Y77" i="1"/>
  <c r="R77" i="1"/>
  <c r="S77" i="1" s="1"/>
  <c r="O77" i="1" s="1"/>
  <c r="M77" i="1" s="1"/>
  <c r="P77" i="1" s="1"/>
  <c r="J77" i="1" s="1"/>
  <c r="K77" i="1" s="1"/>
  <c r="AZ50" i="1"/>
  <c r="R50" i="1"/>
  <c r="S50" i="1" s="1"/>
  <c r="O50" i="1" s="1"/>
  <c r="M50" i="1" s="1"/>
  <c r="P50" i="1" s="1"/>
  <c r="J50" i="1" s="1"/>
  <c r="K50" i="1" s="1"/>
  <c r="R39" i="1"/>
  <c r="S39" i="1" s="1"/>
  <c r="O39" i="1" s="1"/>
  <c r="M39" i="1" s="1"/>
  <c r="P39" i="1" s="1"/>
  <c r="J39" i="1" s="1"/>
  <c r="K39" i="1" s="1"/>
  <c r="Y33" i="1"/>
  <c r="O33" i="1"/>
  <c r="M33" i="1" s="1"/>
  <c r="P33" i="1" s="1"/>
  <c r="J33" i="1" s="1"/>
  <c r="K33" i="1" s="1"/>
  <c r="R17" i="1"/>
  <c r="S17" i="1" s="1"/>
  <c r="Q19" i="1"/>
  <c r="AV19" i="1"/>
  <c r="AX19" i="1" s="1"/>
  <c r="R44" i="1"/>
  <c r="S44" i="1" s="1"/>
  <c r="R53" i="1"/>
  <c r="S53" i="1" s="1"/>
  <c r="AZ36" i="1"/>
  <c r="Y32" i="1"/>
  <c r="O32" i="1"/>
  <c r="M32" i="1" s="1"/>
  <c r="P32" i="1" s="1"/>
  <c r="J32" i="1" s="1"/>
  <c r="K32" i="1" s="1"/>
  <c r="Y24" i="1"/>
  <c r="R18" i="1"/>
  <c r="S18" i="1" s="1"/>
  <c r="AB88" i="1" l="1"/>
  <c r="AB22" i="1"/>
  <c r="AB59" i="1"/>
  <c r="Z79" i="1"/>
  <c r="T79" i="1"/>
  <c r="X79" i="1" s="1"/>
  <c r="AA79" i="1"/>
  <c r="R91" i="1"/>
  <c r="S91" i="1" s="1"/>
  <c r="T57" i="1"/>
  <c r="X57" i="1" s="1"/>
  <c r="AA57" i="1"/>
  <c r="AB57" i="1" s="1"/>
  <c r="Z57" i="1"/>
  <c r="R19" i="1"/>
  <c r="S19" i="1" s="1"/>
  <c r="T21" i="1"/>
  <c r="X21" i="1" s="1"/>
  <c r="AA21" i="1"/>
  <c r="O21" i="1"/>
  <c r="M21" i="1" s="1"/>
  <c r="P21" i="1" s="1"/>
  <c r="J21" i="1" s="1"/>
  <c r="K21" i="1" s="1"/>
  <c r="Z21" i="1"/>
  <c r="T49" i="1"/>
  <c r="X49" i="1" s="1"/>
  <c r="AA49" i="1"/>
  <c r="O49" i="1"/>
  <c r="M49" i="1" s="1"/>
  <c r="P49" i="1" s="1"/>
  <c r="J49" i="1" s="1"/>
  <c r="K49" i="1" s="1"/>
  <c r="Z49" i="1"/>
  <c r="T84" i="1"/>
  <c r="X84" i="1" s="1"/>
  <c r="AA84" i="1"/>
  <c r="Z84" i="1"/>
  <c r="AX91" i="1"/>
  <c r="AZ91" i="1"/>
  <c r="T34" i="1"/>
  <c r="X34" i="1" s="1"/>
  <c r="AA34" i="1"/>
  <c r="Z34" i="1"/>
  <c r="O34" i="1"/>
  <c r="M34" i="1" s="1"/>
  <c r="P34" i="1" s="1"/>
  <c r="J34" i="1" s="1"/>
  <c r="K34" i="1" s="1"/>
  <c r="T26" i="1"/>
  <c r="X26" i="1" s="1"/>
  <c r="AA26" i="1"/>
  <c r="O26" i="1"/>
  <c r="M26" i="1" s="1"/>
  <c r="P26" i="1" s="1"/>
  <c r="J26" i="1" s="1"/>
  <c r="K26" i="1" s="1"/>
  <c r="Z26" i="1"/>
  <c r="T17" i="1"/>
  <c r="X17" i="1" s="1"/>
  <c r="AA17" i="1"/>
  <c r="Z17" i="1"/>
  <c r="AA50" i="1"/>
  <c r="AB50" i="1" s="1"/>
  <c r="Z50" i="1"/>
  <c r="T50" i="1"/>
  <c r="X50" i="1" s="1"/>
  <c r="T41" i="1"/>
  <c r="X41" i="1" s="1"/>
  <c r="AA41" i="1"/>
  <c r="AB41" i="1" s="1"/>
  <c r="Z41" i="1"/>
  <c r="T74" i="1"/>
  <c r="X74" i="1" s="1"/>
  <c r="AA74" i="1"/>
  <c r="Z74" i="1"/>
  <c r="T51" i="1"/>
  <c r="X51" i="1" s="1"/>
  <c r="AA51" i="1"/>
  <c r="Z51" i="1"/>
  <c r="AB33" i="1"/>
  <c r="T70" i="1"/>
  <c r="X70" i="1" s="1"/>
  <c r="AA70" i="1"/>
  <c r="O70" i="1"/>
  <c r="M70" i="1" s="1"/>
  <c r="P70" i="1" s="1"/>
  <c r="J70" i="1" s="1"/>
  <c r="K70" i="1" s="1"/>
  <c r="Z70" i="1"/>
  <c r="T47" i="1"/>
  <c r="X47" i="1" s="1"/>
  <c r="AA47" i="1"/>
  <c r="Z47" i="1"/>
  <c r="R83" i="1"/>
  <c r="S83" i="1" s="1"/>
  <c r="T93" i="1"/>
  <c r="X93" i="1" s="1"/>
  <c r="AA93" i="1"/>
  <c r="Z93" i="1"/>
  <c r="O84" i="1"/>
  <c r="M84" i="1" s="1"/>
  <c r="P84" i="1" s="1"/>
  <c r="J84" i="1" s="1"/>
  <c r="K84" i="1" s="1"/>
  <c r="T46" i="1"/>
  <c r="X46" i="1" s="1"/>
  <c r="AA46" i="1"/>
  <c r="Z46" i="1"/>
  <c r="AA42" i="1"/>
  <c r="Z42" i="1"/>
  <c r="T42" i="1"/>
  <c r="X42" i="1" s="1"/>
  <c r="T67" i="1"/>
  <c r="X67" i="1" s="1"/>
  <c r="AA67" i="1"/>
  <c r="Z67" i="1"/>
  <c r="AA35" i="1"/>
  <c r="T35" i="1"/>
  <c r="X35" i="1" s="1"/>
  <c r="Z35" i="1"/>
  <c r="T23" i="1"/>
  <c r="X23" i="1" s="1"/>
  <c r="AA23" i="1"/>
  <c r="Z23" i="1"/>
  <c r="AA27" i="1"/>
  <c r="T27" i="1"/>
  <c r="X27" i="1" s="1"/>
  <c r="Z27" i="1"/>
  <c r="O57" i="1"/>
  <c r="M57" i="1" s="1"/>
  <c r="P57" i="1" s="1"/>
  <c r="J57" i="1" s="1"/>
  <c r="K57" i="1" s="1"/>
  <c r="T18" i="1"/>
  <c r="X18" i="1" s="1"/>
  <c r="O18" i="1"/>
  <c r="M18" i="1" s="1"/>
  <c r="P18" i="1" s="1"/>
  <c r="J18" i="1" s="1"/>
  <c r="K18" i="1" s="1"/>
  <c r="AA18" i="1"/>
  <c r="Z18" i="1"/>
  <c r="O79" i="1"/>
  <c r="M79" i="1" s="1"/>
  <c r="P79" i="1" s="1"/>
  <c r="J79" i="1" s="1"/>
  <c r="K79" i="1" s="1"/>
  <c r="AA56" i="1"/>
  <c r="T56" i="1"/>
  <c r="X56" i="1" s="1"/>
  <c r="Z56" i="1"/>
  <c r="O17" i="1"/>
  <c r="M17" i="1" s="1"/>
  <c r="P17" i="1" s="1"/>
  <c r="J17" i="1" s="1"/>
  <c r="K17" i="1" s="1"/>
  <c r="T61" i="1"/>
  <c r="X61" i="1" s="1"/>
  <c r="AA61" i="1"/>
  <c r="Z61" i="1"/>
  <c r="AX83" i="1"/>
  <c r="AZ83" i="1"/>
  <c r="T31" i="1"/>
  <c r="X31" i="1" s="1"/>
  <c r="AA31" i="1"/>
  <c r="AB31" i="1" s="1"/>
  <c r="Z31" i="1"/>
  <c r="AB71" i="1"/>
  <c r="T78" i="1"/>
  <c r="X78" i="1" s="1"/>
  <c r="AA78" i="1"/>
  <c r="Z78" i="1"/>
  <c r="T29" i="1"/>
  <c r="X29" i="1" s="1"/>
  <c r="AA29" i="1"/>
  <c r="Z29" i="1"/>
  <c r="O29" i="1"/>
  <c r="M29" i="1" s="1"/>
  <c r="P29" i="1" s="1"/>
  <c r="J29" i="1" s="1"/>
  <c r="K29" i="1" s="1"/>
  <c r="AA64" i="1"/>
  <c r="T64" i="1"/>
  <c r="X64" i="1" s="1"/>
  <c r="Z64" i="1"/>
  <c r="R72" i="1"/>
  <c r="S72" i="1" s="1"/>
  <c r="O56" i="1"/>
  <c r="M56" i="1" s="1"/>
  <c r="P56" i="1" s="1"/>
  <c r="J56" i="1" s="1"/>
  <c r="K56" i="1" s="1"/>
  <c r="T92" i="1"/>
  <c r="X92" i="1" s="1"/>
  <c r="AA92" i="1"/>
  <c r="Z92" i="1"/>
  <c r="O93" i="1"/>
  <c r="M93" i="1" s="1"/>
  <c r="P93" i="1" s="1"/>
  <c r="J93" i="1" s="1"/>
  <c r="K93" i="1" s="1"/>
  <c r="Z25" i="1"/>
  <c r="T25" i="1"/>
  <c r="X25" i="1" s="1"/>
  <c r="AA25" i="1"/>
  <c r="AB25" i="1" s="1"/>
  <c r="AZ60" i="1"/>
  <c r="AX60" i="1"/>
  <c r="AA90" i="1"/>
  <c r="AB90" i="1" s="1"/>
  <c r="T90" i="1"/>
  <c r="X90" i="1" s="1"/>
  <c r="Z90" i="1"/>
  <c r="T43" i="1"/>
  <c r="X43" i="1" s="1"/>
  <c r="AA43" i="1"/>
  <c r="AB43" i="1" s="1"/>
  <c r="Z43" i="1"/>
  <c r="T44" i="1"/>
  <c r="X44" i="1" s="1"/>
  <c r="AA44" i="1"/>
  <c r="O44" i="1"/>
  <c r="M44" i="1" s="1"/>
  <c r="P44" i="1" s="1"/>
  <c r="J44" i="1" s="1"/>
  <c r="K44" i="1" s="1"/>
  <c r="Z44" i="1"/>
  <c r="AZ19" i="1"/>
  <c r="O27" i="1"/>
  <c r="M27" i="1" s="1"/>
  <c r="P27" i="1" s="1"/>
  <c r="J27" i="1" s="1"/>
  <c r="K27" i="1" s="1"/>
  <c r="T63" i="1"/>
  <c r="X63" i="1" s="1"/>
  <c r="AA63" i="1"/>
  <c r="Z63" i="1"/>
  <c r="AA82" i="1"/>
  <c r="T82" i="1"/>
  <c r="X82" i="1" s="1"/>
  <c r="Z82" i="1"/>
  <c r="T65" i="1"/>
  <c r="X65" i="1" s="1"/>
  <c r="AA65" i="1"/>
  <c r="Z65" i="1"/>
  <c r="AB37" i="1"/>
  <c r="T66" i="1"/>
  <c r="X66" i="1" s="1"/>
  <c r="AA66" i="1"/>
  <c r="Z66" i="1"/>
  <c r="O66" i="1"/>
  <c r="M66" i="1" s="1"/>
  <c r="P66" i="1" s="1"/>
  <c r="J66" i="1" s="1"/>
  <c r="K66" i="1" s="1"/>
  <c r="O25" i="1"/>
  <c r="M25" i="1" s="1"/>
  <c r="P25" i="1" s="1"/>
  <c r="J25" i="1" s="1"/>
  <c r="K25" i="1" s="1"/>
  <c r="AB45" i="1"/>
  <c r="AB80" i="1"/>
  <c r="T52" i="1"/>
  <c r="X52" i="1" s="1"/>
  <c r="AA52" i="1"/>
  <c r="Z52" i="1"/>
  <c r="AA76" i="1"/>
  <c r="AB76" i="1" s="1"/>
  <c r="T76" i="1"/>
  <c r="X76" i="1" s="1"/>
  <c r="Z76" i="1"/>
  <c r="T32" i="1"/>
  <c r="X32" i="1" s="1"/>
  <c r="AA32" i="1"/>
  <c r="AB32" i="1" s="1"/>
  <c r="Z32" i="1"/>
  <c r="O90" i="1"/>
  <c r="M90" i="1" s="1"/>
  <c r="P90" i="1" s="1"/>
  <c r="J90" i="1" s="1"/>
  <c r="K90" i="1" s="1"/>
  <c r="AA87" i="1"/>
  <c r="Z87" i="1"/>
  <c r="T87" i="1"/>
  <c r="X87" i="1" s="1"/>
  <c r="O42" i="1"/>
  <c r="M42" i="1" s="1"/>
  <c r="P42" i="1" s="1"/>
  <c r="J42" i="1" s="1"/>
  <c r="K42" i="1" s="1"/>
  <c r="T62" i="1"/>
  <c r="X62" i="1" s="1"/>
  <c r="AA62" i="1"/>
  <c r="AB62" i="1" s="1"/>
  <c r="Z62" i="1"/>
  <c r="T53" i="1"/>
  <c r="X53" i="1" s="1"/>
  <c r="AA53" i="1"/>
  <c r="O53" i="1"/>
  <c r="M53" i="1" s="1"/>
  <c r="P53" i="1" s="1"/>
  <c r="J53" i="1" s="1"/>
  <c r="K53" i="1" s="1"/>
  <c r="Z53" i="1"/>
  <c r="T77" i="1"/>
  <c r="X77" i="1" s="1"/>
  <c r="AA77" i="1"/>
  <c r="Z77" i="1"/>
  <c r="T39" i="1"/>
  <c r="X39" i="1" s="1"/>
  <c r="AA39" i="1"/>
  <c r="Z39" i="1"/>
  <c r="T86" i="1"/>
  <c r="X86" i="1" s="1"/>
  <c r="AA86" i="1"/>
  <c r="Z86" i="1"/>
  <c r="O86" i="1"/>
  <c r="M86" i="1" s="1"/>
  <c r="P86" i="1" s="1"/>
  <c r="J86" i="1" s="1"/>
  <c r="K86" i="1" s="1"/>
  <c r="T81" i="1"/>
  <c r="X81" i="1" s="1"/>
  <c r="AA81" i="1"/>
  <c r="Z81" i="1"/>
  <c r="O81" i="1"/>
  <c r="M81" i="1" s="1"/>
  <c r="P81" i="1" s="1"/>
  <c r="J81" i="1" s="1"/>
  <c r="K81" i="1" s="1"/>
  <c r="Z30" i="1"/>
  <c r="T30" i="1"/>
  <c r="X30" i="1" s="1"/>
  <c r="AA30" i="1"/>
  <c r="T75" i="1"/>
  <c r="X75" i="1" s="1"/>
  <c r="AA75" i="1"/>
  <c r="AB75" i="1" s="1"/>
  <c r="Z75" i="1"/>
  <c r="O75" i="1"/>
  <c r="M75" i="1" s="1"/>
  <c r="P75" i="1" s="1"/>
  <c r="J75" i="1" s="1"/>
  <c r="K75" i="1" s="1"/>
  <c r="T24" i="1"/>
  <c r="X24" i="1" s="1"/>
  <c r="AA24" i="1"/>
  <c r="Z24" i="1"/>
  <c r="T89" i="1"/>
  <c r="X89" i="1" s="1"/>
  <c r="AA89" i="1"/>
  <c r="Z89" i="1"/>
  <c r="O89" i="1"/>
  <c r="M89" i="1" s="1"/>
  <c r="P89" i="1" s="1"/>
  <c r="J89" i="1" s="1"/>
  <c r="K89" i="1" s="1"/>
  <c r="R60" i="1"/>
  <c r="S60" i="1" s="1"/>
  <c r="T58" i="1"/>
  <c r="X58" i="1" s="1"/>
  <c r="AA58" i="1"/>
  <c r="O58" i="1"/>
  <c r="M58" i="1" s="1"/>
  <c r="P58" i="1" s="1"/>
  <c r="J58" i="1" s="1"/>
  <c r="K58" i="1" s="1"/>
  <c r="Z58" i="1"/>
  <c r="AA36" i="1"/>
  <c r="T36" i="1"/>
  <c r="X36" i="1" s="1"/>
  <c r="Z36" i="1"/>
  <c r="T73" i="1"/>
  <c r="X73" i="1" s="1"/>
  <c r="AA73" i="1"/>
  <c r="Z73" i="1"/>
  <c r="AB85" i="1"/>
  <c r="AB61" i="1" l="1"/>
  <c r="AB34" i="1"/>
  <c r="AB64" i="1"/>
  <c r="AB49" i="1"/>
  <c r="AB24" i="1"/>
  <c r="AB92" i="1"/>
  <c r="AB58" i="1"/>
  <c r="AB73" i="1"/>
  <c r="AB53" i="1"/>
  <c r="AB87" i="1"/>
  <c r="AB66" i="1"/>
  <c r="AB82" i="1"/>
  <c r="AB44" i="1"/>
  <c r="AB35" i="1"/>
  <c r="AB79" i="1"/>
  <c r="AB17" i="1"/>
  <c r="AB42" i="1"/>
  <c r="T83" i="1"/>
  <c r="X83" i="1" s="1"/>
  <c r="AA83" i="1"/>
  <c r="Z83" i="1"/>
  <c r="O83" i="1"/>
  <c r="M83" i="1" s="1"/>
  <c r="P83" i="1" s="1"/>
  <c r="J83" i="1" s="1"/>
  <c r="K83" i="1" s="1"/>
  <c r="AB81" i="1"/>
  <c r="AB63" i="1"/>
  <c r="T72" i="1"/>
  <c r="X72" i="1" s="1"/>
  <c r="AA72" i="1"/>
  <c r="Z72" i="1"/>
  <c r="O72" i="1"/>
  <c r="M72" i="1" s="1"/>
  <c r="P72" i="1" s="1"/>
  <c r="J72" i="1" s="1"/>
  <c r="K72" i="1" s="1"/>
  <c r="AB56" i="1"/>
  <c r="AB47" i="1"/>
  <c r="AB51" i="1"/>
  <c r="AB26" i="1"/>
  <c r="T91" i="1"/>
  <c r="X91" i="1" s="1"/>
  <c r="AA91" i="1"/>
  <c r="Z91" i="1"/>
  <c r="O91" i="1"/>
  <c r="M91" i="1" s="1"/>
  <c r="P91" i="1" s="1"/>
  <c r="J91" i="1" s="1"/>
  <c r="K91" i="1" s="1"/>
  <c r="AB46" i="1"/>
  <c r="AB36" i="1"/>
  <c r="AB27" i="1"/>
  <c r="AB67" i="1"/>
  <c r="AB84" i="1"/>
  <c r="AB21" i="1"/>
  <c r="AB39" i="1"/>
  <c r="AB52" i="1"/>
  <c r="AB29" i="1"/>
  <c r="AB89" i="1"/>
  <c r="AB77" i="1"/>
  <c r="AB65" i="1"/>
  <c r="AB78" i="1"/>
  <c r="T60" i="1"/>
  <c r="X60" i="1" s="1"/>
  <c r="AA60" i="1"/>
  <c r="Z60" i="1"/>
  <c r="O60" i="1"/>
  <c r="M60" i="1" s="1"/>
  <c r="P60" i="1" s="1"/>
  <c r="J60" i="1" s="1"/>
  <c r="K60" i="1" s="1"/>
  <c r="AB30" i="1"/>
  <c r="AB18" i="1"/>
  <c r="AB23" i="1"/>
  <c r="AB93" i="1"/>
  <c r="AB74" i="1"/>
  <c r="AB86" i="1"/>
  <c r="AB70" i="1"/>
  <c r="T19" i="1"/>
  <c r="X19" i="1" s="1"/>
  <c r="AA19" i="1"/>
  <c r="AB19" i="1" s="1"/>
  <c r="Z19" i="1"/>
  <c r="O19" i="1"/>
  <c r="M19" i="1" s="1"/>
  <c r="P19" i="1" s="1"/>
  <c r="J19" i="1" s="1"/>
  <c r="K19" i="1" s="1"/>
  <c r="AB83" i="1" l="1"/>
  <c r="AB60" i="1"/>
  <c r="AB91" i="1"/>
  <c r="AB72" i="1"/>
</calcChain>
</file>

<file path=xl/sharedStrings.xml><?xml version="1.0" encoding="utf-8"?>
<sst xmlns="http://schemas.openxmlformats.org/spreadsheetml/2006/main" count="1086" uniqueCount="487">
  <si>
    <t>File opened</t>
  </si>
  <si>
    <t>2023-05-24 13:16:54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</si>
  <si>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</si>
  <si>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</si>
  <si>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</si>
  <si>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</si>
  <si>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</si>
  <si>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</si>
  <si>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</si>
  <si>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</si>
  <si>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</si>
  <si>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</si>
  <si>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</si>
  <si>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{"co2bzero": "0.956083", "h2oazero": "1.09778", "ssb_ref": "34260.8", "co2bspanconc1": "2500", "flowazero": "0.31195", "h2obspan2a": "0.0692186", "h2obzero": "1.10204", "h2obspanconc1": "12.27", "h2obspan2b": "0.0691233", "ssa_ref": "34202.9", "h2obspan1": "0.998622", "h2oaspanconc1": "12.27", "co2aspan2": "-0.0280352", "h2oaspan2b": "0.0690461", "co2bspan2a": "0.289677", "h2oaspanconc2": "0", "h2oaspan2": "0", "h2oaspan2a": "0.0688822", "co2azero": "0.956047", "oxygen": "21", "co2aspan2b": "0.285496", "co2bspan1": "0.999307", "flowmeterzero": "0.987779", "h2oaspan1": "1.00238", "flowbzero": "0.28845", "h2obspan2": "0", "co2aspan2a": "0.288024", "tazero": "0.200024", "chamberpressurezero": "2.51199", "tbzero": "0.305447", "co2bspan2": "-0.0282607", "co2bspanconc2": "301.5", "h2obspanconc2": "0", "co2aspanconc1": "2500", "co2aspan1": "0.999297", "co2aspanconc2": "301.5", "co2bspan2b": "0.287104"}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</si>
  <si>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</si>
  <si>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</si>
  <si>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</si>
  <si>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</si>
  <si>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</si>
  <si>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</si>
  <si>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</si>
  <si>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</si>
  <si>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</si>
  <si>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</si>
  <si>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13:16:54</t>
  </si>
  <si>
    <t>Stability Definition:	ΔCO2 (Meas2): Slp&lt;0.5	ΔH2O (Meas2): Slp&lt;0.1	F (FlrLS): Slp&lt;1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</si>
  <si>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</si>
  <si>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</si>
  <si>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</si>
  <si>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</si>
  <si>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</si>
  <si>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</si>
  <si>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</si>
  <si>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</si>
  <si>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</si>
  <si>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</si>
  <si>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</si>
  <si>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</si>
  <si>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</si>
  <si>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</si>
  <si>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</si>
  <si>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</si>
  <si>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</si>
  <si>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</si>
  <si>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</si>
  <si>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</si>
  <si>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</si>
  <si>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</si>
  <si>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</si>
  <si>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</si>
  <si>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</si>
  <si>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</si>
  <si>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</si>
  <si>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</si>
  <si>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</si>
  <si>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</si>
  <si>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</si>
  <si>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</si>
  <si>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</si>
  <si>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</si>
  <si>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</si>
  <si>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</si>
  <si>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</si>
  <si>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</si>
  <si>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</si>
  <si>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</si>
  <si>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</si>
  <si>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</si>
  <si>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</si>
  <si>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</si>
  <si>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</si>
  <si>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</si>
  <si>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</si>
  <si>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</si>
  <si>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</si>
  <si>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</si>
  <si>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</si>
  <si>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</si>
  <si>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</si>
  <si>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</si>
  <si>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</si>
  <si>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</si>
  <si>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</si>
  <si>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</si>
  <si>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</si>
  <si>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</si>
  <si>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</si>
  <si>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</si>
  <si>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</si>
  <si>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</si>
  <si>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</si>
  <si>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</si>
  <si>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</si>
  <si>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</si>
  <si>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</si>
  <si>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</si>
  <si>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</si>
  <si>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</si>
  <si>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</si>
  <si>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</si>
  <si>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</si>
  <si>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</si>
  <si>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</si>
  <si>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</si>
  <si>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</si>
  <si>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</si>
  <si>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</si>
  <si>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</si>
  <si>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</si>
  <si>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</si>
  <si>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</si>
  <si>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</si>
  <si>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</si>
  <si>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</si>
  <si>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</si>
  <si>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</si>
  <si>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</si>
  <si>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</si>
  <si>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</si>
  <si>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</si>
  <si>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</si>
  <si>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</si>
  <si>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</si>
  <si>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</si>
  <si>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</si>
  <si>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</si>
  <si>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</si>
  <si>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</si>
  <si>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</si>
  <si>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</si>
  <si>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</si>
  <si>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</si>
  <si>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</si>
  <si>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</si>
  <si>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</si>
  <si>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</si>
  <si>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</si>
  <si>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</si>
  <si>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</si>
  <si>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</si>
  <si>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</si>
  <si>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</si>
  <si>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</si>
  <si>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</si>
  <si>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</si>
  <si>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</si>
  <si>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</si>
  <si>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</si>
  <si>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</si>
  <si>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</si>
  <si>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</si>
  <si>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</si>
  <si>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</si>
  <si>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</si>
  <si>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</si>
  <si>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</si>
  <si>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</si>
  <si>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</si>
  <si>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</si>
  <si>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</si>
  <si>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</si>
  <si>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</si>
  <si>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</si>
  <si>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</si>
  <si>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</si>
  <si>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</si>
  <si>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</si>
  <si>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</si>
  <si>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</si>
  <si>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</si>
  <si>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</si>
  <si>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</si>
  <si>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</si>
  <si>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</si>
  <si>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</si>
  <si>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</si>
  <si>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</si>
  <si>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</si>
  <si>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</si>
  <si>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</si>
  <si>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</si>
  <si>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</si>
  <si>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</si>
  <si>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</si>
  <si>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</si>
  <si>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</si>
  <si>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</si>
  <si>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</si>
  <si>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</si>
  <si>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</si>
  <si>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</si>
  <si>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</si>
  <si>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</si>
  <si>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</si>
  <si>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</si>
  <si>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</si>
  <si>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</si>
  <si>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</si>
  <si>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</si>
  <si>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</si>
  <si>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</si>
  <si>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</si>
  <si>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</si>
  <si>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</si>
  <si>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</si>
  <si>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</si>
  <si>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</si>
  <si>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</si>
  <si>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</si>
  <si>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</si>
  <si>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</si>
  <si>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</si>
  <si>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</si>
  <si>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</si>
  <si>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</si>
  <si>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</si>
  <si>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</si>
  <si>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</si>
  <si>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</si>
  <si>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</si>
  <si>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</si>
  <si>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</si>
  <si>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</si>
  <si>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</si>
  <si>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</si>
  <si>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</si>
  <si>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</si>
  <si>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</si>
  <si>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</si>
  <si>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</si>
  <si>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</si>
  <si>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</si>
  <si>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</si>
  <si>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</si>
  <si>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</si>
  <si>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</si>
  <si>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</si>
  <si>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</si>
  <si>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</si>
  <si>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</si>
  <si>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</si>
  <si>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</si>
  <si>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</si>
  <si>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</si>
  <si>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</si>
  <si>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</si>
  <si>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</si>
  <si>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</si>
  <si>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</si>
  <si>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20230524 13:18:45</t>
  </si>
  <si>
    <t>13:18:45</t>
  </si>
  <si>
    <t>MPF-12292-20230524-13_12_47</t>
  </si>
  <si>
    <t>MPF-12293-20230524-13_18_46</t>
  </si>
  <si>
    <t>-</t>
  </si>
  <si>
    <t>0: Broadleaf</t>
  </si>
  <si>
    <t>13:17:36</t>
  </si>
  <si>
    <t>2/3</t>
  </si>
  <si>
    <t>20230524 13:19:45</t>
  </si>
  <si>
    <t>13:19:45</t>
  </si>
  <si>
    <t>MPF-12294-20230524-13_19_46</t>
  </si>
  <si>
    <t>3/3</t>
  </si>
  <si>
    <t>20230524 13:20:45</t>
  </si>
  <si>
    <t>13:20:45</t>
  </si>
  <si>
    <t>MPF-12295-20230524-13_20_46</t>
  </si>
  <si>
    <t>20230524 13:21:45</t>
  </si>
  <si>
    <t>13:21:45</t>
  </si>
  <si>
    <t>MPF-12296-20230524-13_21_46</t>
  </si>
  <si>
    <t>20230524 13:22:45</t>
  </si>
  <si>
    <t>13:22:45</t>
  </si>
  <si>
    <t>MPF-12297-20230524-13_22_46</t>
  </si>
  <si>
    <t>20230524 13:23:45</t>
  </si>
  <si>
    <t>13:23:45</t>
  </si>
  <si>
    <t>MPF-12298-20230524-13_23_46</t>
  </si>
  <si>
    <t>20230524 13:24:45</t>
  </si>
  <si>
    <t>13:24:45</t>
  </si>
  <si>
    <t>MPF-12299-20230524-13_24_46</t>
  </si>
  <si>
    <t>20230524 13:25:45</t>
  </si>
  <si>
    <t>13:25:45</t>
  </si>
  <si>
    <t>MPF-12300-20230524-13_25_46</t>
  </si>
  <si>
    <t>20230524 13:26:45</t>
  </si>
  <si>
    <t>13:26:45</t>
  </si>
  <si>
    <t>MPF-12301-20230524-13_26_47</t>
  </si>
  <si>
    <t>20230524 13:27:45</t>
  </si>
  <si>
    <t>13:27:45</t>
  </si>
  <si>
    <t>MPF-12302-20230524-13_27_47</t>
  </si>
  <si>
    <t>20230524 13:28:45</t>
  </si>
  <si>
    <t>13:28:45</t>
  </si>
  <si>
    <t>MPF-12303-20230524-13_28_47</t>
  </si>
  <si>
    <t>20230524 13:29:45</t>
  </si>
  <si>
    <t>13:29:45</t>
  </si>
  <si>
    <t>MPF-12304-20230524-13_29_47</t>
  </si>
  <si>
    <t>20230524 13:30:45</t>
  </si>
  <si>
    <t>13:30:45</t>
  </si>
  <si>
    <t>MPF-12305-20230524-13_30_47</t>
  </si>
  <si>
    <t>20230524 13:31:45</t>
  </si>
  <si>
    <t>13:31:45</t>
  </si>
  <si>
    <t>MPF-12306-20230524-13_31_47</t>
  </si>
  <si>
    <t>20230524 13:32:45</t>
  </si>
  <si>
    <t>13:32:45</t>
  </si>
  <si>
    <t>MPF-12307-20230524-13_32_47</t>
  </si>
  <si>
    <t>20230524 13:33:45</t>
  </si>
  <si>
    <t>13:33:45</t>
  </si>
  <si>
    <t>MPF-12308-20230524-13_33_47</t>
  </si>
  <si>
    <t>20230524 13:34:45</t>
  </si>
  <si>
    <t>13:34:45</t>
  </si>
  <si>
    <t>MPF-12309-20230524-13_34_47</t>
  </si>
  <si>
    <t>20230524 13:35:45</t>
  </si>
  <si>
    <t>13:35:45</t>
  </si>
  <si>
    <t>MPF-12310-20230524-13_35_47</t>
  </si>
  <si>
    <t>20230524 13:36:45</t>
  </si>
  <si>
    <t>13:36:45</t>
  </si>
  <si>
    <t>MPF-12311-20230524-13_36_47</t>
  </si>
  <si>
    <t>20230524 13:38:45</t>
  </si>
  <si>
    <t>13:38:45</t>
  </si>
  <si>
    <t>MPF-12312-20230524-13_38_46</t>
  </si>
  <si>
    <t>20230524 13:39:45</t>
  </si>
  <si>
    <t>13:39:45</t>
  </si>
  <si>
    <t>MPF-12313-20230524-13_39_46</t>
  </si>
  <si>
    <t>20230524 13:40:45</t>
  </si>
  <si>
    <t>13:40:45</t>
  </si>
  <si>
    <t>MPF-12314-20230524-13_40_47</t>
  </si>
  <si>
    <t>20230524 13:41:45</t>
  </si>
  <si>
    <t>13:41:45</t>
  </si>
  <si>
    <t>MPF-12315-20230524-13_41_47</t>
  </si>
  <si>
    <t>20230524 13:42:46</t>
  </si>
  <si>
    <t>13:42:46</t>
  </si>
  <si>
    <t>MPF-12316-20230524-13_42_47</t>
  </si>
  <si>
    <t>20230524 13:43:46</t>
  </si>
  <si>
    <t>13:43:46</t>
  </si>
  <si>
    <t>MPF-12317-20230524-13_43_48</t>
  </si>
  <si>
    <t>20230524 13:44:46</t>
  </si>
  <si>
    <t>13:44:46</t>
  </si>
  <si>
    <t>MPF-12318-20230524-13_44_48</t>
  </si>
  <si>
    <t>20230524 13:45:46</t>
  </si>
  <si>
    <t>13:45:46</t>
  </si>
  <si>
    <t>MPF-12319-20230524-13_45_48</t>
  </si>
  <si>
    <t>20230524 13:46:47</t>
  </si>
  <si>
    <t>13:46:47</t>
  </si>
  <si>
    <t>MPF-12320-20230524-13_46_48</t>
  </si>
  <si>
    <t>20230524 13:47:47</t>
  </si>
  <si>
    <t>13:47:47</t>
  </si>
  <si>
    <t>MPF-12321-20230524-13_47_48</t>
  </si>
  <si>
    <t>20230524 13:48:47</t>
  </si>
  <si>
    <t>13:48:47</t>
  </si>
  <si>
    <t>MPF-12322-20230524-13_48_48</t>
  </si>
  <si>
    <t>20230524 13:49:47</t>
  </si>
  <si>
    <t>13:49:47</t>
  </si>
  <si>
    <t>MPF-12323-20230524-13_49_48</t>
  </si>
  <si>
    <t>20230524 13:50:47</t>
  </si>
  <si>
    <t>13:50:47</t>
  </si>
  <si>
    <t>MPF-12324-20230524-13_50_48</t>
  </si>
  <si>
    <t>20230524 13:51:47</t>
  </si>
  <si>
    <t>13:51:47</t>
  </si>
  <si>
    <t>MPF-12325-20230524-13_51_48</t>
  </si>
  <si>
    <t>20230524 13:52:47</t>
  </si>
  <si>
    <t>13:52:47</t>
  </si>
  <si>
    <t>MPF-12326-20230524-13_52_48</t>
  </si>
  <si>
    <t>20230524 13:53:47</t>
  </si>
  <si>
    <t>13:53:47</t>
  </si>
  <si>
    <t>MPF-12327-20230524-13_53_48</t>
  </si>
  <si>
    <t>20230524 13:54:47</t>
  </si>
  <si>
    <t>13:54:47</t>
  </si>
  <si>
    <t>MPF-12328-20230524-13_54_48</t>
  </si>
  <si>
    <t>20230524 13:55:47</t>
  </si>
  <si>
    <t>13:55:47</t>
  </si>
  <si>
    <t>MPF-12329-20230524-13_55_48</t>
  </si>
  <si>
    <t>20230524 13:56:47</t>
  </si>
  <si>
    <t>13:56:47</t>
  </si>
  <si>
    <t>MPF-12330-20230524-13_56_48</t>
  </si>
  <si>
    <t>20230524 13:58:45</t>
  </si>
  <si>
    <t>13:58:45</t>
  </si>
  <si>
    <t>MPF-12331-20230524-13_58_47</t>
  </si>
  <si>
    <t>20230524 13:59:45</t>
  </si>
  <si>
    <t>13:59:45</t>
  </si>
  <si>
    <t>MPF-12332-20230524-13_59_47</t>
  </si>
  <si>
    <t>20230524 14:00:45</t>
  </si>
  <si>
    <t>14:00:45</t>
  </si>
  <si>
    <t>MPF-12333-20230524-14_00_47</t>
  </si>
  <si>
    <t>20230524 14:01:46</t>
  </si>
  <si>
    <t>14:01:46</t>
  </si>
  <si>
    <t>MPF-12334-20230524-14_01_47</t>
  </si>
  <si>
    <t>20230524 14:02:46</t>
  </si>
  <si>
    <t>14:02:46</t>
  </si>
  <si>
    <t>MPF-12335-20230524-14_02_48</t>
  </si>
  <si>
    <t>20230524 14:03:46</t>
  </si>
  <si>
    <t>14:03:46</t>
  </si>
  <si>
    <t>MPF-12336-20230524-14_03_48</t>
  </si>
  <si>
    <t>20230524 14:04:46</t>
  </si>
  <si>
    <t>14:04:46</t>
  </si>
  <si>
    <t>MPF-12337-20230524-14_04_48</t>
  </si>
  <si>
    <t>20230524 14:05:46</t>
  </si>
  <si>
    <t>14:05:46</t>
  </si>
  <si>
    <t>MPF-12338-20230524-14_05_48</t>
  </si>
  <si>
    <t>20230524 14:06:46</t>
  </si>
  <si>
    <t>14:06:46</t>
  </si>
  <si>
    <t>MPF-12339-20230524-14_06_48</t>
  </si>
  <si>
    <t>20230524 14:07:46</t>
  </si>
  <si>
    <t>14:07:46</t>
  </si>
  <si>
    <t>MPF-12340-20230524-14_07_48</t>
  </si>
  <si>
    <t>20230524 14:08:46</t>
  </si>
  <si>
    <t>14:08:46</t>
  </si>
  <si>
    <t>MPF-12341-20230524-14_08_48</t>
  </si>
  <si>
    <t>20230524 14:09:46</t>
  </si>
  <si>
    <t>14:09:46</t>
  </si>
  <si>
    <t>MPF-12342-20230524-14_09_48</t>
  </si>
  <si>
    <t>20230524 14:10:46</t>
  </si>
  <si>
    <t>14:10:46</t>
  </si>
  <si>
    <t>MPF-12343-20230524-14_10_48</t>
  </si>
  <si>
    <t>20230524 14:11:46</t>
  </si>
  <si>
    <t>14:11:46</t>
  </si>
  <si>
    <t>MPF-12344-20230524-14_11_48</t>
  </si>
  <si>
    <t>20230524 14:12:46</t>
  </si>
  <si>
    <t>14:12:46</t>
  </si>
  <si>
    <t>MPF-12345-20230524-14_12_48</t>
  </si>
  <si>
    <t>20230524 14:13:46</t>
  </si>
  <si>
    <t>14:13:46</t>
  </si>
  <si>
    <t>MPF-12346-20230524-14_13_48</t>
  </si>
  <si>
    <t>20230524 14:14:46</t>
  </si>
  <si>
    <t>14:14:46</t>
  </si>
  <si>
    <t>MPF-12347-20230524-14_14_48</t>
  </si>
  <si>
    <t>20230524 14:15:46</t>
  </si>
  <si>
    <t>14:15:46</t>
  </si>
  <si>
    <t>MPF-12348-20230524-14_15_48</t>
  </si>
  <si>
    <t>20230524 14:16:46</t>
  </si>
  <si>
    <t>14:16:46</t>
  </si>
  <si>
    <t>MPF-12349-20230524-14_16_48</t>
  </si>
  <si>
    <t>20230524 14:18:45</t>
  </si>
  <si>
    <t>14:18:45</t>
  </si>
  <si>
    <t>MPF-12350-20230524-14_18_47</t>
  </si>
  <si>
    <t>20230524 14:19:45</t>
  </si>
  <si>
    <t>14:19:45</t>
  </si>
  <si>
    <t>MPF-12351-20230524-14_19_47</t>
  </si>
  <si>
    <t>20230524 14:20:45</t>
  </si>
  <si>
    <t>14:20:45</t>
  </si>
  <si>
    <t>MPF-12352-20230524-14_20_47</t>
  </si>
  <si>
    <t>1/3</t>
  </si>
  <si>
    <t>20230524 14:21:45</t>
  </si>
  <si>
    <t>14:21:45</t>
  </si>
  <si>
    <t>MPF-12353-20230524-14_21_47</t>
  </si>
  <si>
    <t>20230524 14:22:45</t>
  </si>
  <si>
    <t>14:22:45</t>
  </si>
  <si>
    <t>MPF-12354-20230524-14_22_47</t>
  </si>
  <si>
    <t>20230524 14:23:45</t>
  </si>
  <si>
    <t>14:23:45</t>
  </si>
  <si>
    <t>MPF-12355-20230524-14_23_47</t>
  </si>
  <si>
    <t>20230524 14:24:45</t>
  </si>
  <si>
    <t>14:24:45</t>
  </si>
  <si>
    <t>MPF-12356-20230524-14_24_47</t>
  </si>
  <si>
    <t>20230524 14:25:45</t>
  </si>
  <si>
    <t>14:25:45</t>
  </si>
  <si>
    <t>MPF-12357-20230524-14_25_47</t>
  </si>
  <si>
    <t>20230524 14:26:45</t>
  </si>
  <si>
    <t>14:26:45</t>
  </si>
  <si>
    <t>MPF-12358-20230524-14_26_47</t>
  </si>
  <si>
    <t>20230524 14:27:45</t>
  </si>
  <si>
    <t>14:27:45</t>
  </si>
  <si>
    <t>MPF-12359-20230524-14_27_47</t>
  </si>
  <si>
    <t>20230524 14:28:45</t>
  </si>
  <si>
    <t>14:28:45</t>
  </si>
  <si>
    <t>MPF-12360-20230524-14_28_47</t>
  </si>
  <si>
    <t>20230524 14:29:45</t>
  </si>
  <si>
    <t>14:29:45</t>
  </si>
  <si>
    <t>MPF-12361-20230524-14_29_47</t>
  </si>
  <si>
    <t>20230524 14:30:45</t>
  </si>
  <si>
    <t>14:30:45</t>
  </si>
  <si>
    <t>MPF-12362-20230524-14_30_47</t>
  </si>
  <si>
    <t>20230524 14:31:45</t>
  </si>
  <si>
    <t>14:31:45</t>
  </si>
  <si>
    <t>MPF-12363-20230524-14_31_47</t>
  </si>
  <si>
    <t>20230524 14:32:45</t>
  </si>
  <si>
    <t>14:32:45</t>
  </si>
  <si>
    <t>MPF-12364-20230524-14_32_47</t>
  </si>
  <si>
    <t>20230524 14:33:45</t>
  </si>
  <si>
    <t>14:33:45</t>
  </si>
  <si>
    <t>MPF-12365-20230524-14_33_47</t>
  </si>
  <si>
    <t>20230524 14:34:45</t>
  </si>
  <si>
    <t>14:34:45</t>
  </si>
  <si>
    <t>MPF-12366-20230524-14_34_47</t>
  </si>
  <si>
    <t>20230524 14:35:45</t>
  </si>
  <si>
    <t>14:35:45</t>
  </si>
  <si>
    <t>MPF-12367-20230524-14_35_47</t>
  </si>
  <si>
    <t>20230524 14:36:45</t>
  </si>
  <si>
    <t>14:36:45</t>
  </si>
  <si>
    <t>MPF-12368-20230524-14_36_47</t>
  </si>
  <si>
    <t>20230524 14:37:45</t>
  </si>
  <si>
    <t>14:37:45</t>
  </si>
  <si>
    <t>MPF-12369-20230524-14_37_47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</si>
</sst>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3"/>
  <sheetViews>
    <sheetView tabSelected="1" topLeftCell="AZ67" workbookViewId="0">
      <selection activeCell="BM17" sqref="BM17:BM93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1684927125.2</v>
      </c>
      <c r="C17">
        <v>0</v>
      </c>
      <c r="D17" t="s">
        <v>249</v>
      </c>
      <c r="E17" t="s">
        <v>250</v>
      </c>
      <c r="F17">
        <v>1684927117.2</v>
      </c>
      <c r="G17">
        <f t="shared" ref="G17:G48" si="0">BU17*AH17*(BS17-BT17)/(100*BM17*(1000-AH17*BS17))</f>
        <v>1.0948017552718917E-2</v>
      </c>
      <c r="H17">
        <f t="shared" ref="H17:H48" si="1">BU17*AH17*(BR17-BQ17*(1000-AH17*BT17)/(1000-AH17*BS17))/(100*BM17)</f>
        <v>20.764385860091345</v>
      </c>
      <c r="I17">
        <f t="shared" ref="I17:I48" si="2">BQ17 - IF(AH17&gt;1, H17*BM17*100/(AJ17*CA17), 0)</f>
        <v>399.96838709677399</v>
      </c>
      <c r="J17">
        <f t="shared" ref="J17:J48" si="3">((P17-G17/2)*I17-H17)/(P17+G17/2)</f>
        <v>318.21444756625226</v>
      </c>
      <c r="K17">
        <f t="shared" ref="K17:K48" si="4">J17*(BV17+BW17)/1000</f>
        <v>30.445757846120905</v>
      </c>
      <c r="L17">
        <f t="shared" ref="L17:L48" si="5">(BQ17 - IF(AH17&gt;1, H17*BM17*100/(AJ17*CA17), 0))*(BV17+BW17)/1000</f>
        <v>38.26771773810367</v>
      </c>
      <c r="M17">
        <f t="shared" ref="M17:M48" si="6">2/((1/O17-1/N17)+SIGN(O17)*SQRT((1/O17-1/N17)*(1/O17-1/N17) + 4*BN17/((BN17+1)*(BN17+1))*(2*1/O17*1/N17-1/N17*1/N17)))</f>
        <v>0.51860980558979897</v>
      </c>
      <c r="N17">
        <f t="shared" ref="N17:N48" si="7">AE17+AD17*BM17+AC17*BM17*BM17</f>
        <v>3.3597977895845217</v>
      </c>
      <c r="O17">
        <f t="shared" ref="O17:O48" si="8">G17*(1000-(1000*0.61365*EXP(17.502*S17/(240.97+S17))/(BV17+BW17)+BS17)/2)/(1000*0.61365*EXP(17.502*S17/(240.97+S17))/(BV17+BW17)-BS17)</f>
        <v>0.47789170992956387</v>
      </c>
      <c r="P17">
        <f t="shared" ref="P17:P48" si="9">1/((BN17+1)/(M17/1.6)+1/(N17/1.37)) + BN17/((BN17+1)/(M17/1.6) + BN17/(N17/1.37))</f>
        <v>0.30207382227553242</v>
      </c>
      <c r="Q17">
        <f t="shared" ref="Q17:Q48" si="10">(BJ17*BL17)</f>
        <v>161.8441420947116</v>
      </c>
      <c r="R17">
        <f t="shared" ref="R17:R48" si="11">(BX17+(Q17+2*0.95*0.0000000567*(((BX17+$B$7)+273)^4-(BX17+273)^4)-44100*G17)/(1.84*29.3*N17+8*0.95*0.0000000567*(BX17+273)^3))</f>
        <v>28.215650578000936</v>
      </c>
      <c r="S17">
        <f t="shared" ref="S17:S48" si="12">($C$7*BY17+$D$7*BZ17+$E$7*R17)</f>
        <v>28.1144322580645</v>
      </c>
      <c r="T17">
        <f t="shared" ref="T17:T48" si="13">0.61365*EXP(17.502*S17/(240.97+S17))</f>
        <v>3.8202288739904207</v>
      </c>
      <c r="U17">
        <f t="shared" ref="U17:U48" si="14">(V17/W17*100)</f>
        <v>39.982319842248806</v>
      </c>
      <c r="V17">
        <f t="shared" ref="V17:V48" si="15">BS17*(BV17+BW17)/1000</f>
        <v>1.6915026162850739</v>
      </c>
      <c r="W17">
        <f t="shared" ref="W17:W48" si="16">0.61365*EXP(17.502*BX17/(240.97+BX17))</f>
        <v>4.2306264943078284</v>
      </c>
      <c r="X17">
        <f t="shared" ref="X17:X48" si="17">(T17-BS17*(BV17+BW17)/1000)</f>
        <v>2.1287262577053467</v>
      </c>
      <c r="Y17">
        <f t="shared" ref="Y17:Y48" si="18">(-G17*44100)</f>
        <v>-482.80757407490421</v>
      </c>
      <c r="Z17">
        <f t="shared" ref="Z17:Z48" si="19">2*29.3*N17*0.92*(BX17-S17)</f>
        <v>319.39723113208402</v>
      </c>
      <c r="AA17">
        <f t="shared" ref="AA17:AA48" si="20">2*0.95*0.0000000567*(((BX17+$B$7)+273)^4-(S17+273)^4)</f>
        <v>20.928441997538137</v>
      </c>
      <c r="AB17">
        <f t="shared" ref="AB17:AB48" si="21">Q17+AA17+Y17+Z17</f>
        <v>19.362241149429565</v>
      </c>
      <c r="AC17">
        <v>-3.9585148493090201E-2</v>
      </c>
      <c r="AD17">
        <v>4.4437797032965597E-2</v>
      </c>
      <c r="AE17">
        <v>3.3483499405417598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49998.071156784259</v>
      </c>
      <c r="AK17" t="s">
        <v>251</v>
      </c>
      <c r="AL17">
        <v>2.28656923076923</v>
      </c>
      <c r="AM17">
        <v>1.5037100000000001</v>
      </c>
      <c r="AN17">
        <f t="shared" ref="AN17:AN48" si="25">AM17-AL17</f>
        <v>-0.78285923076922992</v>
      </c>
      <c r="AO17">
        <f t="shared" ref="AO17:AO48" si="26">AN17/AM17</f>
        <v>-0.52061849077895994</v>
      </c>
      <c r="AP17">
        <v>-0.32069839130761502</v>
      </c>
      <c r="AQ17" t="s">
        <v>252</v>
      </c>
      <c r="AR17">
        <v>2.2995961538461498</v>
      </c>
      <c r="AS17">
        <v>1.5484</v>
      </c>
      <c r="AT17">
        <f t="shared" ref="AT17:AT48" si="27">1-AR17/AS17</f>
        <v>-0.48514347316336215</v>
      </c>
      <c r="AU17">
        <v>0.5</v>
      </c>
      <c r="AV17">
        <f t="shared" ref="AV17:AV48" si="28">BJ17</f>
        <v>841.18816621940789</v>
      </c>
      <c r="AW17">
        <f t="shared" ref="AW17:AW48" si="29">H17</f>
        <v>20.764385860091345</v>
      </c>
      <c r="AX17">
        <f t="shared" ref="AX17:AX48" si="30">AT17*AU17*AV17</f>
        <v>-204.04847427180155</v>
      </c>
      <c r="AY17">
        <f t="shared" ref="AY17:AY48" si="31">BD17/AS17</f>
        <v>1</v>
      </c>
      <c r="AZ17">
        <f t="shared" ref="AZ17:AZ48" si="32">(AW17-AP17)/AV17</f>
        <v>2.5065835562288828E-2</v>
      </c>
      <c r="BA17">
        <f t="shared" ref="BA17:BA48" si="33">(AM17-AS17)/AS17</f>
        <v>-2.8862051149573686E-2</v>
      </c>
      <c r="BB17" t="s">
        <v>253</v>
      </c>
      <c r="BC17">
        <v>0</v>
      </c>
      <c r="BD17">
        <f t="shared" ref="BD17:BD48" si="34">AS17-BC17</f>
        <v>1.5484</v>
      </c>
      <c r="BE17">
        <f t="shared" ref="BE17:BE48" si="35">(AS17-AR17)/(AS17-BC17)</f>
        <v>-0.48514347316336204</v>
      </c>
      <c r="BF17">
        <f t="shared" ref="BF17:BF48" si="36">(AM17-AS17)/(AM17-BC17)</f>
        <v>-2.9719826296293762E-2</v>
      </c>
      <c r="BG17">
        <f t="shared" ref="BG17:BG48" si="37">(AS17-AR17)/(AS17-AL17)</f>
        <v>1.0176476105124901</v>
      </c>
      <c r="BH17">
        <f t="shared" ref="BH17:BH48" si="38">(AM17-AS17)/(AM17-AL17)</f>
        <v>5.7085614173684754E-2</v>
      </c>
      <c r="BI17">
        <f t="shared" ref="BI17:BI48" si="39">$B$11*CB17+$C$11*CC17+$F$11*CD17</f>
        <v>999.98625806451605</v>
      </c>
      <c r="BJ17">
        <f t="shared" ref="BJ17:BJ48" si="40">BI17*BK17</f>
        <v>841.18816621940789</v>
      </c>
      <c r="BK17">
        <f t="shared" ref="BK17:BK48" si="41">($B$11*$D$9+$C$11*$D$9+$F$11*((CQ17+CI17)/MAX(CQ17+CI17+CR17, 0.1)*$I$9+CR17/MAX(CQ17+CI17+CR17, 0.1)*$J$9))/($B$11+$C$11+$F$11)</f>
        <v>0.84119972593177073</v>
      </c>
      <c r="BL17">
        <f t="shared" ref="BL17:BL48" si="42">($B$11*$K$9+$C$11*$K$9+$F$11*((CQ17+CI17)/MAX(CQ17+CI17+CR17, 0.1)*$P$9+CR17/MAX(CQ17+CI17+CR17, 0.1)*$Q$9))/($B$11+$C$11+$F$11)</f>
        <v>0.19239945186354138</v>
      </c>
      <c r="BM17">
        <v>0.72208925085248321</v>
      </c>
      <c r="BN17">
        <v>0.5</v>
      </c>
      <c r="BO17" t="s">
        <v>254</v>
      </c>
      <c r="BP17">
        <v>1684927117.2</v>
      </c>
      <c r="BQ17">
        <v>399.96838709677399</v>
      </c>
      <c r="BR17">
        <v>403.599548387097</v>
      </c>
      <c r="BS17">
        <v>17.679329032258099</v>
      </c>
      <c r="BT17">
        <v>16.126180645161298</v>
      </c>
      <c r="BU17">
        <v>499.996193548387</v>
      </c>
      <c r="BV17">
        <v>95.4769096774193</v>
      </c>
      <c r="BW17">
        <v>0.19994622580645199</v>
      </c>
      <c r="BX17">
        <v>29.877758064516101</v>
      </c>
      <c r="BY17">
        <v>28.1144322580645</v>
      </c>
      <c r="BZ17">
        <v>999.9</v>
      </c>
      <c r="CA17">
        <v>9998.3870967741896</v>
      </c>
      <c r="CB17">
        <v>0</v>
      </c>
      <c r="CC17">
        <v>70.374477419354804</v>
      </c>
      <c r="CD17">
        <v>999.98625806451605</v>
      </c>
      <c r="CE17">
        <v>0.960010387096774</v>
      </c>
      <c r="CF17">
        <v>3.9989445161290299E-2</v>
      </c>
      <c r="CG17">
        <v>0</v>
      </c>
      <c r="CH17">
        <v>2.27959032258065</v>
      </c>
      <c r="CI17">
        <v>0</v>
      </c>
      <c r="CJ17">
        <v>1766.0793548387101</v>
      </c>
      <c r="CK17">
        <v>9334.2309677419307</v>
      </c>
      <c r="CL17">
        <v>37.259903225806397</v>
      </c>
      <c r="CM17">
        <v>40.378999999999998</v>
      </c>
      <c r="CN17">
        <v>38.418999999999997</v>
      </c>
      <c r="CO17">
        <v>39.2398387096774</v>
      </c>
      <c r="CP17">
        <v>37.5945161290323</v>
      </c>
      <c r="CQ17">
        <v>959.99612903225795</v>
      </c>
      <c r="CR17">
        <v>39.990322580645199</v>
      </c>
      <c r="CS17">
        <v>0</v>
      </c>
      <c r="CT17">
        <v>358.59999990463302</v>
      </c>
      <c r="CU17">
        <v>2.2995961538461498</v>
      </c>
      <c r="CV17">
        <v>0.60999316592177</v>
      </c>
      <c r="CW17">
        <v>-114.35452991205</v>
      </c>
      <c r="CX17">
        <v>1765.39423076923</v>
      </c>
      <c r="CY17">
        <v>15</v>
      </c>
      <c r="CZ17">
        <v>1684927056.2</v>
      </c>
      <c r="DA17" t="s">
        <v>255</v>
      </c>
      <c r="DB17">
        <v>3</v>
      </c>
      <c r="DC17">
        <v>-3.7240000000000002</v>
      </c>
      <c r="DD17">
        <v>0.39500000000000002</v>
      </c>
      <c r="DE17">
        <v>403</v>
      </c>
      <c r="DF17">
        <v>16</v>
      </c>
      <c r="DG17">
        <v>1.17</v>
      </c>
      <c r="DH17">
        <v>0.15</v>
      </c>
      <c r="DI17">
        <v>-3.6854894339622599</v>
      </c>
      <c r="DJ17">
        <v>0.43946560232224002</v>
      </c>
      <c r="DK17">
        <v>0.124203109012451</v>
      </c>
      <c r="DL17">
        <v>1</v>
      </c>
      <c r="DM17">
        <v>2.2979500000000002</v>
      </c>
      <c r="DN17">
        <v>2.5452814547374001E-2</v>
      </c>
      <c r="DO17">
        <v>0.23262260941080301</v>
      </c>
      <c r="DP17">
        <v>1</v>
      </c>
      <c r="DQ17">
        <v>1.5643884905660399</v>
      </c>
      <c r="DR17">
        <v>-0.11237629414611799</v>
      </c>
      <c r="DS17">
        <v>1.4714132905325099E-2</v>
      </c>
      <c r="DT17">
        <v>0</v>
      </c>
      <c r="DU17">
        <v>2</v>
      </c>
      <c r="DV17">
        <v>3</v>
      </c>
      <c r="DW17" t="s">
        <v>256</v>
      </c>
      <c r="DX17">
        <v>100</v>
      </c>
      <c r="DY17">
        <v>100</v>
      </c>
      <c r="DZ17">
        <v>-3.7240000000000002</v>
      </c>
      <c r="EA17">
        <v>0.39500000000000002</v>
      </c>
      <c r="EB17">
        <v>2</v>
      </c>
      <c r="EC17">
        <v>515.78499999999997</v>
      </c>
      <c r="ED17">
        <v>420.31200000000001</v>
      </c>
      <c r="EE17">
        <v>29.465499999999999</v>
      </c>
      <c r="EF17">
        <v>29.921199999999999</v>
      </c>
      <c r="EG17">
        <v>29.9999</v>
      </c>
      <c r="EH17">
        <v>30.072199999999999</v>
      </c>
      <c r="EI17">
        <v>30.105599999999999</v>
      </c>
      <c r="EJ17">
        <v>20.241800000000001</v>
      </c>
      <c r="EK17">
        <v>25.1462</v>
      </c>
      <c r="EL17">
        <v>0</v>
      </c>
      <c r="EM17">
        <v>29.495699999999999</v>
      </c>
      <c r="EN17">
        <v>403.642</v>
      </c>
      <c r="EO17">
        <v>16.138400000000001</v>
      </c>
      <c r="EP17">
        <v>100.503</v>
      </c>
      <c r="EQ17">
        <v>90.337299999999999</v>
      </c>
    </row>
    <row r="18" spans="1:147" x14ac:dyDescent="0.3">
      <c r="A18">
        <v>2</v>
      </c>
      <c r="B18">
        <v>1684927185.2</v>
      </c>
      <c r="C18">
        <v>60</v>
      </c>
      <c r="D18" t="s">
        <v>257</v>
      </c>
      <c r="E18" t="s">
        <v>258</v>
      </c>
      <c r="F18">
        <v>1684927177.2</v>
      </c>
      <c r="G18">
        <f t="shared" si="0"/>
        <v>1.0405475707681886E-2</v>
      </c>
      <c r="H18">
        <f t="shared" si="1"/>
        <v>21.912748556256464</v>
      </c>
      <c r="I18">
        <f t="shared" si="2"/>
        <v>399.96961290322599</v>
      </c>
      <c r="J18">
        <f t="shared" si="3"/>
        <v>311.2611375360492</v>
      </c>
      <c r="K18">
        <f t="shared" si="4"/>
        <v>29.781107438123968</v>
      </c>
      <c r="L18">
        <f t="shared" si="5"/>
        <v>38.268632274969669</v>
      </c>
      <c r="M18">
        <f t="shared" si="6"/>
        <v>0.49412900757371903</v>
      </c>
      <c r="N18">
        <f t="shared" si="7"/>
        <v>3.3590754927088367</v>
      </c>
      <c r="O18">
        <f t="shared" si="8"/>
        <v>0.4570096769452639</v>
      </c>
      <c r="P18">
        <f t="shared" si="9"/>
        <v>0.28873335494005964</v>
      </c>
      <c r="Q18">
        <f t="shared" si="10"/>
        <v>161.84606883532476</v>
      </c>
      <c r="R18">
        <f t="shared" si="11"/>
        <v>28.11937303358804</v>
      </c>
      <c r="S18">
        <f t="shared" si="12"/>
        <v>28.020658064516098</v>
      </c>
      <c r="T18">
        <f t="shared" si="13"/>
        <v>3.7994121845895958</v>
      </c>
      <c r="U18">
        <f t="shared" si="14"/>
        <v>40.295845630150708</v>
      </c>
      <c r="V18">
        <f t="shared" si="15"/>
        <v>1.6833551542243488</v>
      </c>
      <c r="W18">
        <f t="shared" si="16"/>
        <v>4.1774905772539634</v>
      </c>
      <c r="X18">
        <f t="shared" si="17"/>
        <v>2.1160570303652468</v>
      </c>
      <c r="Y18">
        <f t="shared" si="18"/>
        <v>-458.88147870877117</v>
      </c>
      <c r="Z18">
        <f t="shared" si="19"/>
        <v>296.52935579810816</v>
      </c>
      <c r="AA18">
        <f t="shared" si="20"/>
        <v>19.403943484083612</v>
      </c>
      <c r="AB18">
        <f t="shared" si="21"/>
        <v>18.897889408745357</v>
      </c>
      <c r="AC18">
        <v>-3.9574461752035897E-2</v>
      </c>
      <c r="AD18">
        <v>4.4425800229922298E-2</v>
      </c>
      <c r="AE18">
        <v>3.3476307342240998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50021.445018292296</v>
      </c>
      <c r="AK18" t="s">
        <v>251</v>
      </c>
      <c r="AL18">
        <v>2.28656923076923</v>
      </c>
      <c r="AM18">
        <v>1.5037100000000001</v>
      </c>
      <c r="AN18">
        <f t="shared" si="25"/>
        <v>-0.78285923076922992</v>
      </c>
      <c r="AO18">
        <f t="shared" si="26"/>
        <v>-0.52061849077895994</v>
      </c>
      <c r="AP18">
        <v>-0.32069839130761502</v>
      </c>
      <c r="AQ18" t="s">
        <v>259</v>
      </c>
      <c r="AR18">
        <v>2.30159615384615</v>
      </c>
      <c r="AS18">
        <v>2.02467</v>
      </c>
      <c r="AT18">
        <f t="shared" si="27"/>
        <v>-0.13677594563368345</v>
      </c>
      <c r="AU18">
        <v>0.5</v>
      </c>
      <c r="AV18">
        <f t="shared" si="28"/>
        <v>841.19684005154261</v>
      </c>
      <c r="AW18">
        <f t="shared" si="29"/>
        <v>21.912748556256464</v>
      </c>
      <c r="AX18">
        <f t="shared" si="30"/>
        <v>-57.527746631058051</v>
      </c>
      <c r="AY18">
        <f t="shared" si="31"/>
        <v>1</v>
      </c>
      <c r="AZ18">
        <f t="shared" si="32"/>
        <v>2.6430730465180744E-2</v>
      </c>
      <c r="BA18">
        <f t="shared" si="33"/>
        <v>-0.25730612890001819</v>
      </c>
      <c r="BB18" t="s">
        <v>253</v>
      </c>
      <c r="BC18">
        <v>0</v>
      </c>
      <c r="BD18">
        <f t="shared" si="34"/>
        <v>2.02467</v>
      </c>
      <c r="BE18">
        <f t="shared" si="35"/>
        <v>-0.13677594563368353</v>
      </c>
      <c r="BF18">
        <f t="shared" si="36"/>
        <v>-0.34644978087530165</v>
      </c>
      <c r="BG18">
        <f t="shared" si="37"/>
        <v>1.0573767362079838</v>
      </c>
      <c r="BH18">
        <f t="shared" si="38"/>
        <v>0.66545807921062594</v>
      </c>
      <c r="BI18">
        <f t="shared" si="39"/>
        <v>999.99638709677401</v>
      </c>
      <c r="BJ18">
        <f t="shared" si="40"/>
        <v>841.19684005154261</v>
      </c>
      <c r="BK18">
        <f t="shared" si="41"/>
        <v>0.84119987922529993</v>
      </c>
      <c r="BL18">
        <f t="shared" si="42"/>
        <v>0.19239975845059995</v>
      </c>
      <c r="BM18">
        <v>0.72208925085248321</v>
      </c>
      <c r="BN18">
        <v>0.5</v>
      </c>
      <c r="BO18" t="s">
        <v>254</v>
      </c>
      <c r="BP18">
        <v>1684927177.2</v>
      </c>
      <c r="BQ18">
        <v>399.96961290322599</v>
      </c>
      <c r="BR18">
        <v>403.73516129032299</v>
      </c>
      <c r="BS18">
        <v>17.593806451612899</v>
      </c>
      <c r="BT18">
        <v>16.117545161290298</v>
      </c>
      <c r="BU18">
        <v>500.01229032258101</v>
      </c>
      <c r="BV18">
        <v>95.478858064516103</v>
      </c>
      <c r="BW18">
        <v>0.19999112903225799</v>
      </c>
      <c r="BX18">
        <v>29.658087096774199</v>
      </c>
      <c r="BY18">
        <v>28.020658064516098</v>
      </c>
      <c r="BZ18">
        <v>999.9</v>
      </c>
      <c r="CA18">
        <v>9995.4838709677406</v>
      </c>
      <c r="CB18">
        <v>0</v>
      </c>
      <c r="CC18">
        <v>70.383106451612903</v>
      </c>
      <c r="CD18">
        <v>999.99638709677401</v>
      </c>
      <c r="CE18">
        <v>0.96000403225806497</v>
      </c>
      <c r="CF18">
        <v>3.9995790322580702E-2</v>
      </c>
      <c r="CG18">
        <v>0</v>
      </c>
      <c r="CH18">
        <v>2.2838290322580601</v>
      </c>
      <c r="CI18">
        <v>0</v>
      </c>
      <c r="CJ18">
        <v>1685.3035483870999</v>
      </c>
      <c r="CK18">
        <v>9334.3045161290302</v>
      </c>
      <c r="CL18">
        <v>37.649000000000001</v>
      </c>
      <c r="CM18">
        <v>40.552</v>
      </c>
      <c r="CN18">
        <v>38.715451612903202</v>
      </c>
      <c r="CO18">
        <v>39.375</v>
      </c>
      <c r="CP18">
        <v>37.923000000000002</v>
      </c>
      <c r="CQ18">
        <v>960</v>
      </c>
      <c r="CR18">
        <v>39.9958064516129</v>
      </c>
      <c r="CS18">
        <v>0</v>
      </c>
      <c r="CT18">
        <v>59.599999904632597</v>
      </c>
      <c r="CU18">
        <v>2.30159615384615</v>
      </c>
      <c r="CV18">
        <v>0.12792820176893099</v>
      </c>
      <c r="CW18">
        <v>-40.962735047534899</v>
      </c>
      <c r="CX18">
        <v>1684.8238461538499</v>
      </c>
      <c r="CY18">
        <v>15</v>
      </c>
      <c r="CZ18">
        <v>1684927056.2</v>
      </c>
      <c r="DA18" t="s">
        <v>255</v>
      </c>
      <c r="DB18">
        <v>3</v>
      </c>
      <c r="DC18">
        <v>-3.7240000000000002</v>
      </c>
      <c r="DD18">
        <v>0.39500000000000002</v>
      </c>
      <c r="DE18">
        <v>403</v>
      </c>
      <c r="DF18">
        <v>16</v>
      </c>
      <c r="DG18">
        <v>1.17</v>
      </c>
      <c r="DH18">
        <v>0.15</v>
      </c>
      <c r="DI18">
        <v>-3.7635901886792502</v>
      </c>
      <c r="DJ18">
        <v>-7.9987518142266303E-2</v>
      </c>
      <c r="DK18">
        <v>0.110437501620217</v>
      </c>
      <c r="DL18">
        <v>1</v>
      </c>
      <c r="DM18">
        <v>2.32185</v>
      </c>
      <c r="DN18">
        <v>-0.49441729476127999</v>
      </c>
      <c r="DO18">
        <v>0.22408869134989601</v>
      </c>
      <c r="DP18">
        <v>1</v>
      </c>
      <c r="DQ18">
        <v>1.4854492452830199</v>
      </c>
      <c r="DR18">
        <v>-8.9910498306731701E-2</v>
      </c>
      <c r="DS18">
        <v>1.17661557898879E-2</v>
      </c>
      <c r="DT18">
        <v>1</v>
      </c>
      <c r="DU18">
        <v>3</v>
      </c>
      <c r="DV18">
        <v>3</v>
      </c>
      <c r="DW18" t="s">
        <v>260</v>
      </c>
      <c r="DX18">
        <v>100</v>
      </c>
      <c r="DY18">
        <v>100</v>
      </c>
      <c r="DZ18">
        <v>-3.7240000000000002</v>
      </c>
      <c r="EA18">
        <v>0.39500000000000002</v>
      </c>
      <c r="EB18">
        <v>2</v>
      </c>
      <c r="EC18">
        <v>515.59400000000005</v>
      </c>
      <c r="ED18">
        <v>419.95699999999999</v>
      </c>
      <c r="EE18">
        <v>28.805299999999999</v>
      </c>
      <c r="EF18">
        <v>29.942900000000002</v>
      </c>
      <c r="EG18">
        <v>30</v>
      </c>
      <c r="EH18">
        <v>30.079899999999999</v>
      </c>
      <c r="EI18">
        <v>30.1081</v>
      </c>
      <c r="EJ18">
        <v>20.2469</v>
      </c>
      <c r="EK18">
        <v>25.451599999999999</v>
      </c>
      <c r="EL18">
        <v>0</v>
      </c>
      <c r="EM18">
        <v>28.821300000000001</v>
      </c>
      <c r="EN18">
        <v>403.78500000000003</v>
      </c>
      <c r="EO18">
        <v>15.9901</v>
      </c>
      <c r="EP18">
        <v>100.502</v>
      </c>
      <c r="EQ18">
        <v>90.337400000000002</v>
      </c>
    </row>
    <row r="19" spans="1:147" x14ac:dyDescent="0.3">
      <c r="A19">
        <v>3</v>
      </c>
      <c r="B19">
        <v>1684927245.2</v>
      </c>
      <c r="C19">
        <v>120</v>
      </c>
      <c r="D19" t="s">
        <v>261</v>
      </c>
      <c r="E19" t="s">
        <v>262</v>
      </c>
      <c r="F19">
        <v>1684927237.2096801</v>
      </c>
      <c r="G19">
        <f t="shared" si="0"/>
        <v>1.0105855097165254E-2</v>
      </c>
      <c r="H19">
        <f t="shared" si="1"/>
        <v>22.347761254822252</v>
      </c>
      <c r="I19">
        <f t="shared" si="2"/>
        <v>399.97767741935502</v>
      </c>
      <c r="J19">
        <f t="shared" si="3"/>
        <v>307.26883621939231</v>
      </c>
      <c r="K19">
        <f t="shared" si="4"/>
        <v>29.399785038129789</v>
      </c>
      <c r="L19">
        <f t="shared" si="5"/>
        <v>38.270258321228702</v>
      </c>
      <c r="M19">
        <f t="shared" si="6"/>
        <v>0.47742862930836028</v>
      </c>
      <c r="N19">
        <f t="shared" si="7"/>
        <v>3.3616823793343493</v>
      </c>
      <c r="O19">
        <f t="shared" si="8"/>
        <v>0.44270630614921108</v>
      </c>
      <c r="P19">
        <f t="shared" si="9"/>
        <v>0.279600373726135</v>
      </c>
      <c r="Q19">
        <f t="shared" si="10"/>
        <v>161.84816310120161</v>
      </c>
      <c r="R19">
        <f t="shared" si="11"/>
        <v>28.005723744950245</v>
      </c>
      <c r="S19">
        <f t="shared" si="12"/>
        <v>27.949587096774199</v>
      </c>
      <c r="T19">
        <f t="shared" si="13"/>
        <v>3.7837013161330999</v>
      </c>
      <c r="U19">
        <f t="shared" si="14"/>
        <v>40.199196912625382</v>
      </c>
      <c r="V19">
        <f t="shared" si="15"/>
        <v>1.6617009332281316</v>
      </c>
      <c r="W19">
        <f t="shared" si="16"/>
        <v>4.1336669905120429</v>
      </c>
      <c r="X19">
        <f t="shared" si="17"/>
        <v>2.1220003829049681</v>
      </c>
      <c r="Y19">
        <f t="shared" si="18"/>
        <v>-445.66820978498771</v>
      </c>
      <c r="Z19">
        <f t="shared" si="19"/>
        <v>276.47168515670336</v>
      </c>
      <c r="AA19">
        <f t="shared" si="20"/>
        <v>18.054569786675948</v>
      </c>
      <c r="AB19">
        <f t="shared" si="21"/>
        <v>10.706208259593211</v>
      </c>
      <c r="AC19">
        <v>-3.96130363472064E-2</v>
      </c>
      <c r="AD19">
        <v>4.4469103592321299E-2</v>
      </c>
      <c r="AE19">
        <v>3.3502264652481002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50098.548834033172</v>
      </c>
      <c r="AK19" t="s">
        <v>251</v>
      </c>
      <c r="AL19">
        <v>2.28656923076923</v>
      </c>
      <c r="AM19">
        <v>1.5037100000000001</v>
      </c>
      <c r="AN19">
        <f t="shared" si="25"/>
        <v>-0.78285923076922992</v>
      </c>
      <c r="AO19">
        <f t="shared" si="26"/>
        <v>-0.52061849077895994</v>
      </c>
      <c r="AP19">
        <v>-0.32069839130761502</v>
      </c>
      <c r="AQ19" t="s">
        <v>263</v>
      </c>
      <c r="AR19">
        <v>2.2945500000000001</v>
      </c>
      <c r="AS19">
        <v>1.5984</v>
      </c>
      <c r="AT19">
        <f t="shared" si="27"/>
        <v>-0.43552927927927931</v>
      </c>
      <c r="AU19">
        <v>0.5</v>
      </c>
      <c r="AV19">
        <f t="shared" si="28"/>
        <v>841.20545713560409</v>
      </c>
      <c r="AW19">
        <f t="shared" si="29"/>
        <v>22.347761254822252</v>
      </c>
      <c r="AX19">
        <f t="shared" si="30"/>
        <v>-183.18480323603316</v>
      </c>
      <c r="AY19">
        <f t="shared" si="31"/>
        <v>1</v>
      </c>
      <c r="AZ19">
        <f t="shared" si="32"/>
        <v>2.6947589859103428E-2</v>
      </c>
      <c r="BA19">
        <f t="shared" si="33"/>
        <v>-5.9240490490490454E-2</v>
      </c>
      <c r="BB19" t="s">
        <v>253</v>
      </c>
      <c r="BC19">
        <v>0</v>
      </c>
      <c r="BD19">
        <f t="shared" si="34"/>
        <v>1.5984</v>
      </c>
      <c r="BE19">
        <f t="shared" si="35"/>
        <v>-0.43552927927927931</v>
      </c>
      <c r="BF19">
        <f t="shared" si="36"/>
        <v>-6.2970918594675795E-2</v>
      </c>
      <c r="BG19">
        <f t="shared" si="37"/>
        <v>1.0115971026804689</v>
      </c>
      <c r="BH19">
        <f t="shared" si="38"/>
        <v>0.12095405697261621</v>
      </c>
      <c r="BI19">
        <f t="shared" si="39"/>
        <v>1000.00632258065</v>
      </c>
      <c r="BJ19">
        <f t="shared" si="40"/>
        <v>841.20545713560409</v>
      </c>
      <c r="BK19">
        <f t="shared" si="41"/>
        <v>0.84120013857988507</v>
      </c>
      <c r="BL19">
        <f t="shared" si="42"/>
        <v>0.19240027715977043</v>
      </c>
      <c r="BM19">
        <v>0.72208925085248299</v>
      </c>
      <c r="BN19">
        <v>0.5</v>
      </c>
      <c r="BO19" t="s">
        <v>254</v>
      </c>
      <c r="BP19">
        <v>1684927237.2096801</v>
      </c>
      <c r="BQ19">
        <v>399.97767741935502</v>
      </c>
      <c r="BR19">
        <v>403.78883870967701</v>
      </c>
      <c r="BS19">
        <v>17.367096774193499</v>
      </c>
      <c r="BT19">
        <v>15.932980645161299</v>
      </c>
      <c r="BU19">
        <v>500.00106451612902</v>
      </c>
      <c r="BV19">
        <v>95.481022580645103</v>
      </c>
      <c r="BW19">
        <v>0.19996283870967699</v>
      </c>
      <c r="BX19">
        <v>29.475074193548402</v>
      </c>
      <c r="BY19">
        <v>27.949587096774199</v>
      </c>
      <c r="BZ19">
        <v>999.9</v>
      </c>
      <c r="CA19">
        <v>10005</v>
      </c>
      <c r="CB19">
        <v>0</v>
      </c>
      <c r="CC19">
        <v>70.3900096774194</v>
      </c>
      <c r="CD19">
        <v>1000.00632258065</v>
      </c>
      <c r="CE19">
        <v>0.95999648387096803</v>
      </c>
      <c r="CF19">
        <v>4.0003387096774201E-2</v>
      </c>
      <c r="CG19">
        <v>0</v>
      </c>
      <c r="CH19">
        <v>2.2774290322580599</v>
      </c>
      <c r="CI19">
        <v>0</v>
      </c>
      <c r="CJ19">
        <v>1650.07064516129</v>
      </c>
      <c r="CK19">
        <v>9334.3674193548395</v>
      </c>
      <c r="CL19">
        <v>37.9898387096774</v>
      </c>
      <c r="CM19">
        <v>40.719516129032201</v>
      </c>
      <c r="CN19">
        <v>39.015999999999998</v>
      </c>
      <c r="CO19">
        <v>39.548000000000002</v>
      </c>
      <c r="CP19">
        <v>38.191064516129003</v>
      </c>
      <c r="CQ19">
        <v>960.00064516128998</v>
      </c>
      <c r="CR19">
        <v>40.004838709677401</v>
      </c>
      <c r="CS19">
        <v>0</v>
      </c>
      <c r="CT19">
        <v>59.399999856948902</v>
      </c>
      <c r="CU19">
        <v>2.2945500000000001</v>
      </c>
      <c r="CV19">
        <v>1.17944958658068</v>
      </c>
      <c r="CW19">
        <v>-15.730256438791701</v>
      </c>
      <c r="CX19">
        <v>1649.87115384615</v>
      </c>
      <c r="CY19">
        <v>15</v>
      </c>
      <c r="CZ19">
        <v>1684927056.2</v>
      </c>
      <c r="DA19" t="s">
        <v>255</v>
      </c>
      <c r="DB19">
        <v>3</v>
      </c>
      <c r="DC19">
        <v>-3.7240000000000002</v>
      </c>
      <c r="DD19">
        <v>0.39500000000000002</v>
      </c>
      <c r="DE19">
        <v>403</v>
      </c>
      <c r="DF19">
        <v>16</v>
      </c>
      <c r="DG19">
        <v>1.17</v>
      </c>
      <c r="DH19">
        <v>0.15</v>
      </c>
      <c r="DI19">
        <v>-3.7928745283018901</v>
      </c>
      <c r="DJ19">
        <v>-0.16611540089269</v>
      </c>
      <c r="DK19">
        <v>0.10108382912993499</v>
      </c>
      <c r="DL19">
        <v>1</v>
      </c>
      <c r="DM19">
        <v>2.2645</v>
      </c>
      <c r="DN19">
        <v>0.19687626752961099</v>
      </c>
      <c r="DO19">
        <v>0.194527492798693</v>
      </c>
      <c r="DP19">
        <v>1</v>
      </c>
      <c r="DQ19">
        <v>1.44305849056604</v>
      </c>
      <c r="DR19">
        <v>-8.4787358654654393E-2</v>
      </c>
      <c r="DS19">
        <v>1.13511368221677E-2</v>
      </c>
      <c r="DT19">
        <v>1</v>
      </c>
      <c r="DU19">
        <v>3</v>
      </c>
      <c r="DV19">
        <v>3</v>
      </c>
      <c r="DW19" t="s">
        <v>260</v>
      </c>
      <c r="DX19">
        <v>100</v>
      </c>
      <c r="DY19">
        <v>100</v>
      </c>
      <c r="DZ19">
        <v>-3.7240000000000002</v>
      </c>
      <c r="EA19">
        <v>0.39500000000000002</v>
      </c>
      <c r="EB19">
        <v>2</v>
      </c>
      <c r="EC19">
        <v>514.85199999999998</v>
      </c>
      <c r="ED19">
        <v>420.59800000000001</v>
      </c>
      <c r="EE19">
        <v>28.979299999999999</v>
      </c>
      <c r="EF19">
        <v>29.954899999999999</v>
      </c>
      <c r="EG19">
        <v>30.000399999999999</v>
      </c>
      <c r="EH19">
        <v>30.0825</v>
      </c>
      <c r="EI19">
        <v>30.110700000000001</v>
      </c>
      <c r="EJ19">
        <v>20.247499999999999</v>
      </c>
      <c r="EK19">
        <v>26.049399999999999</v>
      </c>
      <c r="EL19">
        <v>0</v>
      </c>
      <c r="EM19">
        <v>28.973700000000001</v>
      </c>
      <c r="EN19">
        <v>403.78699999999998</v>
      </c>
      <c r="EO19">
        <v>15.9299</v>
      </c>
      <c r="EP19">
        <v>100.501</v>
      </c>
      <c r="EQ19">
        <v>90.339299999999994</v>
      </c>
    </row>
    <row r="20" spans="1:147" x14ac:dyDescent="0.3">
      <c r="A20">
        <v>4</v>
      </c>
      <c r="B20">
        <v>1684927305.2</v>
      </c>
      <c r="C20">
        <v>180</v>
      </c>
      <c r="D20" t="s">
        <v>264</v>
      </c>
      <c r="E20" t="s">
        <v>265</v>
      </c>
      <c r="F20">
        <v>1684927297.2032299</v>
      </c>
      <c r="G20">
        <f t="shared" si="0"/>
        <v>9.7248901461521285E-3</v>
      </c>
      <c r="H20">
        <f t="shared" si="1"/>
        <v>22.380278508605095</v>
      </c>
      <c r="I20">
        <f t="shared" si="2"/>
        <v>400.00090322580598</v>
      </c>
      <c r="J20">
        <f t="shared" si="3"/>
        <v>303.08115215202889</v>
      </c>
      <c r="K20">
        <f t="shared" si="4"/>
        <v>28.997652372249693</v>
      </c>
      <c r="L20">
        <f t="shared" si="5"/>
        <v>38.270565681727319</v>
      </c>
      <c r="M20">
        <f t="shared" si="6"/>
        <v>0.45308079399006884</v>
      </c>
      <c r="N20">
        <f t="shared" si="7"/>
        <v>3.3609876816788886</v>
      </c>
      <c r="O20">
        <f t="shared" si="8"/>
        <v>0.42167887615277067</v>
      </c>
      <c r="P20">
        <f t="shared" si="9"/>
        <v>0.2661890491764321</v>
      </c>
      <c r="Q20">
        <f t="shared" si="10"/>
        <v>161.84083175015641</v>
      </c>
      <c r="R20">
        <f t="shared" si="11"/>
        <v>28.018064380070612</v>
      </c>
      <c r="S20">
        <f t="shared" si="12"/>
        <v>28.0089935483871</v>
      </c>
      <c r="T20">
        <f t="shared" si="13"/>
        <v>3.7968297424552717</v>
      </c>
      <c r="U20">
        <f t="shared" si="14"/>
        <v>40.164259386612081</v>
      </c>
      <c r="V20">
        <f t="shared" si="15"/>
        <v>1.6531600165365947</v>
      </c>
      <c r="W20">
        <f t="shared" si="16"/>
        <v>4.1159977596590291</v>
      </c>
      <c r="X20">
        <f t="shared" si="17"/>
        <v>2.1436697259186772</v>
      </c>
      <c r="Y20">
        <f t="shared" si="18"/>
        <v>-428.86765544530886</v>
      </c>
      <c r="Z20">
        <f t="shared" si="19"/>
        <v>252.19311302893809</v>
      </c>
      <c r="AA20">
        <f t="shared" si="20"/>
        <v>16.471263354442783</v>
      </c>
      <c r="AB20">
        <f t="shared" si="21"/>
        <v>1.6375526882284248</v>
      </c>
      <c r="AC20">
        <v>-3.9602755581112897E-2</v>
      </c>
      <c r="AD20">
        <v>4.4457562531736702E-2</v>
      </c>
      <c r="AE20">
        <v>3.34953474074451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50098.277634434977</v>
      </c>
      <c r="AK20" t="s">
        <v>251</v>
      </c>
      <c r="AL20">
        <v>2.28656923076923</v>
      </c>
      <c r="AM20">
        <v>1.5037100000000001</v>
      </c>
      <c r="AN20">
        <f t="shared" si="25"/>
        <v>-0.78285923076922992</v>
      </c>
      <c r="AO20">
        <f t="shared" si="26"/>
        <v>-0.52061849077895994</v>
      </c>
      <c r="AP20">
        <v>-0.32069839130761502</v>
      </c>
      <c r="AQ20" t="s">
        <v>266</v>
      </c>
      <c r="AR20">
        <v>2.2628076923076899</v>
      </c>
      <c r="AS20">
        <v>1.2951999999999999</v>
      </c>
      <c r="AT20">
        <f t="shared" si="27"/>
        <v>-0.74707202926782745</v>
      </c>
      <c r="AU20">
        <v>0.5</v>
      </c>
      <c r="AV20">
        <f t="shared" si="28"/>
        <v>841.16626246491501</v>
      </c>
      <c r="AW20">
        <f t="shared" si="29"/>
        <v>22.380278508605095</v>
      </c>
      <c r="AX20">
        <f t="shared" si="30"/>
        <v>-314.20589332564901</v>
      </c>
      <c r="AY20">
        <f t="shared" si="31"/>
        <v>1</v>
      </c>
      <c r="AZ20">
        <f t="shared" si="32"/>
        <v>2.6987502843243867E-2</v>
      </c>
      <c r="BA20">
        <f t="shared" si="33"/>
        <v>0.16098672019765303</v>
      </c>
      <c r="BB20" t="s">
        <v>253</v>
      </c>
      <c r="BC20">
        <v>0</v>
      </c>
      <c r="BD20">
        <f t="shared" si="34"/>
        <v>1.2951999999999999</v>
      </c>
      <c r="BE20">
        <f t="shared" si="35"/>
        <v>-0.74707202926782734</v>
      </c>
      <c r="BF20">
        <f t="shared" si="36"/>
        <v>0.13866370510271275</v>
      </c>
      <c r="BG20">
        <f t="shared" si="37"/>
        <v>0.97603159577274456</v>
      </c>
      <c r="BH20">
        <f t="shared" si="38"/>
        <v>-0.26634418016010397</v>
      </c>
      <c r="BI20">
        <f t="shared" si="39"/>
        <v>999.95958064516105</v>
      </c>
      <c r="BJ20">
        <f t="shared" si="40"/>
        <v>841.16626246491501</v>
      </c>
      <c r="BK20">
        <f t="shared" si="41"/>
        <v>0.84120026323684538</v>
      </c>
      <c r="BL20">
        <f t="shared" si="42"/>
        <v>0.1924005264736908</v>
      </c>
      <c r="BM20">
        <v>0.72208925085248299</v>
      </c>
      <c r="BN20">
        <v>0.5</v>
      </c>
      <c r="BO20" t="s">
        <v>254</v>
      </c>
      <c r="BP20">
        <v>1684927297.2032299</v>
      </c>
      <c r="BQ20">
        <v>400.00090322580598</v>
      </c>
      <c r="BR20">
        <v>403.79474193548401</v>
      </c>
      <c r="BS20">
        <v>17.278696774193602</v>
      </c>
      <c r="BT20">
        <v>15.898535483870999</v>
      </c>
      <c r="BU20">
        <v>500.00703225806399</v>
      </c>
      <c r="BV20">
        <v>95.476251612903198</v>
      </c>
      <c r="BW20">
        <v>0.199946548387097</v>
      </c>
      <c r="BX20">
        <v>29.400806451612901</v>
      </c>
      <c r="BY20">
        <v>28.0089935483871</v>
      </c>
      <c r="BZ20">
        <v>999.9</v>
      </c>
      <c r="CA20">
        <v>10002.9032258065</v>
      </c>
      <c r="CB20">
        <v>0</v>
      </c>
      <c r="CC20">
        <v>70.372751612903201</v>
      </c>
      <c r="CD20">
        <v>999.95958064516105</v>
      </c>
      <c r="CE20">
        <v>0.95998732258064501</v>
      </c>
      <c r="CF20">
        <v>4.0012554838709698E-2</v>
      </c>
      <c r="CG20">
        <v>0</v>
      </c>
      <c r="CH20">
        <v>2.27112258064516</v>
      </c>
      <c r="CI20">
        <v>0</v>
      </c>
      <c r="CJ20">
        <v>1632.17612903226</v>
      </c>
      <c r="CK20">
        <v>9333.9022580645196</v>
      </c>
      <c r="CL20">
        <v>38.25</v>
      </c>
      <c r="CM20">
        <v>40.905000000000001</v>
      </c>
      <c r="CN20">
        <v>39.287999999999997</v>
      </c>
      <c r="CO20">
        <v>39.693096774193499</v>
      </c>
      <c r="CP20">
        <v>38.436999999999998</v>
      </c>
      <c r="CQ20">
        <v>959.95096774193598</v>
      </c>
      <c r="CR20">
        <v>40.007096774193499</v>
      </c>
      <c r="CS20">
        <v>0</v>
      </c>
      <c r="CT20">
        <v>59.399999856948902</v>
      </c>
      <c r="CU20">
        <v>2.2628076923076899</v>
      </c>
      <c r="CV20">
        <v>-1.0432547091300499</v>
      </c>
      <c r="CW20">
        <v>-5.0150427423793502</v>
      </c>
      <c r="CX20">
        <v>1632.1034615384599</v>
      </c>
      <c r="CY20">
        <v>15</v>
      </c>
      <c r="CZ20">
        <v>1684927056.2</v>
      </c>
      <c r="DA20" t="s">
        <v>255</v>
      </c>
      <c r="DB20">
        <v>3</v>
      </c>
      <c r="DC20">
        <v>-3.7240000000000002</v>
      </c>
      <c r="DD20">
        <v>0.39500000000000002</v>
      </c>
      <c r="DE20">
        <v>403</v>
      </c>
      <c r="DF20">
        <v>16</v>
      </c>
      <c r="DG20">
        <v>1.17</v>
      </c>
      <c r="DH20">
        <v>0.15</v>
      </c>
      <c r="DI20">
        <v>-3.7956003773584901</v>
      </c>
      <c r="DJ20">
        <v>-1.0668299402173601E-2</v>
      </c>
      <c r="DK20">
        <v>9.8179064977507294E-2</v>
      </c>
      <c r="DL20">
        <v>1</v>
      </c>
      <c r="DM20">
        <v>2.3175840909090901</v>
      </c>
      <c r="DN20">
        <v>-0.70700410584764894</v>
      </c>
      <c r="DO20">
        <v>0.19245351852422801</v>
      </c>
      <c r="DP20">
        <v>1</v>
      </c>
      <c r="DQ20">
        <v>1.3798009433962299</v>
      </c>
      <c r="DR20">
        <v>-8.7123294853377609E-3</v>
      </c>
      <c r="DS20">
        <v>7.8624527509516505E-3</v>
      </c>
      <c r="DT20">
        <v>1</v>
      </c>
      <c r="DU20">
        <v>3</v>
      </c>
      <c r="DV20">
        <v>3</v>
      </c>
      <c r="DW20" t="s">
        <v>260</v>
      </c>
      <c r="DX20">
        <v>100</v>
      </c>
      <c r="DY20">
        <v>100</v>
      </c>
      <c r="DZ20">
        <v>-3.7240000000000002</v>
      </c>
      <c r="EA20">
        <v>0.39500000000000002</v>
      </c>
      <c r="EB20">
        <v>2</v>
      </c>
      <c r="EC20">
        <v>515.50800000000004</v>
      </c>
      <c r="ED20">
        <v>420.11900000000003</v>
      </c>
      <c r="EE20">
        <v>28.952400000000001</v>
      </c>
      <c r="EF20">
        <v>29.952200000000001</v>
      </c>
      <c r="EG20">
        <v>30.0001</v>
      </c>
      <c r="EH20">
        <v>30.085100000000001</v>
      </c>
      <c r="EI20">
        <v>30.113299999999999</v>
      </c>
      <c r="EJ20">
        <v>20.2486</v>
      </c>
      <c r="EK20">
        <v>26.3307</v>
      </c>
      <c r="EL20">
        <v>0</v>
      </c>
      <c r="EM20">
        <v>28.952000000000002</v>
      </c>
      <c r="EN20">
        <v>403.76299999999998</v>
      </c>
      <c r="EO20">
        <v>15.871499999999999</v>
      </c>
      <c r="EP20">
        <v>100.505</v>
      </c>
      <c r="EQ20">
        <v>90.338499999999996</v>
      </c>
    </row>
    <row r="21" spans="1:147" x14ac:dyDescent="0.3">
      <c r="A21">
        <v>5</v>
      </c>
      <c r="B21">
        <v>1684927365.2</v>
      </c>
      <c r="C21">
        <v>240</v>
      </c>
      <c r="D21" t="s">
        <v>267</v>
      </c>
      <c r="E21" t="s">
        <v>268</v>
      </c>
      <c r="F21">
        <v>1684927357.2258101</v>
      </c>
      <c r="G21">
        <f t="shared" si="0"/>
        <v>9.1218871747077539E-3</v>
      </c>
      <c r="H21">
        <f t="shared" si="1"/>
        <v>22.90529965861036</v>
      </c>
      <c r="I21">
        <f t="shared" si="2"/>
        <v>400.00406451612901</v>
      </c>
      <c r="J21">
        <f t="shared" si="3"/>
        <v>294.87050381963206</v>
      </c>
      <c r="K21">
        <f t="shared" si="4"/>
        <v>28.213958034609863</v>
      </c>
      <c r="L21">
        <f t="shared" si="5"/>
        <v>38.273403896765259</v>
      </c>
      <c r="M21">
        <f t="shared" si="6"/>
        <v>0.42032790373747581</v>
      </c>
      <c r="N21">
        <f t="shared" si="7"/>
        <v>3.3601719486973471</v>
      </c>
      <c r="O21">
        <f t="shared" si="8"/>
        <v>0.39314981538704274</v>
      </c>
      <c r="P21">
        <f t="shared" si="9"/>
        <v>0.24801389006836377</v>
      </c>
      <c r="Q21">
        <f t="shared" si="10"/>
        <v>161.84888644312292</v>
      </c>
      <c r="R21">
        <f t="shared" si="11"/>
        <v>28.058700429903269</v>
      </c>
      <c r="S21">
        <f t="shared" si="12"/>
        <v>28.024564516129001</v>
      </c>
      <c r="T21">
        <f t="shared" si="13"/>
        <v>3.8002773880743073</v>
      </c>
      <c r="U21">
        <f t="shared" si="14"/>
        <v>40.150645258503857</v>
      </c>
      <c r="V21">
        <f t="shared" si="15"/>
        <v>1.6433972744743051</v>
      </c>
      <c r="W21">
        <f t="shared" si="16"/>
        <v>4.093078115914552</v>
      </c>
      <c r="X21">
        <f t="shared" si="17"/>
        <v>2.1568801136000024</v>
      </c>
      <c r="Y21">
        <f t="shared" si="18"/>
        <v>-402.27522440461195</v>
      </c>
      <c r="Z21">
        <f t="shared" si="19"/>
        <v>231.78426543136104</v>
      </c>
      <c r="AA21">
        <f t="shared" si="20"/>
        <v>15.135870507391795</v>
      </c>
      <c r="AB21">
        <f t="shared" si="21"/>
        <v>6.4937979772637959</v>
      </c>
      <c r="AC21">
        <v>-3.9590684731424297E-2</v>
      </c>
      <c r="AD21">
        <v>4.4444011945496797E-2</v>
      </c>
      <c r="AE21">
        <v>3.3487224985990598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50099.796722128151</v>
      </c>
      <c r="AK21" t="s">
        <v>251</v>
      </c>
      <c r="AL21">
        <v>2.28656923076923</v>
      </c>
      <c r="AM21">
        <v>1.5037100000000001</v>
      </c>
      <c r="AN21">
        <f t="shared" si="25"/>
        <v>-0.78285923076922992</v>
      </c>
      <c r="AO21">
        <f t="shared" si="26"/>
        <v>-0.52061849077895994</v>
      </c>
      <c r="AP21">
        <v>-0.32069839130761502</v>
      </c>
      <c r="AQ21" t="s">
        <v>269</v>
      </c>
      <c r="AR21">
        <v>2.2713807692307699</v>
      </c>
      <c r="AS21">
        <v>1.3320000000000001</v>
      </c>
      <c r="AT21">
        <f t="shared" si="27"/>
        <v>-0.70524081774081826</v>
      </c>
      <c r="AU21">
        <v>0.5</v>
      </c>
      <c r="AV21">
        <f t="shared" si="28"/>
        <v>841.2078153677121</v>
      </c>
      <c r="AW21">
        <f t="shared" si="29"/>
        <v>22.90529965861036</v>
      </c>
      <c r="AX21">
        <f t="shared" si="30"/>
        <v>-296.62704379994625</v>
      </c>
      <c r="AY21">
        <f t="shared" si="31"/>
        <v>1</v>
      </c>
      <c r="AZ21">
        <f t="shared" si="32"/>
        <v>2.761029750985532E-2</v>
      </c>
      <c r="BA21">
        <f t="shared" si="33"/>
        <v>0.12891141141141144</v>
      </c>
      <c r="BB21" t="s">
        <v>253</v>
      </c>
      <c r="BC21">
        <v>0</v>
      </c>
      <c r="BD21">
        <f t="shared" si="34"/>
        <v>1.3320000000000001</v>
      </c>
      <c r="BE21">
        <f t="shared" si="35"/>
        <v>-0.70524081774081815</v>
      </c>
      <c r="BF21">
        <f t="shared" si="36"/>
        <v>0.11419090117110348</v>
      </c>
      <c r="BG21">
        <f t="shared" si="37"/>
        <v>0.98408867471433092</v>
      </c>
      <c r="BH21">
        <f t="shared" si="38"/>
        <v>-0.21933700626009026</v>
      </c>
      <c r="BI21">
        <f t="shared" si="39"/>
        <v>1000.00893548387</v>
      </c>
      <c r="BJ21">
        <f t="shared" si="40"/>
        <v>841.2078153677121</v>
      </c>
      <c r="BK21">
        <f t="shared" si="41"/>
        <v>0.84120029883601044</v>
      </c>
      <c r="BL21">
        <f t="shared" si="42"/>
        <v>0.19240059767202103</v>
      </c>
      <c r="BM21">
        <v>0.72208925085248299</v>
      </c>
      <c r="BN21">
        <v>0.5</v>
      </c>
      <c r="BO21" t="s">
        <v>254</v>
      </c>
      <c r="BP21">
        <v>1684927357.2258101</v>
      </c>
      <c r="BQ21">
        <v>400.00406451612901</v>
      </c>
      <c r="BR21">
        <v>403.83893548387101</v>
      </c>
      <c r="BS21">
        <v>17.175519354838698</v>
      </c>
      <c r="BT21">
        <v>15.880787096774201</v>
      </c>
      <c r="BU21">
        <v>500.00180645161299</v>
      </c>
      <c r="BV21">
        <v>95.482561290322593</v>
      </c>
      <c r="BW21">
        <v>0.199976193548387</v>
      </c>
      <c r="BX21">
        <v>29.3040548387097</v>
      </c>
      <c r="BY21">
        <v>28.024564516129001</v>
      </c>
      <c r="BZ21">
        <v>999.9</v>
      </c>
      <c r="CA21">
        <v>9999.1935483871002</v>
      </c>
      <c r="CB21">
        <v>0</v>
      </c>
      <c r="CC21">
        <v>70.379654838709698</v>
      </c>
      <c r="CD21">
        <v>1000.00893548387</v>
      </c>
      <c r="CE21">
        <v>0.95998803225806495</v>
      </c>
      <c r="CF21">
        <v>4.00117870967742E-2</v>
      </c>
      <c r="CG21">
        <v>0</v>
      </c>
      <c r="CH21">
        <v>2.25986774193548</v>
      </c>
      <c r="CI21">
        <v>0</v>
      </c>
      <c r="CJ21">
        <v>1623.8667741935501</v>
      </c>
      <c r="CK21">
        <v>9334.3722580645208</v>
      </c>
      <c r="CL21">
        <v>38.5</v>
      </c>
      <c r="CM21">
        <v>41.0843548387097</v>
      </c>
      <c r="CN21">
        <v>39.521999999999998</v>
      </c>
      <c r="CO21">
        <v>39.866870967741903</v>
      </c>
      <c r="CP21">
        <v>38.655000000000001</v>
      </c>
      <c r="CQ21">
        <v>959.99870967741901</v>
      </c>
      <c r="CR21">
        <v>40.010322580645202</v>
      </c>
      <c r="CS21">
        <v>0</v>
      </c>
      <c r="CT21">
        <v>59.399999856948902</v>
      </c>
      <c r="CU21">
        <v>2.2713807692307699</v>
      </c>
      <c r="CV21">
        <v>-0.29637264739184899</v>
      </c>
      <c r="CW21">
        <v>0.95111109427816498</v>
      </c>
      <c r="CX21">
        <v>1623.85461538462</v>
      </c>
      <c r="CY21">
        <v>15</v>
      </c>
      <c r="CZ21">
        <v>1684927056.2</v>
      </c>
      <c r="DA21" t="s">
        <v>255</v>
      </c>
      <c r="DB21">
        <v>3</v>
      </c>
      <c r="DC21">
        <v>-3.7240000000000002</v>
      </c>
      <c r="DD21">
        <v>0.39500000000000002</v>
      </c>
      <c r="DE21">
        <v>403</v>
      </c>
      <c r="DF21">
        <v>16</v>
      </c>
      <c r="DG21">
        <v>1.17</v>
      </c>
      <c r="DH21">
        <v>0.15</v>
      </c>
      <c r="DI21">
        <v>-3.8300243396226401</v>
      </c>
      <c r="DJ21">
        <v>-0.114860403048326</v>
      </c>
      <c r="DK21">
        <v>9.3522733176433198E-2</v>
      </c>
      <c r="DL21">
        <v>1</v>
      </c>
      <c r="DM21">
        <v>2.2590022727272698</v>
      </c>
      <c r="DN21">
        <v>-5.5888883728994899E-2</v>
      </c>
      <c r="DO21">
        <v>0.158564557384275</v>
      </c>
      <c r="DP21">
        <v>1</v>
      </c>
      <c r="DQ21">
        <v>1.3026590566037699</v>
      </c>
      <c r="DR21">
        <v>-7.7000427888813699E-2</v>
      </c>
      <c r="DS21">
        <v>1.0167956931783699E-2</v>
      </c>
      <c r="DT21">
        <v>1</v>
      </c>
      <c r="DU21">
        <v>3</v>
      </c>
      <c r="DV21">
        <v>3</v>
      </c>
      <c r="DW21" t="s">
        <v>260</v>
      </c>
      <c r="DX21">
        <v>100</v>
      </c>
      <c r="DY21">
        <v>100</v>
      </c>
      <c r="DZ21">
        <v>-3.7240000000000002</v>
      </c>
      <c r="EA21">
        <v>0.39500000000000002</v>
      </c>
      <c r="EB21">
        <v>2</v>
      </c>
      <c r="EC21">
        <v>515.61400000000003</v>
      </c>
      <c r="ED21">
        <v>420.34899999999999</v>
      </c>
      <c r="EE21">
        <v>28.567299999999999</v>
      </c>
      <c r="EF21">
        <v>29.944500000000001</v>
      </c>
      <c r="EG21">
        <v>29.9999</v>
      </c>
      <c r="EH21">
        <v>30.0825</v>
      </c>
      <c r="EI21">
        <v>30.110700000000001</v>
      </c>
      <c r="EJ21">
        <v>20.247599999999998</v>
      </c>
      <c r="EK21">
        <v>26.3307</v>
      </c>
      <c r="EL21">
        <v>0</v>
      </c>
      <c r="EM21">
        <v>28.571200000000001</v>
      </c>
      <c r="EN21">
        <v>403.86500000000001</v>
      </c>
      <c r="EO21">
        <v>15.867900000000001</v>
      </c>
      <c r="EP21">
        <v>100.505</v>
      </c>
      <c r="EQ21">
        <v>90.341499999999996</v>
      </c>
    </row>
    <row r="22" spans="1:147" x14ac:dyDescent="0.3">
      <c r="A22">
        <v>6</v>
      </c>
      <c r="B22">
        <v>1684927425.2</v>
      </c>
      <c r="C22">
        <v>300</v>
      </c>
      <c r="D22" t="s">
        <v>270</v>
      </c>
      <c r="E22" t="s">
        <v>271</v>
      </c>
      <c r="F22">
        <v>1684927417.2451601</v>
      </c>
      <c r="G22">
        <f t="shared" si="0"/>
        <v>8.8755253500475816E-3</v>
      </c>
      <c r="H22">
        <f t="shared" si="1"/>
        <v>23.042529676559035</v>
      </c>
      <c r="I22">
        <f t="shared" si="2"/>
        <v>400.00364516129002</v>
      </c>
      <c r="J22">
        <f t="shared" si="3"/>
        <v>291.51333172667148</v>
      </c>
      <c r="K22">
        <f t="shared" si="4"/>
        <v>27.891964942497115</v>
      </c>
      <c r="L22">
        <f t="shared" si="5"/>
        <v>38.272306729939437</v>
      </c>
      <c r="M22">
        <f t="shared" si="6"/>
        <v>0.40718242493217749</v>
      </c>
      <c r="N22">
        <f t="shared" si="7"/>
        <v>3.3607477897454614</v>
      </c>
      <c r="O22">
        <f t="shared" si="8"/>
        <v>0.38162634946856033</v>
      </c>
      <c r="P22">
        <f t="shared" si="9"/>
        <v>0.24067879499190192</v>
      </c>
      <c r="Q22">
        <f t="shared" si="10"/>
        <v>161.84619872503669</v>
      </c>
      <c r="R22">
        <f t="shared" si="11"/>
        <v>27.979316236168046</v>
      </c>
      <c r="S22">
        <f t="shared" si="12"/>
        <v>28.0062322580645</v>
      </c>
      <c r="T22">
        <f t="shared" si="13"/>
        <v>3.7962186363418975</v>
      </c>
      <c r="U22">
        <f t="shared" si="14"/>
        <v>40.238454446562024</v>
      </c>
      <c r="V22">
        <f t="shared" si="15"/>
        <v>1.6341280362657986</v>
      </c>
      <c r="W22">
        <f t="shared" si="16"/>
        <v>4.0611103451698769</v>
      </c>
      <c r="X22">
        <f t="shared" si="17"/>
        <v>2.1620906000760991</v>
      </c>
      <c r="Y22">
        <f t="shared" si="18"/>
        <v>-391.41066793709837</v>
      </c>
      <c r="Z22">
        <f t="shared" si="19"/>
        <v>210.5517418156343</v>
      </c>
      <c r="AA22">
        <f t="shared" si="20"/>
        <v>13.736458323414894</v>
      </c>
      <c r="AB22">
        <f t="shared" si="21"/>
        <v>-5.2762690730124859</v>
      </c>
      <c r="AC22">
        <v>-3.95992056441078E-2</v>
      </c>
      <c r="AD22">
        <v>4.4453577416457002E-2</v>
      </c>
      <c r="AE22">
        <v>3.3492958754370901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50132.594073112574</v>
      </c>
      <c r="AK22" t="s">
        <v>251</v>
      </c>
      <c r="AL22">
        <v>2.28656923076923</v>
      </c>
      <c r="AM22">
        <v>1.5037100000000001</v>
      </c>
      <c r="AN22">
        <f t="shared" si="25"/>
        <v>-0.78285923076922992</v>
      </c>
      <c r="AO22">
        <f t="shared" si="26"/>
        <v>-0.52061849077895994</v>
      </c>
      <c r="AP22">
        <v>-0.32069839130761502</v>
      </c>
      <c r="AQ22" t="s">
        <v>272</v>
      </c>
      <c r="AR22">
        <v>2.2939923076923101</v>
      </c>
      <c r="AS22">
        <v>2.4463300000000001</v>
      </c>
      <c r="AT22">
        <f t="shared" si="27"/>
        <v>6.22719307320313E-2</v>
      </c>
      <c r="AU22">
        <v>0.5</v>
      </c>
      <c r="AV22">
        <f t="shared" si="28"/>
        <v>841.19376808991581</v>
      </c>
      <c r="AW22">
        <f t="shared" si="29"/>
        <v>23.042529676559035</v>
      </c>
      <c r="AX22">
        <f t="shared" si="30"/>
        <v>26.19138002935582</v>
      </c>
      <c r="AY22">
        <f t="shared" si="31"/>
        <v>1</v>
      </c>
      <c r="AZ22">
        <f t="shared" si="32"/>
        <v>2.7773895806333812E-2</v>
      </c>
      <c r="BA22">
        <f t="shared" si="33"/>
        <v>-0.38532005085168392</v>
      </c>
      <c r="BB22" t="s">
        <v>253</v>
      </c>
      <c r="BC22">
        <v>0</v>
      </c>
      <c r="BD22">
        <f t="shared" si="34"/>
        <v>2.4463300000000001</v>
      </c>
      <c r="BE22">
        <f t="shared" si="35"/>
        <v>6.2271930732031244E-2</v>
      </c>
      <c r="BF22">
        <f t="shared" si="36"/>
        <v>-0.62686289244601678</v>
      </c>
      <c r="BG22">
        <f t="shared" si="37"/>
        <v>0.95353629705952625</v>
      </c>
      <c r="BH22">
        <f t="shared" si="38"/>
        <v>1.2040734310225745</v>
      </c>
      <c r="BI22">
        <f t="shared" si="39"/>
        <v>999.99222580645198</v>
      </c>
      <c r="BJ22">
        <f t="shared" si="40"/>
        <v>841.19376808991581</v>
      </c>
      <c r="BK22">
        <f t="shared" si="41"/>
        <v>0.84120030774392085</v>
      </c>
      <c r="BL22">
        <f t="shared" si="42"/>
        <v>0.19240061548784185</v>
      </c>
      <c r="BM22">
        <v>0.72208925085248299</v>
      </c>
      <c r="BN22">
        <v>0.5</v>
      </c>
      <c r="BO22" t="s">
        <v>254</v>
      </c>
      <c r="BP22">
        <v>1684927417.2451601</v>
      </c>
      <c r="BQ22">
        <v>400.00364516129002</v>
      </c>
      <c r="BR22">
        <v>403.84412903225802</v>
      </c>
      <c r="BS22">
        <v>17.0791161290323</v>
      </c>
      <c r="BT22">
        <v>15.819219354838699</v>
      </c>
      <c r="BU22">
        <v>499.99832258064498</v>
      </c>
      <c r="BV22">
        <v>95.480009677419304</v>
      </c>
      <c r="BW22">
        <v>0.19988522580645199</v>
      </c>
      <c r="BX22">
        <v>29.168316129032299</v>
      </c>
      <c r="BY22">
        <v>28.0062322580645</v>
      </c>
      <c r="BZ22">
        <v>999.9</v>
      </c>
      <c r="CA22">
        <v>10001.6129032258</v>
      </c>
      <c r="CB22">
        <v>0</v>
      </c>
      <c r="CC22">
        <v>70.3900096774194</v>
      </c>
      <c r="CD22">
        <v>999.99222580645198</v>
      </c>
      <c r="CE22">
        <v>0.95998964516129004</v>
      </c>
      <c r="CF22">
        <v>4.0010141935483801E-2</v>
      </c>
      <c r="CG22">
        <v>0</v>
      </c>
      <c r="CH22">
        <v>2.3118483870967701</v>
      </c>
      <c r="CI22">
        <v>0</v>
      </c>
      <c r="CJ22">
        <v>1619.2335483871</v>
      </c>
      <c r="CK22">
        <v>9334.2190322580609</v>
      </c>
      <c r="CL22">
        <v>38.733741935483899</v>
      </c>
      <c r="CM22">
        <v>41.256</v>
      </c>
      <c r="CN22">
        <v>39.752000000000002</v>
      </c>
      <c r="CO22">
        <v>40.018000000000001</v>
      </c>
      <c r="CP22">
        <v>38.858741935483899</v>
      </c>
      <c r="CQ22">
        <v>959.98354838709702</v>
      </c>
      <c r="CR22">
        <v>40.01</v>
      </c>
      <c r="CS22">
        <v>0</v>
      </c>
      <c r="CT22">
        <v>59.200000047683702</v>
      </c>
      <c r="CU22">
        <v>2.2939923076923101</v>
      </c>
      <c r="CV22">
        <v>5.8741874635075401E-2</v>
      </c>
      <c r="CW22">
        <v>1.4082051243727001</v>
      </c>
      <c r="CX22">
        <v>1619.23730769231</v>
      </c>
      <c r="CY22">
        <v>15</v>
      </c>
      <c r="CZ22">
        <v>1684927056.2</v>
      </c>
      <c r="DA22" t="s">
        <v>255</v>
      </c>
      <c r="DB22">
        <v>3</v>
      </c>
      <c r="DC22">
        <v>-3.7240000000000002</v>
      </c>
      <c r="DD22">
        <v>0.39500000000000002</v>
      </c>
      <c r="DE22">
        <v>403</v>
      </c>
      <c r="DF22">
        <v>16</v>
      </c>
      <c r="DG22">
        <v>1.17</v>
      </c>
      <c r="DH22">
        <v>0.15</v>
      </c>
      <c r="DI22">
        <v>-3.84634603773585</v>
      </c>
      <c r="DJ22">
        <v>-6.5530446599973702E-2</v>
      </c>
      <c r="DK22">
        <v>9.9101072330881695E-2</v>
      </c>
      <c r="DL22">
        <v>1</v>
      </c>
      <c r="DM22">
        <v>2.31436136363636</v>
      </c>
      <c r="DN22">
        <v>-0.212202962888974</v>
      </c>
      <c r="DO22">
        <v>0.17788665979916601</v>
      </c>
      <c r="DP22">
        <v>1</v>
      </c>
      <c r="DQ22">
        <v>1.26509698113208</v>
      </c>
      <c r="DR22">
        <v>-3.1383714964723697E-2</v>
      </c>
      <c r="DS22">
        <v>1.43922330448931E-2</v>
      </c>
      <c r="DT22">
        <v>1</v>
      </c>
      <c r="DU22">
        <v>3</v>
      </c>
      <c r="DV22">
        <v>3</v>
      </c>
      <c r="DW22" t="s">
        <v>260</v>
      </c>
      <c r="DX22">
        <v>100</v>
      </c>
      <c r="DY22">
        <v>100</v>
      </c>
      <c r="DZ22">
        <v>-3.7240000000000002</v>
      </c>
      <c r="EA22">
        <v>0.39500000000000002</v>
      </c>
      <c r="EB22">
        <v>2</v>
      </c>
      <c r="EC22">
        <v>514.93799999999999</v>
      </c>
      <c r="ED22">
        <v>420.45400000000001</v>
      </c>
      <c r="EE22">
        <v>28.331199999999999</v>
      </c>
      <c r="EF22">
        <v>29.934200000000001</v>
      </c>
      <c r="EG22">
        <v>30.0001</v>
      </c>
      <c r="EH22">
        <v>30.077400000000001</v>
      </c>
      <c r="EI22">
        <v>30.1081</v>
      </c>
      <c r="EJ22">
        <v>20.245200000000001</v>
      </c>
      <c r="EK22">
        <v>26.616900000000001</v>
      </c>
      <c r="EL22">
        <v>0</v>
      </c>
      <c r="EM22">
        <v>28.398299999999999</v>
      </c>
      <c r="EN22">
        <v>403.71699999999998</v>
      </c>
      <c r="EO22">
        <v>15.735900000000001</v>
      </c>
      <c r="EP22">
        <v>100.509</v>
      </c>
      <c r="EQ22">
        <v>90.345500000000001</v>
      </c>
    </row>
    <row r="23" spans="1:147" x14ac:dyDescent="0.3">
      <c r="A23">
        <v>7</v>
      </c>
      <c r="B23">
        <v>1684927485.2</v>
      </c>
      <c r="C23">
        <v>360</v>
      </c>
      <c r="D23" t="s">
        <v>273</v>
      </c>
      <c r="E23" t="s">
        <v>274</v>
      </c>
      <c r="F23">
        <v>1684927477.24839</v>
      </c>
      <c r="G23">
        <f t="shared" si="0"/>
        <v>8.7252619474305418E-3</v>
      </c>
      <c r="H23">
        <f t="shared" si="1"/>
        <v>24.707385723743936</v>
      </c>
      <c r="I23">
        <f t="shared" si="2"/>
        <v>399.909258064516</v>
      </c>
      <c r="J23">
        <f t="shared" si="3"/>
        <v>282.3437654345226</v>
      </c>
      <c r="K23">
        <f t="shared" si="4"/>
        <v>27.017893183948313</v>
      </c>
      <c r="L23">
        <f t="shared" si="5"/>
        <v>38.267909337508634</v>
      </c>
      <c r="M23">
        <f t="shared" si="6"/>
        <v>0.39788833340281221</v>
      </c>
      <c r="N23">
        <f t="shared" si="7"/>
        <v>3.3607248217072687</v>
      </c>
      <c r="O23">
        <f t="shared" si="8"/>
        <v>0.3734478774761178</v>
      </c>
      <c r="P23">
        <f t="shared" si="9"/>
        <v>0.23547559132082463</v>
      </c>
      <c r="Q23">
        <f t="shared" si="10"/>
        <v>161.84392230787256</v>
      </c>
      <c r="R23">
        <f t="shared" si="11"/>
        <v>27.929953294140493</v>
      </c>
      <c r="S23">
        <f t="shared" si="12"/>
        <v>27.994035483870999</v>
      </c>
      <c r="T23">
        <f t="shared" si="13"/>
        <v>3.7935203728915039</v>
      </c>
      <c r="U23">
        <f t="shared" si="14"/>
        <v>40.109351766700499</v>
      </c>
      <c r="V23">
        <f t="shared" si="15"/>
        <v>1.6210309814469677</v>
      </c>
      <c r="W23">
        <f t="shared" si="16"/>
        <v>4.0415287459040332</v>
      </c>
      <c r="X23">
        <f t="shared" si="17"/>
        <v>2.172489391444536</v>
      </c>
      <c r="Y23">
        <f t="shared" si="18"/>
        <v>-384.78405188168688</v>
      </c>
      <c r="Z23">
        <f t="shared" si="19"/>
        <v>197.61205495784884</v>
      </c>
      <c r="AA23">
        <f t="shared" si="20"/>
        <v>12.886209556243195</v>
      </c>
      <c r="AB23">
        <f t="shared" si="21"/>
        <v>-12.441865059722289</v>
      </c>
      <c r="AC23">
        <v>-3.9598865766953997E-2</v>
      </c>
      <c r="AD23">
        <v>4.4453195874576898E-2</v>
      </c>
      <c r="AE23">
        <v>3.3492730056898599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50146.303204123578</v>
      </c>
      <c r="AK23" t="s">
        <v>251</v>
      </c>
      <c r="AL23">
        <v>2.28656923076923</v>
      </c>
      <c r="AM23">
        <v>1.5037100000000001</v>
      </c>
      <c r="AN23">
        <f t="shared" si="25"/>
        <v>-0.78285923076922992</v>
      </c>
      <c r="AO23">
        <f t="shared" si="26"/>
        <v>-0.52061849077895994</v>
      </c>
      <c r="AP23">
        <v>-0.32069839130761502</v>
      </c>
      <c r="AQ23" t="s">
        <v>275</v>
      </c>
      <c r="AR23">
        <v>2.2321384615384599</v>
      </c>
      <c r="AS23">
        <v>1.8096000000000001</v>
      </c>
      <c r="AT23">
        <f t="shared" si="27"/>
        <v>-0.23349826566006837</v>
      </c>
      <c r="AU23">
        <v>0.5</v>
      </c>
      <c r="AV23">
        <f t="shared" si="28"/>
        <v>841.18179085105794</v>
      </c>
      <c r="AW23">
        <f t="shared" si="29"/>
        <v>24.707385723743936</v>
      </c>
      <c r="AX23">
        <f t="shared" si="30"/>
        <v>-98.207244634276194</v>
      </c>
      <c r="AY23">
        <f t="shared" si="31"/>
        <v>1</v>
      </c>
      <c r="AZ23">
        <f t="shared" si="32"/>
        <v>2.975347824603956E-2</v>
      </c>
      <c r="BA23">
        <f t="shared" si="33"/>
        <v>-0.16903735632183906</v>
      </c>
      <c r="BB23" t="s">
        <v>253</v>
      </c>
      <c r="BC23">
        <v>0</v>
      </c>
      <c r="BD23">
        <f t="shared" si="34"/>
        <v>1.8096000000000001</v>
      </c>
      <c r="BE23">
        <f t="shared" si="35"/>
        <v>-0.23349826566006837</v>
      </c>
      <c r="BF23">
        <f t="shared" si="36"/>
        <v>-0.2034235324630414</v>
      </c>
      <c r="BG23">
        <f t="shared" si="37"/>
        <v>0.88588201141824763</v>
      </c>
      <c r="BH23">
        <f t="shared" si="38"/>
        <v>0.39073435935530254</v>
      </c>
      <c r="BI23">
        <f t="shared" si="39"/>
        <v>999.977967741935</v>
      </c>
      <c r="BJ23">
        <f t="shared" si="40"/>
        <v>841.18179085105794</v>
      </c>
      <c r="BK23">
        <f t="shared" si="41"/>
        <v>0.8412003243936893</v>
      </c>
      <c r="BL23">
        <f t="shared" si="42"/>
        <v>0.19240064878737859</v>
      </c>
      <c r="BM23">
        <v>0.72208925085248299</v>
      </c>
      <c r="BN23">
        <v>0.5</v>
      </c>
      <c r="BO23" t="s">
        <v>254</v>
      </c>
      <c r="BP23">
        <v>1684927477.24839</v>
      </c>
      <c r="BQ23">
        <v>399.909258064516</v>
      </c>
      <c r="BR23">
        <v>403.98158064516099</v>
      </c>
      <c r="BS23">
        <v>16.940180645161298</v>
      </c>
      <c r="BT23">
        <v>15.701377419354801</v>
      </c>
      <c r="BU23">
        <v>499.97348387096798</v>
      </c>
      <c r="BV23">
        <v>95.491509677419401</v>
      </c>
      <c r="BW23">
        <v>0.199971741935484</v>
      </c>
      <c r="BX23">
        <v>29.084709677419401</v>
      </c>
      <c r="BY23">
        <v>27.994035483870999</v>
      </c>
      <c r="BZ23">
        <v>999.9</v>
      </c>
      <c r="CA23">
        <v>10000.322580645199</v>
      </c>
      <c r="CB23">
        <v>0</v>
      </c>
      <c r="CC23">
        <v>70.379654838709698</v>
      </c>
      <c r="CD23">
        <v>999.977967741935</v>
      </c>
      <c r="CE23">
        <v>0.95999061290322596</v>
      </c>
      <c r="CF23">
        <v>4.0009154838709697E-2</v>
      </c>
      <c r="CG23">
        <v>0</v>
      </c>
      <c r="CH23">
        <v>2.22788064516129</v>
      </c>
      <c r="CI23">
        <v>0</v>
      </c>
      <c r="CJ23">
        <v>1614.5148387096799</v>
      </c>
      <c r="CK23">
        <v>9334.0912903225799</v>
      </c>
      <c r="CL23">
        <v>38.936999999999998</v>
      </c>
      <c r="CM23">
        <v>41.423000000000002</v>
      </c>
      <c r="CN23">
        <v>39.936999999999998</v>
      </c>
      <c r="CO23">
        <v>40.161000000000001</v>
      </c>
      <c r="CP23">
        <v>39.006</v>
      </c>
      <c r="CQ23">
        <v>959.96967741935498</v>
      </c>
      <c r="CR23">
        <v>40.01</v>
      </c>
      <c r="CS23">
        <v>0</v>
      </c>
      <c r="CT23">
        <v>59.599999904632597</v>
      </c>
      <c r="CU23">
        <v>2.2321384615384599</v>
      </c>
      <c r="CV23">
        <v>1.08035470655817E-3</v>
      </c>
      <c r="CW23">
        <v>0.97914528621357499</v>
      </c>
      <c r="CX23">
        <v>1614.54923076923</v>
      </c>
      <c r="CY23">
        <v>15</v>
      </c>
      <c r="CZ23">
        <v>1684927056.2</v>
      </c>
      <c r="DA23" t="s">
        <v>255</v>
      </c>
      <c r="DB23">
        <v>3</v>
      </c>
      <c r="DC23">
        <v>-3.7240000000000002</v>
      </c>
      <c r="DD23">
        <v>0.39500000000000002</v>
      </c>
      <c r="DE23">
        <v>403</v>
      </c>
      <c r="DF23">
        <v>16</v>
      </c>
      <c r="DG23">
        <v>1.17</v>
      </c>
      <c r="DH23">
        <v>0.15</v>
      </c>
      <c r="DI23">
        <v>-3.8286194339622601</v>
      </c>
      <c r="DJ23">
        <v>-0.219397897148954</v>
      </c>
      <c r="DK23">
        <v>0.74733847057007496</v>
      </c>
      <c r="DL23">
        <v>1</v>
      </c>
      <c r="DM23">
        <v>2.2403636363636399</v>
      </c>
      <c r="DN23">
        <v>-0.24312076373313601</v>
      </c>
      <c r="DO23">
        <v>0.17518215337043899</v>
      </c>
      <c r="DP23">
        <v>1</v>
      </c>
      <c r="DQ23">
        <v>1.2435420754716999</v>
      </c>
      <c r="DR23">
        <v>-5.4440322126172502E-2</v>
      </c>
      <c r="DS23">
        <v>1.0020242221772E-2</v>
      </c>
      <c r="DT23">
        <v>1</v>
      </c>
      <c r="DU23">
        <v>3</v>
      </c>
      <c r="DV23">
        <v>3</v>
      </c>
      <c r="DW23" t="s">
        <v>260</v>
      </c>
      <c r="DX23">
        <v>100</v>
      </c>
      <c r="DY23">
        <v>100</v>
      </c>
      <c r="DZ23">
        <v>-3.7240000000000002</v>
      </c>
      <c r="EA23">
        <v>0.39500000000000002</v>
      </c>
      <c r="EB23">
        <v>2</v>
      </c>
      <c r="EC23">
        <v>515.27800000000002</v>
      </c>
      <c r="ED23">
        <v>420.56</v>
      </c>
      <c r="EE23">
        <v>28.276900000000001</v>
      </c>
      <c r="EF23">
        <v>29.926400000000001</v>
      </c>
      <c r="EG23">
        <v>30.000299999999999</v>
      </c>
      <c r="EH23">
        <v>30.072199999999999</v>
      </c>
      <c r="EI23">
        <v>30.105599999999999</v>
      </c>
      <c r="EJ23">
        <v>20.249199999999998</v>
      </c>
      <c r="EK23">
        <v>27.1843</v>
      </c>
      <c r="EL23">
        <v>0</v>
      </c>
      <c r="EM23">
        <v>28.275400000000001</v>
      </c>
      <c r="EN23">
        <v>404.01799999999997</v>
      </c>
      <c r="EO23">
        <v>15.686999999999999</v>
      </c>
      <c r="EP23">
        <v>100.50700000000001</v>
      </c>
      <c r="EQ23">
        <v>90.348500000000001</v>
      </c>
    </row>
    <row r="24" spans="1:147" x14ac:dyDescent="0.3">
      <c r="A24">
        <v>8</v>
      </c>
      <c r="B24">
        <v>1684927545.3</v>
      </c>
      <c r="C24">
        <v>420.09999990463302</v>
      </c>
      <c r="D24" t="s">
        <v>276</v>
      </c>
      <c r="E24" t="s">
        <v>277</v>
      </c>
      <c r="F24">
        <v>1684927537.2645199</v>
      </c>
      <c r="G24">
        <f t="shared" si="0"/>
        <v>8.8070376838352265E-3</v>
      </c>
      <c r="H24">
        <f t="shared" si="1"/>
        <v>23.363966911843733</v>
      </c>
      <c r="I24">
        <f t="shared" si="2"/>
        <v>400.029870967742</v>
      </c>
      <c r="J24">
        <f t="shared" si="3"/>
        <v>289.11425186133363</v>
      </c>
      <c r="K24">
        <f t="shared" si="4"/>
        <v>27.662893841656281</v>
      </c>
      <c r="L24">
        <f t="shared" si="5"/>
        <v>38.275469932141661</v>
      </c>
      <c r="M24">
        <f t="shared" si="6"/>
        <v>0.40238410653528495</v>
      </c>
      <c r="N24">
        <f t="shared" si="7"/>
        <v>3.3639861158910342</v>
      </c>
      <c r="O24">
        <f t="shared" si="8"/>
        <v>0.37742942364042303</v>
      </c>
      <c r="P24">
        <f t="shared" si="9"/>
        <v>0.23800638948958558</v>
      </c>
      <c r="Q24">
        <f t="shared" si="10"/>
        <v>161.84758183197999</v>
      </c>
      <c r="R24">
        <f t="shared" si="11"/>
        <v>27.859232101646288</v>
      </c>
      <c r="S24">
        <f t="shared" si="12"/>
        <v>27.980425806451599</v>
      </c>
      <c r="T24">
        <f t="shared" si="13"/>
        <v>3.7905115115667782</v>
      </c>
      <c r="U24">
        <f t="shared" si="14"/>
        <v>40.231695092517313</v>
      </c>
      <c r="V24">
        <f t="shared" si="15"/>
        <v>1.6209901766409807</v>
      </c>
      <c r="W24">
        <f t="shared" si="16"/>
        <v>4.0291371589323575</v>
      </c>
      <c r="X24">
        <f t="shared" si="17"/>
        <v>2.1695213349257978</v>
      </c>
      <c r="Y24">
        <f t="shared" si="18"/>
        <v>-388.39036185713348</v>
      </c>
      <c r="Z24">
        <f t="shared" si="19"/>
        <v>190.64364145780939</v>
      </c>
      <c r="AA24">
        <f t="shared" si="20"/>
        <v>12.415626308137126</v>
      </c>
      <c r="AB24">
        <f t="shared" si="21"/>
        <v>-23.483512259206975</v>
      </c>
      <c r="AC24">
        <v>-3.9647135339419298E-2</v>
      </c>
      <c r="AD24">
        <v>4.4507382698316E-2</v>
      </c>
      <c r="AE24">
        <v>3.3525203405277599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50213.53136438517</v>
      </c>
      <c r="AK24" t="s">
        <v>251</v>
      </c>
      <c r="AL24">
        <v>2.28656923076923</v>
      </c>
      <c r="AM24">
        <v>1.5037100000000001</v>
      </c>
      <c r="AN24">
        <f t="shared" si="25"/>
        <v>-0.78285923076922992</v>
      </c>
      <c r="AO24">
        <f t="shared" si="26"/>
        <v>-0.52061849077895994</v>
      </c>
      <c r="AP24">
        <v>-0.32069839130761502</v>
      </c>
      <c r="AQ24" t="s">
        <v>278</v>
      </c>
      <c r="AR24">
        <v>2.2660615384615399</v>
      </c>
      <c r="AS24">
        <v>1.4827999999999999</v>
      </c>
      <c r="AT24">
        <f t="shared" si="27"/>
        <v>-0.52823141250441052</v>
      </c>
      <c r="AU24">
        <v>0.5</v>
      </c>
      <c r="AV24">
        <f t="shared" si="28"/>
        <v>841.2008857154218</v>
      </c>
      <c r="AW24">
        <f t="shared" si="29"/>
        <v>23.363966911843733</v>
      </c>
      <c r="AX24">
        <f t="shared" si="30"/>
        <v>-222.17436603070922</v>
      </c>
      <c r="AY24">
        <f t="shared" si="31"/>
        <v>1</v>
      </c>
      <c r="AZ24">
        <f t="shared" si="32"/>
        <v>2.8155777894846235E-2</v>
      </c>
      <c r="BA24">
        <f t="shared" si="33"/>
        <v>1.4101699487456303E-2</v>
      </c>
      <c r="BB24" t="s">
        <v>253</v>
      </c>
      <c r="BC24">
        <v>0</v>
      </c>
      <c r="BD24">
        <f t="shared" si="34"/>
        <v>1.4827999999999999</v>
      </c>
      <c r="BE24">
        <f t="shared" si="35"/>
        <v>-0.52823141250441064</v>
      </c>
      <c r="BF24">
        <f t="shared" si="36"/>
        <v>1.3905606799183489E-2</v>
      </c>
      <c r="BG24">
        <f t="shared" si="37"/>
        <v>0.97448559670782164</v>
      </c>
      <c r="BH24">
        <f t="shared" si="38"/>
        <v>-2.6709782778513377E-2</v>
      </c>
      <c r="BI24">
        <f t="shared" si="39"/>
        <v>1000.00067741935</v>
      </c>
      <c r="BJ24">
        <f t="shared" si="40"/>
        <v>841.2008857154218</v>
      </c>
      <c r="BK24">
        <f t="shared" si="41"/>
        <v>0.84120031587005062</v>
      </c>
      <c r="BL24">
        <f t="shared" si="42"/>
        <v>0.19240063174010141</v>
      </c>
      <c r="BM24">
        <v>0.72208925085248299</v>
      </c>
      <c r="BN24">
        <v>0.5</v>
      </c>
      <c r="BO24" t="s">
        <v>254</v>
      </c>
      <c r="BP24">
        <v>1684927537.2645199</v>
      </c>
      <c r="BQ24">
        <v>400.029870967742</v>
      </c>
      <c r="BR24">
        <v>403.91283870967698</v>
      </c>
      <c r="BS24">
        <v>16.941516129032301</v>
      </c>
      <c r="BT24">
        <v>15.6911709677419</v>
      </c>
      <c r="BU24">
        <v>500.00019354838702</v>
      </c>
      <c r="BV24">
        <v>95.481632258064494</v>
      </c>
      <c r="BW24">
        <v>0.19989732258064499</v>
      </c>
      <c r="BX24">
        <v>29.0316193548387</v>
      </c>
      <c r="BY24">
        <v>27.980425806451599</v>
      </c>
      <c r="BZ24">
        <v>999.9</v>
      </c>
      <c r="CA24">
        <v>10013.5483870968</v>
      </c>
      <c r="CB24">
        <v>0</v>
      </c>
      <c r="CC24">
        <v>70.369299999999996</v>
      </c>
      <c r="CD24">
        <v>1000.00067741935</v>
      </c>
      <c r="CE24">
        <v>0.95999254838709702</v>
      </c>
      <c r="CF24">
        <v>4.0007180645161303E-2</v>
      </c>
      <c r="CG24">
        <v>0</v>
      </c>
      <c r="CH24">
        <v>2.2516967741935501</v>
      </c>
      <c r="CI24">
        <v>0</v>
      </c>
      <c r="CJ24">
        <v>1609.3877419354801</v>
      </c>
      <c r="CK24">
        <v>9334.3070967741896</v>
      </c>
      <c r="CL24">
        <v>39.110774193548401</v>
      </c>
      <c r="CM24">
        <v>41.5741935483871</v>
      </c>
      <c r="CN24">
        <v>40.125</v>
      </c>
      <c r="CO24">
        <v>40.304000000000002</v>
      </c>
      <c r="CP24">
        <v>39.174999999999997</v>
      </c>
      <c r="CQ24">
        <v>959.99225806451602</v>
      </c>
      <c r="CR24">
        <v>40.010645161290299</v>
      </c>
      <c r="CS24">
        <v>0</v>
      </c>
      <c r="CT24">
        <v>59.399999856948902</v>
      </c>
      <c r="CU24">
        <v>2.2660615384615399</v>
      </c>
      <c r="CV24">
        <v>-0.37450256122758002</v>
      </c>
      <c r="CW24">
        <v>-0.99247864466718005</v>
      </c>
      <c r="CX24">
        <v>1609.345</v>
      </c>
      <c r="CY24">
        <v>15</v>
      </c>
      <c r="CZ24">
        <v>1684927056.2</v>
      </c>
      <c r="DA24" t="s">
        <v>255</v>
      </c>
      <c r="DB24">
        <v>3</v>
      </c>
      <c r="DC24">
        <v>-3.7240000000000002</v>
      </c>
      <c r="DD24">
        <v>0.39500000000000002</v>
      </c>
      <c r="DE24">
        <v>403</v>
      </c>
      <c r="DF24">
        <v>16</v>
      </c>
      <c r="DG24">
        <v>1.17</v>
      </c>
      <c r="DH24">
        <v>0.15</v>
      </c>
      <c r="DI24">
        <v>-3.9017300000000001</v>
      </c>
      <c r="DJ24">
        <v>0.20628531437857101</v>
      </c>
      <c r="DK24">
        <v>0.10143107467356299</v>
      </c>
      <c r="DL24">
        <v>1</v>
      </c>
      <c r="DM24">
        <v>2.2609636363636398</v>
      </c>
      <c r="DN24">
        <v>5.2806427659551798E-2</v>
      </c>
      <c r="DO24">
        <v>0.16728126843312399</v>
      </c>
      <c r="DP24">
        <v>1</v>
      </c>
      <c r="DQ24">
        <v>1.2436018867924501</v>
      </c>
      <c r="DR24">
        <v>7.3039862737123304E-2</v>
      </c>
      <c r="DS24">
        <v>1.1868896096656201E-2</v>
      </c>
      <c r="DT24">
        <v>1</v>
      </c>
      <c r="DU24">
        <v>3</v>
      </c>
      <c r="DV24">
        <v>3</v>
      </c>
      <c r="DW24" t="s">
        <v>260</v>
      </c>
      <c r="DX24">
        <v>100</v>
      </c>
      <c r="DY24">
        <v>100</v>
      </c>
      <c r="DZ24">
        <v>-3.7240000000000002</v>
      </c>
      <c r="EA24">
        <v>0.39500000000000002</v>
      </c>
      <c r="EB24">
        <v>2</v>
      </c>
      <c r="EC24">
        <v>515.61599999999999</v>
      </c>
      <c r="ED24">
        <v>420.02600000000001</v>
      </c>
      <c r="EE24">
        <v>28.2774</v>
      </c>
      <c r="EF24">
        <v>29.9161</v>
      </c>
      <c r="EG24">
        <v>30.0001</v>
      </c>
      <c r="EH24">
        <v>30.0671</v>
      </c>
      <c r="EI24">
        <v>30.1004</v>
      </c>
      <c r="EJ24">
        <v>20.2422</v>
      </c>
      <c r="EK24">
        <v>27.457699999999999</v>
      </c>
      <c r="EL24">
        <v>0</v>
      </c>
      <c r="EM24">
        <v>28.278600000000001</v>
      </c>
      <c r="EN24">
        <v>403.92399999999998</v>
      </c>
      <c r="EO24">
        <v>15.651400000000001</v>
      </c>
      <c r="EP24">
        <v>100.51</v>
      </c>
      <c r="EQ24">
        <v>90.351299999999995</v>
      </c>
    </row>
    <row r="25" spans="1:147" x14ac:dyDescent="0.3">
      <c r="A25">
        <v>9</v>
      </c>
      <c r="B25">
        <v>1684927605.8</v>
      </c>
      <c r="C25">
        <v>480.59999990463302</v>
      </c>
      <c r="D25" t="s">
        <v>279</v>
      </c>
      <c r="E25" t="s">
        <v>280</v>
      </c>
      <c r="F25">
        <v>1684927597.7741899</v>
      </c>
      <c r="G25">
        <f t="shared" si="0"/>
        <v>8.8365651121774108E-3</v>
      </c>
      <c r="H25">
        <f t="shared" si="1"/>
        <v>23.716170921407954</v>
      </c>
      <c r="I25">
        <f t="shared" si="2"/>
        <v>399.99667741935502</v>
      </c>
      <c r="J25">
        <f t="shared" si="3"/>
        <v>287.90121862433307</v>
      </c>
      <c r="K25">
        <f t="shared" si="4"/>
        <v>27.54674204780131</v>
      </c>
      <c r="L25">
        <f t="shared" si="5"/>
        <v>38.272173162372589</v>
      </c>
      <c r="M25">
        <f t="shared" si="6"/>
        <v>0.40360681566498696</v>
      </c>
      <c r="N25">
        <f t="shared" si="7"/>
        <v>3.3624224097940139</v>
      </c>
      <c r="O25">
        <f t="shared" si="8"/>
        <v>0.37849442533282734</v>
      </c>
      <c r="P25">
        <f t="shared" si="9"/>
        <v>0.23868494302515034</v>
      </c>
      <c r="Q25">
        <f t="shared" si="10"/>
        <v>161.84972407815872</v>
      </c>
      <c r="R25">
        <f t="shared" si="11"/>
        <v>27.830529098758564</v>
      </c>
      <c r="S25">
        <f t="shared" si="12"/>
        <v>27.967980645161301</v>
      </c>
      <c r="T25">
        <f t="shared" si="13"/>
        <v>3.7877619270883578</v>
      </c>
      <c r="U25">
        <f t="shared" si="14"/>
        <v>40.18299580367664</v>
      </c>
      <c r="V25">
        <f t="shared" si="15"/>
        <v>1.617020463976427</v>
      </c>
      <c r="W25">
        <f t="shared" si="16"/>
        <v>4.0241411364069419</v>
      </c>
      <c r="X25">
        <f t="shared" si="17"/>
        <v>2.1707414631119306</v>
      </c>
      <c r="Y25">
        <f t="shared" si="18"/>
        <v>-389.69252144702381</v>
      </c>
      <c r="Z25">
        <f t="shared" si="19"/>
        <v>188.92354893679988</v>
      </c>
      <c r="AA25">
        <f t="shared" si="20"/>
        <v>12.30725155174254</v>
      </c>
      <c r="AB25">
        <f t="shared" si="21"/>
        <v>-26.611996880322664</v>
      </c>
      <c r="AC25">
        <v>-3.9623988943415997E-2</v>
      </c>
      <c r="AD25">
        <v>4.4481398841066701E-2</v>
      </c>
      <c r="AE25">
        <v>3.3509633282656099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50188.97697256782</v>
      </c>
      <c r="AK25" t="s">
        <v>251</v>
      </c>
      <c r="AL25">
        <v>2.28656923076923</v>
      </c>
      <c r="AM25">
        <v>1.5037100000000001</v>
      </c>
      <c r="AN25">
        <f t="shared" si="25"/>
        <v>-0.78285923076922992</v>
      </c>
      <c r="AO25">
        <f t="shared" si="26"/>
        <v>-0.52061849077895994</v>
      </c>
      <c r="AP25">
        <v>-0.32069839130761502</v>
      </c>
      <c r="AQ25" t="s">
        <v>281</v>
      </c>
      <c r="AR25">
        <v>2.3047961538461501</v>
      </c>
      <c r="AS25">
        <v>3.0541200000000002</v>
      </c>
      <c r="AT25">
        <f t="shared" si="27"/>
        <v>0.24534852794056883</v>
      </c>
      <c r="AU25">
        <v>0.5</v>
      </c>
      <c r="AV25">
        <f t="shared" si="28"/>
        <v>841.21230437431177</v>
      </c>
      <c r="AW25">
        <f t="shared" si="29"/>
        <v>23.716170921407954</v>
      </c>
      <c r="AX25">
        <f t="shared" si="30"/>
        <v>103.19510028186556</v>
      </c>
      <c r="AY25">
        <f t="shared" si="31"/>
        <v>1</v>
      </c>
      <c r="AZ25">
        <f t="shared" si="32"/>
        <v>2.8574081938321189E-2</v>
      </c>
      <c r="BA25">
        <f t="shared" si="33"/>
        <v>-0.50764541013450681</v>
      </c>
      <c r="BB25" t="s">
        <v>253</v>
      </c>
      <c r="BC25">
        <v>0</v>
      </c>
      <c r="BD25">
        <f t="shared" si="34"/>
        <v>3.0541200000000002</v>
      </c>
      <c r="BE25">
        <f t="shared" si="35"/>
        <v>0.2453485279405688</v>
      </c>
      <c r="BF25">
        <f t="shared" si="36"/>
        <v>-1.0310565202066888</v>
      </c>
      <c r="BG25">
        <f t="shared" si="37"/>
        <v>0.97625313685088622</v>
      </c>
      <c r="BH25">
        <f t="shared" si="38"/>
        <v>1.9804454479978248</v>
      </c>
      <c r="BI25">
        <f t="shared" si="39"/>
        <v>1000.01429032258</v>
      </c>
      <c r="BJ25">
        <f t="shared" si="40"/>
        <v>841.21230437431177</v>
      </c>
      <c r="BK25">
        <f t="shared" si="41"/>
        <v>0.84120028335090835</v>
      </c>
      <c r="BL25">
        <f t="shared" si="42"/>
        <v>0.19240056670181671</v>
      </c>
      <c r="BM25">
        <v>0.72208925085248299</v>
      </c>
      <c r="BN25">
        <v>0.5</v>
      </c>
      <c r="BO25" t="s">
        <v>254</v>
      </c>
      <c r="BP25">
        <v>1684927597.7741899</v>
      </c>
      <c r="BQ25">
        <v>399.99667741935502</v>
      </c>
      <c r="BR25">
        <v>403.93203225806502</v>
      </c>
      <c r="BS25">
        <v>16.900080645161299</v>
      </c>
      <c r="BT25">
        <v>15.645535483871001</v>
      </c>
      <c r="BU25">
        <v>500.01809677419402</v>
      </c>
      <c r="BV25">
        <v>95.481254838709702</v>
      </c>
      <c r="BW25">
        <v>0.199972838709677</v>
      </c>
      <c r="BX25">
        <v>29.010174193548401</v>
      </c>
      <c r="BY25">
        <v>27.967980645161301</v>
      </c>
      <c r="BZ25">
        <v>999.9</v>
      </c>
      <c r="CA25">
        <v>10007.7419354839</v>
      </c>
      <c r="CB25">
        <v>0</v>
      </c>
      <c r="CC25">
        <v>70.369299999999996</v>
      </c>
      <c r="CD25">
        <v>1000.01429032258</v>
      </c>
      <c r="CE25">
        <v>0.95999383870967703</v>
      </c>
      <c r="CF25">
        <v>4.0005864516129003E-2</v>
      </c>
      <c r="CG25">
        <v>0</v>
      </c>
      <c r="CH25">
        <v>2.2834354838709698</v>
      </c>
      <c r="CI25">
        <v>0</v>
      </c>
      <c r="CJ25">
        <v>1604.19129032258</v>
      </c>
      <c r="CK25">
        <v>9334.4387096774208</v>
      </c>
      <c r="CL25">
        <v>39.25</v>
      </c>
      <c r="CM25">
        <v>41.745935483871001</v>
      </c>
      <c r="CN25">
        <v>40.308</v>
      </c>
      <c r="CO25">
        <v>40.436999999999998</v>
      </c>
      <c r="CP25">
        <v>39.311999999999998</v>
      </c>
      <c r="CQ25">
        <v>960.00387096774205</v>
      </c>
      <c r="CR25">
        <v>40.01</v>
      </c>
      <c r="CS25">
        <v>0</v>
      </c>
      <c r="CT25">
        <v>59.799999952316298</v>
      </c>
      <c r="CU25">
        <v>2.3047961538461501</v>
      </c>
      <c r="CV25">
        <v>6.9726498995413305E-2</v>
      </c>
      <c r="CW25">
        <v>-0.58735041991793702</v>
      </c>
      <c r="CX25">
        <v>1604.16461538462</v>
      </c>
      <c r="CY25">
        <v>15</v>
      </c>
      <c r="CZ25">
        <v>1684927056.2</v>
      </c>
      <c r="DA25" t="s">
        <v>255</v>
      </c>
      <c r="DB25">
        <v>3</v>
      </c>
      <c r="DC25">
        <v>-3.7240000000000002</v>
      </c>
      <c r="DD25">
        <v>0.39500000000000002</v>
      </c>
      <c r="DE25">
        <v>403</v>
      </c>
      <c r="DF25">
        <v>16</v>
      </c>
      <c r="DG25">
        <v>1.17</v>
      </c>
      <c r="DH25">
        <v>0.15</v>
      </c>
      <c r="DI25">
        <v>-3.94946132075472</v>
      </c>
      <c r="DJ25">
        <v>3.97065816515869E-2</v>
      </c>
      <c r="DK25">
        <v>8.9394945871185599E-2</v>
      </c>
      <c r="DL25">
        <v>1</v>
      </c>
      <c r="DM25">
        <v>2.30145</v>
      </c>
      <c r="DN25">
        <v>0.108513565035413</v>
      </c>
      <c r="DO25">
        <v>0.190641869745342</v>
      </c>
      <c r="DP25">
        <v>1</v>
      </c>
      <c r="DQ25">
        <v>1.2543301886792499</v>
      </c>
      <c r="DR25">
        <v>2.5193754130032502E-4</v>
      </c>
      <c r="DS25">
        <v>2.7119800540300501E-3</v>
      </c>
      <c r="DT25">
        <v>1</v>
      </c>
      <c r="DU25">
        <v>3</v>
      </c>
      <c r="DV25">
        <v>3</v>
      </c>
      <c r="DW25" t="s">
        <v>260</v>
      </c>
      <c r="DX25">
        <v>100</v>
      </c>
      <c r="DY25">
        <v>100</v>
      </c>
      <c r="DZ25">
        <v>-3.7240000000000002</v>
      </c>
      <c r="EA25">
        <v>0.39500000000000002</v>
      </c>
      <c r="EB25">
        <v>2</v>
      </c>
      <c r="EC25">
        <v>515.21500000000003</v>
      </c>
      <c r="ED25">
        <v>420.50400000000002</v>
      </c>
      <c r="EE25">
        <v>28.3748</v>
      </c>
      <c r="EF25">
        <v>29.908300000000001</v>
      </c>
      <c r="EG25">
        <v>30</v>
      </c>
      <c r="EH25">
        <v>30.064499999999999</v>
      </c>
      <c r="EI25">
        <v>30.097799999999999</v>
      </c>
      <c r="EJ25">
        <v>20.246200000000002</v>
      </c>
      <c r="EK25">
        <v>27.7319</v>
      </c>
      <c r="EL25">
        <v>0</v>
      </c>
      <c r="EM25">
        <v>28.380199999999999</v>
      </c>
      <c r="EN25">
        <v>403.98200000000003</v>
      </c>
      <c r="EO25">
        <v>15.613899999999999</v>
      </c>
      <c r="EP25">
        <v>100.51</v>
      </c>
      <c r="EQ25">
        <v>90.354900000000001</v>
      </c>
    </row>
    <row r="26" spans="1:147" x14ac:dyDescent="0.3">
      <c r="A26">
        <v>10</v>
      </c>
      <c r="B26">
        <v>1684927665.8</v>
      </c>
      <c r="C26">
        <v>540.59999990463302</v>
      </c>
      <c r="D26" t="s">
        <v>282</v>
      </c>
      <c r="E26" t="s">
        <v>283</v>
      </c>
      <c r="F26">
        <v>1684927657.8</v>
      </c>
      <c r="G26">
        <f t="shared" si="0"/>
        <v>9.0421390101831853E-3</v>
      </c>
      <c r="H26">
        <f t="shared" si="1"/>
        <v>23.730874405905233</v>
      </c>
      <c r="I26">
        <f t="shared" si="2"/>
        <v>400.01151612903197</v>
      </c>
      <c r="J26">
        <f t="shared" si="3"/>
        <v>290.0366790115844</v>
      </c>
      <c r="K26">
        <f t="shared" si="4"/>
        <v>27.75063776198856</v>
      </c>
      <c r="L26">
        <f t="shared" si="5"/>
        <v>38.273002995863294</v>
      </c>
      <c r="M26">
        <f t="shared" si="6"/>
        <v>0.41338719038040406</v>
      </c>
      <c r="N26">
        <f t="shared" si="7"/>
        <v>3.3625530240532138</v>
      </c>
      <c r="O26">
        <f t="shared" si="8"/>
        <v>0.38708647846527966</v>
      </c>
      <c r="P26">
        <f t="shared" si="9"/>
        <v>0.24415248944014195</v>
      </c>
      <c r="Q26">
        <f t="shared" si="10"/>
        <v>161.84888205080671</v>
      </c>
      <c r="R26">
        <f t="shared" si="11"/>
        <v>27.79659620719838</v>
      </c>
      <c r="S26">
        <f t="shared" si="12"/>
        <v>27.964241935483901</v>
      </c>
      <c r="T26">
        <f t="shared" si="13"/>
        <v>3.7869362514082865</v>
      </c>
      <c r="U26">
        <f t="shared" si="14"/>
        <v>40.102720948378071</v>
      </c>
      <c r="V26">
        <f t="shared" si="15"/>
        <v>1.6150001532700586</v>
      </c>
      <c r="W26">
        <f t="shared" si="16"/>
        <v>4.0271585445510185</v>
      </c>
      <c r="X26">
        <f t="shared" si="17"/>
        <v>2.1719360981382279</v>
      </c>
      <c r="Y26">
        <f t="shared" si="18"/>
        <v>-398.75833034907845</v>
      </c>
      <c r="Z26">
        <f t="shared" si="19"/>
        <v>191.95712687418049</v>
      </c>
      <c r="AA26">
        <f t="shared" si="20"/>
        <v>12.504960049581152</v>
      </c>
      <c r="AB26">
        <f t="shared" si="21"/>
        <v>-32.447361374510109</v>
      </c>
      <c r="AC26">
        <v>-3.9625922162331198E-2</v>
      </c>
      <c r="AD26">
        <v>4.44835690486583E-2</v>
      </c>
      <c r="AE26">
        <v>3.3510933834464902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50189.139892573708</v>
      </c>
      <c r="AK26" t="s">
        <v>251</v>
      </c>
      <c r="AL26">
        <v>2.28656923076923</v>
      </c>
      <c r="AM26">
        <v>1.5037100000000001</v>
      </c>
      <c r="AN26">
        <f t="shared" si="25"/>
        <v>-0.78285923076922992</v>
      </c>
      <c r="AO26">
        <f t="shared" si="26"/>
        <v>-0.52061849077895994</v>
      </c>
      <c r="AP26">
        <v>-0.32069839130761502</v>
      </c>
      <c r="AQ26" t="s">
        <v>284</v>
      </c>
      <c r="AR26">
        <v>2.2165615384615398</v>
      </c>
      <c r="AS26">
        <v>1.85677</v>
      </c>
      <c r="AT26">
        <f t="shared" si="27"/>
        <v>-0.19377280894324</v>
      </c>
      <c r="AU26">
        <v>0.5</v>
      </c>
      <c r="AV26">
        <f t="shared" si="28"/>
        <v>841.21044290322334</v>
      </c>
      <c r="AW26">
        <f t="shared" si="29"/>
        <v>23.730874405905233</v>
      </c>
      <c r="AX26">
        <f t="shared" si="30"/>
        <v>-81.501855216872301</v>
      </c>
      <c r="AY26">
        <f t="shared" si="31"/>
        <v>1</v>
      </c>
      <c r="AZ26">
        <f t="shared" si="32"/>
        <v>2.8591624129397371E-2</v>
      </c>
      <c r="BA26">
        <f t="shared" si="33"/>
        <v>-0.19014740651777007</v>
      </c>
      <c r="BB26" t="s">
        <v>253</v>
      </c>
      <c r="BC26">
        <v>0</v>
      </c>
      <c r="BD26">
        <f t="shared" si="34"/>
        <v>1.85677</v>
      </c>
      <c r="BE26">
        <f t="shared" si="35"/>
        <v>-0.19377280894324</v>
      </c>
      <c r="BF26">
        <f t="shared" si="36"/>
        <v>-0.23479261293733492</v>
      </c>
      <c r="BG26">
        <f t="shared" si="37"/>
        <v>0.83711536155522082</v>
      </c>
      <c r="BH26">
        <f t="shared" si="38"/>
        <v>0.45098784829181432</v>
      </c>
      <c r="BI26">
        <f t="shared" si="39"/>
        <v>1000.0124193548399</v>
      </c>
      <c r="BJ26">
        <f t="shared" si="40"/>
        <v>841.21044290322334</v>
      </c>
      <c r="BK26">
        <f t="shared" si="41"/>
        <v>0.8411999957419849</v>
      </c>
      <c r="BL26">
        <f t="shared" si="42"/>
        <v>0.19239999148396988</v>
      </c>
      <c r="BM26">
        <v>0.72208925085248299</v>
      </c>
      <c r="BN26">
        <v>0.5</v>
      </c>
      <c r="BO26" t="s">
        <v>254</v>
      </c>
      <c r="BP26">
        <v>1684927657.8</v>
      </c>
      <c r="BQ26">
        <v>400.01151612903197</v>
      </c>
      <c r="BR26">
        <v>403.961096774194</v>
      </c>
      <c r="BS26">
        <v>16.879225806451601</v>
      </c>
      <c r="BT26">
        <v>15.5954</v>
      </c>
      <c r="BU26">
        <v>499.99174193548401</v>
      </c>
      <c r="BV26">
        <v>95.479758064516105</v>
      </c>
      <c r="BW26">
        <v>0.199994774193548</v>
      </c>
      <c r="BX26">
        <v>29.023129032258101</v>
      </c>
      <c r="BY26">
        <v>27.964241935483901</v>
      </c>
      <c r="BZ26">
        <v>999.9</v>
      </c>
      <c r="CA26">
        <v>10008.3870967742</v>
      </c>
      <c r="CB26">
        <v>0</v>
      </c>
      <c r="CC26">
        <v>70.315799999999996</v>
      </c>
      <c r="CD26">
        <v>1000.0124193548399</v>
      </c>
      <c r="CE26">
        <v>0.95999641935483904</v>
      </c>
      <c r="CF26">
        <v>4.00032322580645E-2</v>
      </c>
      <c r="CG26">
        <v>0</v>
      </c>
      <c r="CH26">
        <v>2.2024419354838698</v>
      </c>
      <c r="CI26">
        <v>0</v>
      </c>
      <c r="CJ26">
        <v>1599.32096774194</v>
      </c>
      <c r="CK26">
        <v>9334.43</v>
      </c>
      <c r="CL26">
        <v>39.393000000000001</v>
      </c>
      <c r="CM26">
        <v>41.875</v>
      </c>
      <c r="CN26">
        <v>40.439032258064501</v>
      </c>
      <c r="CO26">
        <v>40.549999999999997</v>
      </c>
      <c r="CP26">
        <v>39.436999999999998</v>
      </c>
      <c r="CQ26">
        <v>960.01129032258098</v>
      </c>
      <c r="CR26">
        <v>40.000322580645197</v>
      </c>
      <c r="CS26">
        <v>0</v>
      </c>
      <c r="CT26">
        <v>59.199999809265101</v>
      </c>
      <c r="CU26">
        <v>2.2165615384615398</v>
      </c>
      <c r="CV26">
        <v>0.34588034849877702</v>
      </c>
      <c r="CW26">
        <v>-0.533675217902432</v>
      </c>
      <c r="CX26">
        <v>1599.30576923077</v>
      </c>
      <c r="CY26">
        <v>15</v>
      </c>
      <c r="CZ26">
        <v>1684927056.2</v>
      </c>
      <c r="DA26" t="s">
        <v>255</v>
      </c>
      <c r="DB26">
        <v>3</v>
      </c>
      <c r="DC26">
        <v>-3.7240000000000002</v>
      </c>
      <c r="DD26">
        <v>0.39500000000000002</v>
      </c>
      <c r="DE26">
        <v>403</v>
      </c>
      <c r="DF26">
        <v>16</v>
      </c>
      <c r="DG26">
        <v>1.17</v>
      </c>
      <c r="DH26">
        <v>0.15</v>
      </c>
      <c r="DI26">
        <v>-3.9776503773584899</v>
      </c>
      <c r="DJ26">
        <v>0.287744363812237</v>
      </c>
      <c r="DK26">
        <v>0.11023755207119799</v>
      </c>
      <c r="DL26">
        <v>1</v>
      </c>
      <c r="DM26">
        <v>2.27118181818182</v>
      </c>
      <c r="DN26">
        <v>-0.352550608512053</v>
      </c>
      <c r="DO26">
        <v>0.21700212113827899</v>
      </c>
      <c r="DP26">
        <v>1</v>
      </c>
      <c r="DQ26">
        <v>1.2835939622641499</v>
      </c>
      <c r="DR26">
        <v>3.3769714562145899E-3</v>
      </c>
      <c r="DS26">
        <v>2.9565905527633102E-3</v>
      </c>
      <c r="DT26">
        <v>1</v>
      </c>
      <c r="DU26">
        <v>3</v>
      </c>
      <c r="DV26">
        <v>3</v>
      </c>
      <c r="DW26" t="s">
        <v>260</v>
      </c>
      <c r="DX26">
        <v>100</v>
      </c>
      <c r="DY26">
        <v>100</v>
      </c>
      <c r="DZ26">
        <v>-3.7240000000000002</v>
      </c>
      <c r="EA26">
        <v>0.39500000000000002</v>
      </c>
      <c r="EB26">
        <v>2</v>
      </c>
      <c r="EC26">
        <v>515.702</v>
      </c>
      <c r="ED26">
        <v>420.21899999999999</v>
      </c>
      <c r="EE26">
        <v>28.4556</v>
      </c>
      <c r="EF26">
        <v>29.903199999999998</v>
      </c>
      <c r="EG26">
        <v>30.0001</v>
      </c>
      <c r="EH26">
        <v>30.061900000000001</v>
      </c>
      <c r="EI26">
        <v>30.092700000000001</v>
      </c>
      <c r="EJ26">
        <v>20.249500000000001</v>
      </c>
      <c r="EK26">
        <v>28.016200000000001</v>
      </c>
      <c r="EL26">
        <v>0</v>
      </c>
      <c r="EM26">
        <v>28.455200000000001</v>
      </c>
      <c r="EN26">
        <v>403.93299999999999</v>
      </c>
      <c r="EO26">
        <v>15.587199999999999</v>
      </c>
      <c r="EP26">
        <v>100.51</v>
      </c>
      <c r="EQ26">
        <v>90.357100000000003</v>
      </c>
    </row>
    <row r="27" spans="1:147" x14ac:dyDescent="0.3">
      <c r="A27">
        <v>11</v>
      </c>
      <c r="B27">
        <v>1684927725.8</v>
      </c>
      <c r="C27">
        <v>600.59999990463302</v>
      </c>
      <c r="D27" t="s">
        <v>285</v>
      </c>
      <c r="E27" t="s">
        <v>286</v>
      </c>
      <c r="F27">
        <v>1684927717.8</v>
      </c>
      <c r="G27">
        <f t="shared" si="0"/>
        <v>9.174894892963496E-3</v>
      </c>
      <c r="H27">
        <f t="shared" si="1"/>
        <v>24.000125201879591</v>
      </c>
      <c r="I27">
        <f t="shared" si="2"/>
        <v>400.00945161290298</v>
      </c>
      <c r="J27">
        <f t="shared" si="3"/>
        <v>290.4034396899396</v>
      </c>
      <c r="K27">
        <f t="shared" si="4"/>
        <v>27.786444240738092</v>
      </c>
      <c r="L27">
        <f t="shared" si="5"/>
        <v>38.273790196415497</v>
      </c>
      <c r="M27">
        <f t="shared" si="6"/>
        <v>0.42004614208580693</v>
      </c>
      <c r="N27">
        <f t="shared" si="7"/>
        <v>3.3618466450146016</v>
      </c>
      <c r="O27">
        <f t="shared" si="8"/>
        <v>0.39291580118056096</v>
      </c>
      <c r="P27">
        <f t="shared" si="9"/>
        <v>0.2478637583876282</v>
      </c>
      <c r="Q27">
        <f t="shared" si="10"/>
        <v>161.84846625518932</v>
      </c>
      <c r="R27">
        <f t="shared" si="11"/>
        <v>27.79751819499301</v>
      </c>
      <c r="S27">
        <f t="shared" si="12"/>
        <v>27.978880645161301</v>
      </c>
      <c r="T27">
        <f t="shared" si="13"/>
        <v>3.7901700351178897</v>
      </c>
      <c r="U27">
        <f t="shared" si="14"/>
        <v>40.130674694905935</v>
      </c>
      <c r="V27">
        <f t="shared" si="15"/>
        <v>1.619069618695459</v>
      </c>
      <c r="W27">
        <f t="shared" si="16"/>
        <v>4.0344938902833318</v>
      </c>
      <c r="X27">
        <f t="shared" si="17"/>
        <v>2.1711004164224308</v>
      </c>
      <c r="Y27">
        <f t="shared" si="18"/>
        <v>-404.6128647796902</v>
      </c>
      <c r="Z27">
        <f t="shared" si="19"/>
        <v>194.96520707923776</v>
      </c>
      <c r="AA27">
        <f t="shared" si="20"/>
        <v>12.706503680348296</v>
      </c>
      <c r="AB27">
        <f t="shared" si="21"/>
        <v>-35.092687764914814</v>
      </c>
      <c r="AC27">
        <v>-3.9615467426546501E-2</v>
      </c>
      <c r="AD27">
        <v>4.4471832691854798E-2</v>
      </c>
      <c r="AE27">
        <v>3.3503900278710099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50171.269894680423</v>
      </c>
      <c r="AK27" t="s">
        <v>251</v>
      </c>
      <c r="AL27">
        <v>2.28656923076923</v>
      </c>
      <c r="AM27">
        <v>1.5037100000000001</v>
      </c>
      <c r="AN27">
        <f t="shared" si="25"/>
        <v>-0.78285923076922992</v>
      </c>
      <c r="AO27">
        <f t="shared" si="26"/>
        <v>-0.52061849077895994</v>
      </c>
      <c r="AP27">
        <v>-0.32069839130761502</v>
      </c>
      <c r="AQ27" t="s">
        <v>287</v>
      </c>
      <c r="AR27">
        <v>2.2709115384615401</v>
      </c>
      <c r="AS27">
        <v>1.8151999999999999</v>
      </c>
      <c r="AT27">
        <f t="shared" si="27"/>
        <v>-0.25105307319388515</v>
      </c>
      <c r="AU27">
        <v>0.5</v>
      </c>
      <c r="AV27">
        <f t="shared" si="28"/>
        <v>841.2083461161252</v>
      </c>
      <c r="AW27">
        <f t="shared" si="29"/>
        <v>24.000125201879591</v>
      </c>
      <c r="AX27">
        <f t="shared" si="30"/>
        <v>-105.59397024439933</v>
      </c>
      <c r="AY27">
        <f t="shared" si="31"/>
        <v>1</v>
      </c>
      <c r="AZ27">
        <f t="shared" si="32"/>
        <v>2.8911771626466746E-2</v>
      </c>
      <c r="BA27">
        <f t="shared" si="33"/>
        <v>-0.1716009255178492</v>
      </c>
      <c r="BB27" t="s">
        <v>253</v>
      </c>
      <c r="BC27">
        <v>0</v>
      </c>
      <c r="BD27">
        <f t="shared" si="34"/>
        <v>1.8151999999999999</v>
      </c>
      <c r="BE27">
        <f t="shared" si="35"/>
        <v>-0.25105307319388509</v>
      </c>
      <c r="BF27">
        <f t="shared" si="36"/>
        <v>-0.20714765480046007</v>
      </c>
      <c r="BG27">
        <f t="shared" si="37"/>
        <v>0.96678253206697862</v>
      </c>
      <c r="BH27">
        <f t="shared" si="38"/>
        <v>0.3978876249487826</v>
      </c>
      <c r="BI27">
        <f t="shared" si="39"/>
        <v>1000.00993548387</v>
      </c>
      <c r="BJ27">
        <f t="shared" si="40"/>
        <v>841.2083461161252</v>
      </c>
      <c r="BK27">
        <f t="shared" si="41"/>
        <v>0.84119998838720911</v>
      </c>
      <c r="BL27">
        <f t="shared" si="42"/>
        <v>0.19239997677441831</v>
      </c>
      <c r="BM27">
        <v>0.72208925085248299</v>
      </c>
      <c r="BN27">
        <v>0.5</v>
      </c>
      <c r="BO27" t="s">
        <v>254</v>
      </c>
      <c r="BP27">
        <v>1684927717.8</v>
      </c>
      <c r="BQ27">
        <v>400.00945161290298</v>
      </c>
      <c r="BR27">
        <v>404.00538709677397</v>
      </c>
      <c r="BS27">
        <v>16.921322580645199</v>
      </c>
      <c r="BT27">
        <v>15.6187677419355</v>
      </c>
      <c r="BU27">
        <v>500.016387096774</v>
      </c>
      <c r="BV27">
        <v>95.482264516129007</v>
      </c>
      <c r="BW27">
        <v>0.19995009677419401</v>
      </c>
      <c r="BX27">
        <v>29.054587096774199</v>
      </c>
      <c r="BY27">
        <v>27.978880645161301</v>
      </c>
      <c r="BZ27">
        <v>999.9</v>
      </c>
      <c r="CA27">
        <v>10005.483870967701</v>
      </c>
      <c r="CB27">
        <v>0</v>
      </c>
      <c r="CC27">
        <v>70.315799999999996</v>
      </c>
      <c r="CD27">
        <v>1000.00993548387</v>
      </c>
      <c r="CE27">
        <v>0.95999835483870999</v>
      </c>
      <c r="CF27">
        <v>4.0001258064516099E-2</v>
      </c>
      <c r="CG27">
        <v>0</v>
      </c>
      <c r="CH27">
        <v>2.2324548387096801</v>
      </c>
      <c r="CI27">
        <v>0</v>
      </c>
      <c r="CJ27">
        <v>1595.03516129032</v>
      </c>
      <c r="CK27">
        <v>9334.41</v>
      </c>
      <c r="CL27">
        <v>39.545999999999999</v>
      </c>
      <c r="CM27">
        <v>42</v>
      </c>
      <c r="CN27">
        <v>40.608741935483899</v>
      </c>
      <c r="CO27">
        <v>40.655000000000001</v>
      </c>
      <c r="CP27">
        <v>39.561999999999998</v>
      </c>
      <c r="CQ27">
        <v>960.00967741935494</v>
      </c>
      <c r="CR27">
        <v>40</v>
      </c>
      <c r="CS27">
        <v>0</v>
      </c>
      <c r="CT27">
        <v>59.5</v>
      </c>
      <c r="CU27">
        <v>2.2709115384615401</v>
      </c>
      <c r="CV27">
        <v>-0.32372307855972798</v>
      </c>
      <c r="CW27">
        <v>1.33162392311245</v>
      </c>
      <c r="CX27">
        <v>1595.01576923077</v>
      </c>
      <c r="CY27">
        <v>15</v>
      </c>
      <c r="CZ27">
        <v>1684927056.2</v>
      </c>
      <c r="DA27" t="s">
        <v>255</v>
      </c>
      <c r="DB27">
        <v>3</v>
      </c>
      <c r="DC27">
        <v>-3.7240000000000002</v>
      </c>
      <c r="DD27">
        <v>0.39500000000000002</v>
      </c>
      <c r="DE27">
        <v>403</v>
      </c>
      <c r="DF27">
        <v>16</v>
      </c>
      <c r="DG27">
        <v>1.17</v>
      </c>
      <c r="DH27">
        <v>0.15</v>
      </c>
      <c r="DI27">
        <v>-4.0051894339622596</v>
      </c>
      <c r="DJ27">
        <v>0.108698403483334</v>
      </c>
      <c r="DK27">
        <v>8.5783116701367096E-2</v>
      </c>
      <c r="DL27">
        <v>1</v>
      </c>
      <c r="DM27">
        <v>2.2532999999999999</v>
      </c>
      <c r="DN27">
        <v>-0.121336398835105</v>
      </c>
      <c r="DO27">
        <v>0.192819233527628</v>
      </c>
      <c r="DP27">
        <v>1</v>
      </c>
      <c r="DQ27">
        <v>1.3008886792452801</v>
      </c>
      <c r="DR27">
        <v>1.6727721335269601E-2</v>
      </c>
      <c r="DS27">
        <v>3.3932819521151399E-3</v>
      </c>
      <c r="DT27">
        <v>1</v>
      </c>
      <c r="DU27">
        <v>3</v>
      </c>
      <c r="DV27">
        <v>3</v>
      </c>
      <c r="DW27" t="s">
        <v>260</v>
      </c>
      <c r="DX27">
        <v>100</v>
      </c>
      <c r="DY27">
        <v>100</v>
      </c>
      <c r="DZ27">
        <v>-3.7240000000000002</v>
      </c>
      <c r="EA27">
        <v>0.39500000000000002</v>
      </c>
      <c r="EB27">
        <v>2</v>
      </c>
      <c r="EC27">
        <v>514.91899999999998</v>
      </c>
      <c r="ED27">
        <v>420.46699999999998</v>
      </c>
      <c r="EE27">
        <v>28.482800000000001</v>
      </c>
      <c r="EF27">
        <v>29.900600000000001</v>
      </c>
      <c r="EG27">
        <v>30.000399999999999</v>
      </c>
      <c r="EH27">
        <v>30.0593</v>
      </c>
      <c r="EI27">
        <v>30.092700000000001</v>
      </c>
      <c r="EJ27">
        <v>20.246600000000001</v>
      </c>
      <c r="EK27">
        <v>28.016200000000001</v>
      </c>
      <c r="EL27">
        <v>0</v>
      </c>
      <c r="EM27">
        <v>28.493400000000001</v>
      </c>
      <c r="EN27">
        <v>404.01400000000001</v>
      </c>
      <c r="EO27">
        <v>15.5755</v>
      </c>
      <c r="EP27">
        <v>100.509</v>
      </c>
      <c r="EQ27">
        <v>90.356700000000004</v>
      </c>
    </row>
    <row r="28" spans="1:147" x14ac:dyDescent="0.3">
      <c r="A28">
        <v>12</v>
      </c>
      <c r="B28">
        <v>1684927785.8</v>
      </c>
      <c r="C28">
        <v>660.59999990463302</v>
      </c>
      <c r="D28" t="s">
        <v>288</v>
      </c>
      <c r="E28" t="s">
        <v>289</v>
      </c>
      <c r="F28">
        <v>1684927777.8</v>
      </c>
      <c r="G28">
        <f t="shared" si="0"/>
        <v>9.3587003358756009E-3</v>
      </c>
      <c r="H28">
        <f t="shared" si="1"/>
        <v>24.229104909827218</v>
      </c>
      <c r="I28">
        <f t="shared" si="2"/>
        <v>399.97335483871001</v>
      </c>
      <c r="J28">
        <f t="shared" si="3"/>
        <v>291.4574693580272</v>
      </c>
      <c r="K28">
        <f t="shared" si="4"/>
        <v>27.887717816195465</v>
      </c>
      <c r="L28">
        <f t="shared" si="5"/>
        <v>38.270915061150603</v>
      </c>
      <c r="M28">
        <f t="shared" si="6"/>
        <v>0.4294335573002786</v>
      </c>
      <c r="N28">
        <f t="shared" si="7"/>
        <v>3.3627494842018337</v>
      </c>
      <c r="O28">
        <f t="shared" si="8"/>
        <v>0.40112791442670864</v>
      </c>
      <c r="P28">
        <f t="shared" si="9"/>
        <v>0.25309245491102428</v>
      </c>
      <c r="Q28">
        <f t="shared" si="10"/>
        <v>161.84570111320332</v>
      </c>
      <c r="R28">
        <f t="shared" si="11"/>
        <v>27.778227447810739</v>
      </c>
      <c r="S28">
        <f t="shared" si="12"/>
        <v>27.975754838709701</v>
      </c>
      <c r="T28">
        <f t="shared" si="13"/>
        <v>3.789479322445485</v>
      </c>
      <c r="U28">
        <f t="shared" si="14"/>
        <v>40.10665836721288</v>
      </c>
      <c r="V28">
        <f t="shared" si="15"/>
        <v>1.6201938453665174</v>
      </c>
      <c r="W28">
        <f t="shared" si="16"/>
        <v>4.0397128839111236</v>
      </c>
      <c r="X28">
        <f t="shared" si="17"/>
        <v>2.1692854770789678</v>
      </c>
      <c r="Y28">
        <f t="shared" si="18"/>
        <v>-412.71868481211402</v>
      </c>
      <c r="Z28">
        <f t="shared" si="19"/>
        <v>199.63643219835089</v>
      </c>
      <c r="AA28">
        <f t="shared" si="20"/>
        <v>13.008695218245487</v>
      </c>
      <c r="AB28">
        <f t="shared" si="21"/>
        <v>-38.22785628231432</v>
      </c>
      <c r="AC28">
        <v>-3.9628830022640997E-2</v>
      </c>
      <c r="AD28">
        <v>4.4486833376598603E-2</v>
      </c>
      <c r="AE28">
        <v>3.3512890026548301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50183.815502888261</v>
      </c>
      <c r="AK28" t="s">
        <v>251</v>
      </c>
      <c r="AL28">
        <v>2.28656923076923</v>
      </c>
      <c r="AM28">
        <v>1.5037100000000001</v>
      </c>
      <c r="AN28">
        <f t="shared" si="25"/>
        <v>-0.78285923076922992</v>
      </c>
      <c r="AO28">
        <f t="shared" si="26"/>
        <v>-0.52061849077895994</v>
      </c>
      <c r="AP28">
        <v>-0.32069839130761502</v>
      </c>
      <c r="AQ28" t="s">
        <v>290</v>
      </c>
      <c r="AR28">
        <v>2.2919807692307699</v>
      </c>
      <c r="AS28">
        <v>1.548</v>
      </c>
      <c r="AT28">
        <f t="shared" si="27"/>
        <v>-0.48060773206122076</v>
      </c>
      <c r="AU28">
        <v>0.5</v>
      </c>
      <c r="AV28">
        <f t="shared" si="28"/>
        <v>841.1937948774198</v>
      </c>
      <c r="AW28">
        <f t="shared" si="29"/>
        <v>24.229104909827218</v>
      </c>
      <c r="AX28">
        <f t="shared" si="30"/>
        <v>-202.14212099000423</v>
      </c>
      <c r="AY28">
        <f t="shared" si="31"/>
        <v>1</v>
      </c>
      <c r="AZ28">
        <f t="shared" si="32"/>
        <v>2.9184479784129021E-2</v>
      </c>
      <c r="BA28">
        <f t="shared" si="33"/>
        <v>-2.8611111111111073E-2</v>
      </c>
      <c r="BB28" t="s">
        <v>253</v>
      </c>
      <c r="BC28">
        <v>0</v>
      </c>
      <c r="BD28">
        <f t="shared" si="34"/>
        <v>1.548</v>
      </c>
      <c r="BE28">
        <f t="shared" si="35"/>
        <v>-0.48060773206122082</v>
      </c>
      <c r="BF28">
        <f t="shared" si="36"/>
        <v>-2.9453817557906735E-2</v>
      </c>
      <c r="BG28">
        <f t="shared" si="37"/>
        <v>1.0073270564709331</v>
      </c>
      <c r="BH28">
        <f t="shared" si="38"/>
        <v>5.657466663129336E-2</v>
      </c>
      <c r="BI28">
        <f t="shared" si="39"/>
        <v>999.99261290322602</v>
      </c>
      <c r="BJ28">
        <f t="shared" si="40"/>
        <v>841.1937948774198</v>
      </c>
      <c r="BK28">
        <f t="shared" si="41"/>
        <v>0.84120000890329183</v>
      </c>
      <c r="BL28">
        <f t="shared" si="42"/>
        <v>0.19240001780658372</v>
      </c>
      <c r="BM28">
        <v>0.72208925085248299</v>
      </c>
      <c r="BN28">
        <v>0.5</v>
      </c>
      <c r="BO28" t="s">
        <v>254</v>
      </c>
      <c r="BP28">
        <v>1684927777.8</v>
      </c>
      <c r="BQ28">
        <v>399.97335483871001</v>
      </c>
      <c r="BR28">
        <v>404.01299999999998</v>
      </c>
      <c r="BS28">
        <v>16.9328161290323</v>
      </c>
      <c r="BT28">
        <v>15.604158064516101</v>
      </c>
      <c r="BU28">
        <v>500.00735483871</v>
      </c>
      <c r="BV28">
        <v>95.483687096774204</v>
      </c>
      <c r="BW28">
        <v>0.19997432258064499</v>
      </c>
      <c r="BX28">
        <v>29.0769387096774</v>
      </c>
      <c r="BY28">
        <v>27.975754838709701</v>
      </c>
      <c r="BZ28">
        <v>999.9</v>
      </c>
      <c r="CA28">
        <v>10008.7096774194</v>
      </c>
      <c r="CB28">
        <v>0</v>
      </c>
      <c r="CC28">
        <v>70.319251612903201</v>
      </c>
      <c r="CD28">
        <v>999.99261290322602</v>
      </c>
      <c r="CE28">
        <v>0.95999900000000005</v>
      </c>
      <c r="CF28">
        <v>4.0000599999999997E-2</v>
      </c>
      <c r="CG28">
        <v>0</v>
      </c>
      <c r="CH28">
        <v>2.2879451612903199</v>
      </c>
      <c r="CI28">
        <v>0</v>
      </c>
      <c r="CJ28">
        <v>1591.46258064516</v>
      </c>
      <c r="CK28">
        <v>9334.2545161290309</v>
      </c>
      <c r="CL28">
        <v>39.686999999999998</v>
      </c>
      <c r="CM28">
        <v>42.125</v>
      </c>
      <c r="CN28">
        <v>40.7398387096774</v>
      </c>
      <c r="CO28">
        <v>40.774000000000001</v>
      </c>
      <c r="CP28">
        <v>39.686999999999998</v>
      </c>
      <c r="CQ28">
        <v>959.99258064516096</v>
      </c>
      <c r="CR28">
        <v>40</v>
      </c>
      <c r="CS28">
        <v>0</v>
      </c>
      <c r="CT28">
        <v>59.399999856948902</v>
      </c>
      <c r="CU28">
        <v>2.2919807692307699</v>
      </c>
      <c r="CV28">
        <v>-0.45910085629637198</v>
      </c>
      <c r="CW28">
        <v>-0.72957265557098605</v>
      </c>
      <c r="CX28">
        <v>1591.4284615384599</v>
      </c>
      <c r="CY28">
        <v>15</v>
      </c>
      <c r="CZ28">
        <v>1684927056.2</v>
      </c>
      <c r="DA28" t="s">
        <v>255</v>
      </c>
      <c r="DB28">
        <v>3</v>
      </c>
      <c r="DC28">
        <v>-3.7240000000000002</v>
      </c>
      <c r="DD28">
        <v>0.39500000000000002</v>
      </c>
      <c r="DE28">
        <v>403</v>
      </c>
      <c r="DF28">
        <v>16</v>
      </c>
      <c r="DG28">
        <v>1.17</v>
      </c>
      <c r="DH28">
        <v>0.15</v>
      </c>
      <c r="DI28">
        <v>-4.0264124528301899</v>
      </c>
      <c r="DJ28">
        <v>9.15626511850976E-4</v>
      </c>
      <c r="DK28">
        <v>0.107369390193795</v>
      </c>
      <c r="DL28">
        <v>1</v>
      </c>
      <c r="DM28">
        <v>2.3016363636363599</v>
      </c>
      <c r="DN28">
        <v>-0.25272647060784498</v>
      </c>
      <c r="DO28">
        <v>0.186308687021041</v>
      </c>
      <c r="DP28">
        <v>1</v>
      </c>
      <c r="DQ28">
        <v>1.33165018867925</v>
      </c>
      <c r="DR28">
        <v>-2.7996516690856298E-2</v>
      </c>
      <c r="DS28">
        <v>5.2538670360340002E-3</v>
      </c>
      <c r="DT28">
        <v>1</v>
      </c>
      <c r="DU28">
        <v>3</v>
      </c>
      <c r="DV28">
        <v>3</v>
      </c>
      <c r="DW28" t="s">
        <v>260</v>
      </c>
      <c r="DX28">
        <v>100</v>
      </c>
      <c r="DY28">
        <v>100</v>
      </c>
      <c r="DZ28">
        <v>-3.7240000000000002</v>
      </c>
      <c r="EA28">
        <v>0.39500000000000002</v>
      </c>
      <c r="EB28">
        <v>2</v>
      </c>
      <c r="EC28">
        <v>515.55399999999997</v>
      </c>
      <c r="ED28">
        <v>420.46800000000002</v>
      </c>
      <c r="EE28">
        <v>28.5428</v>
      </c>
      <c r="EF28">
        <v>29.900600000000001</v>
      </c>
      <c r="EG28">
        <v>30.000299999999999</v>
      </c>
      <c r="EH28">
        <v>30.0593</v>
      </c>
      <c r="EI28">
        <v>30.092700000000001</v>
      </c>
      <c r="EJ28">
        <v>20.247199999999999</v>
      </c>
      <c r="EK28">
        <v>28.300599999999999</v>
      </c>
      <c r="EL28">
        <v>0</v>
      </c>
      <c r="EM28">
        <v>28.539300000000001</v>
      </c>
      <c r="EN28">
        <v>404.12700000000001</v>
      </c>
      <c r="EO28">
        <v>15.548299999999999</v>
      </c>
      <c r="EP28">
        <v>100.508</v>
      </c>
      <c r="EQ28">
        <v>90.357100000000003</v>
      </c>
    </row>
    <row r="29" spans="1:147" x14ac:dyDescent="0.3">
      <c r="A29">
        <v>13</v>
      </c>
      <c r="B29">
        <v>1684927845.8</v>
      </c>
      <c r="C29">
        <v>720.59999990463302</v>
      </c>
      <c r="D29" t="s">
        <v>291</v>
      </c>
      <c r="E29" t="s">
        <v>292</v>
      </c>
      <c r="F29">
        <v>1684927837.8</v>
      </c>
      <c r="G29">
        <f t="shared" si="0"/>
        <v>9.5723891978973241E-3</v>
      </c>
      <c r="H29">
        <f t="shared" si="1"/>
        <v>24.39469125539248</v>
      </c>
      <c r="I29">
        <f t="shared" si="2"/>
        <v>400.01109677419402</v>
      </c>
      <c r="J29">
        <f t="shared" si="3"/>
        <v>292.84286409775183</v>
      </c>
      <c r="K29">
        <f t="shared" si="4"/>
        <v>28.020268388721188</v>
      </c>
      <c r="L29">
        <f t="shared" si="5"/>
        <v>38.274513960286349</v>
      </c>
      <c r="M29">
        <f t="shared" si="6"/>
        <v>0.43932407203887491</v>
      </c>
      <c r="N29">
        <f t="shared" si="7"/>
        <v>3.3604189267333719</v>
      </c>
      <c r="O29">
        <f t="shared" si="8"/>
        <v>0.40972868651345651</v>
      </c>
      <c r="P29">
        <f t="shared" si="9"/>
        <v>0.25857312795706322</v>
      </c>
      <c r="Q29">
        <f t="shared" si="10"/>
        <v>161.84766460345412</v>
      </c>
      <c r="R29">
        <f t="shared" si="11"/>
        <v>27.761622953750006</v>
      </c>
      <c r="S29">
        <f t="shared" si="12"/>
        <v>27.967309677419401</v>
      </c>
      <c r="T29">
        <f t="shared" si="13"/>
        <v>3.787613735592716</v>
      </c>
      <c r="U29">
        <f t="shared" si="14"/>
        <v>39.909100745552585</v>
      </c>
      <c r="V29">
        <f t="shared" si="15"/>
        <v>1.6152943191163147</v>
      </c>
      <c r="W29">
        <f t="shared" si="16"/>
        <v>4.0474335150142942</v>
      </c>
      <c r="X29">
        <f t="shared" si="17"/>
        <v>2.1723194164764013</v>
      </c>
      <c r="Y29">
        <f t="shared" si="18"/>
        <v>-422.142363627272</v>
      </c>
      <c r="Z29">
        <f t="shared" si="19"/>
        <v>207.01007199699896</v>
      </c>
      <c r="AA29">
        <f t="shared" si="20"/>
        <v>13.500184690093729</v>
      </c>
      <c r="AB29">
        <f t="shared" si="21"/>
        <v>-39.784442336725192</v>
      </c>
      <c r="AC29">
        <v>-3.9594339275111599E-2</v>
      </c>
      <c r="AD29">
        <v>4.4448114490941298E-2</v>
      </c>
      <c r="AE29">
        <v>3.34896841975729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50136.446734936704</v>
      </c>
      <c r="AK29" t="s">
        <v>251</v>
      </c>
      <c r="AL29">
        <v>2.28656923076923</v>
      </c>
      <c r="AM29">
        <v>1.5037100000000001</v>
      </c>
      <c r="AN29">
        <f t="shared" si="25"/>
        <v>-0.78285923076922992</v>
      </c>
      <c r="AO29">
        <f t="shared" si="26"/>
        <v>-0.52061849077895994</v>
      </c>
      <c r="AP29">
        <v>-0.32069839130761502</v>
      </c>
      <c r="AQ29" t="s">
        <v>293</v>
      </c>
      <c r="AR29">
        <v>2.3455384615384598</v>
      </c>
      <c r="AS29">
        <v>1.554</v>
      </c>
      <c r="AT29">
        <f t="shared" si="27"/>
        <v>-0.50935550935550822</v>
      </c>
      <c r="AU29">
        <v>0.5</v>
      </c>
      <c r="AV29">
        <f t="shared" si="28"/>
        <v>841.20394935484637</v>
      </c>
      <c r="AW29">
        <f t="shared" si="29"/>
        <v>24.39469125539248</v>
      </c>
      <c r="AX29">
        <f t="shared" si="30"/>
        <v>-214.23593304775144</v>
      </c>
      <c r="AY29">
        <f t="shared" si="31"/>
        <v>1</v>
      </c>
      <c r="AZ29">
        <f t="shared" si="32"/>
        <v>2.9380971957698648E-2</v>
      </c>
      <c r="BA29">
        <f t="shared" si="33"/>
        <v>-3.2361647361647324E-2</v>
      </c>
      <c r="BB29" t="s">
        <v>253</v>
      </c>
      <c r="BC29">
        <v>0</v>
      </c>
      <c r="BD29">
        <f t="shared" si="34"/>
        <v>1.554</v>
      </c>
      <c r="BE29">
        <f t="shared" si="35"/>
        <v>-0.50935550935550822</v>
      </c>
      <c r="BF29">
        <f t="shared" si="36"/>
        <v>-3.3443948633712577E-2</v>
      </c>
      <c r="BG29">
        <f t="shared" si="37"/>
        <v>1.0804964613478367</v>
      </c>
      <c r="BH29">
        <f t="shared" si="38"/>
        <v>6.4238879767165136E-2</v>
      </c>
      <c r="BI29">
        <f t="shared" si="39"/>
        <v>1000.0046774193499</v>
      </c>
      <c r="BJ29">
        <f t="shared" si="40"/>
        <v>841.20394935484637</v>
      </c>
      <c r="BK29">
        <f t="shared" si="41"/>
        <v>0.84120001470962036</v>
      </c>
      <c r="BL29">
        <f t="shared" si="42"/>
        <v>0.19240002941924095</v>
      </c>
      <c r="BM29">
        <v>0.72208925085248299</v>
      </c>
      <c r="BN29">
        <v>0.5</v>
      </c>
      <c r="BO29" t="s">
        <v>254</v>
      </c>
      <c r="BP29">
        <v>1684927837.8</v>
      </c>
      <c r="BQ29">
        <v>400.01109677419402</v>
      </c>
      <c r="BR29">
        <v>404.08696774193498</v>
      </c>
      <c r="BS29">
        <v>16.881616129032299</v>
      </c>
      <c r="BT29">
        <v>15.5225774193548</v>
      </c>
      <c r="BU29">
        <v>500.017516129032</v>
      </c>
      <c r="BV29">
        <v>95.483674193548396</v>
      </c>
      <c r="BW29">
        <v>0.199956258064516</v>
      </c>
      <c r="BX29">
        <v>29.1099580645161</v>
      </c>
      <c r="BY29">
        <v>27.967309677419401</v>
      </c>
      <c r="BZ29">
        <v>999.9</v>
      </c>
      <c r="CA29">
        <v>10000</v>
      </c>
      <c r="CB29">
        <v>0</v>
      </c>
      <c r="CC29">
        <v>70.324429032258095</v>
      </c>
      <c r="CD29">
        <v>1000.0046774193499</v>
      </c>
      <c r="CE29">
        <v>0.96000006451612896</v>
      </c>
      <c r="CF29">
        <v>3.9999612903225797E-2</v>
      </c>
      <c r="CG29">
        <v>0</v>
      </c>
      <c r="CH29">
        <v>2.3694935483871</v>
      </c>
      <c r="CI29">
        <v>0</v>
      </c>
      <c r="CJ29">
        <v>1587.62516129032</v>
      </c>
      <c r="CK29">
        <v>9334.3641935483793</v>
      </c>
      <c r="CL29">
        <v>39.811999999999998</v>
      </c>
      <c r="CM29">
        <v>42.245935483871001</v>
      </c>
      <c r="CN29">
        <v>40.870935483871001</v>
      </c>
      <c r="CO29">
        <v>40.875</v>
      </c>
      <c r="CP29">
        <v>39.811999999999998</v>
      </c>
      <c r="CQ29">
        <v>960.00322580645104</v>
      </c>
      <c r="CR29">
        <v>40.000645161290301</v>
      </c>
      <c r="CS29">
        <v>0</v>
      </c>
      <c r="CT29">
        <v>59.399999856948902</v>
      </c>
      <c r="CU29">
        <v>2.3455384615384598</v>
      </c>
      <c r="CV29">
        <v>0.48084784734465702</v>
      </c>
      <c r="CW29">
        <v>-1.0933333282189099</v>
      </c>
      <c r="CX29">
        <v>1587.63461538462</v>
      </c>
      <c r="CY29">
        <v>15</v>
      </c>
      <c r="CZ29">
        <v>1684927056.2</v>
      </c>
      <c r="DA29" t="s">
        <v>255</v>
      </c>
      <c r="DB29">
        <v>3</v>
      </c>
      <c r="DC29">
        <v>-3.7240000000000002</v>
      </c>
      <c r="DD29">
        <v>0.39500000000000002</v>
      </c>
      <c r="DE29">
        <v>403</v>
      </c>
      <c r="DF29">
        <v>16</v>
      </c>
      <c r="DG29">
        <v>1.17</v>
      </c>
      <c r="DH29">
        <v>0.15</v>
      </c>
      <c r="DI29">
        <v>-4.07031264150943</v>
      </c>
      <c r="DJ29">
        <v>5.8505370101617001E-2</v>
      </c>
      <c r="DK29">
        <v>0.120569663494955</v>
      </c>
      <c r="DL29">
        <v>1</v>
      </c>
      <c r="DM29">
        <v>2.3146772727272702</v>
      </c>
      <c r="DN29">
        <v>0.29575590319536099</v>
      </c>
      <c r="DO29">
        <v>0.18315291284462601</v>
      </c>
      <c r="DP29">
        <v>1</v>
      </c>
      <c r="DQ29">
        <v>1.36013433962264</v>
      </c>
      <c r="DR29">
        <v>-1.2847024673440999E-2</v>
      </c>
      <c r="DS29">
        <v>3.0858046927240098E-3</v>
      </c>
      <c r="DT29">
        <v>1</v>
      </c>
      <c r="DU29">
        <v>3</v>
      </c>
      <c r="DV29">
        <v>3</v>
      </c>
      <c r="DW29" t="s">
        <v>260</v>
      </c>
      <c r="DX29">
        <v>100</v>
      </c>
      <c r="DY29">
        <v>100</v>
      </c>
      <c r="DZ29">
        <v>-3.7240000000000002</v>
      </c>
      <c r="EA29">
        <v>0.39500000000000002</v>
      </c>
      <c r="EB29">
        <v>2</v>
      </c>
      <c r="EC29">
        <v>515.32100000000003</v>
      </c>
      <c r="ED29">
        <v>419.98899999999998</v>
      </c>
      <c r="EE29">
        <v>28.603400000000001</v>
      </c>
      <c r="EF29">
        <v>29.903199999999998</v>
      </c>
      <c r="EG29">
        <v>30.000299999999999</v>
      </c>
      <c r="EH29">
        <v>30.061900000000001</v>
      </c>
      <c r="EI29">
        <v>30.095300000000002</v>
      </c>
      <c r="EJ29">
        <v>20.243200000000002</v>
      </c>
      <c r="EK29">
        <v>28.851700000000001</v>
      </c>
      <c r="EL29">
        <v>0</v>
      </c>
      <c r="EM29">
        <v>28.6035</v>
      </c>
      <c r="EN29">
        <v>404.05</v>
      </c>
      <c r="EO29">
        <v>15.5061</v>
      </c>
      <c r="EP29">
        <v>100.508</v>
      </c>
      <c r="EQ29">
        <v>90.358500000000006</v>
      </c>
    </row>
    <row r="30" spans="1:147" x14ac:dyDescent="0.3">
      <c r="A30">
        <v>14</v>
      </c>
      <c r="B30">
        <v>1684927905.8</v>
      </c>
      <c r="C30">
        <v>780.59999990463302</v>
      </c>
      <c r="D30" t="s">
        <v>294</v>
      </c>
      <c r="E30" t="s">
        <v>295</v>
      </c>
      <c r="F30">
        <v>1684927897.8</v>
      </c>
      <c r="G30">
        <f t="shared" si="0"/>
        <v>9.525256290548359E-3</v>
      </c>
      <c r="H30">
        <f t="shared" si="1"/>
        <v>24.237589582093939</v>
      </c>
      <c r="I30">
        <f t="shared" si="2"/>
        <v>400.03990322580597</v>
      </c>
      <c r="J30">
        <f t="shared" si="3"/>
        <v>293.24626451583686</v>
      </c>
      <c r="K30">
        <f t="shared" si="4"/>
        <v>28.058518175977593</v>
      </c>
      <c r="L30">
        <f t="shared" si="5"/>
        <v>38.276794128340583</v>
      </c>
      <c r="M30">
        <f t="shared" si="6"/>
        <v>0.43806194111724783</v>
      </c>
      <c r="N30">
        <f t="shared" si="7"/>
        <v>3.3609037147581122</v>
      </c>
      <c r="O30">
        <f t="shared" si="8"/>
        <v>0.4086341919624375</v>
      </c>
      <c r="P30">
        <f t="shared" si="9"/>
        <v>0.25787541402256542</v>
      </c>
      <c r="Q30">
        <f t="shared" si="10"/>
        <v>161.84688060680745</v>
      </c>
      <c r="R30">
        <f t="shared" si="11"/>
        <v>27.807711802619433</v>
      </c>
      <c r="S30">
        <f t="shared" si="12"/>
        <v>27.9923258064516</v>
      </c>
      <c r="T30">
        <f t="shared" si="13"/>
        <v>3.7931422787516</v>
      </c>
      <c r="U30">
        <f t="shared" si="14"/>
        <v>40.090791268112625</v>
      </c>
      <c r="V30">
        <f t="shared" si="15"/>
        <v>1.6259455961436116</v>
      </c>
      <c r="W30">
        <f t="shared" si="16"/>
        <v>4.0556585308328765</v>
      </c>
      <c r="X30">
        <f t="shared" si="17"/>
        <v>2.1671966826079885</v>
      </c>
      <c r="Y30">
        <f t="shared" si="18"/>
        <v>-420.06380241318266</v>
      </c>
      <c r="Z30">
        <f t="shared" si="19"/>
        <v>208.86998584665207</v>
      </c>
      <c r="AA30">
        <f t="shared" si="20"/>
        <v>13.623589600202299</v>
      </c>
      <c r="AB30">
        <f t="shared" si="21"/>
        <v>-35.723346359520832</v>
      </c>
      <c r="AC30">
        <v>-3.9601513021195599E-2</v>
      </c>
      <c r="AD30">
        <v>4.4456167649375301E-2</v>
      </c>
      <c r="AE30">
        <v>3.3494511331665402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50139.305626893845</v>
      </c>
      <c r="AK30" t="s">
        <v>251</v>
      </c>
      <c r="AL30">
        <v>2.28656923076923</v>
      </c>
      <c r="AM30">
        <v>1.5037100000000001</v>
      </c>
      <c r="AN30">
        <f t="shared" si="25"/>
        <v>-0.78285923076922992</v>
      </c>
      <c r="AO30">
        <f t="shared" si="26"/>
        <v>-0.52061849077895994</v>
      </c>
      <c r="AP30">
        <v>-0.32069839130761502</v>
      </c>
      <c r="AQ30" t="s">
        <v>296</v>
      </c>
      <c r="AR30">
        <v>2.2497076923076902</v>
      </c>
      <c r="AS30">
        <v>1.4112</v>
      </c>
      <c r="AT30">
        <f t="shared" si="27"/>
        <v>-0.59418062096633384</v>
      </c>
      <c r="AU30">
        <v>0.5</v>
      </c>
      <c r="AV30">
        <f t="shared" si="28"/>
        <v>841.19985421931869</v>
      </c>
      <c r="AW30">
        <f t="shared" si="29"/>
        <v>24.237589582093939</v>
      </c>
      <c r="AX30">
        <f t="shared" si="30"/>
        <v>-249.91232586841215</v>
      </c>
      <c r="AY30">
        <f t="shared" si="31"/>
        <v>1</v>
      </c>
      <c r="AZ30">
        <f t="shared" si="32"/>
        <v>2.9194355955034067E-2</v>
      </c>
      <c r="BA30">
        <f t="shared" si="33"/>
        <v>6.5554138321995525E-2</v>
      </c>
      <c r="BB30" t="s">
        <v>253</v>
      </c>
      <c r="BC30">
        <v>0</v>
      </c>
      <c r="BD30">
        <f t="shared" si="34"/>
        <v>1.4112</v>
      </c>
      <c r="BE30">
        <f t="shared" si="35"/>
        <v>-0.59418062096633373</v>
      </c>
      <c r="BF30">
        <f t="shared" si="36"/>
        <v>6.1521170970466436E-2</v>
      </c>
      <c r="BG30">
        <f t="shared" si="37"/>
        <v>0.95789029684177063</v>
      </c>
      <c r="BH30">
        <f t="shared" si="38"/>
        <v>-0.118169392866583</v>
      </c>
      <c r="BI30">
        <f t="shared" si="39"/>
        <v>999.99980645161304</v>
      </c>
      <c r="BJ30">
        <f t="shared" si="40"/>
        <v>841.19985421931869</v>
      </c>
      <c r="BK30">
        <f t="shared" si="41"/>
        <v>0.84120001703222513</v>
      </c>
      <c r="BL30">
        <f t="shared" si="42"/>
        <v>0.19240003406445019</v>
      </c>
      <c r="BM30">
        <v>0.72208925085248299</v>
      </c>
      <c r="BN30">
        <v>0.5</v>
      </c>
      <c r="BO30" t="s">
        <v>254</v>
      </c>
      <c r="BP30">
        <v>1684927897.8</v>
      </c>
      <c r="BQ30">
        <v>400.03990322580597</v>
      </c>
      <c r="BR30">
        <v>404.09054838709699</v>
      </c>
      <c r="BS30">
        <v>16.9931451612903</v>
      </c>
      <c r="BT30">
        <v>15.6409032258065</v>
      </c>
      <c r="BU30">
        <v>499.99964516129</v>
      </c>
      <c r="BV30">
        <v>95.482493548387097</v>
      </c>
      <c r="BW30">
        <v>0.19994667741935501</v>
      </c>
      <c r="BX30">
        <v>29.1450741935484</v>
      </c>
      <c r="BY30">
        <v>27.9923258064516</v>
      </c>
      <c r="BZ30">
        <v>999.9</v>
      </c>
      <c r="CA30">
        <v>10001.935483871001</v>
      </c>
      <c r="CB30">
        <v>0</v>
      </c>
      <c r="CC30">
        <v>70.329606451612904</v>
      </c>
      <c r="CD30">
        <v>999.99980645161304</v>
      </c>
      <c r="CE30">
        <v>0.96000077419354801</v>
      </c>
      <c r="CF30">
        <v>3.9998954838709702E-2</v>
      </c>
      <c r="CG30">
        <v>0</v>
      </c>
      <c r="CH30">
        <v>2.2388612903225802</v>
      </c>
      <c r="CI30">
        <v>0</v>
      </c>
      <c r="CJ30">
        <v>1583.4519354838701</v>
      </c>
      <c r="CK30">
        <v>9334.3261290322607</v>
      </c>
      <c r="CL30">
        <v>39.906999999999996</v>
      </c>
      <c r="CM30">
        <v>42.375</v>
      </c>
      <c r="CN30">
        <v>40.957322580645098</v>
      </c>
      <c r="CO30">
        <v>40.997967741935497</v>
      </c>
      <c r="CP30">
        <v>39.899000000000001</v>
      </c>
      <c r="CQ30">
        <v>960.00129032258099</v>
      </c>
      <c r="CR30">
        <v>40.000645161290301</v>
      </c>
      <c r="CS30">
        <v>0</v>
      </c>
      <c r="CT30">
        <v>59.200000047683702</v>
      </c>
      <c r="CU30">
        <v>2.2497076923076902</v>
      </c>
      <c r="CV30">
        <v>0.39022223362974501</v>
      </c>
      <c r="CW30">
        <v>-1.28444446224685</v>
      </c>
      <c r="CX30">
        <v>1583.425</v>
      </c>
      <c r="CY30">
        <v>15</v>
      </c>
      <c r="CZ30">
        <v>1684927056.2</v>
      </c>
      <c r="DA30" t="s">
        <v>255</v>
      </c>
      <c r="DB30">
        <v>3</v>
      </c>
      <c r="DC30">
        <v>-3.7240000000000002</v>
      </c>
      <c r="DD30">
        <v>0.39500000000000002</v>
      </c>
      <c r="DE30">
        <v>403</v>
      </c>
      <c r="DF30">
        <v>16</v>
      </c>
      <c r="DG30">
        <v>1.17</v>
      </c>
      <c r="DH30">
        <v>0.15</v>
      </c>
      <c r="DI30">
        <v>-4.0728613207547202</v>
      </c>
      <c r="DJ30">
        <v>0.20563096274793899</v>
      </c>
      <c r="DK30">
        <v>0.10268281364965801</v>
      </c>
      <c r="DL30">
        <v>1</v>
      </c>
      <c r="DM30">
        <v>2.2702772727272702</v>
      </c>
      <c r="DN30">
        <v>-9.6682444177031895E-2</v>
      </c>
      <c r="DO30">
        <v>0.20078960479208599</v>
      </c>
      <c r="DP30">
        <v>1</v>
      </c>
      <c r="DQ30">
        <v>1.34715528301887</v>
      </c>
      <c r="DR30">
        <v>4.82798258345465E-2</v>
      </c>
      <c r="DS30">
        <v>7.00526475972626E-3</v>
      </c>
      <c r="DT30">
        <v>1</v>
      </c>
      <c r="DU30">
        <v>3</v>
      </c>
      <c r="DV30">
        <v>3</v>
      </c>
      <c r="DW30" t="s">
        <v>260</v>
      </c>
      <c r="DX30">
        <v>100</v>
      </c>
      <c r="DY30">
        <v>100</v>
      </c>
      <c r="DZ30">
        <v>-3.7240000000000002</v>
      </c>
      <c r="EA30">
        <v>0.39500000000000002</v>
      </c>
      <c r="EB30">
        <v>2</v>
      </c>
      <c r="EC30">
        <v>515.34199999999998</v>
      </c>
      <c r="ED30">
        <v>420.37299999999999</v>
      </c>
      <c r="EE30">
        <v>28.593800000000002</v>
      </c>
      <c r="EF30">
        <v>29.908300000000001</v>
      </c>
      <c r="EG30">
        <v>30.0001</v>
      </c>
      <c r="EH30">
        <v>30.064499999999999</v>
      </c>
      <c r="EI30">
        <v>30.097300000000001</v>
      </c>
      <c r="EJ30">
        <v>20.2439</v>
      </c>
      <c r="EK30">
        <v>28.2651</v>
      </c>
      <c r="EL30">
        <v>0</v>
      </c>
      <c r="EM30">
        <v>28.591799999999999</v>
      </c>
      <c r="EN30">
        <v>404.01400000000001</v>
      </c>
      <c r="EO30">
        <v>15.625500000000001</v>
      </c>
      <c r="EP30">
        <v>100.508</v>
      </c>
      <c r="EQ30">
        <v>90.359300000000005</v>
      </c>
    </row>
    <row r="31" spans="1:147" x14ac:dyDescent="0.3">
      <c r="A31">
        <v>15</v>
      </c>
      <c r="B31">
        <v>1684927965.8</v>
      </c>
      <c r="C31">
        <v>840.59999990463302</v>
      </c>
      <c r="D31" t="s">
        <v>297</v>
      </c>
      <c r="E31" t="s">
        <v>298</v>
      </c>
      <c r="F31">
        <v>1684927957.8</v>
      </c>
      <c r="G31">
        <f t="shared" si="0"/>
        <v>9.6186458251692857E-3</v>
      </c>
      <c r="H31">
        <f t="shared" si="1"/>
        <v>24.467486548081478</v>
      </c>
      <c r="I31">
        <f t="shared" si="2"/>
        <v>400.00832258064497</v>
      </c>
      <c r="J31">
        <f t="shared" si="3"/>
        <v>293.44879219716586</v>
      </c>
      <c r="K31">
        <f t="shared" si="4"/>
        <v>28.07806612267623</v>
      </c>
      <c r="L31">
        <f t="shared" si="5"/>
        <v>38.274003607054638</v>
      </c>
      <c r="M31">
        <f t="shared" si="6"/>
        <v>0.44355029713783672</v>
      </c>
      <c r="N31">
        <f t="shared" si="7"/>
        <v>3.3595383712247719</v>
      </c>
      <c r="O31">
        <f t="shared" si="8"/>
        <v>0.41339638887680646</v>
      </c>
      <c r="P31">
        <f t="shared" si="9"/>
        <v>0.26091092593054177</v>
      </c>
      <c r="Q31">
        <f t="shared" si="10"/>
        <v>161.85090910169899</v>
      </c>
      <c r="R31">
        <f t="shared" si="11"/>
        <v>27.800722117799605</v>
      </c>
      <c r="S31">
        <f t="shared" si="12"/>
        <v>27.992203225806399</v>
      </c>
      <c r="T31">
        <f t="shared" si="13"/>
        <v>3.793115171378326</v>
      </c>
      <c r="U31">
        <f t="shared" si="14"/>
        <v>40.154190702992089</v>
      </c>
      <c r="V31">
        <f t="shared" si="15"/>
        <v>1.6299129907277949</v>
      </c>
      <c r="W31">
        <f t="shared" si="16"/>
        <v>4.059135453093174</v>
      </c>
      <c r="X31">
        <f t="shared" si="17"/>
        <v>2.163202180650531</v>
      </c>
      <c r="Y31">
        <f t="shared" si="18"/>
        <v>-424.18228088996551</v>
      </c>
      <c r="Z31">
        <f t="shared" si="19"/>
        <v>211.49257727191514</v>
      </c>
      <c r="AA31">
        <f t="shared" si="20"/>
        <v>13.801265546705247</v>
      </c>
      <c r="AB31">
        <f t="shared" si="21"/>
        <v>-37.037528969646132</v>
      </c>
      <c r="AC31">
        <v>-3.9581310161775497E-2</v>
      </c>
      <c r="AD31">
        <v>4.4433488169808598E-2</v>
      </c>
      <c r="AE31">
        <v>3.34809163221037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50112.324792849053</v>
      </c>
      <c r="AK31" t="s">
        <v>251</v>
      </c>
      <c r="AL31">
        <v>2.28656923076923</v>
      </c>
      <c r="AM31">
        <v>1.5037100000000001</v>
      </c>
      <c r="AN31">
        <f t="shared" si="25"/>
        <v>-0.78285923076922992</v>
      </c>
      <c r="AO31">
        <f t="shared" si="26"/>
        <v>-0.52061849077895994</v>
      </c>
      <c r="AP31">
        <v>-0.32069839130761502</v>
      </c>
      <c r="AQ31" t="s">
        <v>299</v>
      </c>
      <c r="AR31">
        <v>2.2297500000000001</v>
      </c>
      <c r="AS31">
        <v>1.2188000000000001</v>
      </c>
      <c r="AT31">
        <f t="shared" si="27"/>
        <v>-0.82946340662947149</v>
      </c>
      <c r="AU31">
        <v>0.5</v>
      </c>
      <c r="AV31">
        <f t="shared" si="28"/>
        <v>841.22070433544957</v>
      </c>
      <c r="AW31">
        <f t="shared" si="29"/>
        <v>24.467486548081478</v>
      </c>
      <c r="AX31">
        <f t="shared" si="30"/>
        <v>-348.88089557266272</v>
      </c>
      <c r="AY31">
        <f t="shared" si="31"/>
        <v>1</v>
      </c>
      <c r="AZ31">
        <f t="shared" si="32"/>
        <v>2.9466922071267075E-2</v>
      </c>
      <c r="BA31">
        <f t="shared" si="33"/>
        <v>0.23376271742697732</v>
      </c>
      <c r="BB31" t="s">
        <v>253</v>
      </c>
      <c r="BC31">
        <v>0</v>
      </c>
      <c r="BD31">
        <f t="shared" si="34"/>
        <v>1.2188000000000001</v>
      </c>
      <c r="BE31">
        <f t="shared" si="35"/>
        <v>-0.8294634066294716</v>
      </c>
      <c r="BF31">
        <f t="shared" si="36"/>
        <v>0.1894713741346403</v>
      </c>
      <c r="BG31">
        <f t="shared" si="37"/>
        <v>0.94678697500180176</v>
      </c>
      <c r="BH31">
        <f t="shared" si="38"/>
        <v>-0.36393516075687093</v>
      </c>
      <c r="BI31">
        <f t="shared" si="39"/>
        <v>1000.02458064516</v>
      </c>
      <c r="BJ31">
        <f t="shared" si="40"/>
        <v>841.22070433544957</v>
      </c>
      <c r="BK31">
        <f t="shared" si="41"/>
        <v>0.841200027096075</v>
      </c>
      <c r="BL31">
        <f t="shared" si="42"/>
        <v>0.19240005419214989</v>
      </c>
      <c r="BM31">
        <v>0.72208925085248299</v>
      </c>
      <c r="BN31">
        <v>0.5</v>
      </c>
      <c r="BO31" t="s">
        <v>254</v>
      </c>
      <c r="BP31">
        <v>1684927957.8</v>
      </c>
      <c r="BQ31">
        <v>400.00832258064497</v>
      </c>
      <c r="BR31">
        <v>404.09735483870998</v>
      </c>
      <c r="BS31">
        <v>17.034506451612899</v>
      </c>
      <c r="BT31">
        <v>15.669119354838701</v>
      </c>
      <c r="BU31">
        <v>500.01990322580599</v>
      </c>
      <c r="BV31">
        <v>95.483054838709705</v>
      </c>
      <c r="BW31">
        <v>0.19996335483871</v>
      </c>
      <c r="BX31">
        <v>29.1599</v>
      </c>
      <c r="BY31">
        <v>27.992203225806399</v>
      </c>
      <c r="BZ31">
        <v>999.9</v>
      </c>
      <c r="CA31">
        <v>9996.77419354839</v>
      </c>
      <c r="CB31">
        <v>0</v>
      </c>
      <c r="CC31">
        <v>70.324774193548393</v>
      </c>
      <c r="CD31">
        <v>1000.02458064516</v>
      </c>
      <c r="CE31">
        <v>0.96000148387096795</v>
      </c>
      <c r="CF31">
        <v>3.9998296774193497E-2</v>
      </c>
      <c r="CG31">
        <v>0</v>
      </c>
      <c r="CH31">
        <v>2.2357064516128999</v>
      </c>
      <c r="CI31">
        <v>0</v>
      </c>
      <c r="CJ31">
        <v>1579.7980645161299</v>
      </c>
      <c r="CK31">
        <v>9334.5532258064504</v>
      </c>
      <c r="CL31">
        <v>40</v>
      </c>
      <c r="CM31">
        <v>42.469516129032201</v>
      </c>
      <c r="CN31">
        <v>41.066064516129003</v>
      </c>
      <c r="CO31">
        <v>41.061999999999998</v>
      </c>
      <c r="CP31">
        <v>40</v>
      </c>
      <c r="CQ31">
        <v>960.02387096774203</v>
      </c>
      <c r="CR31">
        <v>40.001935483871002</v>
      </c>
      <c r="CS31">
        <v>0</v>
      </c>
      <c r="CT31">
        <v>59.599999904632597</v>
      </c>
      <c r="CU31">
        <v>2.2297500000000001</v>
      </c>
      <c r="CV31">
        <v>-0.140584611950824</v>
      </c>
      <c r="CW31">
        <v>-0.14837607563608499</v>
      </c>
      <c r="CX31">
        <v>1579.82923076923</v>
      </c>
      <c r="CY31">
        <v>15</v>
      </c>
      <c r="CZ31">
        <v>1684927056.2</v>
      </c>
      <c r="DA31" t="s">
        <v>255</v>
      </c>
      <c r="DB31">
        <v>3</v>
      </c>
      <c r="DC31">
        <v>-3.7240000000000002</v>
      </c>
      <c r="DD31">
        <v>0.39500000000000002</v>
      </c>
      <c r="DE31">
        <v>403</v>
      </c>
      <c r="DF31">
        <v>16</v>
      </c>
      <c r="DG31">
        <v>1.17</v>
      </c>
      <c r="DH31">
        <v>0.15</v>
      </c>
      <c r="DI31">
        <v>-4.1033164150943398</v>
      </c>
      <c r="DJ31">
        <v>-1.48935655539771E-2</v>
      </c>
      <c r="DK31">
        <v>0.10608524959431501</v>
      </c>
      <c r="DL31">
        <v>1</v>
      </c>
      <c r="DM31">
        <v>2.2388249999999998</v>
      </c>
      <c r="DN31">
        <v>-0.11561651905600601</v>
      </c>
      <c r="DO31">
        <v>0.14261849957300299</v>
      </c>
      <c r="DP31">
        <v>1</v>
      </c>
      <c r="DQ31">
        <v>1.3655590566037701</v>
      </c>
      <c r="DR31">
        <v>-1.86840832123917E-3</v>
      </c>
      <c r="DS31">
        <v>2.7273286841730301E-3</v>
      </c>
      <c r="DT31">
        <v>1</v>
      </c>
      <c r="DU31">
        <v>3</v>
      </c>
      <c r="DV31">
        <v>3</v>
      </c>
      <c r="DW31" t="s">
        <v>260</v>
      </c>
      <c r="DX31">
        <v>100</v>
      </c>
      <c r="DY31">
        <v>100</v>
      </c>
      <c r="DZ31">
        <v>-3.7240000000000002</v>
      </c>
      <c r="EA31">
        <v>0.39500000000000002</v>
      </c>
      <c r="EB31">
        <v>2</v>
      </c>
      <c r="EC31">
        <v>515.10900000000004</v>
      </c>
      <c r="ED31">
        <v>420.15</v>
      </c>
      <c r="EE31">
        <v>28.551400000000001</v>
      </c>
      <c r="EF31">
        <v>29.913499999999999</v>
      </c>
      <c r="EG31">
        <v>30</v>
      </c>
      <c r="EH31">
        <v>30.0671</v>
      </c>
      <c r="EI31">
        <v>30.1004</v>
      </c>
      <c r="EJ31">
        <v>20.244900000000001</v>
      </c>
      <c r="EK31">
        <v>28.2651</v>
      </c>
      <c r="EL31">
        <v>0</v>
      </c>
      <c r="EM31">
        <v>28.550899999999999</v>
      </c>
      <c r="EN31">
        <v>404.214</v>
      </c>
      <c r="EO31">
        <v>15.6333</v>
      </c>
      <c r="EP31">
        <v>100.50700000000001</v>
      </c>
      <c r="EQ31">
        <v>90.359899999999996</v>
      </c>
    </row>
    <row r="32" spans="1:147" x14ac:dyDescent="0.3">
      <c r="A32">
        <v>16</v>
      </c>
      <c r="B32">
        <v>1684928025.8</v>
      </c>
      <c r="C32">
        <v>900.59999990463302</v>
      </c>
      <c r="D32" t="s">
        <v>300</v>
      </c>
      <c r="E32" t="s">
        <v>301</v>
      </c>
      <c r="F32">
        <v>1684928017.8</v>
      </c>
      <c r="G32">
        <f t="shared" si="0"/>
        <v>9.7216945911430264E-3</v>
      </c>
      <c r="H32">
        <f t="shared" si="1"/>
        <v>24.91049796470422</v>
      </c>
      <c r="I32">
        <f t="shared" si="2"/>
        <v>399.98196774193502</v>
      </c>
      <c r="J32">
        <f t="shared" si="3"/>
        <v>292.66541175359282</v>
      </c>
      <c r="K32">
        <f t="shared" si="4"/>
        <v>28.003327301756553</v>
      </c>
      <c r="L32">
        <f t="shared" si="5"/>
        <v>38.271778992826384</v>
      </c>
      <c r="M32">
        <f t="shared" si="6"/>
        <v>0.44821007540798635</v>
      </c>
      <c r="N32">
        <f t="shared" si="7"/>
        <v>3.3605943589062104</v>
      </c>
      <c r="O32">
        <f t="shared" si="8"/>
        <v>0.41745178298290525</v>
      </c>
      <c r="P32">
        <f t="shared" si="9"/>
        <v>0.26349476877716355</v>
      </c>
      <c r="Q32">
        <f t="shared" si="10"/>
        <v>161.84736778339834</v>
      </c>
      <c r="R32">
        <f t="shared" si="11"/>
        <v>27.793844296582993</v>
      </c>
      <c r="S32">
        <f t="shared" si="12"/>
        <v>27.991383870967699</v>
      </c>
      <c r="T32">
        <f t="shared" si="13"/>
        <v>3.7929339843290371</v>
      </c>
      <c r="U32">
        <f t="shared" si="14"/>
        <v>40.063270804554577</v>
      </c>
      <c r="V32">
        <f t="shared" si="15"/>
        <v>1.6277517702018593</v>
      </c>
      <c r="W32">
        <f t="shared" si="16"/>
        <v>4.062952768241801</v>
      </c>
      <c r="X32">
        <f t="shared" si="17"/>
        <v>2.1651822141271779</v>
      </c>
      <c r="Y32">
        <f t="shared" si="18"/>
        <v>-428.72673146940747</v>
      </c>
      <c r="Z32">
        <f t="shared" si="19"/>
        <v>214.65424833476266</v>
      </c>
      <c r="AA32">
        <f t="shared" si="20"/>
        <v>14.0042609106664</v>
      </c>
      <c r="AB32">
        <f t="shared" si="21"/>
        <v>-38.220854440580069</v>
      </c>
      <c r="AC32">
        <v>-3.9596935218418401E-2</v>
      </c>
      <c r="AD32">
        <v>4.44510286647204E-2</v>
      </c>
      <c r="AE32">
        <v>3.3491431011948598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50128.616089731731</v>
      </c>
      <c r="AK32" t="s">
        <v>251</v>
      </c>
      <c r="AL32">
        <v>2.28656923076923</v>
      </c>
      <c r="AM32">
        <v>1.5037100000000001</v>
      </c>
      <c r="AN32">
        <f t="shared" si="25"/>
        <v>-0.78285923076922992</v>
      </c>
      <c r="AO32">
        <f t="shared" si="26"/>
        <v>-0.52061849077895994</v>
      </c>
      <c r="AP32">
        <v>-0.32069839130761502</v>
      </c>
      <c r="AQ32" t="s">
        <v>302</v>
      </c>
      <c r="AR32">
        <v>2.2205769230769201</v>
      </c>
      <c r="AS32">
        <v>1.552</v>
      </c>
      <c r="AT32">
        <f t="shared" si="27"/>
        <v>-0.430784099920696</v>
      </c>
      <c r="AU32">
        <v>0.5</v>
      </c>
      <c r="AV32">
        <f t="shared" si="28"/>
        <v>841.20215953539605</v>
      </c>
      <c r="AW32">
        <f t="shared" si="29"/>
        <v>24.91049796470422</v>
      </c>
      <c r="AX32">
        <f t="shared" si="30"/>
        <v>-181.18825757340065</v>
      </c>
      <c r="AY32">
        <f t="shared" si="31"/>
        <v>1</v>
      </c>
      <c r="AZ32">
        <f t="shared" si="32"/>
        <v>2.9994212532629808E-2</v>
      </c>
      <c r="BA32">
        <f t="shared" si="33"/>
        <v>-3.1114690721649449E-2</v>
      </c>
      <c r="BB32" t="s">
        <v>253</v>
      </c>
      <c r="BC32">
        <v>0</v>
      </c>
      <c r="BD32">
        <f t="shared" si="34"/>
        <v>1.552</v>
      </c>
      <c r="BE32">
        <f t="shared" si="35"/>
        <v>-0.43078409992069588</v>
      </c>
      <c r="BF32">
        <f t="shared" si="36"/>
        <v>-3.2113904941777301E-2</v>
      </c>
      <c r="BG32">
        <f t="shared" si="37"/>
        <v>0.91016189498816369</v>
      </c>
      <c r="BH32">
        <f t="shared" si="38"/>
        <v>6.1684142055207877E-2</v>
      </c>
      <c r="BI32">
        <f t="shared" si="39"/>
        <v>1000.00251612903</v>
      </c>
      <c r="BJ32">
        <f t="shared" si="40"/>
        <v>841.20215953539605</v>
      </c>
      <c r="BK32">
        <f t="shared" si="41"/>
        <v>0.84120004296754791</v>
      </c>
      <c r="BL32">
        <f t="shared" si="42"/>
        <v>0.19240008593509578</v>
      </c>
      <c r="BM32">
        <v>0.72208925085248299</v>
      </c>
      <c r="BN32">
        <v>0.5</v>
      </c>
      <c r="BO32" t="s">
        <v>254</v>
      </c>
      <c r="BP32">
        <v>1684928017.8</v>
      </c>
      <c r="BQ32">
        <v>399.98196774193502</v>
      </c>
      <c r="BR32">
        <v>404.14103225806502</v>
      </c>
      <c r="BS32">
        <v>17.011787096774199</v>
      </c>
      <c r="BT32">
        <v>15.6316935483871</v>
      </c>
      <c r="BU32">
        <v>500.00303225806499</v>
      </c>
      <c r="BV32">
        <v>95.483774193548399</v>
      </c>
      <c r="BW32">
        <v>0.19998677419354799</v>
      </c>
      <c r="BX32">
        <v>29.176164516128999</v>
      </c>
      <c r="BY32">
        <v>27.991383870967699</v>
      </c>
      <c r="BZ32">
        <v>999.9</v>
      </c>
      <c r="CA32">
        <v>10000.6451612903</v>
      </c>
      <c r="CB32">
        <v>0</v>
      </c>
      <c r="CC32">
        <v>70.327880645161301</v>
      </c>
      <c r="CD32">
        <v>1000.00251612903</v>
      </c>
      <c r="CE32">
        <v>0.96000219354838701</v>
      </c>
      <c r="CF32">
        <v>3.9997638709677402E-2</v>
      </c>
      <c r="CG32">
        <v>0</v>
      </c>
      <c r="CH32">
        <v>2.1979419354838701</v>
      </c>
      <c r="CI32">
        <v>0</v>
      </c>
      <c r="CJ32">
        <v>1575.7925806451599</v>
      </c>
      <c r="CK32">
        <v>9334.3548387096798</v>
      </c>
      <c r="CL32">
        <v>40.125</v>
      </c>
      <c r="CM32">
        <v>42.561999999999998</v>
      </c>
      <c r="CN32">
        <v>41.186999999999998</v>
      </c>
      <c r="CO32">
        <v>41.137</v>
      </c>
      <c r="CP32">
        <v>40.070129032258102</v>
      </c>
      <c r="CQ32">
        <v>960.00290322580702</v>
      </c>
      <c r="CR32">
        <v>40.001612903225798</v>
      </c>
      <c r="CS32">
        <v>0</v>
      </c>
      <c r="CT32">
        <v>59.399999856948902</v>
      </c>
      <c r="CU32">
        <v>2.2205769230769201</v>
      </c>
      <c r="CV32">
        <v>-0.57225982430476996</v>
      </c>
      <c r="CW32">
        <v>2.02119657708473</v>
      </c>
      <c r="CX32">
        <v>1575.7476923076899</v>
      </c>
      <c r="CY32">
        <v>15</v>
      </c>
      <c r="CZ32">
        <v>1684927056.2</v>
      </c>
      <c r="DA32" t="s">
        <v>255</v>
      </c>
      <c r="DB32">
        <v>3</v>
      </c>
      <c r="DC32">
        <v>-3.7240000000000002</v>
      </c>
      <c r="DD32">
        <v>0.39500000000000002</v>
      </c>
      <c r="DE32">
        <v>403</v>
      </c>
      <c r="DF32">
        <v>16</v>
      </c>
      <c r="DG32">
        <v>1.17</v>
      </c>
      <c r="DH32">
        <v>0.15</v>
      </c>
      <c r="DI32">
        <v>-4.1226460377358496</v>
      </c>
      <c r="DJ32">
        <v>-0.30953991291725502</v>
      </c>
      <c r="DK32">
        <v>0.126853311472229</v>
      </c>
      <c r="DL32">
        <v>1</v>
      </c>
      <c r="DM32">
        <v>2.22923181818182</v>
      </c>
      <c r="DN32">
        <v>-0.21455258371664501</v>
      </c>
      <c r="DO32">
        <v>0.14370195129428501</v>
      </c>
      <c r="DP32">
        <v>1</v>
      </c>
      <c r="DQ32">
        <v>1.38167132075472</v>
      </c>
      <c r="DR32">
        <v>-1.53041122399611E-2</v>
      </c>
      <c r="DS32">
        <v>2.9270572753779299E-3</v>
      </c>
      <c r="DT32">
        <v>1</v>
      </c>
      <c r="DU32">
        <v>3</v>
      </c>
      <c r="DV32">
        <v>3</v>
      </c>
      <c r="DW32" t="s">
        <v>260</v>
      </c>
      <c r="DX32">
        <v>100</v>
      </c>
      <c r="DY32">
        <v>100</v>
      </c>
      <c r="DZ32">
        <v>-3.7240000000000002</v>
      </c>
      <c r="EA32">
        <v>0.39500000000000002</v>
      </c>
      <c r="EB32">
        <v>2</v>
      </c>
      <c r="EC32">
        <v>515.27700000000004</v>
      </c>
      <c r="ED32">
        <v>420.31099999999998</v>
      </c>
      <c r="EE32">
        <v>28.503499999999999</v>
      </c>
      <c r="EF32">
        <v>29.918600000000001</v>
      </c>
      <c r="EG32">
        <v>30</v>
      </c>
      <c r="EH32">
        <v>30.072199999999999</v>
      </c>
      <c r="EI32">
        <v>30.105599999999999</v>
      </c>
      <c r="EJ32">
        <v>20.240400000000001</v>
      </c>
      <c r="EK32">
        <v>28.549299999999999</v>
      </c>
      <c r="EL32">
        <v>0</v>
      </c>
      <c r="EM32">
        <v>28.502500000000001</v>
      </c>
      <c r="EN32">
        <v>404.01799999999997</v>
      </c>
      <c r="EO32">
        <v>15.5959</v>
      </c>
      <c r="EP32">
        <v>100.508</v>
      </c>
      <c r="EQ32">
        <v>90.356800000000007</v>
      </c>
    </row>
    <row r="33" spans="1:147" x14ac:dyDescent="0.3">
      <c r="A33">
        <v>17</v>
      </c>
      <c r="B33">
        <v>1684928085.8</v>
      </c>
      <c r="C33">
        <v>960.59999990463302</v>
      </c>
      <c r="D33" t="s">
        <v>303</v>
      </c>
      <c r="E33" t="s">
        <v>304</v>
      </c>
      <c r="F33">
        <v>1684928077.8</v>
      </c>
      <c r="G33">
        <f t="shared" si="0"/>
        <v>9.7732467001184781E-3</v>
      </c>
      <c r="H33">
        <f t="shared" si="1"/>
        <v>24.547718623158474</v>
      </c>
      <c r="I33">
        <f t="shared" si="2"/>
        <v>400.00045161290302</v>
      </c>
      <c r="J33">
        <f t="shared" si="3"/>
        <v>294.46369082310861</v>
      </c>
      <c r="K33">
        <f t="shared" si="4"/>
        <v>28.175601050793574</v>
      </c>
      <c r="L33">
        <f t="shared" si="5"/>
        <v>38.273829663952441</v>
      </c>
      <c r="M33">
        <f t="shared" si="6"/>
        <v>0.45049925804728591</v>
      </c>
      <c r="N33">
        <f t="shared" si="7"/>
        <v>3.3592315642857091</v>
      </c>
      <c r="O33">
        <f t="shared" si="8"/>
        <v>0.41942597640497181</v>
      </c>
      <c r="P33">
        <f t="shared" si="9"/>
        <v>0.26475422505166679</v>
      </c>
      <c r="Q33">
        <f t="shared" si="10"/>
        <v>161.84492144911275</v>
      </c>
      <c r="R33">
        <f t="shared" si="11"/>
        <v>27.790016524441189</v>
      </c>
      <c r="S33">
        <f t="shared" si="12"/>
        <v>27.9953258064516</v>
      </c>
      <c r="T33">
        <f t="shared" si="13"/>
        <v>3.7938057487311929</v>
      </c>
      <c r="U33">
        <f t="shared" si="14"/>
        <v>40.034407115303026</v>
      </c>
      <c r="V33">
        <f t="shared" si="15"/>
        <v>1.6273767071571315</v>
      </c>
      <c r="W33">
        <f t="shared" si="16"/>
        <v>4.0649451919448358</v>
      </c>
      <c r="X33">
        <f t="shared" si="17"/>
        <v>2.1664290415740615</v>
      </c>
      <c r="Y33">
        <f t="shared" si="18"/>
        <v>-431.00017947522491</v>
      </c>
      <c r="Z33">
        <f t="shared" si="19"/>
        <v>215.3897589872731</v>
      </c>
      <c r="AA33">
        <f t="shared" si="20"/>
        <v>14.058816429520316</v>
      </c>
      <c r="AB33">
        <f t="shared" si="21"/>
        <v>-39.706682609318761</v>
      </c>
      <c r="AC33">
        <v>-3.95767708291897E-2</v>
      </c>
      <c r="AD33">
        <v>4.4428392371313602E-2</v>
      </c>
      <c r="AE33">
        <v>3.34778613802612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50102.737819724338</v>
      </c>
      <c r="AK33" t="s">
        <v>251</v>
      </c>
      <c r="AL33">
        <v>2.28656923076923</v>
      </c>
      <c r="AM33">
        <v>1.5037100000000001</v>
      </c>
      <c r="AN33">
        <f t="shared" si="25"/>
        <v>-0.78285923076922992</v>
      </c>
      <c r="AO33">
        <f t="shared" si="26"/>
        <v>-0.52061849077895994</v>
      </c>
      <c r="AP33">
        <v>-0.32069839130761502</v>
      </c>
      <c r="AQ33" t="s">
        <v>305</v>
      </c>
      <c r="AR33">
        <v>2.2806769230769199</v>
      </c>
      <c r="AS33">
        <v>2.1816</v>
      </c>
      <c r="AT33">
        <f t="shared" si="27"/>
        <v>-4.5414797890043879E-2</v>
      </c>
      <c r="AU33">
        <v>0.5</v>
      </c>
      <c r="AV33">
        <f t="shared" si="28"/>
        <v>841.18982380645286</v>
      </c>
      <c r="AW33">
        <f t="shared" si="29"/>
        <v>24.547718623158474</v>
      </c>
      <c r="AX33">
        <f t="shared" si="30"/>
        <v>-19.10123291766584</v>
      </c>
      <c r="AY33">
        <f t="shared" si="31"/>
        <v>1</v>
      </c>
      <c r="AZ33">
        <f t="shared" si="32"/>
        <v>2.9563383092218669E-2</v>
      </c>
      <c r="BA33">
        <f t="shared" si="33"/>
        <v>-0.31073065639897318</v>
      </c>
      <c r="BB33" t="s">
        <v>253</v>
      </c>
      <c r="BC33">
        <v>0</v>
      </c>
      <c r="BD33">
        <f t="shared" si="34"/>
        <v>2.1816</v>
      </c>
      <c r="BE33">
        <f t="shared" si="35"/>
        <v>-4.5414797890043983E-2</v>
      </c>
      <c r="BF33">
        <f t="shared" si="36"/>
        <v>-0.45081165916300342</v>
      </c>
      <c r="BG33">
        <f t="shared" si="37"/>
        <v>0.94386633445696055</v>
      </c>
      <c r="BH33">
        <f t="shared" si="38"/>
        <v>0.86591557377935202</v>
      </c>
      <c r="BI33">
        <f t="shared" si="39"/>
        <v>999.98790322580601</v>
      </c>
      <c r="BJ33">
        <f t="shared" si="40"/>
        <v>841.18982380645286</v>
      </c>
      <c r="BK33">
        <f t="shared" si="41"/>
        <v>0.84119999961290015</v>
      </c>
      <c r="BL33">
        <f t="shared" si="42"/>
        <v>0.19239999922580045</v>
      </c>
      <c r="BM33">
        <v>0.72208925085248299</v>
      </c>
      <c r="BN33">
        <v>0.5</v>
      </c>
      <c r="BO33" t="s">
        <v>254</v>
      </c>
      <c r="BP33">
        <v>1684928077.8</v>
      </c>
      <c r="BQ33">
        <v>400.00045161290302</v>
      </c>
      <c r="BR33">
        <v>404.11</v>
      </c>
      <c r="BS33">
        <v>17.007741935483899</v>
      </c>
      <c r="BT33">
        <v>15.6203677419355</v>
      </c>
      <c r="BU33">
        <v>500.01867741935501</v>
      </c>
      <c r="BV33">
        <v>95.484429032258106</v>
      </c>
      <c r="BW33">
        <v>0.20003709677419401</v>
      </c>
      <c r="BX33">
        <v>29.1846483870968</v>
      </c>
      <c r="BY33">
        <v>27.9953258064516</v>
      </c>
      <c r="BZ33">
        <v>999.9</v>
      </c>
      <c r="CA33">
        <v>9995.4838709677406</v>
      </c>
      <c r="CB33">
        <v>0</v>
      </c>
      <c r="CC33">
        <v>70.315799999999996</v>
      </c>
      <c r="CD33">
        <v>999.98790322580601</v>
      </c>
      <c r="CE33">
        <v>0.96000325806451603</v>
      </c>
      <c r="CF33">
        <v>3.9996651612903202E-2</v>
      </c>
      <c r="CG33">
        <v>0</v>
      </c>
      <c r="CH33">
        <v>2.2638387096774202</v>
      </c>
      <c r="CI33">
        <v>0</v>
      </c>
      <c r="CJ33">
        <v>1571.92677419355</v>
      </c>
      <c r="CK33">
        <v>9334.2229032258092</v>
      </c>
      <c r="CL33">
        <v>40.186999999999998</v>
      </c>
      <c r="CM33">
        <v>42.625</v>
      </c>
      <c r="CN33">
        <v>41.253999999999998</v>
      </c>
      <c r="CO33">
        <v>41.2296774193548</v>
      </c>
      <c r="CP33">
        <v>40.183</v>
      </c>
      <c r="CQ33">
        <v>959.99258064516096</v>
      </c>
      <c r="CR33">
        <v>39.999677419354803</v>
      </c>
      <c r="CS33">
        <v>0</v>
      </c>
      <c r="CT33">
        <v>59.199999809265101</v>
      </c>
      <c r="CU33">
        <v>2.2806769230769199</v>
      </c>
      <c r="CV33">
        <v>0.24188034174817899</v>
      </c>
      <c r="CW33">
        <v>-1.07247864306916</v>
      </c>
      <c r="CX33">
        <v>1571.96038461538</v>
      </c>
      <c r="CY33">
        <v>15</v>
      </c>
      <c r="CZ33">
        <v>1684927056.2</v>
      </c>
      <c r="DA33" t="s">
        <v>255</v>
      </c>
      <c r="DB33">
        <v>3</v>
      </c>
      <c r="DC33">
        <v>-3.7240000000000002</v>
      </c>
      <c r="DD33">
        <v>0.39500000000000002</v>
      </c>
      <c r="DE33">
        <v>403</v>
      </c>
      <c r="DF33">
        <v>16</v>
      </c>
      <c r="DG33">
        <v>1.17</v>
      </c>
      <c r="DH33">
        <v>0.15</v>
      </c>
      <c r="DI33">
        <v>-4.1119964150943398</v>
      </c>
      <c r="DJ33">
        <v>3.0057377842314201E-2</v>
      </c>
      <c r="DK33">
        <v>8.8679255303090496E-2</v>
      </c>
      <c r="DL33">
        <v>1</v>
      </c>
      <c r="DM33">
        <v>2.2523636363636399</v>
      </c>
      <c r="DN33">
        <v>0.28148051878595298</v>
      </c>
      <c r="DO33">
        <v>0.19310320849802401</v>
      </c>
      <c r="DP33">
        <v>1</v>
      </c>
      <c r="DQ33">
        <v>1.38876018867925</v>
      </c>
      <c r="DR33">
        <v>-1.45232704402552E-2</v>
      </c>
      <c r="DS33">
        <v>2.9907022527159298E-3</v>
      </c>
      <c r="DT33">
        <v>1</v>
      </c>
      <c r="DU33">
        <v>3</v>
      </c>
      <c r="DV33">
        <v>3</v>
      </c>
      <c r="DW33" t="s">
        <v>260</v>
      </c>
      <c r="DX33">
        <v>100</v>
      </c>
      <c r="DY33">
        <v>100</v>
      </c>
      <c r="DZ33">
        <v>-3.7240000000000002</v>
      </c>
      <c r="EA33">
        <v>0.39500000000000002</v>
      </c>
      <c r="EB33">
        <v>2</v>
      </c>
      <c r="EC33">
        <v>515.59299999999996</v>
      </c>
      <c r="ED33">
        <v>419.976</v>
      </c>
      <c r="EE33">
        <v>28.461200000000002</v>
      </c>
      <c r="EF33">
        <v>29.926400000000001</v>
      </c>
      <c r="EG33">
        <v>30.000499999999999</v>
      </c>
      <c r="EH33">
        <v>30.079899999999999</v>
      </c>
      <c r="EI33">
        <v>30.110700000000001</v>
      </c>
      <c r="EJ33">
        <v>20.2422</v>
      </c>
      <c r="EK33">
        <v>28.8246</v>
      </c>
      <c r="EL33">
        <v>0</v>
      </c>
      <c r="EM33">
        <v>28.458500000000001</v>
      </c>
      <c r="EN33">
        <v>404.12099999999998</v>
      </c>
      <c r="EO33">
        <v>15.58</v>
      </c>
      <c r="EP33">
        <v>100.505</v>
      </c>
      <c r="EQ33">
        <v>90.357200000000006</v>
      </c>
    </row>
    <row r="34" spans="1:147" x14ac:dyDescent="0.3">
      <c r="A34">
        <v>18</v>
      </c>
      <c r="B34">
        <v>1684928145.8</v>
      </c>
      <c r="C34">
        <v>1020.59999990463</v>
      </c>
      <c r="D34" t="s">
        <v>306</v>
      </c>
      <c r="E34" t="s">
        <v>307</v>
      </c>
      <c r="F34">
        <v>1684928137.8</v>
      </c>
      <c r="G34">
        <f t="shared" si="0"/>
        <v>9.7712372765805921E-3</v>
      </c>
      <c r="H34">
        <f t="shared" si="1"/>
        <v>24.572183865124629</v>
      </c>
      <c r="I34">
        <f t="shared" si="2"/>
        <v>400.00058064516099</v>
      </c>
      <c r="J34">
        <f t="shared" si="3"/>
        <v>294.48538611129527</v>
      </c>
      <c r="K34">
        <f t="shared" si="4"/>
        <v>28.177377518220709</v>
      </c>
      <c r="L34">
        <f t="shared" si="5"/>
        <v>38.273435287164091</v>
      </c>
      <c r="M34">
        <f t="shared" si="6"/>
        <v>0.45100896993488215</v>
      </c>
      <c r="N34">
        <f t="shared" si="7"/>
        <v>3.3589418495125729</v>
      </c>
      <c r="O34">
        <f t="shared" si="8"/>
        <v>0.41986545181352364</v>
      </c>
      <c r="P34">
        <f t="shared" si="9"/>
        <v>0.26503460067417517</v>
      </c>
      <c r="Q34">
        <f t="shared" si="10"/>
        <v>161.84000517428973</v>
      </c>
      <c r="R34">
        <f t="shared" si="11"/>
        <v>27.794986494499007</v>
      </c>
      <c r="S34">
        <f t="shared" si="12"/>
        <v>27.991767741935501</v>
      </c>
      <c r="T34">
        <f t="shared" si="13"/>
        <v>3.7930188702348349</v>
      </c>
      <c r="U34">
        <f t="shared" si="14"/>
        <v>40.071941501384558</v>
      </c>
      <c r="V34">
        <f t="shared" si="15"/>
        <v>1.6293397523200877</v>
      </c>
      <c r="W34">
        <f t="shared" si="16"/>
        <v>4.0660364616069105</v>
      </c>
      <c r="X34">
        <f t="shared" si="17"/>
        <v>2.1636791179147474</v>
      </c>
      <c r="Y34">
        <f t="shared" si="18"/>
        <v>-430.91156389720413</v>
      </c>
      <c r="Z34">
        <f t="shared" si="19"/>
        <v>216.85668262657433</v>
      </c>
      <c r="AA34">
        <f t="shared" si="20"/>
        <v>14.155862917865827</v>
      </c>
      <c r="AB34">
        <f t="shared" si="21"/>
        <v>-38.05901317847426</v>
      </c>
      <c r="AC34">
        <v>-3.9572484537272502E-2</v>
      </c>
      <c r="AD34">
        <v>4.4423580633136901E-2</v>
      </c>
      <c r="AE34">
        <v>3.3474976628295599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50096.739119574639</v>
      </c>
      <c r="AK34" t="s">
        <v>251</v>
      </c>
      <c r="AL34">
        <v>2.28656923076923</v>
      </c>
      <c r="AM34">
        <v>1.5037100000000001</v>
      </c>
      <c r="AN34">
        <f t="shared" si="25"/>
        <v>-0.78285923076922992</v>
      </c>
      <c r="AO34">
        <f t="shared" si="26"/>
        <v>-0.52061849077895994</v>
      </c>
      <c r="AP34">
        <v>-0.32069839130761502</v>
      </c>
      <c r="AQ34" t="s">
        <v>308</v>
      </c>
      <c r="AR34">
        <v>2.2823038461538498</v>
      </c>
      <c r="AS34">
        <v>1.72</v>
      </c>
      <c r="AT34">
        <f t="shared" si="27"/>
        <v>-0.32692084078712202</v>
      </c>
      <c r="AU34">
        <v>0.5</v>
      </c>
      <c r="AV34">
        <f t="shared" si="28"/>
        <v>841.16645469626621</v>
      </c>
      <c r="AW34">
        <f t="shared" si="29"/>
        <v>24.572183865124629</v>
      </c>
      <c r="AX34">
        <f t="shared" si="30"/>
        <v>-137.49742230561296</v>
      </c>
      <c r="AY34">
        <f t="shared" si="31"/>
        <v>1</v>
      </c>
      <c r="AZ34">
        <f t="shared" si="32"/>
        <v>2.9593289315633403E-2</v>
      </c>
      <c r="BA34">
        <f t="shared" si="33"/>
        <v>-0.12574999999999992</v>
      </c>
      <c r="BB34" t="s">
        <v>253</v>
      </c>
      <c r="BC34">
        <v>0</v>
      </c>
      <c r="BD34">
        <f t="shared" si="34"/>
        <v>1.72</v>
      </c>
      <c r="BE34">
        <f t="shared" si="35"/>
        <v>-0.32692084078712202</v>
      </c>
      <c r="BF34">
        <f t="shared" si="36"/>
        <v>-0.14383757506434078</v>
      </c>
      <c r="BG34">
        <f t="shared" si="37"/>
        <v>0.99247155619519067</v>
      </c>
      <c r="BH34">
        <f t="shared" si="38"/>
        <v>0.27628210985961732</v>
      </c>
      <c r="BI34">
        <f t="shared" si="39"/>
        <v>999.96041935483902</v>
      </c>
      <c r="BJ34">
        <f t="shared" si="40"/>
        <v>841.16645469626621</v>
      </c>
      <c r="BK34">
        <f t="shared" si="41"/>
        <v>0.84119974992507751</v>
      </c>
      <c r="BL34">
        <f t="shared" si="42"/>
        <v>0.19239949985015506</v>
      </c>
      <c r="BM34">
        <v>0.72208925085248299</v>
      </c>
      <c r="BN34">
        <v>0.5</v>
      </c>
      <c r="BO34" t="s">
        <v>254</v>
      </c>
      <c r="BP34">
        <v>1684928137.8</v>
      </c>
      <c r="BQ34">
        <v>400.00058064516099</v>
      </c>
      <c r="BR34">
        <v>404.11348387096803</v>
      </c>
      <c r="BS34">
        <v>17.028438709677399</v>
      </c>
      <c r="BT34">
        <v>15.641400000000001</v>
      </c>
      <c r="BU34">
        <v>500.02625806451601</v>
      </c>
      <c r="BV34">
        <v>95.483332258064493</v>
      </c>
      <c r="BW34">
        <v>0.20011706451612901</v>
      </c>
      <c r="BX34">
        <v>29.189293548387099</v>
      </c>
      <c r="BY34">
        <v>27.991767741935501</v>
      </c>
      <c r="BZ34">
        <v>999.9</v>
      </c>
      <c r="CA34">
        <v>9994.5161290322594</v>
      </c>
      <c r="CB34">
        <v>0</v>
      </c>
      <c r="CC34">
        <v>70.319251612903201</v>
      </c>
      <c r="CD34">
        <v>999.96041935483902</v>
      </c>
      <c r="CE34">
        <v>0.96000432258064505</v>
      </c>
      <c r="CF34">
        <v>3.9995664516129001E-2</v>
      </c>
      <c r="CG34">
        <v>0</v>
      </c>
      <c r="CH34">
        <v>2.2916774193548402</v>
      </c>
      <c r="CI34">
        <v>0</v>
      </c>
      <c r="CJ34">
        <v>1567.59612903226</v>
      </c>
      <c r="CK34">
        <v>9333.9654838709703</v>
      </c>
      <c r="CL34">
        <v>40.253999999999998</v>
      </c>
      <c r="CM34">
        <v>42.693096774193499</v>
      </c>
      <c r="CN34">
        <v>41.366870967741903</v>
      </c>
      <c r="CO34">
        <v>41.311999999999998</v>
      </c>
      <c r="CP34">
        <v>40.245935483871001</v>
      </c>
      <c r="CQ34">
        <v>959.96838709677399</v>
      </c>
      <c r="CR34">
        <v>39.99</v>
      </c>
      <c r="CS34">
        <v>0</v>
      </c>
      <c r="CT34">
        <v>59.599999904632597</v>
      </c>
      <c r="CU34">
        <v>2.2823038461538498</v>
      </c>
      <c r="CV34">
        <v>-0.40273845966516097</v>
      </c>
      <c r="CW34">
        <v>0.42632479810066098</v>
      </c>
      <c r="CX34">
        <v>1567.6173076923101</v>
      </c>
      <c r="CY34">
        <v>15</v>
      </c>
      <c r="CZ34">
        <v>1684927056.2</v>
      </c>
      <c r="DA34" t="s">
        <v>255</v>
      </c>
      <c r="DB34">
        <v>3</v>
      </c>
      <c r="DC34">
        <v>-3.7240000000000002</v>
      </c>
      <c r="DD34">
        <v>0.39500000000000002</v>
      </c>
      <c r="DE34">
        <v>403</v>
      </c>
      <c r="DF34">
        <v>16</v>
      </c>
      <c r="DG34">
        <v>1.17</v>
      </c>
      <c r="DH34">
        <v>0.15</v>
      </c>
      <c r="DI34">
        <v>-4.1039996226415099</v>
      </c>
      <c r="DJ34">
        <v>-6.7607063376795298E-2</v>
      </c>
      <c r="DK34">
        <v>0.105922518637798</v>
      </c>
      <c r="DL34">
        <v>1</v>
      </c>
      <c r="DM34">
        <v>2.2712704545454501</v>
      </c>
      <c r="DN34">
        <v>-2.71785521501554E-2</v>
      </c>
      <c r="DO34">
        <v>0.177674234049982</v>
      </c>
      <c r="DP34">
        <v>1</v>
      </c>
      <c r="DQ34">
        <v>1.3876598113207499</v>
      </c>
      <c r="DR34">
        <v>-5.6348330914359401E-3</v>
      </c>
      <c r="DS34">
        <v>2.7210995908397298E-3</v>
      </c>
      <c r="DT34">
        <v>1</v>
      </c>
      <c r="DU34">
        <v>3</v>
      </c>
      <c r="DV34">
        <v>3</v>
      </c>
      <c r="DW34" t="s">
        <v>260</v>
      </c>
      <c r="DX34">
        <v>100</v>
      </c>
      <c r="DY34">
        <v>100</v>
      </c>
      <c r="DZ34">
        <v>-3.7240000000000002</v>
      </c>
      <c r="EA34">
        <v>0.39500000000000002</v>
      </c>
      <c r="EB34">
        <v>2</v>
      </c>
      <c r="EC34">
        <v>515.50800000000004</v>
      </c>
      <c r="ED34">
        <v>420.137</v>
      </c>
      <c r="EE34">
        <v>28.422599999999999</v>
      </c>
      <c r="EF34">
        <v>29.934200000000001</v>
      </c>
      <c r="EG34">
        <v>30.0001</v>
      </c>
      <c r="EH34">
        <v>30.085100000000001</v>
      </c>
      <c r="EI34">
        <v>30.1158</v>
      </c>
      <c r="EJ34">
        <v>20.241599999999998</v>
      </c>
      <c r="EK34">
        <v>28.8246</v>
      </c>
      <c r="EL34">
        <v>0</v>
      </c>
      <c r="EM34">
        <v>28.423100000000002</v>
      </c>
      <c r="EN34">
        <v>404.08499999999998</v>
      </c>
      <c r="EO34">
        <v>15.608599999999999</v>
      </c>
      <c r="EP34">
        <v>100.504</v>
      </c>
      <c r="EQ34">
        <v>90.356700000000004</v>
      </c>
    </row>
    <row r="35" spans="1:147" x14ac:dyDescent="0.3">
      <c r="A35">
        <v>19</v>
      </c>
      <c r="B35">
        <v>1684928205.8</v>
      </c>
      <c r="C35">
        <v>1080.5999999046301</v>
      </c>
      <c r="D35" t="s">
        <v>309</v>
      </c>
      <c r="E35" t="s">
        <v>310</v>
      </c>
      <c r="F35">
        <v>1684928197.8</v>
      </c>
      <c r="G35">
        <f t="shared" si="0"/>
        <v>9.7662083242657707E-3</v>
      </c>
      <c r="H35">
        <f t="shared" si="1"/>
        <v>24.505098960617069</v>
      </c>
      <c r="I35">
        <f t="shared" si="2"/>
        <v>400.00516129032297</v>
      </c>
      <c r="J35">
        <f t="shared" si="3"/>
        <v>294.81917941183684</v>
      </c>
      <c r="K35">
        <f t="shared" si="4"/>
        <v>28.209226206851135</v>
      </c>
      <c r="L35">
        <f t="shared" si="5"/>
        <v>38.273751732359827</v>
      </c>
      <c r="M35">
        <f t="shared" si="6"/>
        <v>0.45133157903146748</v>
      </c>
      <c r="N35">
        <f t="shared" si="7"/>
        <v>3.3616132426071537</v>
      </c>
      <c r="O35">
        <f t="shared" si="8"/>
        <v>0.42016809073390887</v>
      </c>
      <c r="P35">
        <f t="shared" si="9"/>
        <v>0.26522544252027414</v>
      </c>
      <c r="Q35">
        <f t="shared" si="10"/>
        <v>161.84879433085487</v>
      </c>
      <c r="R35">
        <f t="shared" si="11"/>
        <v>27.799464017285192</v>
      </c>
      <c r="S35">
        <f t="shared" si="12"/>
        <v>27.9873935483871</v>
      </c>
      <c r="T35">
        <f t="shared" si="13"/>
        <v>3.7920516970601081</v>
      </c>
      <c r="U35">
        <f t="shared" si="14"/>
        <v>40.109043991435442</v>
      </c>
      <c r="V35">
        <f t="shared" si="15"/>
        <v>1.6310596397404626</v>
      </c>
      <c r="W35">
        <f t="shared" si="16"/>
        <v>4.0665632421673923</v>
      </c>
      <c r="X35">
        <f t="shared" si="17"/>
        <v>2.1609920573196453</v>
      </c>
      <c r="Y35">
        <f t="shared" si="18"/>
        <v>-430.6897871001205</v>
      </c>
      <c r="Z35">
        <f t="shared" si="19"/>
        <v>218.228200086355</v>
      </c>
      <c r="AA35">
        <f t="shared" si="20"/>
        <v>14.233921353240495</v>
      </c>
      <c r="AB35">
        <f t="shared" si="21"/>
        <v>-36.378871329670119</v>
      </c>
      <c r="AC35">
        <v>-3.9612013160337599E-2</v>
      </c>
      <c r="AD35">
        <v>4.4467954975425002E-2</v>
      </c>
      <c r="AE35">
        <v>3.3501576244220002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50144.359205636734</v>
      </c>
      <c r="AK35" t="s">
        <v>251</v>
      </c>
      <c r="AL35">
        <v>2.28656923076923</v>
      </c>
      <c r="AM35">
        <v>1.5037100000000001</v>
      </c>
      <c r="AN35">
        <f t="shared" si="25"/>
        <v>-0.78285923076922992</v>
      </c>
      <c r="AO35">
        <f t="shared" si="26"/>
        <v>-0.52061849077895994</v>
      </c>
      <c r="AP35">
        <v>-0.32069839130761502</v>
      </c>
      <c r="AQ35" t="s">
        <v>311</v>
      </c>
      <c r="AR35">
        <v>2.3266807692307698</v>
      </c>
      <c r="AS35">
        <v>1.7267999999999999</v>
      </c>
      <c r="AT35">
        <f t="shared" si="27"/>
        <v>-0.34739446909356619</v>
      </c>
      <c r="AU35">
        <v>0.5</v>
      </c>
      <c r="AV35">
        <f t="shared" si="28"/>
        <v>841.2122954706814</v>
      </c>
      <c r="AW35">
        <f t="shared" si="29"/>
        <v>24.505098960617069</v>
      </c>
      <c r="AX35">
        <f t="shared" si="30"/>
        <v>-146.11624939000876</v>
      </c>
      <c r="AY35">
        <f t="shared" si="31"/>
        <v>1</v>
      </c>
      <c r="AZ35">
        <f t="shared" si="32"/>
        <v>2.9511928778970079E-2</v>
      </c>
      <c r="BA35">
        <f t="shared" si="33"/>
        <v>-0.12919272643039137</v>
      </c>
      <c r="BB35" t="s">
        <v>253</v>
      </c>
      <c r="BC35">
        <v>0</v>
      </c>
      <c r="BD35">
        <f t="shared" si="34"/>
        <v>1.7267999999999999</v>
      </c>
      <c r="BE35">
        <f t="shared" si="35"/>
        <v>-0.34739446909356614</v>
      </c>
      <c r="BF35">
        <f t="shared" si="36"/>
        <v>-0.14835972361692065</v>
      </c>
      <c r="BG35">
        <f t="shared" si="37"/>
        <v>1.0716572763501468</v>
      </c>
      <c r="BH35">
        <f t="shared" si="38"/>
        <v>0.28496821808027184</v>
      </c>
      <c r="BI35">
        <f t="shared" si="39"/>
        <v>1000.01493548387</v>
      </c>
      <c r="BJ35">
        <f t="shared" si="40"/>
        <v>841.2122954706814</v>
      </c>
      <c r="BK35">
        <f t="shared" si="41"/>
        <v>0.84119973174565643</v>
      </c>
      <c r="BL35">
        <f t="shared" si="42"/>
        <v>0.19239946349131287</v>
      </c>
      <c r="BM35">
        <v>0.72208925085248299</v>
      </c>
      <c r="BN35">
        <v>0.5</v>
      </c>
      <c r="BO35" t="s">
        <v>254</v>
      </c>
      <c r="BP35">
        <v>1684928197.8</v>
      </c>
      <c r="BQ35">
        <v>400.00516129032297</v>
      </c>
      <c r="BR35">
        <v>404.10816129032298</v>
      </c>
      <c r="BS35">
        <v>17.046467741935501</v>
      </c>
      <c r="BT35">
        <v>15.6601451612903</v>
      </c>
      <c r="BU35">
        <v>500.01790322580598</v>
      </c>
      <c r="BV35">
        <v>95.483174193548393</v>
      </c>
      <c r="BW35">
        <v>0.19997051612903199</v>
      </c>
      <c r="BX35">
        <v>29.191535483871</v>
      </c>
      <c r="BY35">
        <v>27.9873935483871</v>
      </c>
      <c r="BZ35">
        <v>999.9</v>
      </c>
      <c r="CA35">
        <v>10004.516129032299</v>
      </c>
      <c r="CB35">
        <v>0</v>
      </c>
      <c r="CC35">
        <v>70.315799999999996</v>
      </c>
      <c r="CD35">
        <v>1000.01493548387</v>
      </c>
      <c r="CE35">
        <v>0.96000609677419402</v>
      </c>
      <c r="CF35">
        <v>3.9994019354838699E-2</v>
      </c>
      <c r="CG35">
        <v>0</v>
      </c>
      <c r="CH35">
        <v>2.3299193548387098</v>
      </c>
      <c r="CI35">
        <v>0</v>
      </c>
      <c r="CJ35">
        <v>1563.5680645161301</v>
      </c>
      <c r="CK35">
        <v>9334.4767741935502</v>
      </c>
      <c r="CL35">
        <v>40.370935483871001</v>
      </c>
      <c r="CM35">
        <v>42.781999999999996</v>
      </c>
      <c r="CN35">
        <v>41.436999999999998</v>
      </c>
      <c r="CO35">
        <v>41.375</v>
      </c>
      <c r="CP35">
        <v>40.311999999999998</v>
      </c>
      <c r="CQ35">
        <v>960.022258064516</v>
      </c>
      <c r="CR35">
        <v>39.9916129032258</v>
      </c>
      <c r="CS35">
        <v>0</v>
      </c>
      <c r="CT35">
        <v>59.399999856948902</v>
      </c>
      <c r="CU35">
        <v>2.3266807692307698</v>
      </c>
      <c r="CV35">
        <v>5.6365808161097097E-2</v>
      </c>
      <c r="CW35">
        <v>0.111452986827343</v>
      </c>
      <c r="CX35">
        <v>1563.5607692307699</v>
      </c>
      <c r="CY35">
        <v>15</v>
      </c>
      <c r="CZ35">
        <v>1684927056.2</v>
      </c>
      <c r="DA35" t="s">
        <v>255</v>
      </c>
      <c r="DB35">
        <v>3</v>
      </c>
      <c r="DC35">
        <v>-3.7240000000000002</v>
      </c>
      <c r="DD35">
        <v>0.39500000000000002</v>
      </c>
      <c r="DE35">
        <v>403</v>
      </c>
      <c r="DF35">
        <v>16</v>
      </c>
      <c r="DG35">
        <v>1.17</v>
      </c>
      <c r="DH35">
        <v>0.15</v>
      </c>
      <c r="DI35">
        <v>-4.1046605660377402</v>
      </c>
      <c r="DJ35">
        <v>-4.9723560715894802E-2</v>
      </c>
      <c r="DK35">
        <v>0.11679892003919</v>
      </c>
      <c r="DL35">
        <v>1</v>
      </c>
      <c r="DM35">
        <v>2.2905227272727302</v>
      </c>
      <c r="DN35">
        <v>0.275827570530844</v>
      </c>
      <c r="DO35">
        <v>0.18846114364847</v>
      </c>
      <c r="DP35">
        <v>1</v>
      </c>
      <c r="DQ35">
        <v>1.38744811320755</v>
      </c>
      <c r="DR35">
        <v>-7.0145137880989498E-3</v>
      </c>
      <c r="DS35">
        <v>2.60413970628029E-3</v>
      </c>
      <c r="DT35">
        <v>1</v>
      </c>
      <c r="DU35">
        <v>3</v>
      </c>
      <c r="DV35">
        <v>3</v>
      </c>
      <c r="DW35" t="s">
        <v>260</v>
      </c>
      <c r="DX35">
        <v>100</v>
      </c>
      <c r="DY35">
        <v>100</v>
      </c>
      <c r="DZ35">
        <v>-3.7240000000000002</v>
      </c>
      <c r="EA35">
        <v>0.39500000000000002</v>
      </c>
      <c r="EB35">
        <v>2</v>
      </c>
      <c r="EC35">
        <v>515.82500000000005</v>
      </c>
      <c r="ED35">
        <v>419.82</v>
      </c>
      <c r="EE35">
        <v>28.4253</v>
      </c>
      <c r="EF35">
        <v>29.944500000000001</v>
      </c>
      <c r="EG35">
        <v>30.0001</v>
      </c>
      <c r="EH35">
        <v>30.0929</v>
      </c>
      <c r="EI35">
        <v>30.1236</v>
      </c>
      <c r="EJ35">
        <v>20.2438</v>
      </c>
      <c r="EK35">
        <v>28.8246</v>
      </c>
      <c r="EL35">
        <v>0</v>
      </c>
      <c r="EM35">
        <v>28.424700000000001</v>
      </c>
      <c r="EN35">
        <v>404.161</v>
      </c>
      <c r="EO35">
        <v>15.6036</v>
      </c>
      <c r="EP35">
        <v>100.505</v>
      </c>
      <c r="EQ35">
        <v>90.355000000000004</v>
      </c>
    </row>
    <row r="36" spans="1:147" x14ac:dyDescent="0.3">
      <c r="A36">
        <v>20</v>
      </c>
      <c r="B36">
        <v>1684928325.3</v>
      </c>
      <c r="C36">
        <v>1200.0999999046301</v>
      </c>
      <c r="D36" t="s">
        <v>312</v>
      </c>
      <c r="E36" t="s">
        <v>313</v>
      </c>
      <c r="F36">
        <v>1684928317.3064499</v>
      </c>
      <c r="G36">
        <f t="shared" si="0"/>
        <v>9.409290255062229E-3</v>
      </c>
      <c r="H36">
        <f t="shared" si="1"/>
        <v>3.5417099539833767</v>
      </c>
      <c r="I36">
        <f t="shared" si="2"/>
        <v>400.13164516129001</v>
      </c>
      <c r="J36">
        <f t="shared" si="3"/>
        <v>373.53891799370587</v>
      </c>
      <c r="K36">
        <f t="shared" si="4"/>
        <v>35.743666499904016</v>
      </c>
      <c r="L36">
        <f t="shared" si="5"/>
        <v>38.288305158457611</v>
      </c>
      <c r="M36">
        <f t="shared" si="6"/>
        <v>0.46011566226727085</v>
      </c>
      <c r="N36">
        <f t="shared" si="7"/>
        <v>3.3579851519844253</v>
      </c>
      <c r="O36">
        <f t="shared" si="8"/>
        <v>0.4277416080307419</v>
      </c>
      <c r="P36">
        <f t="shared" si="9"/>
        <v>0.27005712328741138</v>
      </c>
      <c r="Q36">
        <f t="shared" si="10"/>
        <v>16.523861306531892</v>
      </c>
      <c r="R36">
        <f t="shared" si="11"/>
        <v>27.515884131548678</v>
      </c>
      <c r="S36">
        <f t="shared" si="12"/>
        <v>27.4654903225806</v>
      </c>
      <c r="T36">
        <f t="shared" si="13"/>
        <v>3.6781872663911517</v>
      </c>
      <c r="U36">
        <f t="shared" si="14"/>
        <v>39.23307467291405</v>
      </c>
      <c r="V36">
        <f t="shared" si="15"/>
        <v>1.6316545444823858</v>
      </c>
      <c r="W36">
        <f t="shared" si="16"/>
        <v>4.1588750259455365</v>
      </c>
      <c r="X36">
        <f t="shared" si="17"/>
        <v>2.0465327219087657</v>
      </c>
      <c r="Y36">
        <f t="shared" si="18"/>
        <v>-414.94970024824431</v>
      </c>
      <c r="Z36">
        <f t="shared" si="19"/>
        <v>382.90159174783412</v>
      </c>
      <c r="AA36">
        <f t="shared" si="20"/>
        <v>24.985404070774575</v>
      </c>
      <c r="AB36">
        <f t="shared" si="21"/>
        <v>9.4611568768962684</v>
      </c>
      <c r="AC36">
        <v>-3.9558331393775598E-2</v>
      </c>
      <c r="AD36">
        <v>4.4407692489678102E-2</v>
      </c>
      <c r="AE36">
        <v>3.3465450583276199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50014.920578468933</v>
      </c>
      <c r="AK36" t="s">
        <v>251</v>
      </c>
      <c r="AL36">
        <v>2.28656923076923</v>
      </c>
      <c r="AM36">
        <v>1.5037100000000001</v>
      </c>
      <c r="AN36">
        <f t="shared" si="25"/>
        <v>-0.78285923076922992</v>
      </c>
      <c r="AO36">
        <f t="shared" si="26"/>
        <v>-0.52061849077895994</v>
      </c>
      <c r="AP36">
        <v>-0.32069839130761502</v>
      </c>
      <c r="AQ36" t="s">
        <v>314</v>
      </c>
      <c r="AR36">
        <v>2.2880807692307701</v>
      </c>
      <c r="AS36">
        <v>1.4612000000000001</v>
      </c>
      <c r="AT36">
        <f t="shared" si="27"/>
        <v>-0.56589157489102782</v>
      </c>
      <c r="AU36">
        <v>0.5</v>
      </c>
      <c r="AV36">
        <f t="shared" si="28"/>
        <v>84.30794545512353</v>
      </c>
      <c r="AW36">
        <f t="shared" si="29"/>
        <v>3.5417099539833767</v>
      </c>
      <c r="AX36">
        <f t="shared" si="30"/>
        <v>-23.854578014713361</v>
      </c>
      <c r="AY36">
        <f t="shared" si="31"/>
        <v>1</v>
      </c>
      <c r="AZ36">
        <f t="shared" si="32"/>
        <v>4.5813100111031908E-2</v>
      </c>
      <c r="BA36">
        <f t="shared" si="33"/>
        <v>2.9092526690391491E-2</v>
      </c>
      <c r="BB36" t="s">
        <v>253</v>
      </c>
      <c r="BC36">
        <v>0</v>
      </c>
      <c r="BD36">
        <f t="shared" si="34"/>
        <v>1.4612000000000001</v>
      </c>
      <c r="BE36">
        <f t="shared" si="35"/>
        <v>-0.56589157489102793</v>
      </c>
      <c r="BF36">
        <f t="shared" si="36"/>
        <v>2.827007867208441E-2</v>
      </c>
      <c r="BG36">
        <f t="shared" si="37"/>
        <v>1.001831348207797</v>
      </c>
      <c r="BH36">
        <f t="shared" si="38"/>
        <v>-5.4300950067651538E-2</v>
      </c>
      <c r="BI36">
        <f t="shared" si="39"/>
        <v>100.009774193548</v>
      </c>
      <c r="BJ36">
        <f t="shared" si="40"/>
        <v>84.30794545512353</v>
      </c>
      <c r="BK36">
        <f t="shared" si="41"/>
        <v>0.84299705838714456</v>
      </c>
      <c r="BL36">
        <f t="shared" si="42"/>
        <v>0.19599411677428927</v>
      </c>
      <c r="BM36">
        <v>0.72208925085248299</v>
      </c>
      <c r="BN36">
        <v>0.5</v>
      </c>
      <c r="BO36" t="s">
        <v>254</v>
      </c>
      <c r="BP36">
        <v>1684928317.3064499</v>
      </c>
      <c r="BQ36">
        <v>400.13164516129001</v>
      </c>
      <c r="BR36">
        <v>401.18683870967698</v>
      </c>
      <c r="BS36">
        <v>17.0515935483871</v>
      </c>
      <c r="BT36">
        <v>15.7159193548387</v>
      </c>
      <c r="BU36">
        <v>500.00912903225799</v>
      </c>
      <c r="BV36">
        <v>95.489248387096794</v>
      </c>
      <c r="BW36">
        <v>0.20002193548387101</v>
      </c>
      <c r="BX36">
        <v>29.5805516129032</v>
      </c>
      <c r="BY36">
        <v>27.4654903225806</v>
      </c>
      <c r="BZ36">
        <v>999.9</v>
      </c>
      <c r="CA36">
        <v>9990.3225806451592</v>
      </c>
      <c r="CB36">
        <v>0</v>
      </c>
      <c r="CC36">
        <v>70.315799999999996</v>
      </c>
      <c r="CD36">
        <v>100.009774193548</v>
      </c>
      <c r="CE36">
        <v>0.90010725806451597</v>
      </c>
      <c r="CF36">
        <v>9.9892238709677394E-2</v>
      </c>
      <c r="CG36">
        <v>0</v>
      </c>
      <c r="CH36">
        <v>2.27019677419355</v>
      </c>
      <c r="CI36">
        <v>0</v>
      </c>
      <c r="CJ36">
        <v>130.64990322580601</v>
      </c>
      <c r="CK36">
        <v>914.46158064516101</v>
      </c>
      <c r="CL36">
        <v>39.739645161290298</v>
      </c>
      <c r="CM36">
        <v>42.902999999999999</v>
      </c>
      <c r="CN36">
        <v>41.445129032258002</v>
      </c>
      <c r="CO36">
        <v>41.441064516129003</v>
      </c>
      <c r="CP36">
        <v>40.118709677419297</v>
      </c>
      <c r="CQ36">
        <v>90.019677419354807</v>
      </c>
      <c r="CR36">
        <v>9.9912903225806495</v>
      </c>
      <c r="CS36">
        <v>0</v>
      </c>
      <c r="CT36">
        <v>118.799999952316</v>
      </c>
      <c r="CU36">
        <v>2.2880807692307701</v>
      </c>
      <c r="CV36">
        <v>0.46448205543926901</v>
      </c>
      <c r="CW36">
        <v>6.3417094127635396</v>
      </c>
      <c r="CX36">
        <v>130.635346153846</v>
      </c>
      <c r="CY36">
        <v>15</v>
      </c>
      <c r="CZ36">
        <v>1684927056.2</v>
      </c>
      <c r="DA36" t="s">
        <v>255</v>
      </c>
      <c r="DB36">
        <v>3</v>
      </c>
      <c r="DC36">
        <v>-3.7240000000000002</v>
      </c>
      <c r="DD36">
        <v>0.39500000000000002</v>
      </c>
      <c r="DE36">
        <v>403</v>
      </c>
      <c r="DF36">
        <v>16</v>
      </c>
      <c r="DG36">
        <v>1.17</v>
      </c>
      <c r="DH36">
        <v>0.15</v>
      </c>
      <c r="DI36">
        <v>-1.0291232830188699</v>
      </c>
      <c r="DJ36">
        <v>-0.24290700561333201</v>
      </c>
      <c r="DK36">
        <v>8.7259817668623493E-2</v>
      </c>
      <c r="DL36">
        <v>1</v>
      </c>
      <c r="DM36">
        <v>2.2579477272727302</v>
      </c>
      <c r="DN36">
        <v>0.20164294691838699</v>
      </c>
      <c r="DO36">
        <v>0.19583295582139301</v>
      </c>
      <c r="DP36">
        <v>1</v>
      </c>
      <c r="DQ36">
        <v>1.3427481132075501</v>
      </c>
      <c r="DR36">
        <v>-0.16292434516420501</v>
      </c>
      <c r="DS36">
        <v>4.04186077106845E-2</v>
      </c>
      <c r="DT36">
        <v>0</v>
      </c>
      <c r="DU36">
        <v>2</v>
      </c>
      <c r="DV36">
        <v>3</v>
      </c>
      <c r="DW36" t="s">
        <v>256</v>
      </c>
      <c r="DX36">
        <v>100</v>
      </c>
      <c r="DY36">
        <v>100</v>
      </c>
      <c r="DZ36">
        <v>-3.7240000000000002</v>
      </c>
      <c r="EA36">
        <v>0.39500000000000002</v>
      </c>
      <c r="EB36">
        <v>2</v>
      </c>
      <c r="EC36">
        <v>516.22500000000002</v>
      </c>
      <c r="ED36">
        <v>419.95</v>
      </c>
      <c r="EE36">
        <v>34.0627</v>
      </c>
      <c r="EF36">
        <v>29.9574</v>
      </c>
      <c r="EG36">
        <v>30.000900000000001</v>
      </c>
      <c r="EH36">
        <v>30.110900000000001</v>
      </c>
      <c r="EI36">
        <v>30.1416</v>
      </c>
      <c r="EJ36">
        <v>20.1374</v>
      </c>
      <c r="EK36">
        <v>26.929300000000001</v>
      </c>
      <c r="EL36">
        <v>0</v>
      </c>
      <c r="EM36">
        <v>34.006599999999999</v>
      </c>
      <c r="EN36">
        <v>401.298</v>
      </c>
      <c r="EO36">
        <v>16.083400000000001</v>
      </c>
      <c r="EP36">
        <v>100.5</v>
      </c>
      <c r="EQ36">
        <v>90.351200000000006</v>
      </c>
    </row>
    <row r="37" spans="1:147" x14ac:dyDescent="0.3">
      <c r="A37">
        <v>21</v>
      </c>
      <c r="B37">
        <v>1684928385.3</v>
      </c>
      <c r="C37">
        <v>1260.0999999046301</v>
      </c>
      <c r="D37" t="s">
        <v>315</v>
      </c>
      <c r="E37" t="s">
        <v>316</v>
      </c>
      <c r="F37">
        <v>1684928377.3129001</v>
      </c>
      <c r="G37">
        <f t="shared" si="0"/>
        <v>8.5801636472193285E-3</v>
      </c>
      <c r="H37">
        <f t="shared" si="1"/>
        <v>4.2335825793731496</v>
      </c>
      <c r="I37">
        <f t="shared" si="2"/>
        <v>400.04145161290302</v>
      </c>
      <c r="J37">
        <f t="shared" si="3"/>
        <v>368.15108953337432</v>
      </c>
      <c r="K37">
        <f t="shared" si="4"/>
        <v>35.22732396652026</v>
      </c>
      <c r="L37">
        <f t="shared" si="5"/>
        <v>38.278821431349435</v>
      </c>
      <c r="M37">
        <f t="shared" si="6"/>
        <v>0.39901680200965944</v>
      </c>
      <c r="N37">
        <f t="shared" si="7"/>
        <v>3.3575374189360585</v>
      </c>
      <c r="O37">
        <f t="shared" si="8"/>
        <v>0.37442032306279893</v>
      </c>
      <c r="P37">
        <f t="shared" si="9"/>
        <v>0.23609614147374317</v>
      </c>
      <c r="Q37">
        <f t="shared" si="10"/>
        <v>16.519470303666587</v>
      </c>
      <c r="R37">
        <f t="shared" si="11"/>
        <v>28.566640437619732</v>
      </c>
      <c r="S37">
        <f t="shared" si="12"/>
        <v>28.246696774193499</v>
      </c>
      <c r="T37">
        <f t="shared" si="13"/>
        <v>3.8497590461685034</v>
      </c>
      <c r="U37">
        <f t="shared" si="14"/>
        <v>39.382018304348335</v>
      </c>
      <c r="V37">
        <f t="shared" si="15"/>
        <v>1.7208334701440333</v>
      </c>
      <c r="W37">
        <f t="shared" si="16"/>
        <v>4.369591870191246</v>
      </c>
      <c r="X37">
        <f t="shared" si="17"/>
        <v>2.1289255760244701</v>
      </c>
      <c r="Y37">
        <f t="shared" si="18"/>
        <v>-378.38521684237242</v>
      </c>
      <c r="Z37">
        <f t="shared" si="19"/>
        <v>397.211177496012</v>
      </c>
      <c r="AA37">
        <f t="shared" si="20"/>
        <v>26.134917794147565</v>
      </c>
      <c r="AB37">
        <f t="shared" si="21"/>
        <v>61.480348751453732</v>
      </c>
      <c r="AC37">
        <v>-3.95517083076177E-2</v>
      </c>
      <c r="AD37">
        <v>4.4400257495251602E-2</v>
      </c>
      <c r="AE37">
        <v>3.3460992406463399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49865.025372156037</v>
      </c>
      <c r="AK37" t="s">
        <v>251</v>
      </c>
      <c r="AL37">
        <v>2.28656923076923</v>
      </c>
      <c r="AM37">
        <v>1.5037100000000001</v>
      </c>
      <c r="AN37">
        <f t="shared" si="25"/>
        <v>-0.78285923076922992</v>
      </c>
      <c r="AO37">
        <f t="shared" si="26"/>
        <v>-0.52061849077895994</v>
      </c>
      <c r="AP37">
        <v>-0.32069839130761502</v>
      </c>
      <c r="AQ37" t="s">
        <v>317</v>
      </c>
      <c r="AR37">
        <v>2.20143461538462</v>
      </c>
      <c r="AS37">
        <v>1.3</v>
      </c>
      <c r="AT37">
        <f t="shared" si="27"/>
        <v>-0.69341124260355391</v>
      </c>
      <c r="AU37">
        <v>0.5</v>
      </c>
      <c r="AV37">
        <f t="shared" si="28"/>
        <v>84.284651672653069</v>
      </c>
      <c r="AW37">
        <f t="shared" si="29"/>
        <v>4.2335825793731496</v>
      </c>
      <c r="AX37">
        <f t="shared" si="30"/>
        <v>-29.221962524371037</v>
      </c>
      <c r="AY37">
        <f t="shared" si="31"/>
        <v>1</v>
      </c>
      <c r="AZ37">
        <f t="shared" si="32"/>
        <v>5.4034523253044933E-2</v>
      </c>
      <c r="BA37">
        <f t="shared" si="33"/>
        <v>0.15670000000000003</v>
      </c>
      <c r="BB37" t="s">
        <v>253</v>
      </c>
      <c r="BC37">
        <v>0</v>
      </c>
      <c r="BD37">
        <f t="shared" si="34"/>
        <v>1.3</v>
      </c>
      <c r="BE37">
        <f t="shared" si="35"/>
        <v>-0.6934112426035538</v>
      </c>
      <c r="BF37">
        <f t="shared" si="36"/>
        <v>0.13547160024206797</v>
      </c>
      <c r="BG37">
        <f t="shared" si="37"/>
        <v>0.91370639512218488</v>
      </c>
      <c r="BH37">
        <f t="shared" si="38"/>
        <v>-0.26021280965140642</v>
      </c>
      <c r="BI37">
        <f t="shared" si="39"/>
        <v>99.982019354838698</v>
      </c>
      <c r="BJ37">
        <f t="shared" si="40"/>
        <v>84.284651672653069</v>
      </c>
      <c r="BK37">
        <f t="shared" si="41"/>
        <v>0.8429980932223895</v>
      </c>
      <c r="BL37">
        <f t="shared" si="42"/>
        <v>0.19599618644477926</v>
      </c>
      <c r="BM37">
        <v>0.72208925085248299</v>
      </c>
      <c r="BN37">
        <v>0.5</v>
      </c>
      <c r="BO37" t="s">
        <v>254</v>
      </c>
      <c r="BP37">
        <v>1684928377.3129001</v>
      </c>
      <c r="BQ37">
        <v>400.04145161290302</v>
      </c>
      <c r="BR37">
        <v>401.14854838709698</v>
      </c>
      <c r="BS37">
        <v>17.983958064516099</v>
      </c>
      <c r="BT37">
        <v>16.767125806451599</v>
      </c>
      <c r="BU37">
        <v>500.00496774193499</v>
      </c>
      <c r="BV37">
        <v>95.487135483871</v>
      </c>
      <c r="BW37">
        <v>0.200002129032258</v>
      </c>
      <c r="BX37">
        <v>30.441093548387101</v>
      </c>
      <c r="BY37">
        <v>28.246696774193499</v>
      </c>
      <c r="BZ37">
        <v>999.9</v>
      </c>
      <c r="CA37">
        <v>9988.8709677419392</v>
      </c>
      <c r="CB37">
        <v>0</v>
      </c>
      <c r="CC37">
        <v>70.305445161290294</v>
      </c>
      <c r="CD37">
        <v>99.982019354838698</v>
      </c>
      <c r="CE37">
        <v>0.900074483870968</v>
      </c>
      <c r="CF37">
        <v>9.9924922580645198E-2</v>
      </c>
      <c r="CG37">
        <v>0</v>
      </c>
      <c r="CH37">
        <v>2.1968354838709701</v>
      </c>
      <c r="CI37">
        <v>0</v>
      </c>
      <c r="CJ37">
        <v>133.16964516128999</v>
      </c>
      <c r="CK37">
        <v>914.19858064516097</v>
      </c>
      <c r="CL37">
        <v>39.342516129032198</v>
      </c>
      <c r="CM37">
        <v>42.883000000000003</v>
      </c>
      <c r="CN37">
        <v>41.243903225806399</v>
      </c>
      <c r="CO37">
        <v>41.414999999999999</v>
      </c>
      <c r="CP37">
        <v>39.836387096774203</v>
      </c>
      <c r="CQ37">
        <v>89.990967741935506</v>
      </c>
      <c r="CR37">
        <v>9.9919354838709697</v>
      </c>
      <c r="CS37">
        <v>0</v>
      </c>
      <c r="CT37">
        <v>59.199999809265101</v>
      </c>
      <c r="CU37">
        <v>2.20143461538462</v>
      </c>
      <c r="CV37">
        <v>0.30925470425993101</v>
      </c>
      <c r="CW37">
        <v>-1.57442733974461</v>
      </c>
      <c r="CX37">
        <v>133.19292307692299</v>
      </c>
      <c r="CY37">
        <v>15</v>
      </c>
      <c r="CZ37">
        <v>1684927056.2</v>
      </c>
      <c r="DA37" t="s">
        <v>255</v>
      </c>
      <c r="DB37">
        <v>3</v>
      </c>
      <c r="DC37">
        <v>-3.7240000000000002</v>
      </c>
      <c r="DD37">
        <v>0.39500000000000002</v>
      </c>
      <c r="DE37">
        <v>403</v>
      </c>
      <c r="DF37">
        <v>16</v>
      </c>
      <c r="DG37">
        <v>1.17</v>
      </c>
      <c r="DH37">
        <v>0.15</v>
      </c>
      <c r="DI37">
        <v>-1.1278696981132099</v>
      </c>
      <c r="DJ37">
        <v>5.8770809872851999E-2</v>
      </c>
      <c r="DK37">
        <v>7.3524107367913594E-2</v>
      </c>
      <c r="DL37">
        <v>1</v>
      </c>
      <c r="DM37">
        <v>2.2246477272727301</v>
      </c>
      <c r="DN37">
        <v>4.0445514105223301E-3</v>
      </c>
      <c r="DO37">
        <v>0.159502474316283</v>
      </c>
      <c r="DP37">
        <v>1</v>
      </c>
      <c r="DQ37">
        <v>1.21975547169811</v>
      </c>
      <c r="DR37">
        <v>-2.99503385020881E-2</v>
      </c>
      <c r="DS37">
        <v>1.18755409912182E-2</v>
      </c>
      <c r="DT37">
        <v>1</v>
      </c>
      <c r="DU37">
        <v>3</v>
      </c>
      <c r="DV37">
        <v>3</v>
      </c>
      <c r="DW37" t="s">
        <v>260</v>
      </c>
      <c r="DX37">
        <v>100</v>
      </c>
      <c r="DY37">
        <v>100</v>
      </c>
      <c r="DZ37">
        <v>-3.7240000000000002</v>
      </c>
      <c r="EA37">
        <v>0.39500000000000002</v>
      </c>
      <c r="EB37">
        <v>2</v>
      </c>
      <c r="EC37">
        <v>516.28800000000001</v>
      </c>
      <c r="ED37">
        <v>420.75200000000001</v>
      </c>
      <c r="EE37">
        <v>34.065199999999997</v>
      </c>
      <c r="EF37">
        <v>29.957899999999999</v>
      </c>
      <c r="EG37">
        <v>30</v>
      </c>
      <c r="EH37">
        <v>30.1187</v>
      </c>
      <c r="EI37">
        <v>30.1493</v>
      </c>
      <c r="EJ37">
        <v>20.140899999999998</v>
      </c>
      <c r="EK37">
        <v>22.337700000000002</v>
      </c>
      <c r="EL37">
        <v>0</v>
      </c>
      <c r="EM37">
        <v>34.06</v>
      </c>
      <c r="EN37">
        <v>401.09</v>
      </c>
      <c r="EO37">
        <v>17.0017</v>
      </c>
      <c r="EP37">
        <v>100.501</v>
      </c>
      <c r="EQ37">
        <v>90.343599999999995</v>
      </c>
    </row>
    <row r="38" spans="1:147" x14ac:dyDescent="0.3">
      <c r="A38">
        <v>22</v>
      </c>
      <c r="B38">
        <v>1684928445.8</v>
      </c>
      <c r="C38">
        <v>1320.5999999046301</v>
      </c>
      <c r="D38" t="s">
        <v>318</v>
      </c>
      <c r="E38" t="s">
        <v>319</v>
      </c>
      <c r="F38">
        <v>1684928437.8064499</v>
      </c>
      <c r="G38">
        <f t="shared" si="0"/>
        <v>8.7623920199102964E-3</v>
      </c>
      <c r="H38">
        <f t="shared" si="1"/>
        <v>4.1448938416602719</v>
      </c>
      <c r="I38">
        <f t="shared" si="2"/>
        <v>400.05525806451601</v>
      </c>
      <c r="J38">
        <f t="shared" si="3"/>
        <v>369.60558095697729</v>
      </c>
      <c r="K38">
        <f t="shared" si="4"/>
        <v>35.367196078681815</v>
      </c>
      <c r="L38">
        <f t="shared" si="5"/>
        <v>38.280895861045828</v>
      </c>
      <c r="M38">
        <f t="shared" si="6"/>
        <v>0.41824545201972474</v>
      </c>
      <c r="N38">
        <f t="shared" si="7"/>
        <v>3.3628150558968262</v>
      </c>
      <c r="O38">
        <f t="shared" si="8"/>
        <v>0.3913464450931039</v>
      </c>
      <c r="P38">
        <f t="shared" si="9"/>
        <v>0.24686399176098084</v>
      </c>
      <c r="Q38">
        <f t="shared" si="10"/>
        <v>16.521191023927745</v>
      </c>
      <c r="R38">
        <f t="shared" si="11"/>
        <v>28.314539125332963</v>
      </c>
      <c r="S38">
        <f t="shared" si="12"/>
        <v>28.151764516128999</v>
      </c>
      <c r="T38">
        <f t="shared" si="13"/>
        <v>3.8285438138022561</v>
      </c>
      <c r="U38">
        <f t="shared" si="14"/>
        <v>40.50588321380669</v>
      </c>
      <c r="V38">
        <f t="shared" si="15"/>
        <v>1.7484668267290377</v>
      </c>
      <c r="W38">
        <f t="shared" si="16"/>
        <v>4.3165749960318394</v>
      </c>
      <c r="X38">
        <f t="shared" si="17"/>
        <v>2.0800769870732183</v>
      </c>
      <c r="Y38">
        <f t="shared" si="18"/>
        <v>-386.42148807804409</v>
      </c>
      <c r="Z38">
        <f t="shared" si="19"/>
        <v>376.4209681123545</v>
      </c>
      <c r="AA38">
        <f t="shared" si="20"/>
        <v>24.690336347074449</v>
      </c>
      <c r="AB38">
        <f t="shared" si="21"/>
        <v>31.211007405312614</v>
      </c>
      <c r="AC38">
        <v>-3.9629800582651802E-2</v>
      </c>
      <c r="AD38">
        <v>4.44879229152364E-2</v>
      </c>
      <c r="AE38">
        <v>3.3513542936681802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49994.600124992176</v>
      </c>
      <c r="AK38" t="s">
        <v>251</v>
      </c>
      <c r="AL38">
        <v>2.28656923076923</v>
      </c>
      <c r="AM38">
        <v>1.5037100000000001</v>
      </c>
      <c r="AN38">
        <f t="shared" si="25"/>
        <v>-0.78285923076922992</v>
      </c>
      <c r="AO38">
        <f t="shared" si="26"/>
        <v>-0.52061849077895994</v>
      </c>
      <c r="AP38">
        <v>-0.32069839130761502</v>
      </c>
      <c r="AQ38" t="s">
        <v>320</v>
      </c>
      <c r="AR38">
        <v>2.2516269230769201</v>
      </c>
      <c r="AS38">
        <v>1.7784</v>
      </c>
      <c r="AT38">
        <f t="shared" si="27"/>
        <v>-0.26609701027717048</v>
      </c>
      <c r="AU38">
        <v>0.5</v>
      </c>
      <c r="AV38">
        <f t="shared" si="28"/>
        <v>84.293921967236429</v>
      </c>
      <c r="AW38">
        <f t="shared" si="29"/>
        <v>4.1448938416602719</v>
      </c>
      <c r="AX38">
        <f t="shared" si="30"/>
        <v>-11.215180310009359</v>
      </c>
      <c r="AY38">
        <f t="shared" si="31"/>
        <v>1</v>
      </c>
      <c r="AZ38">
        <f t="shared" si="32"/>
        <v>5.2976443956464433E-2</v>
      </c>
      <c r="BA38">
        <f t="shared" si="33"/>
        <v>-0.15445906432748532</v>
      </c>
      <c r="BB38" t="s">
        <v>253</v>
      </c>
      <c r="BC38">
        <v>0</v>
      </c>
      <c r="BD38">
        <f t="shared" si="34"/>
        <v>1.7784</v>
      </c>
      <c r="BE38">
        <f t="shared" si="35"/>
        <v>-0.26609701027717059</v>
      </c>
      <c r="BF38">
        <f t="shared" si="36"/>
        <v>-0.18267485086885094</v>
      </c>
      <c r="BG38">
        <f t="shared" si="37"/>
        <v>0.93123883624473536</v>
      </c>
      <c r="BH38">
        <f t="shared" si="38"/>
        <v>0.35088045104876919</v>
      </c>
      <c r="BI38">
        <f t="shared" si="39"/>
        <v>99.993083870967794</v>
      </c>
      <c r="BJ38">
        <f t="shared" si="40"/>
        <v>84.293921967236429</v>
      </c>
      <c r="BK38">
        <f t="shared" si="41"/>
        <v>0.84299752246875659</v>
      </c>
      <c r="BL38">
        <f t="shared" si="42"/>
        <v>0.19599504493751332</v>
      </c>
      <c r="BM38">
        <v>0.72208925085248299</v>
      </c>
      <c r="BN38">
        <v>0.5</v>
      </c>
      <c r="BO38" t="s">
        <v>254</v>
      </c>
      <c r="BP38">
        <v>1684928437.8064499</v>
      </c>
      <c r="BQ38">
        <v>400.05525806451601</v>
      </c>
      <c r="BR38">
        <v>401.16009677419402</v>
      </c>
      <c r="BS38">
        <v>18.272387096774199</v>
      </c>
      <c r="BT38">
        <v>17.030070967741899</v>
      </c>
      <c r="BU38">
        <v>500.00280645161303</v>
      </c>
      <c r="BV38">
        <v>95.489103225806502</v>
      </c>
      <c r="BW38">
        <v>0.199917451612903</v>
      </c>
      <c r="BX38">
        <v>30.228041935483901</v>
      </c>
      <c r="BY38">
        <v>28.151764516128999</v>
      </c>
      <c r="BZ38">
        <v>999.9</v>
      </c>
      <c r="CA38">
        <v>10008.3870967742</v>
      </c>
      <c r="CB38">
        <v>0</v>
      </c>
      <c r="CC38">
        <v>70.315799999999996</v>
      </c>
      <c r="CD38">
        <v>99.993083870967794</v>
      </c>
      <c r="CE38">
        <v>0.90010725806451597</v>
      </c>
      <c r="CF38">
        <v>9.9892238709677394E-2</v>
      </c>
      <c r="CG38">
        <v>0</v>
      </c>
      <c r="CH38">
        <v>2.2304935483870998</v>
      </c>
      <c r="CI38">
        <v>0</v>
      </c>
      <c r="CJ38">
        <v>130.05725806451599</v>
      </c>
      <c r="CK38">
        <v>914.30964516128995</v>
      </c>
      <c r="CL38">
        <v>39.026000000000003</v>
      </c>
      <c r="CM38">
        <v>42.8</v>
      </c>
      <c r="CN38">
        <v>40.995870967741901</v>
      </c>
      <c r="CO38">
        <v>41.3546774193548</v>
      </c>
      <c r="CP38">
        <v>39.608741935483899</v>
      </c>
      <c r="CQ38">
        <v>90.004193548387093</v>
      </c>
      <c r="CR38">
        <v>9.9912903225806495</v>
      </c>
      <c r="CS38">
        <v>0</v>
      </c>
      <c r="CT38">
        <v>59.599999904632597</v>
      </c>
      <c r="CU38">
        <v>2.2516269230769201</v>
      </c>
      <c r="CV38">
        <v>-0.158813670102464</v>
      </c>
      <c r="CW38">
        <v>-2.64071794613074</v>
      </c>
      <c r="CX38">
        <v>130.05280769230799</v>
      </c>
      <c r="CY38">
        <v>15</v>
      </c>
      <c r="CZ38">
        <v>1684927056.2</v>
      </c>
      <c r="DA38" t="s">
        <v>255</v>
      </c>
      <c r="DB38">
        <v>3</v>
      </c>
      <c r="DC38">
        <v>-3.7240000000000002</v>
      </c>
      <c r="DD38">
        <v>0.39500000000000002</v>
      </c>
      <c r="DE38">
        <v>403</v>
      </c>
      <c r="DF38">
        <v>16</v>
      </c>
      <c r="DG38">
        <v>1.17</v>
      </c>
      <c r="DH38">
        <v>0.15</v>
      </c>
      <c r="DI38">
        <v>-1.15210598113208</v>
      </c>
      <c r="DJ38">
        <v>0.352800889950043</v>
      </c>
      <c r="DK38">
        <v>0.10592972496780299</v>
      </c>
      <c r="DL38">
        <v>1</v>
      </c>
      <c r="DM38">
        <v>2.2826818181818198</v>
      </c>
      <c r="DN38">
        <v>-0.23898212110245301</v>
      </c>
      <c r="DO38">
        <v>0.22211941124368101</v>
      </c>
      <c r="DP38">
        <v>1</v>
      </c>
      <c r="DQ38">
        <v>1.21550735849057</v>
      </c>
      <c r="DR38">
        <v>0.300326192005061</v>
      </c>
      <c r="DS38">
        <v>4.1554180188467599E-2</v>
      </c>
      <c r="DT38">
        <v>0</v>
      </c>
      <c r="DU38">
        <v>2</v>
      </c>
      <c r="DV38">
        <v>3</v>
      </c>
      <c r="DW38" t="s">
        <v>256</v>
      </c>
      <c r="DX38">
        <v>100</v>
      </c>
      <c r="DY38">
        <v>100</v>
      </c>
      <c r="DZ38">
        <v>-3.7240000000000002</v>
      </c>
      <c r="EA38">
        <v>0.39500000000000002</v>
      </c>
      <c r="EB38">
        <v>2</v>
      </c>
      <c r="EC38">
        <v>515.50199999999995</v>
      </c>
      <c r="ED38">
        <v>420.82600000000002</v>
      </c>
      <c r="EE38">
        <v>29.008199999999999</v>
      </c>
      <c r="EF38">
        <v>29.9937</v>
      </c>
      <c r="EG38">
        <v>29.9999</v>
      </c>
      <c r="EH38">
        <v>30.131599999999999</v>
      </c>
      <c r="EI38">
        <v>30.159600000000001</v>
      </c>
      <c r="EJ38">
        <v>20.144300000000001</v>
      </c>
      <c r="EK38">
        <v>22.826799999999999</v>
      </c>
      <c r="EL38">
        <v>0</v>
      </c>
      <c r="EM38">
        <v>28.9712</v>
      </c>
      <c r="EN38">
        <v>401.12</v>
      </c>
      <c r="EO38">
        <v>16.8249</v>
      </c>
      <c r="EP38">
        <v>100.499</v>
      </c>
      <c r="EQ38">
        <v>90.333399999999997</v>
      </c>
    </row>
    <row r="39" spans="1:147" x14ac:dyDescent="0.3">
      <c r="A39">
        <v>23</v>
      </c>
      <c r="B39">
        <v>1684928505.8</v>
      </c>
      <c r="C39">
        <v>1380.5999999046301</v>
      </c>
      <c r="D39" t="s">
        <v>321</v>
      </c>
      <c r="E39" t="s">
        <v>322</v>
      </c>
      <c r="F39">
        <v>1684928497.83548</v>
      </c>
      <c r="G39">
        <f t="shared" si="0"/>
        <v>8.7958524879637647E-3</v>
      </c>
      <c r="H39">
        <f t="shared" si="1"/>
        <v>4.6278555851377234</v>
      </c>
      <c r="I39">
        <f t="shared" si="2"/>
        <v>400.02070967741901</v>
      </c>
      <c r="J39">
        <f t="shared" si="3"/>
        <v>368.04382787188837</v>
      </c>
      <c r="K39">
        <f t="shared" si="4"/>
        <v>35.219837509541222</v>
      </c>
      <c r="L39">
        <f t="shared" si="5"/>
        <v>38.27985508343901</v>
      </c>
      <c r="M39">
        <f t="shared" si="6"/>
        <v>0.42454070561133234</v>
      </c>
      <c r="N39">
        <f t="shared" si="7"/>
        <v>3.3602953752372446</v>
      </c>
      <c r="O39">
        <f t="shared" si="8"/>
        <v>0.39683529780395488</v>
      </c>
      <c r="P39">
        <f t="shared" si="9"/>
        <v>0.25036045792660672</v>
      </c>
      <c r="Q39">
        <f t="shared" si="10"/>
        <v>16.522358502308901</v>
      </c>
      <c r="R39">
        <f t="shared" si="11"/>
        <v>27.898302779215051</v>
      </c>
      <c r="S39">
        <f t="shared" si="12"/>
        <v>27.852545161290301</v>
      </c>
      <c r="T39">
        <f t="shared" si="13"/>
        <v>3.7623408829119294</v>
      </c>
      <c r="U39">
        <f t="shared" si="14"/>
        <v>40.357208345656346</v>
      </c>
      <c r="V39">
        <f t="shared" si="15"/>
        <v>1.7018252938307981</v>
      </c>
      <c r="W39">
        <f t="shared" si="16"/>
        <v>4.2169053896265494</v>
      </c>
      <c r="X39">
        <f t="shared" si="17"/>
        <v>2.0605155890811311</v>
      </c>
      <c r="Y39">
        <f t="shared" si="18"/>
        <v>-387.89709471920202</v>
      </c>
      <c r="Z39">
        <f t="shared" si="19"/>
        <v>356.65367922124244</v>
      </c>
      <c r="AA39">
        <f t="shared" si="20"/>
        <v>23.329320924079592</v>
      </c>
      <c r="AB39">
        <f t="shared" si="21"/>
        <v>8.6082639284289257</v>
      </c>
      <c r="AC39">
        <v>-3.9592511065079501E-2</v>
      </c>
      <c r="AD39">
        <v>4.4446062165020402E-2</v>
      </c>
      <c r="AE39">
        <v>3.3488453969713801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50016.699707630454</v>
      </c>
      <c r="AK39" t="s">
        <v>251</v>
      </c>
      <c r="AL39">
        <v>2.28656923076923</v>
      </c>
      <c r="AM39">
        <v>1.5037100000000001</v>
      </c>
      <c r="AN39">
        <f t="shared" si="25"/>
        <v>-0.78285923076922992</v>
      </c>
      <c r="AO39">
        <f t="shared" si="26"/>
        <v>-0.52061849077895994</v>
      </c>
      <c r="AP39">
        <v>-0.32069839130761502</v>
      </c>
      <c r="AQ39" t="s">
        <v>323</v>
      </c>
      <c r="AR39">
        <v>2.3625230769230798</v>
      </c>
      <c r="AS39">
        <v>1.53474</v>
      </c>
      <c r="AT39">
        <f t="shared" si="27"/>
        <v>-0.5393637208407156</v>
      </c>
      <c r="AU39">
        <v>0.5</v>
      </c>
      <c r="AV39">
        <f t="shared" si="28"/>
        <v>84.30046945633876</v>
      </c>
      <c r="AW39">
        <f t="shared" si="29"/>
        <v>4.6278555851377234</v>
      </c>
      <c r="AX39">
        <f t="shared" si="30"/>
        <v>-22.734307437294987</v>
      </c>
      <c r="AY39">
        <f t="shared" si="31"/>
        <v>1</v>
      </c>
      <c r="AZ39">
        <f t="shared" si="32"/>
        <v>5.8701381004862774E-2</v>
      </c>
      <c r="BA39">
        <f t="shared" si="33"/>
        <v>-2.0218408329749592E-2</v>
      </c>
      <c r="BB39" t="s">
        <v>253</v>
      </c>
      <c r="BC39">
        <v>0</v>
      </c>
      <c r="BD39">
        <f t="shared" si="34"/>
        <v>1.53474</v>
      </c>
      <c r="BE39">
        <f t="shared" si="35"/>
        <v>-0.5393637208407156</v>
      </c>
      <c r="BF39">
        <f t="shared" si="36"/>
        <v>-2.0635627880375797E-2</v>
      </c>
      <c r="BG39">
        <f t="shared" si="37"/>
        <v>1.1010253965200822</v>
      </c>
      <c r="BH39">
        <f t="shared" si="38"/>
        <v>3.963675560101669E-2</v>
      </c>
      <c r="BI39">
        <f t="shared" si="39"/>
        <v>100.00093225806501</v>
      </c>
      <c r="BJ39">
        <f t="shared" si="40"/>
        <v>84.30046945633876</v>
      </c>
      <c r="BK39">
        <f t="shared" si="41"/>
        <v>0.84299683565739947</v>
      </c>
      <c r="BL39">
        <f t="shared" si="42"/>
        <v>0.19599367131479889</v>
      </c>
      <c r="BM39">
        <v>0.72208925085248299</v>
      </c>
      <c r="BN39">
        <v>0.5</v>
      </c>
      <c r="BO39" t="s">
        <v>254</v>
      </c>
      <c r="BP39">
        <v>1684928497.83548</v>
      </c>
      <c r="BQ39">
        <v>400.02070967741901</v>
      </c>
      <c r="BR39">
        <v>401.19716129032298</v>
      </c>
      <c r="BS39">
        <v>17.7839064516129</v>
      </c>
      <c r="BT39">
        <v>16.5362516129032</v>
      </c>
      <c r="BU39">
        <v>500.01312903225801</v>
      </c>
      <c r="BV39">
        <v>95.494667741935501</v>
      </c>
      <c r="BW39">
        <v>0.20001545161290299</v>
      </c>
      <c r="BX39">
        <v>29.821264516128998</v>
      </c>
      <c r="BY39">
        <v>27.852545161290301</v>
      </c>
      <c r="BZ39">
        <v>999.9</v>
      </c>
      <c r="CA39">
        <v>9998.3870967741896</v>
      </c>
      <c r="CB39">
        <v>0</v>
      </c>
      <c r="CC39">
        <v>70.369299999999996</v>
      </c>
      <c r="CD39">
        <v>100.00093225806501</v>
      </c>
      <c r="CE39">
        <v>0.90014003225806505</v>
      </c>
      <c r="CF39">
        <v>9.9859554838709702E-2</v>
      </c>
      <c r="CG39">
        <v>0</v>
      </c>
      <c r="CH39">
        <v>2.3744000000000001</v>
      </c>
      <c r="CI39">
        <v>0</v>
      </c>
      <c r="CJ39">
        <v>126.281225806452</v>
      </c>
      <c r="CK39">
        <v>914.39267741935498</v>
      </c>
      <c r="CL39">
        <v>38.776000000000003</v>
      </c>
      <c r="CM39">
        <v>42.683</v>
      </c>
      <c r="CN39">
        <v>40.783999999999999</v>
      </c>
      <c r="CO39">
        <v>41.256</v>
      </c>
      <c r="CP39">
        <v>39.396999999999998</v>
      </c>
      <c r="CQ39">
        <v>90.015483870967699</v>
      </c>
      <c r="CR39">
        <v>9.99</v>
      </c>
      <c r="CS39">
        <v>0</v>
      </c>
      <c r="CT39">
        <v>59.400000095367403</v>
      </c>
      <c r="CU39">
        <v>2.3625230769230798</v>
      </c>
      <c r="CV39">
        <v>3.41880231548609E-2</v>
      </c>
      <c r="CW39">
        <v>-2.4142905980651399</v>
      </c>
      <c r="CX39">
        <v>126.261769230769</v>
      </c>
      <c r="CY39">
        <v>15</v>
      </c>
      <c r="CZ39">
        <v>1684927056.2</v>
      </c>
      <c r="DA39" t="s">
        <v>255</v>
      </c>
      <c r="DB39">
        <v>3</v>
      </c>
      <c r="DC39">
        <v>-3.7240000000000002</v>
      </c>
      <c r="DD39">
        <v>0.39500000000000002</v>
      </c>
      <c r="DE39">
        <v>403</v>
      </c>
      <c r="DF39">
        <v>16</v>
      </c>
      <c r="DG39">
        <v>1.17</v>
      </c>
      <c r="DH39">
        <v>0.15</v>
      </c>
      <c r="DI39">
        <v>-1.193648</v>
      </c>
      <c r="DJ39">
        <v>4.2836460307186901E-2</v>
      </c>
      <c r="DK39">
        <v>0.113793066975865</v>
      </c>
      <c r="DL39">
        <v>1</v>
      </c>
      <c r="DM39">
        <v>2.3354386363636399</v>
      </c>
      <c r="DN39">
        <v>0.233347188186312</v>
      </c>
      <c r="DO39">
        <v>0.193541119915486</v>
      </c>
      <c r="DP39">
        <v>1</v>
      </c>
      <c r="DQ39">
        <v>1.23983075471698</v>
      </c>
      <c r="DR39">
        <v>1.9368205130233799E-2</v>
      </c>
      <c r="DS39">
        <v>1.9216999240457899E-2</v>
      </c>
      <c r="DT39">
        <v>1</v>
      </c>
      <c r="DU39">
        <v>3</v>
      </c>
      <c r="DV39">
        <v>3</v>
      </c>
      <c r="DW39" t="s">
        <v>260</v>
      </c>
      <c r="DX39">
        <v>100</v>
      </c>
      <c r="DY39">
        <v>100</v>
      </c>
      <c r="DZ39">
        <v>-3.7240000000000002</v>
      </c>
      <c r="EA39">
        <v>0.39500000000000002</v>
      </c>
      <c r="EB39">
        <v>2</v>
      </c>
      <c r="EC39">
        <v>515.81700000000001</v>
      </c>
      <c r="ED39">
        <v>420.35300000000001</v>
      </c>
      <c r="EE39">
        <v>29.310099999999998</v>
      </c>
      <c r="EF39">
        <v>30.048100000000002</v>
      </c>
      <c r="EG39">
        <v>30.000299999999999</v>
      </c>
      <c r="EH39">
        <v>30.154900000000001</v>
      </c>
      <c r="EI39">
        <v>30.180199999999999</v>
      </c>
      <c r="EJ39">
        <v>20.145499999999998</v>
      </c>
      <c r="EK39">
        <v>24.871300000000002</v>
      </c>
      <c r="EL39">
        <v>0</v>
      </c>
      <c r="EM39">
        <v>29.296199999999999</v>
      </c>
      <c r="EN39">
        <v>401.29300000000001</v>
      </c>
      <c r="EO39">
        <v>16.5229</v>
      </c>
      <c r="EP39">
        <v>100.496</v>
      </c>
      <c r="EQ39">
        <v>90.326899999999995</v>
      </c>
    </row>
    <row r="40" spans="1:147" x14ac:dyDescent="0.3">
      <c r="A40">
        <v>24</v>
      </c>
      <c r="B40">
        <v>1684928566.4000001</v>
      </c>
      <c r="C40">
        <v>1441.2000000476801</v>
      </c>
      <c r="D40" t="s">
        <v>324</v>
      </c>
      <c r="E40" t="s">
        <v>325</v>
      </c>
      <c r="F40">
        <v>1684928558.3419399</v>
      </c>
      <c r="G40">
        <f t="shared" si="0"/>
        <v>8.2614968218615512E-3</v>
      </c>
      <c r="H40">
        <f t="shared" si="1"/>
        <v>4.7290778700152103</v>
      </c>
      <c r="I40">
        <f t="shared" si="2"/>
        <v>400.02970967741902</v>
      </c>
      <c r="J40">
        <f t="shared" si="3"/>
        <v>366.26033651196303</v>
      </c>
      <c r="K40">
        <f t="shared" si="4"/>
        <v>35.046846349716226</v>
      </c>
      <c r="L40">
        <f t="shared" si="5"/>
        <v>38.278181863484882</v>
      </c>
      <c r="M40">
        <f t="shared" si="6"/>
        <v>0.3948507967813914</v>
      </c>
      <c r="N40">
        <f t="shared" si="7"/>
        <v>3.3614133251234173</v>
      </c>
      <c r="O40">
        <f t="shared" si="8"/>
        <v>0.37077457397222169</v>
      </c>
      <c r="P40">
        <f t="shared" si="9"/>
        <v>0.23377482377136907</v>
      </c>
      <c r="Q40">
        <f t="shared" si="10"/>
        <v>16.520961049527823</v>
      </c>
      <c r="R40">
        <f t="shared" si="11"/>
        <v>27.915411619796103</v>
      </c>
      <c r="S40">
        <f t="shared" si="12"/>
        <v>27.8216161290323</v>
      </c>
      <c r="T40">
        <f t="shared" si="13"/>
        <v>3.755555071607823</v>
      </c>
      <c r="U40">
        <f t="shared" si="14"/>
        <v>40.178622790953469</v>
      </c>
      <c r="V40">
        <f t="shared" si="15"/>
        <v>1.6840556506751072</v>
      </c>
      <c r="W40">
        <f t="shared" si="16"/>
        <v>4.1914220391204786</v>
      </c>
      <c r="X40">
        <f t="shared" si="17"/>
        <v>2.0714994209327156</v>
      </c>
      <c r="Y40">
        <f t="shared" si="18"/>
        <v>-364.33200984409439</v>
      </c>
      <c r="Z40">
        <f t="shared" si="19"/>
        <v>343.28602191315309</v>
      </c>
      <c r="AA40">
        <f t="shared" si="20"/>
        <v>22.432235214358769</v>
      </c>
      <c r="AB40">
        <f t="shared" si="21"/>
        <v>17.907208332945288</v>
      </c>
      <c r="AC40">
        <v>-3.9609054536018998E-2</v>
      </c>
      <c r="AD40">
        <v>4.4464633660437597E-2</v>
      </c>
      <c r="AE40">
        <v>3.3499585625592698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50054.022154186547</v>
      </c>
      <c r="AK40" t="s">
        <v>251</v>
      </c>
      <c r="AL40">
        <v>2.28656923076923</v>
      </c>
      <c r="AM40">
        <v>1.5037100000000001</v>
      </c>
      <c r="AN40">
        <f t="shared" si="25"/>
        <v>-0.78285923076922992</v>
      </c>
      <c r="AO40">
        <f t="shared" si="26"/>
        <v>-0.52061849077895994</v>
      </c>
      <c r="AP40">
        <v>-0.32069839130761502</v>
      </c>
      <c r="AQ40" t="s">
        <v>326</v>
      </c>
      <c r="AR40">
        <v>2.1741038461538502</v>
      </c>
      <c r="AS40">
        <v>1.9907999999999999</v>
      </c>
      <c r="AT40">
        <f t="shared" si="27"/>
        <v>-9.2075470240029267E-2</v>
      </c>
      <c r="AU40">
        <v>0.5</v>
      </c>
      <c r="AV40">
        <f t="shared" si="28"/>
        <v>84.292199220880377</v>
      </c>
      <c r="AW40">
        <f t="shared" si="29"/>
        <v>4.7290778700152103</v>
      </c>
      <c r="AX40">
        <f t="shared" si="30"/>
        <v>-3.8806219404143945</v>
      </c>
      <c r="AY40">
        <f t="shared" si="31"/>
        <v>1</v>
      </c>
      <c r="AZ40">
        <f t="shared" si="32"/>
        <v>5.9907990395295367E-2</v>
      </c>
      <c r="BA40">
        <f t="shared" si="33"/>
        <v>-0.24467048422744617</v>
      </c>
      <c r="BB40" t="s">
        <v>253</v>
      </c>
      <c r="BC40">
        <v>0</v>
      </c>
      <c r="BD40">
        <f t="shared" si="34"/>
        <v>1.9907999999999999</v>
      </c>
      <c r="BE40">
        <f t="shared" si="35"/>
        <v>-9.2075470240029295E-2</v>
      </c>
      <c r="BF40">
        <f t="shared" si="36"/>
        <v>-0.3239254909523776</v>
      </c>
      <c r="BG40">
        <f t="shared" si="37"/>
        <v>0.61975292587777875</v>
      </c>
      <c r="BH40">
        <f t="shared" si="38"/>
        <v>0.62219359605862967</v>
      </c>
      <c r="BI40">
        <f t="shared" si="39"/>
        <v>99.990964516129097</v>
      </c>
      <c r="BJ40">
        <f t="shared" si="40"/>
        <v>84.292199220880377</v>
      </c>
      <c r="BK40">
        <f t="shared" si="41"/>
        <v>0.84299816117168846</v>
      </c>
      <c r="BL40">
        <f t="shared" si="42"/>
        <v>0.19599632234337702</v>
      </c>
      <c r="BM40">
        <v>0.72208925085248299</v>
      </c>
      <c r="BN40">
        <v>0.5</v>
      </c>
      <c r="BO40" t="s">
        <v>254</v>
      </c>
      <c r="BP40">
        <v>1684928558.3419399</v>
      </c>
      <c r="BQ40">
        <v>400.02970967741902</v>
      </c>
      <c r="BR40">
        <v>401.18993548387101</v>
      </c>
      <c r="BS40">
        <v>17.5993806451613</v>
      </c>
      <c r="BT40">
        <v>16.427287096774201</v>
      </c>
      <c r="BU40">
        <v>500.00687096774197</v>
      </c>
      <c r="BV40">
        <v>95.488358064516106</v>
      </c>
      <c r="BW40">
        <v>0.19998941935483899</v>
      </c>
      <c r="BX40">
        <v>29.715916129032301</v>
      </c>
      <c r="BY40">
        <v>27.8216161290323</v>
      </c>
      <c r="BZ40">
        <v>999.9</v>
      </c>
      <c r="CA40">
        <v>10003.225806451601</v>
      </c>
      <c r="CB40">
        <v>0</v>
      </c>
      <c r="CC40">
        <v>70.369299999999996</v>
      </c>
      <c r="CD40">
        <v>99.990964516129097</v>
      </c>
      <c r="CE40">
        <v>0.90008387096774201</v>
      </c>
      <c r="CF40">
        <v>9.9915741935483901E-2</v>
      </c>
      <c r="CG40">
        <v>0</v>
      </c>
      <c r="CH40">
        <v>2.1811096774193599</v>
      </c>
      <c r="CI40">
        <v>0</v>
      </c>
      <c r="CJ40">
        <v>124.29429032258101</v>
      </c>
      <c r="CK40">
        <v>914.28345161290304</v>
      </c>
      <c r="CL40">
        <v>38.538064516128998</v>
      </c>
      <c r="CM40">
        <v>42.537999999999997</v>
      </c>
      <c r="CN40">
        <v>40.576225806451603</v>
      </c>
      <c r="CO40">
        <v>41.155000000000001</v>
      </c>
      <c r="CP40">
        <v>39.183</v>
      </c>
      <c r="CQ40">
        <v>90.000322580645204</v>
      </c>
      <c r="CR40">
        <v>9.9932258064516208</v>
      </c>
      <c r="CS40">
        <v>0</v>
      </c>
      <c r="CT40">
        <v>60</v>
      </c>
      <c r="CU40">
        <v>2.1741038461538502</v>
      </c>
      <c r="CV40">
        <v>0.27435554696053199</v>
      </c>
      <c r="CW40">
        <v>-1.1751453000529499</v>
      </c>
      <c r="CX40">
        <v>124.2895</v>
      </c>
      <c r="CY40">
        <v>15</v>
      </c>
      <c r="CZ40">
        <v>1684927056.2</v>
      </c>
      <c r="DA40" t="s">
        <v>255</v>
      </c>
      <c r="DB40">
        <v>3</v>
      </c>
      <c r="DC40">
        <v>-3.7240000000000002</v>
      </c>
      <c r="DD40">
        <v>0.39500000000000002</v>
      </c>
      <c r="DE40">
        <v>403</v>
      </c>
      <c r="DF40">
        <v>16</v>
      </c>
      <c r="DG40">
        <v>1.17</v>
      </c>
      <c r="DH40">
        <v>0.15</v>
      </c>
      <c r="DI40">
        <v>-1.1860455471698099</v>
      </c>
      <c r="DJ40">
        <v>0.124529767683209</v>
      </c>
      <c r="DK40">
        <v>9.6345837426912495E-2</v>
      </c>
      <c r="DL40">
        <v>1</v>
      </c>
      <c r="DM40">
        <v>2.1760000000000002</v>
      </c>
      <c r="DN40">
        <v>0.128384718369802</v>
      </c>
      <c r="DO40">
        <v>0.16923770802685101</v>
      </c>
      <c r="DP40">
        <v>1</v>
      </c>
      <c r="DQ40">
        <v>1.17895358490566</v>
      </c>
      <c r="DR40">
        <v>-5.9846866397790598E-2</v>
      </c>
      <c r="DS40">
        <v>1.0250743386634901E-2</v>
      </c>
      <c r="DT40">
        <v>1</v>
      </c>
      <c r="DU40">
        <v>3</v>
      </c>
      <c r="DV40">
        <v>3</v>
      </c>
      <c r="DW40" t="s">
        <v>260</v>
      </c>
      <c r="DX40">
        <v>100</v>
      </c>
      <c r="DY40">
        <v>100</v>
      </c>
      <c r="DZ40">
        <v>-3.7240000000000002</v>
      </c>
      <c r="EA40">
        <v>0.39500000000000002</v>
      </c>
      <c r="EB40">
        <v>2</v>
      </c>
      <c r="EC40">
        <v>515.91999999999996</v>
      </c>
      <c r="ED40">
        <v>419.77499999999998</v>
      </c>
      <c r="EE40">
        <v>30.448799999999999</v>
      </c>
      <c r="EF40">
        <v>30.084599999999998</v>
      </c>
      <c r="EG40">
        <v>30.000299999999999</v>
      </c>
      <c r="EH40">
        <v>30.183399999999999</v>
      </c>
      <c r="EI40">
        <v>30.203499999999998</v>
      </c>
      <c r="EJ40">
        <v>20.141100000000002</v>
      </c>
      <c r="EK40">
        <v>25.414100000000001</v>
      </c>
      <c r="EL40">
        <v>0</v>
      </c>
      <c r="EM40">
        <v>30.473700000000001</v>
      </c>
      <c r="EN40">
        <v>401.14100000000002</v>
      </c>
      <c r="EO40">
        <v>16.408899999999999</v>
      </c>
      <c r="EP40">
        <v>100.491</v>
      </c>
      <c r="EQ40">
        <v>90.320099999999996</v>
      </c>
    </row>
    <row r="41" spans="1:147" x14ac:dyDescent="0.3">
      <c r="A41">
        <v>25</v>
      </c>
      <c r="B41">
        <v>1684928626.8</v>
      </c>
      <c r="C41">
        <v>1501.5999999046301</v>
      </c>
      <c r="D41" t="s">
        <v>327</v>
      </c>
      <c r="E41" t="s">
        <v>328</v>
      </c>
      <c r="F41">
        <v>1684928618.85484</v>
      </c>
      <c r="G41">
        <f t="shared" si="0"/>
        <v>7.9516340179957394E-3</v>
      </c>
      <c r="H41">
        <f t="shared" si="1"/>
        <v>4.6260155840276997</v>
      </c>
      <c r="I41">
        <f t="shared" si="2"/>
        <v>400.04303225806501</v>
      </c>
      <c r="J41">
        <f t="shared" si="3"/>
        <v>365.34643288592741</v>
      </c>
      <c r="K41">
        <f t="shared" si="4"/>
        <v>34.960572802139161</v>
      </c>
      <c r="L41">
        <f t="shared" si="5"/>
        <v>38.280744779061166</v>
      </c>
      <c r="M41">
        <f t="shared" si="6"/>
        <v>0.37222269925436957</v>
      </c>
      <c r="N41">
        <f t="shared" si="7"/>
        <v>3.3581785409644778</v>
      </c>
      <c r="O41">
        <f t="shared" si="8"/>
        <v>0.35072698176437578</v>
      </c>
      <c r="P41">
        <f t="shared" si="9"/>
        <v>0.22103215233863693</v>
      </c>
      <c r="Q41">
        <f t="shared" si="10"/>
        <v>16.521154347587235</v>
      </c>
      <c r="R41">
        <f t="shared" si="11"/>
        <v>28.091976833877325</v>
      </c>
      <c r="S41">
        <f t="shared" si="12"/>
        <v>27.965435483871001</v>
      </c>
      <c r="T41">
        <f t="shared" si="13"/>
        <v>3.7871998236456883</v>
      </c>
      <c r="U41">
        <f t="shared" si="14"/>
        <v>39.827303670740861</v>
      </c>
      <c r="V41">
        <f t="shared" si="15"/>
        <v>1.6796657479188728</v>
      </c>
      <c r="W41">
        <f t="shared" si="16"/>
        <v>4.2173724884942176</v>
      </c>
      <c r="X41">
        <f t="shared" si="17"/>
        <v>2.1075340757268153</v>
      </c>
      <c r="Y41">
        <f t="shared" si="18"/>
        <v>-350.66706019361209</v>
      </c>
      <c r="Z41">
        <f t="shared" si="19"/>
        <v>336.33930824711706</v>
      </c>
      <c r="AA41">
        <f t="shared" si="20"/>
        <v>22.02692937116116</v>
      </c>
      <c r="AB41">
        <f t="shared" si="21"/>
        <v>24.22033177225336</v>
      </c>
      <c r="AC41">
        <v>-3.9561192209389202E-2</v>
      </c>
      <c r="AD41">
        <v>4.4410904005825598E-2</v>
      </c>
      <c r="AE41">
        <v>3.3467376199725098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49978.361595018876</v>
      </c>
      <c r="AK41" t="s">
        <v>251</v>
      </c>
      <c r="AL41">
        <v>2.28656923076923</v>
      </c>
      <c r="AM41">
        <v>1.5037100000000001</v>
      </c>
      <c r="AN41">
        <f t="shared" si="25"/>
        <v>-0.78285923076922992</v>
      </c>
      <c r="AO41">
        <f t="shared" si="26"/>
        <v>-0.52061849077895994</v>
      </c>
      <c r="AP41">
        <v>-0.32069839130761502</v>
      </c>
      <c r="AQ41" t="s">
        <v>329</v>
      </c>
      <c r="AR41">
        <v>2.2788461538461502</v>
      </c>
      <c r="AS41">
        <v>1.5411999999999999</v>
      </c>
      <c r="AT41">
        <f t="shared" si="27"/>
        <v>-0.47861805985345862</v>
      </c>
      <c r="AU41">
        <v>0.5</v>
      </c>
      <c r="AV41">
        <f t="shared" si="28"/>
        <v>84.294808725849876</v>
      </c>
      <c r="AW41">
        <f t="shared" si="29"/>
        <v>4.6260155840276997</v>
      </c>
      <c r="AX41">
        <f t="shared" si="30"/>
        <v>-20.172508904042331</v>
      </c>
      <c r="AY41">
        <f t="shared" si="31"/>
        <v>1</v>
      </c>
      <c r="AZ41">
        <f t="shared" si="32"/>
        <v>5.8683494868864372E-2</v>
      </c>
      <c r="BA41">
        <f t="shared" si="33"/>
        <v>-2.4325201141967172E-2</v>
      </c>
      <c r="BB41" t="s">
        <v>253</v>
      </c>
      <c r="BC41">
        <v>0</v>
      </c>
      <c r="BD41">
        <f t="shared" si="34"/>
        <v>1.5411999999999999</v>
      </c>
      <c r="BE41">
        <f t="shared" si="35"/>
        <v>-0.47861805985345857</v>
      </c>
      <c r="BF41">
        <f t="shared" si="36"/>
        <v>-2.4931669005326691E-2</v>
      </c>
      <c r="BG41">
        <f t="shared" si="37"/>
        <v>0.9896385890317615</v>
      </c>
      <c r="BH41">
        <f t="shared" si="38"/>
        <v>4.7888558410638514E-2</v>
      </c>
      <c r="BI41">
        <f t="shared" si="39"/>
        <v>99.994283870967706</v>
      </c>
      <c r="BJ41">
        <f t="shared" si="40"/>
        <v>84.294808725849876</v>
      </c>
      <c r="BK41">
        <f t="shared" si="41"/>
        <v>0.84299627401325883</v>
      </c>
      <c r="BL41">
        <f t="shared" si="42"/>
        <v>0.19599254802651744</v>
      </c>
      <c r="BM41">
        <v>0.72208925085248299</v>
      </c>
      <c r="BN41">
        <v>0.5</v>
      </c>
      <c r="BO41" t="s">
        <v>254</v>
      </c>
      <c r="BP41">
        <v>1684928618.85484</v>
      </c>
      <c r="BQ41">
        <v>400.04303225806501</v>
      </c>
      <c r="BR41">
        <v>401.17045161290298</v>
      </c>
      <c r="BS41">
        <v>17.552912903225799</v>
      </c>
      <c r="BT41">
        <v>16.424764516128999</v>
      </c>
      <c r="BU41">
        <v>500.02325806451603</v>
      </c>
      <c r="BV41">
        <v>95.4915290322581</v>
      </c>
      <c r="BW41">
        <v>0.20003835483870999</v>
      </c>
      <c r="BX41">
        <v>29.823190322580601</v>
      </c>
      <c r="BY41">
        <v>27.965435483871001</v>
      </c>
      <c r="BZ41">
        <v>999.9</v>
      </c>
      <c r="CA41">
        <v>9990.8064516128998</v>
      </c>
      <c r="CB41">
        <v>0</v>
      </c>
      <c r="CC41">
        <v>70.369299999999996</v>
      </c>
      <c r="CD41">
        <v>99.994283870967706</v>
      </c>
      <c r="CE41">
        <v>0.90012016129032302</v>
      </c>
      <c r="CF41">
        <v>9.9879445161290395E-2</v>
      </c>
      <c r="CG41">
        <v>0</v>
      </c>
      <c r="CH41">
        <v>2.2833322580645201</v>
      </c>
      <c r="CI41">
        <v>0</v>
      </c>
      <c r="CJ41">
        <v>123.195451612903</v>
      </c>
      <c r="CK41">
        <v>914.32493548387095</v>
      </c>
      <c r="CL41">
        <v>38.348580645161299</v>
      </c>
      <c r="CM41">
        <v>42.383000000000003</v>
      </c>
      <c r="CN41">
        <v>40.375</v>
      </c>
      <c r="CO41">
        <v>41.043999999999997</v>
      </c>
      <c r="CP41">
        <v>39.001967741935502</v>
      </c>
      <c r="CQ41">
        <v>90.008064516129096</v>
      </c>
      <c r="CR41">
        <v>9.9870967741935495</v>
      </c>
      <c r="CS41">
        <v>0</v>
      </c>
      <c r="CT41">
        <v>60</v>
      </c>
      <c r="CU41">
        <v>2.2788461538461502</v>
      </c>
      <c r="CV41">
        <v>0.64004785646020601</v>
      </c>
      <c r="CW41">
        <v>-2.7543589816423801</v>
      </c>
      <c r="CX41">
        <v>123.189192307692</v>
      </c>
      <c r="CY41">
        <v>15</v>
      </c>
      <c r="CZ41">
        <v>1684927056.2</v>
      </c>
      <c r="DA41" t="s">
        <v>255</v>
      </c>
      <c r="DB41">
        <v>3</v>
      </c>
      <c r="DC41">
        <v>-3.7240000000000002</v>
      </c>
      <c r="DD41">
        <v>0.39500000000000002</v>
      </c>
      <c r="DE41">
        <v>403</v>
      </c>
      <c r="DF41">
        <v>16</v>
      </c>
      <c r="DG41">
        <v>1.17</v>
      </c>
      <c r="DH41">
        <v>0.15</v>
      </c>
      <c r="DI41">
        <v>-1.1460552830188699</v>
      </c>
      <c r="DJ41">
        <v>0.19107525991782101</v>
      </c>
      <c r="DK41">
        <v>8.6766781240326593E-2</v>
      </c>
      <c r="DL41">
        <v>1</v>
      </c>
      <c r="DM41">
        <v>2.2555818181818199</v>
      </c>
      <c r="DN41">
        <v>5.5684075586013002E-2</v>
      </c>
      <c r="DO41">
        <v>0.18576500217494599</v>
      </c>
      <c r="DP41">
        <v>1</v>
      </c>
      <c r="DQ41">
        <v>1.13292905660377</v>
      </c>
      <c r="DR41">
        <v>-4.5582520947813898E-2</v>
      </c>
      <c r="DS41">
        <v>6.3947390712404302E-3</v>
      </c>
      <c r="DT41">
        <v>1</v>
      </c>
      <c r="DU41">
        <v>3</v>
      </c>
      <c r="DV41">
        <v>3</v>
      </c>
      <c r="DW41" t="s">
        <v>260</v>
      </c>
      <c r="DX41">
        <v>100</v>
      </c>
      <c r="DY41">
        <v>100</v>
      </c>
      <c r="DZ41">
        <v>-3.7240000000000002</v>
      </c>
      <c r="EA41">
        <v>0.39500000000000002</v>
      </c>
      <c r="EB41">
        <v>2</v>
      </c>
      <c r="EC41">
        <v>515.42999999999995</v>
      </c>
      <c r="ED41">
        <v>420.17200000000003</v>
      </c>
      <c r="EE41">
        <v>30.824000000000002</v>
      </c>
      <c r="EF41">
        <v>30.0976</v>
      </c>
      <c r="EG41">
        <v>30.0001</v>
      </c>
      <c r="EH41">
        <v>30.201499999999999</v>
      </c>
      <c r="EI41">
        <v>30.2241</v>
      </c>
      <c r="EJ41">
        <v>20.1401</v>
      </c>
      <c r="EK41">
        <v>25.414100000000001</v>
      </c>
      <c r="EL41">
        <v>0</v>
      </c>
      <c r="EM41">
        <v>30.8188</v>
      </c>
      <c r="EN41">
        <v>401.19099999999997</v>
      </c>
      <c r="EO41">
        <v>16.483799999999999</v>
      </c>
      <c r="EP41">
        <v>100.488</v>
      </c>
      <c r="EQ41">
        <v>90.315600000000003</v>
      </c>
    </row>
    <row r="42" spans="1:147" x14ac:dyDescent="0.3">
      <c r="A42">
        <v>26</v>
      </c>
      <c r="B42">
        <v>1684928686.9000001</v>
      </c>
      <c r="C42">
        <v>1561.7000000476801</v>
      </c>
      <c r="D42" t="s">
        <v>330</v>
      </c>
      <c r="E42" t="s">
        <v>331</v>
      </c>
      <c r="F42">
        <v>1684928678.8580599</v>
      </c>
      <c r="G42">
        <f t="shared" si="0"/>
        <v>7.2448375467051998E-3</v>
      </c>
      <c r="H42">
        <f t="shared" si="1"/>
        <v>4.5980183505179655</v>
      </c>
      <c r="I42">
        <f t="shared" si="2"/>
        <v>400.03974193548402</v>
      </c>
      <c r="J42">
        <f t="shared" si="3"/>
        <v>363.28559433418798</v>
      </c>
      <c r="K42">
        <f t="shared" si="4"/>
        <v>34.763554261344666</v>
      </c>
      <c r="L42">
        <f t="shared" si="5"/>
        <v>38.280635104610255</v>
      </c>
      <c r="M42">
        <f t="shared" si="6"/>
        <v>0.33572262425003596</v>
      </c>
      <c r="N42">
        <f t="shared" si="7"/>
        <v>3.3579765838820341</v>
      </c>
      <c r="O42">
        <f t="shared" si="8"/>
        <v>0.31812797191253878</v>
      </c>
      <c r="P42">
        <f t="shared" si="9"/>
        <v>0.20033391764844688</v>
      </c>
      <c r="Q42">
        <f t="shared" si="10"/>
        <v>16.520585600982269</v>
      </c>
      <c r="R42">
        <f t="shared" si="11"/>
        <v>28.278690716689816</v>
      </c>
      <c r="S42">
        <f t="shared" si="12"/>
        <v>28.072351612903201</v>
      </c>
      <c r="T42">
        <f t="shared" si="13"/>
        <v>3.8108752267145318</v>
      </c>
      <c r="U42">
        <f t="shared" si="14"/>
        <v>40.11668749030207</v>
      </c>
      <c r="V42">
        <f t="shared" si="15"/>
        <v>1.6943326167760862</v>
      </c>
      <c r="W42">
        <f t="shared" si="16"/>
        <v>4.2235107701394323</v>
      </c>
      <c r="X42">
        <f t="shared" si="17"/>
        <v>2.1165426099384455</v>
      </c>
      <c r="Y42">
        <f t="shared" si="18"/>
        <v>-319.49733580969934</v>
      </c>
      <c r="Z42">
        <f t="shared" si="19"/>
        <v>321.54193424126629</v>
      </c>
      <c r="AA42">
        <f t="shared" si="20"/>
        <v>21.072932031418688</v>
      </c>
      <c r="AB42">
        <f t="shared" si="21"/>
        <v>39.638116063967914</v>
      </c>
      <c r="AC42">
        <v>-3.95582046468392E-2</v>
      </c>
      <c r="AD42">
        <v>4.4407550205138299E-2</v>
      </c>
      <c r="AE42">
        <v>3.3465365268798801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49970.578005153933</v>
      </c>
      <c r="AK42" t="s">
        <v>251</v>
      </c>
      <c r="AL42">
        <v>2.28656923076923</v>
      </c>
      <c r="AM42">
        <v>1.5037100000000001</v>
      </c>
      <c r="AN42">
        <f t="shared" si="25"/>
        <v>-0.78285923076922992</v>
      </c>
      <c r="AO42">
        <f t="shared" si="26"/>
        <v>-0.52061849077895994</v>
      </c>
      <c r="AP42">
        <v>-0.32069839130761502</v>
      </c>
      <c r="AQ42" t="s">
        <v>332</v>
      </c>
      <c r="AR42">
        <v>2.2716076923076902</v>
      </c>
      <c r="AS42">
        <v>1.4292</v>
      </c>
      <c r="AT42">
        <f t="shared" si="27"/>
        <v>-0.58942603715903319</v>
      </c>
      <c r="AU42">
        <v>0.5</v>
      </c>
      <c r="AV42">
        <f t="shared" si="28"/>
        <v>84.292306679691606</v>
      </c>
      <c r="AW42">
        <f t="shared" si="29"/>
        <v>4.5980183505179655</v>
      </c>
      <c r="AX42">
        <f t="shared" si="30"/>
        <v>-24.842040144602262</v>
      </c>
      <c r="AY42">
        <f t="shared" si="31"/>
        <v>1</v>
      </c>
      <c r="AZ42">
        <f t="shared" si="32"/>
        <v>5.835309218095746E-2</v>
      </c>
      <c r="BA42">
        <f t="shared" si="33"/>
        <v>5.2134061013154265E-2</v>
      </c>
      <c r="BB42" t="s">
        <v>253</v>
      </c>
      <c r="BC42">
        <v>0</v>
      </c>
      <c r="BD42">
        <f t="shared" si="34"/>
        <v>1.4292</v>
      </c>
      <c r="BE42">
        <f t="shared" si="35"/>
        <v>-0.58942603715903319</v>
      </c>
      <c r="BF42">
        <f t="shared" si="36"/>
        <v>4.9550777743048904E-2</v>
      </c>
      <c r="BG42">
        <f t="shared" si="37"/>
        <v>0.98254948052180935</v>
      </c>
      <c r="BH42">
        <f t="shared" si="38"/>
        <v>-9.5176753458967672E-2</v>
      </c>
      <c r="BI42">
        <f t="shared" si="39"/>
        <v>99.991370967741901</v>
      </c>
      <c r="BJ42">
        <f t="shared" si="40"/>
        <v>84.292306679691606</v>
      </c>
      <c r="BK42">
        <f t="shared" si="41"/>
        <v>0.84299580917722439</v>
      </c>
      <c r="BL42">
        <f t="shared" si="42"/>
        <v>0.19599161835444875</v>
      </c>
      <c r="BM42">
        <v>0.72208925085248299</v>
      </c>
      <c r="BN42">
        <v>0.5</v>
      </c>
      <c r="BO42" t="s">
        <v>254</v>
      </c>
      <c r="BP42">
        <v>1684928678.8580599</v>
      </c>
      <c r="BQ42">
        <v>400.03974193548402</v>
      </c>
      <c r="BR42">
        <v>401.122322580645</v>
      </c>
      <c r="BS42">
        <v>17.7060903225806</v>
      </c>
      <c r="BT42">
        <v>16.6783419354839</v>
      </c>
      <c r="BU42">
        <v>500.00480645161298</v>
      </c>
      <c r="BV42">
        <v>95.492025806451593</v>
      </c>
      <c r="BW42">
        <v>0.200054483870968</v>
      </c>
      <c r="BX42">
        <v>29.848480645161299</v>
      </c>
      <c r="BY42">
        <v>28.072351612903201</v>
      </c>
      <c r="BZ42">
        <v>999.9</v>
      </c>
      <c r="CA42">
        <v>9990</v>
      </c>
      <c r="CB42">
        <v>0</v>
      </c>
      <c r="CC42">
        <v>70.362396774193499</v>
      </c>
      <c r="CD42">
        <v>99.991370967741901</v>
      </c>
      <c r="CE42">
        <v>0.90011038709677405</v>
      </c>
      <c r="CF42">
        <v>9.9889251612903296E-2</v>
      </c>
      <c r="CG42">
        <v>0</v>
      </c>
      <c r="CH42">
        <v>2.2726225806451601</v>
      </c>
      <c r="CI42">
        <v>0</v>
      </c>
      <c r="CJ42">
        <v>122.41677419354799</v>
      </c>
      <c r="CK42">
        <v>914.29435483870998</v>
      </c>
      <c r="CL42">
        <v>38.164999999999999</v>
      </c>
      <c r="CM42">
        <v>42.25</v>
      </c>
      <c r="CN42">
        <v>40.191064516129003</v>
      </c>
      <c r="CO42">
        <v>40.927</v>
      </c>
      <c r="CP42">
        <v>38.848580645161299</v>
      </c>
      <c r="CQ42">
        <v>90.003225806451596</v>
      </c>
      <c r="CR42">
        <v>9.9848387096774207</v>
      </c>
      <c r="CS42">
        <v>0</v>
      </c>
      <c r="CT42">
        <v>59.399999856948902</v>
      </c>
      <c r="CU42">
        <v>2.2716076923076902</v>
      </c>
      <c r="CV42">
        <v>0.19854359374073</v>
      </c>
      <c r="CW42">
        <v>-0.43032478430994198</v>
      </c>
      <c r="CX42">
        <v>122.429346153846</v>
      </c>
      <c r="CY42">
        <v>15</v>
      </c>
      <c r="CZ42">
        <v>1684927056.2</v>
      </c>
      <c r="DA42" t="s">
        <v>255</v>
      </c>
      <c r="DB42">
        <v>3</v>
      </c>
      <c r="DC42">
        <v>-3.7240000000000002</v>
      </c>
      <c r="DD42">
        <v>0.39500000000000002</v>
      </c>
      <c r="DE42">
        <v>403</v>
      </c>
      <c r="DF42">
        <v>16</v>
      </c>
      <c r="DG42">
        <v>1.17</v>
      </c>
      <c r="DH42">
        <v>0.15</v>
      </c>
      <c r="DI42">
        <v>-1.1078503584905699</v>
      </c>
      <c r="DJ42">
        <v>0.185552617976805</v>
      </c>
      <c r="DK42">
        <v>0.101918065143747</v>
      </c>
      <c r="DL42">
        <v>1</v>
      </c>
      <c r="DM42">
        <v>2.28217045454545</v>
      </c>
      <c r="DN42">
        <v>-0.20418450222067799</v>
      </c>
      <c r="DO42">
        <v>0.191173572464617</v>
      </c>
      <c r="DP42">
        <v>1</v>
      </c>
      <c r="DQ42">
        <v>1.03098</v>
      </c>
      <c r="DR42">
        <v>-3.3152858864447403E-2</v>
      </c>
      <c r="DS42">
        <v>5.1543368806515801E-3</v>
      </c>
      <c r="DT42">
        <v>1</v>
      </c>
      <c r="DU42">
        <v>3</v>
      </c>
      <c r="DV42">
        <v>3</v>
      </c>
      <c r="DW42" t="s">
        <v>260</v>
      </c>
      <c r="DX42">
        <v>100</v>
      </c>
      <c r="DY42">
        <v>100</v>
      </c>
      <c r="DZ42">
        <v>-3.7240000000000002</v>
      </c>
      <c r="EA42">
        <v>0.39500000000000002</v>
      </c>
      <c r="EB42">
        <v>2</v>
      </c>
      <c r="EC42">
        <v>515.55600000000004</v>
      </c>
      <c r="ED42">
        <v>420.53300000000002</v>
      </c>
      <c r="EE42">
        <v>30.180499999999999</v>
      </c>
      <c r="EF42">
        <v>30.1053</v>
      </c>
      <c r="EG42">
        <v>30</v>
      </c>
      <c r="EH42">
        <v>30.217099999999999</v>
      </c>
      <c r="EI42">
        <v>30.239599999999999</v>
      </c>
      <c r="EJ42">
        <v>20.136500000000002</v>
      </c>
      <c r="EK42">
        <v>23.972300000000001</v>
      </c>
      <c r="EL42">
        <v>0</v>
      </c>
      <c r="EM42">
        <v>30.148800000000001</v>
      </c>
      <c r="EN42">
        <v>401.00299999999999</v>
      </c>
      <c r="EO42">
        <v>16.693000000000001</v>
      </c>
      <c r="EP42">
        <v>100.489</v>
      </c>
      <c r="EQ42">
        <v>90.313299999999998</v>
      </c>
    </row>
    <row r="43" spans="1:147" x14ac:dyDescent="0.3">
      <c r="A43">
        <v>27</v>
      </c>
      <c r="B43">
        <v>1684928746.9000001</v>
      </c>
      <c r="C43">
        <v>1621.7000000476801</v>
      </c>
      <c r="D43" t="s">
        <v>333</v>
      </c>
      <c r="E43" t="s">
        <v>334</v>
      </c>
      <c r="F43">
        <v>1684928738.89677</v>
      </c>
      <c r="G43">
        <f t="shared" si="0"/>
        <v>6.7608501582784915E-3</v>
      </c>
      <c r="H43">
        <f t="shared" si="1"/>
        <v>4.7018037612924664</v>
      </c>
      <c r="I43">
        <f t="shared" si="2"/>
        <v>400.01148387096799</v>
      </c>
      <c r="J43">
        <f t="shared" si="3"/>
        <v>361.14447355307408</v>
      </c>
      <c r="K43">
        <f t="shared" si="4"/>
        <v>34.555557321217243</v>
      </c>
      <c r="L43">
        <f t="shared" si="5"/>
        <v>38.274487836007324</v>
      </c>
      <c r="M43">
        <f t="shared" si="6"/>
        <v>0.31269633768740895</v>
      </c>
      <c r="N43">
        <f t="shared" si="7"/>
        <v>3.357994503567217</v>
      </c>
      <c r="O43">
        <f t="shared" si="8"/>
        <v>0.29737336693587268</v>
      </c>
      <c r="P43">
        <f t="shared" si="9"/>
        <v>0.18717247324669287</v>
      </c>
      <c r="Q43">
        <f t="shared" si="10"/>
        <v>16.523157058135691</v>
      </c>
      <c r="R43">
        <f t="shared" si="11"/>
        <v>28.252582598233602</v>
      </c>
      <c r="S43">
        <f t="shared" si="12"/>
        <v>28.0258419354839</v>
      </c>
      <c r="T43">
        <f t="shared" si="13"/>
        <v>3.800560349049408</v>
      </c>
      <c r="U43">
        <f t="shared" si="14"/>
        <v>40.271616556111539</v>
      </c>
      <c r="V43">
        <f t="shared" si="15"/>
        <v>1.6875619975831926</v>
      </c>
      <c r="W43">
        <f t="shared" si="16"/>
        <v>4.190450103317473</v>
      </c>
      <c r="X43">
        <f t="shared" si="17"/>
        <v>2.1129983514662154</v>
      </c>
      <c r="Y43">
        <f t="shared" si="18"/>
        <v>-298.15349198008147</v>
      </c>
      <c r="Z43">
        <f t="shared" si="19"/>
        <v>305.23520848263661</v>
      </c>
      <c r="AA43">
        <f t="shared" si="20"/>
        <v>19.985922769963434</v>
      </c>
      <c r="AB43">
        <f t="shared" si="21"/>
        <v>43.590796330654257</v>
      </c>
      <c r="AC43">
        <v>-3.9558469730796499E-2</v>
      </c>
      <c r="AD43">
        <v>4.4407847785103101E-2</v>
      </c>
      <c r="AE43">
        <v>3.3465543699039602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49993.264558074043</v>
      </c>
      <c r="AK43" t="s">
        <v>251</v>
      </c>
      <c r="AL43">
        <v>2.28656923076923</v>
      </c>
      <c r="AM43">
        <v>1.5037100000000001</v>
      </c>
      <c r="AN43">
        <f t="shared" si="25"/>
        <v>-0.78285923076922992</v>
      </c>
      <c r="AO43">
        <f t="shared" si="26"/>
        <v>-0.52061849077895994</v>
      </c>
      <c r="AP43">
        <v>-0.32069839130761502</v>
      </c>
      <c r="AQ43" t="s">
        <v>335</v>
      </c>
      <c r="AR43">
        <v>2.3741153846153802</v>
      </c>
      <c r="AS43">
        <v>1.7707999999999999</v>
      </c>
      <c r="AT43">
        <f t="shared" si="27"/>
        <v>-0.34070215982345853</v>
      </c>
      <c r="AU43">
        <v>0.5</v>
      </c>
      <c r="AV43">
        <f t="shared" si="28"/>
        <v>84.305934159420559</v>
      </c>
      <c r="AW43">
        <f t="shared" si="29"/>
        <v>4.7018037612924664</v>
      </c>
      <c r="AX43">
        <f t="shared" si="30"/>
        <v>-14.361606927024438</v>
      </c>
      <c r="AY43">
        <f t="shared" si="31"/>
        <v>1</v>
      </c>
      <c r="AZ43">
        <f t="shared" si="32"/>
        <v>5.9574716805849595E-2</v>
      </c>
      <c r="BA43">
        <f t="shared" si="33"/>
        <v>-0.1508301332730968</v>
      </c>
      <c r="BB43" t="s">
        <v>253</v>
      </c>
      <c r="BC43">
        <v>0</v>
      </c>
      <c r="BD43">
        <f t="shared" si="34"/>
        <v>1.7707999999999999</v>
      </c>
      <c r="BE43">
        <f t="shared" si="35"/>
        <v>-0.34070215982345847</v>
      </c>
      <c r="BF43">
        <f t="shared" si="36"/>
        <v>-0.17762068483949686</v>
      </c>
      <c r="BG43">
        <f t="shared" si="37"/>
        <v>1.1697390007457051</v>
      </c>
      <c r="BH43">
        <f t="shared" si="38"/>
        <v>0.34117244774333155</v>
      </c>
      <c r="BI43">
        <f t="shared" si="39"/>
        <v>100.007606451613</v>
      </c>
      <c r="BJ43">
        <f t="shared" si="40"/>
        <v>84.305934159420559</v>
      </c>
      <c r="BK43">
        <f t="shared" si="41"/>
        <v>0.84299521957072909</v>
      </c>
      <c r="BL43">
        <f t="shared" si="42"/>
        <v>0.19599043914145814</v>
      </c>
      <c r="BM43">
        <v>0.72208925085248299</v>
      </c>
      <c r="BN43">
        <v>0.5</v>
      </c>
      <c r="BO43" t="s">
        <v>254</v>
      </c>
      <c r="BP43">
        <v>1684928738.89677</v>
      </c>
      <c r="BQ43">
        <v>400.01148387096799</v>
      </c>
      <c r="BR43">
        <v>401.081064516129</v>
      </c>
      <c r="BS43">
        <v>17.636922580645201</v>
      </c>
      <c r="BT43">
        <v>16.677764516128999</v>
      </c>
      <c r="BU43">
        <v>500.00464516129</v>
      </c>
      <c r="BV43">
        <v>95.483416129032193</v>
      </c>
      <c r="BW43">
        <v>0.200056419354839</v>
      </c>
      <c r="BX43">
        <v>29.711887096774198</v>
      </c>
      <c r="BY43">
        <v>28.0258419354839</v>
      </c>
      <c r="BZ43">
        <v>999.9</v>
      </c>
      <c r="CA43">
        <v>9990.9677419354794</v>
      </c>
      <c r="CB43">
        <v>0</v>
      </c>
      <c r="CC43">
        <v>70.365848387096804</v>
      </c>
      <c r="CD43">
        <v>100.007606451613</v>
      </c>
      <c r="CE43">
        <v>0.90013503225806402</v>
      </c>
      <c r="CF43">
        <v>9.98646741935484E-2</v>
      </c>
      <c r="CG43">
        <v>0</v>
      </c>
      <c r="CH43">
        <v>2.36343225806452</v>
      </c>
      <c r="CI43">
        <v>0</v>
      </c>
      <c r="CJ43">
        <v>121.696612903226</v>
      </c>
      <c r="CK43">
        <v>914.45138709677406</v>
      </c>
      <c r="CL43">
        <v>38</v>
      </c>
      <c r="CM43">
        <v>42.125</v>
      </c>
      <c r="CN43">
        <v>40.031999999999996</v>
      </c>
      <c r="CO43">
        <v>40.81</v>
      </c>
      <c r="CP43">
        <v>38.686999999999998</v>
      </c>
      <c r="CQ43">
        <v>90.020000000000095</v>
      </c>
      <c r="CR43">
        <v>9.9845161290322597</v>
      </c>
      <c r="CS43">
        <v>0</v>
      </c>
      <c r="CT43">
        <v>59.199999809265101</v>
      </c>
      <c r="CU43">
        <v>2.3741153846153802</v>
      </c>
      <c r="CV43">
        <v>3.5719656883081298E-2</v>
      </c>
      <c r="CW43">
        <v>-0.347555564476975</v>
      </c>
      <c r="CX43">
        <v>121.684153846154</v>
      </c>
      <c r="CY43">
        <v>15</v>
      </c>
      <c r="CZ43">
        <v>1684927056.2</v>
      </c>
      <c r="DA43" t="s">
        <v>255</v>
      </c>
      <c r="DB43">
        <v>3</v>
      </c>
      <c r="DC43">
        <v>-3.7240000000000002</v>
      </c>
      <c r="DD43">
        <v>0.39500000000000002</v>
      </c>
      <c r="DE43">
        <v>403</v>
      </c>
      <c r="DF43">
        <v>16</v>
      </c>
      <c r="DG43">
        <v>1.17</v>
      </c>
      <c r="DH43">
        <v>0.15</v>
      </c>
      <c r="DI43">
        <v>-1.0575758113207501</v>
      </c>
      <c r="DJ43">
        <v>-0.13027606679689899</v>
      </c>
      <c r="DK43">
        <v>9.9221875777254206E-2</v>
      </c>
      <c r="DL43">
        <v>1</v>
      </c>
      <c r="DM43">
        <v>2.3449090909090899</v>
      </c>
      <c r="DN43">
        <v>0.26930153681924701</v>
      </c>
      <c r="DO43">
        <v>0.17413006478724399</v>
      </c>
      <c r="DP43">
        <v>1</v>
      </c>
      <c r="DQ43">
        <v>0.96672922641509396</v>
      </c>
      <c r="DR43">
        <v>-8.4305990017056895E-2</v>
      </c>
      <c r="DS43">
        <v>1.10257156438106E-2</v>
      </c>
      <c r="DT43">
        <v>1</v>
      </c>
      <c r="DU43">
        <v>3</v>
      </c>
      <c r="DV43">
        <v>3</v>
      </c>
      <c r="DW43" t="s">
        <v>260</v>
      </c>
      <c r="DX43">
        <v>100</v>
      </c>
      <c r="DY43">
        <v>100</v>
      </c>
      <c r="DZ43">
        <v>-3.7240000000000002</v>
      </c>
      <c r="EA43">
        <v>0.39500000000000002</v>
      </c>
      <c r="EB43">
        <v>2</v>
      </c>
      <c r="EC43">
        <v>515.66</v>
      </c>
      <c r="ED43">
        <v>420.25200000000001</v>
      </c>
      <c r="EE43">
        <v>29.6615</v>
      </c>
      <c r="EF43">
        <v>30.1158</v>
      </c>
      <c r="EG43">
        <v>30</v>
      </c>
      <c r="EH43">
        <v>30.23</v>
      </c>
      <c r="EI43">
        <v>30.252500000000001</v>
      </c>
      <c r="EJ43">
        <v>20.1374</v>
      </c>
      <c r="EK43">
        <v>23.972300000000001</v>
      </c>
      <c r="EL43">
        <v>0</v>
      </c>
      <c r="EM43">
        <v>29.6601</v>
      </c>
      <c r="EN43">
        <v>401.00799999999998</v>
      </c>
      <c r="EO43">
        <v>16.558499999999999</v>
      </c>
      <c r="EP43">
        <v>100.486</v>
      </c>
      <c r="EQ43">
        <v>90.311499999999995</v>
      </c>
    </row>
    <row r="44" spans="1:147" x14ac:dyDescent="0.3">
      <c r="A44">
        <v>28</v>
      </c>
      <c r="B44">
        <v>1684928807</v>
      </c>
      <c r="C44">
        <v>1681.7999999523199</v>
      </c>
      <c r="D44" t="s">
        <v>336</v>
      </c>
      <c r="E44" t="s">
        <v>337</v>
      </c>
      <c r="F44">
        <v>1684928799.25806</v>
      </c>
      <c r="G44">
        <f t="shared" si="0"/>
        <v>6.3834374582308947E-3</v>
      </c>
      <c r="H44">
        <f t="shared" si="1"/>
        <v>4.3112829611314858</v>
      </c>
      <c r="I44">
        <f t="shared" si="2"/>
        <v>400.02819354838698</v>
      </c>
      <c r="J44">
        <f t="shared" si="3"/>
        <v>361.81724792032259</v>
      </c>
      <c r="K44">
        <f t="shared" si="4"/>
        <v>34.621232690776509</v>
      </c>
      <c r="L44">
        <f t="shared" si="5"/>
        <v>38.277526158066237</v>
      </c>
      <c r="M44">
        <f t="shared" si="6"/>
        <v>0.29405556065678379</v>
      </c>
      <c r="N44">
        <f t="shared" si="7"/>
        <v>3.3612059856120449</v>
      </c>
      <c r="O44">
        <f t="shared" si="8"/>
        <v>0.28047470962924914</v>
      </c>
      <c r="P44">
        <f t="shared" si="9"/>
        <v>0.17646460234174394</v>
      </c>
      <c r="Q44">
        <f t="shared" si="10"/>
        <v>16.522402847588658</v>
      </c>
      <c r="R44">
        <f t="shared" si="11"/>
        <v>28.192802424681201</v>
      </c>
      <c r="S44">
        <f t="shared" si="12"/>
        <v>27.962641935483902</v>
      </c>
      <c r="T44">
        <f t="shared" si="13"/>
        <v>3.7865829472458232</v>
      </c>
      <c r="U44">
        <f t="shared" si="14"/>
        <v>40.213464660313846</v>
      </c>
      <c r="V44">
        <f t="shared" si="15"/>
        <v>1.6709067712161998</v>
      </c>
      <c r="W44">
        <f t="shared" si="16"/>
        <v>4.1550927912590341</v>
      </c>
      <c r="X44">
        <f t="shared" si="17"/>
        <v>2.1156761760296234</v>
      </c>
      <c r="Y44">
        <f t="shared" si="18"/>
        <v>-281.50959190798244</v>
      </c>
      <c r="Z44">
        <f t="shared" si="19"/>
        <v>290.318986239499</v>
      </c>
      <c r="AA44">
        <f t="shared" si="20"/>
        <v>18.971233693908989</v>
      </c>
      <c r="AB44">
        <f t="shared" si="21"/>
        <v>44.303030873014222</v>
      </c>
      <c r="AC44">
        <v>-3.9605986147301299E-2</v>
      </c>
      <c r="AD44">
        <v>4.4461189125296403E-2</v>
      </c>
      <c r="AE44">
        <v>3.3497521104122798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50075.280834317738</v>
      </c>
      <c r="AK44" t="s">
        <v>251</v>
      </c>
      <c r="AL44">
        <v>2.28656923076923</v>
      </c>
      <c r="AM44">
        <v>1.5037100000000001</v>
      </c>
      <c r="AN44">
        <f t="shared" si="25"/>
        <v>-0.78285923076922992</v>
      </c>
      <c r="AO44">
        <f t="shared" si="26"/>
        <v>-0.52061849077895994</v>
      </c>
      <c r="AP44">
        <v>-0.32069839130761502</v>
      </c>
      <c r="AQ44" t="s">
        <v>338</v>
      </c>
      <c r="AR44">
        <v>2.27133076923077</v>
      </c>
      <c r="AS44">
        <v>1.5704</v>
      </c>
      <c r="AT44">
        <f t="shared" si="27"/>
        <v>-0.4463390023120033</v>
      </c>
      <c r="AU44">
        <v>0.5</v>
      </c>
      <c r="AV44">
        <f t="shared" si="28"/>
        <v>84.301828027722308</v>
      </c>
      <c r="AW44">
        <f t="shared" si="29"/>
        <v>4.3112829611314858</v>
      </c>
      <c r="AX44">
        <f t="shared" si="30"/>
        <v>-18.813596907485827</v>
      </c>
      <c r="AY44">
        <f t="shared" si="31"/>
        <v>1</v>
      </c>
      <c r="AZ44">
        <f t="shared" si="32"/>
        <v>5.4945206537109645E-2</v>
      </c>
      <c r="BA44">
        <f t="shared" si="33"/>
        <v>-4.2466887417218491E-2</v>
      </c>
      <c r="BB44" t="s">
        <v>253</v>
      </c>
      <c r="BC44">
        <v>0</v>
      </c>
      <c r="BD44">
        <f t="shared" si="34"/>
        <v>1.5704</v>
      </c>
      <c r="BE44">
        <f t="shared" si="35"/>
        <v>-0.4463390023120033</v>
      </c>
      <c r="BF44">
        <f t="shared" si="36"/>
        <v>-4.4350306907581856E-2</v>
      </c>
      <c r="BG44">
        <f t="shared" si="37"/>
        <v>0.97872226160555309</v>
      </c>
      <c r="BH44">
        <f t="shared" si="38"/>
        <v>8.5187729005214596E-2</v>
      </c>
      <c r="BI44">
        <f t="shared" si="39"/>
        <v>100.0027</v>
      </c>
      <c r="BJ44">
        <f t="shared" si="40"/>
        <v>84.301828027722308</v>
      </c>
      <c r="BK44">
        <f t="shared" si="41"/>
        <v>0.84299551939819928</v>
      </c>
      <c r="BL44">
        <f t="shared" si="42"/>
        <v>0.19599103879639876</v>
      </c>
      <c r="BM44">
        <v>0.72208925085248299</v>
      </c>
      <c r="BN44">
        <v>0.5</v>
      </c>
      <c r="BO44" t="s">
        <v>254</v>
      </c>
      <c r="BP44">
        <v>1684928799.25806</v>
      </c>
      <c r="BQ44">
        <v>400.02819354838698</v>
      </c>
      <c r="BR44">
        <v>401.019580645161</v>
      </c>
      <c r="BS44">
        <v>17.462199999999999</v>
      </c>
      <c r="BT44">
        <v>16.5564322580645</v>
      </c>
      <c r="BU44">
        <v>500.00909677419298</v>
      </c>
      <c r="BV44">
        <v>95.487119354838697</v>
      </c>
      <c r="BW44">
        <v>0.19995164516128999</v>
      </c>
      <c r="BX44">
        <v>29.5647612903226</v>
      </c>
      <c r="BY44">
        <v>27.962641935483902</v>
      </c>
      <c r="BZ44">
        <v>999.9</v>
      </c>
      <c r="CA44">
        <v>10002.580645161301</v>
      </c>
      <c r="CB44">
        <v>0</v>
      </c>
      <c r="CC44">
        <v>70.369299999999996</v>
      </c>
      <c r="CD44">
        <v>100.0027</v>
      </c>
      <c r="CE44">
        <v>0.90012719354838699</v>
      </c>
      <c r="CF44">
        <v>9.9872512903225796E-2</v>
      </c>
      <c r="CG44">
        <v>0</v>
      </c>
      <c r="CH44">
        <v>2.2709225806451601</v>
      </c>
      <c r="CI44">
        <v>0</v>
      </c>
      <c r="CJ44">
        <v>121.56100000000001</v>
      </c>
      <c r="CK44">
        <v>914.40358064516101</v>
      </c>
      <c r="CL44">
        <v>37.8546774193548</v>
      </c>
      <c r="CM44">
        <v>42</v>
      </c>
      <c r="CN44">
        <v>39.875</v>
      </c>
      <c r="CO44">
        <v>40.683</v>
      </c>
      <c r="CP44">
        <v>38.548000000000002</v>
      </c>
      <c r="CQ44">
        <v>90.015806451612903</v>
      </c>
      <c r="CR44">
        <v>9.9851612903225799</v>
      </c>
      <c r="CS44">
        <v>0</v>
      </c>
      <c r="CT44">
        <v>59.599999904632597</v>
      </c>
      <c r="CU44">
        <v>2.27133076923077</v>
      </c>
      <c r="CV44">
        <v>-0.25588374312332801</v>
      </c>
      <c r="CW44">
        <v>1.77210253728548</v>
      </c>
      <c r="CX44">
        <v>121.559692307692</v>
      </c>
      <c r="CY44">
        <v>15</v>
      </c>
      <c r="CZ44">
        <v>1684927056.2</v>
      </c>
      <c r="DA44" t="s">
        <v>255</v>
      </c>
      <c r="DB44">
        <v>3</v>
      </c>
      <c r="DC44">
        <v>-3.7240000000000002</v>
      </c>
      <c r="DD44">
        <v>0.39500000000000002</v>
      </c>
      <c r="DE44">
        <v>403</v>
      </c>
      <c r="DF44">
        <v>16</v>
      </c>
      <c r="DG44">
        <v>1.17</v>
      </c>
      <c r="DH44">
        <v>0.15</v>
      </c>
      <c r="DI44">
        <v>-0.98705196226415104</v>
      </c>
      <c r="DJ44">
        <v>-2.39697849140907E-2</v>
      </c>
      <c r="DK44">
        <v>0.10087413602949299</v>
      </c>
      <c r="DL44">
        <v>1</v>
      </c>
      <c r="DM44">
        <v>2.3011159090909099</v>
      </c>
      <c r="DN44">
        <v>-4.2569298607025199E-2</v>
      </c>
      <c r="DO44">
        <v>0.209125722237716</v>
      </c>
      <c r="DP44">
        <v>1</v>
      </c>
      <c r="DQ44">
        <v>0.91462843396226401</v>
      </c>
      <c r="DR44">
        <v>-8.9050554040822405E-2</v>
      </c>
      <c r="DS44">
        <v>1.16140530108993E-2</v>
      </c>
      <c r="DT44">
        <v>1</v>
      </c>
      <c r="DU44">
        <v>3</v>
      </c>
      <c r="DV44">
        <v>3</v>
      </c>
      <c r="DW44" t="s">
        <v>260</v>
      </c>
      <c r="DX44">
        <v>100</v>
      </c>
      <c r="DY44">
        <v>100</v>
      </c>
      <c r="DZ44">
        <v>-3.7240000000000002</v>
      </c>
      <c r="EA44">
        <v>0.39500000000000002</v>
      </c>
      <c r="EB44">
        <v>2</v>
      </c>
      <c r="EC44">
        <v>515.10799999999995</v>
      </c>
      <c r="ED44">
        <v>420.59500000000003</v>
      </c>
      <c r="EE44">
        <v>29.692599999999999</v>
      </c>
      <c r="EF44">
        <v>30.1236</v>
      </c>
      <c r="EG44">
        <v>30.0001</v>
      </c>
      <c r="EH44">
        <v>30.240400000000001</v>
      </c>
      <c r="EI44">
        <v>30.265499999999999</v>
      </c>
      <c r="EJ44">
        <v>20.134499999999999</v>
      </c>
      <c r="EK44">
        <v>24.529599999999999</v>
      </c>
      <c r="EL44">
        <v>0</v>
      </c>
      <c r="EM44">
        <v>29.687799999999999</v>
      </c>
      <c r="EN44">
        <v>401.04300000000001</v>
      </c>
      <c r="EO44">
        <v>16.495799999999999</v>
      </c>
      <c r="EP44">
        <v>100.48699999999999</v>
      </c>
      <c r="EQ44">
        <v>90.311400000000006</v>
      </c>
    </row>
    <row r="45" spans="1:147" x14ac:dyDescent="0.3">
      <c r="A45">
        <v>29</v>
      </c>
      <c r="B45">
        <v>1684928867</v>
      </c>
      <c r="C45">
        <v>1741.7999999523199</v>
      </c>
      <c r="D45" t="s">
        <v>339</v>
      </c>
      <c r="E45" t="s">
        <v>340</v>
      </c>
      <c r="F45">
        <v>1684928859</v>
      </c>
      <c r="G45">
        <f t="shared" si="0"/>
        <v>5.9687105818507112E-3</v>
      </c>
      <c r="H45">
        <f t="shared" si="1"/>
        <v>4.2434123448028549</v>
      </c>
      <c r="I45">
        <f t="shared" si="2"/>
        <v>400.02622580645198</v>
      </c>
      <c r="J45">
        <f t="shared" si="3"/>
        <v>360.36300065683321</v>
      </c>
      <c r="K45">
        <f t="shared" si="4"/>
        <v>34.482973660117409</v>
      </c>
      <c r="L45">
        <f t="shared" si="5"/>
        <v>38.278329858219578</v>
      </c>
      <c r="M45">
        <f t="shared" si="6"/>
        <v>0.2728455040182246</v>
      </c>
      <c r="N45">
        <f t="shared" si="7"/>
        <v>3.3572592143474198</v>
      </c>
      <c r="O45">
        <f t="shared" si="8"/>
        <v>0.26109798115660737</v>
      </c>
      <c r="P45">
        <f t="shared" si="9"/>
        <v>0.16419955592097885</v>
      </c>
      <c r="Q45">
        <f t="shared" si="10"/>
        <v>16.521196121690853</v>
      </c>
      <c r="R45">
        <f t="shared" si="11"/>
        <v>28.209775371156606</v>
      </c>
      <c r="S45">
        <f t="shared" si="12"/>
        <v>27.9591741935484</v>
      </c>
      <c r="T45">
        <f t="shared" si="13"/>
        <v>3.7858173161641759</v>
      </c>
      <c r="U45">
        <f t="shared" si="14"/>
        <v>40.141510917969299</v>
      </c>
      <c r="V45">
        <f t="shared" si="15"/>
        <v>1.6606029468905403</v>
      </c>
      <c r="W45">
        <f t="shared" si="16"/>
        <v>4.1368720531821674</v>
      </c>
      <c r="X45">
        <f t="shared" si="17"/>
        <v>2.1252143692736354</v>
      </c>
      <c r="Y45">
        <f t="shared" si="18"/>
        <v>-263.22013665961634</v>
      </c>
      <c r="Z45">
        <f t="shared" si="19"/>
        <v>276.80562749590513</v>
      </c>
      <c r="AA45">
        <f t="shared" si="20"/>
        <v>18.102265866333706</v>
      </c>
      <c r="AB45">
        <f t="shared" si="21"/>
        <v>48.208952824313343</v>
      </c>
      <c r="AC45">
        <v>-3.9547593150545998E-2</v>
      </c>
      <c r="AD45">
        <v>4.4395637870931003E-2</v>
      </c>
      <c r="AE45">
        <v>3.3458222261428401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50017.114827369114</v>
      </c>
      <c r="AK45" t="s">
        <v>251</v>
      </c>
      <c r="AL45">
        <v>2.28656923076923</v>
      </c>
      <c r="AM45">
        <v>1.5037100000000001</v>
      </c>
      <c r="AN45">
        <f t="shared" si="25"/>
        <v>-0.78285923076922992</v>
      </c>
      <c r="AO45">
        <f t="shared" si="26"/>
        <v>-0.52061849077895994</v>
      </c>
      <c r="AP45">
        <v>-0.32069839130761502</v>
      </c>
      <c r="AQ45" t="s">
        <v>341</v>
      </c>
      <c r="AR45">
        <v>2.3609307692307699</v>
      </c>
      <c r="AS45">
        <v>1.83327</v>
      </c>
      <c r="AT45">
        <f t="shared" si="27"/>
        <v>-0.28782490807724459</v>
      </c>
      <c r="AU45">
        <v>0.5</v>
      </c>
      <c r="AV45">
        <f t="shared" si="28"/>
        <v>84.296869976954241</v>
      </c>
      <c r="AW45">
        <f t="shared" si="29"/>
        <v>4.2434123448028549</v>
      </c>
      <c r="AX45">
        <f t="shared" si="30"/>
        <v>-12.131369426158146</v>
      </c>
      <c r="AY45">
        <f t="shared" si="31"/>
        <v>1</v>
      </c>
      <c r="AZ45">
        <f t="shared" si="32"/>
        <v>5.4143300188467774E-2</v>
      </c>
      <c r="BA45">
        <f t="shared" si="33"/>
        <v>-0.17976621010543994</v>
      </c>
      <c r="BB45" t="s">
        <v>253</v>
      </c>
      <c r="BC45">
        <v>0</v>
      </c>
      <c r="BD45">
        <f t="shared" si="34"/>
        <v>1.83327</v>
      </c>
      <c r="BE45">
        <f t="shared" si="35"/>
        <v>-0.28782490807724448</v>
      </c>
      <c r="BF45">
        <f t="shared" si="36"/>
        <v>-0.21916459955709533</v>
      </c>
      <c r="BG45">
        <f t="shared" si="37"/>
        <v>1.1640451459300989</v>
      </c>
      <c r="BH45">
        <f t="shared" si="38"/>
        <v>0.42096968017631647</v>
      </c>
      <c r="BI45">
        <f t="shared" si="39"/>
        <v>99.996983870967696</v>
      </c>
      <c r="BJ45">
        <f t="shared" si="40"/>
        <v>84.296869976954241</v>
      </c>
      <c r="BK45">
        <f t="shared" si="41"/>
        <v>0.84299412556010411</v>
      </c>
      <c r="BL45">
        <f t="shared" si="42"/>
        <v>0.19598825112020826</v>
      </c>
      <c r="BM45">
        <v>0.72208925085248299</v>
      </c>
      <c r="BN45">
        <v>0.5</v>
      </c>
      <c r="BO45" t="s">
        <v>254</v>
      </c>
      <c r="BP45">
        <v>1684928859</v>
      </c>
      <c r="BQ45">
        <v>400.02622580645198</v>
      </c>
      <c r="BR45">
        <v>400.983838709677</v>
      </c>
      <c r="BS45">
        <v>17.354067741935499</v>
      </c>
      <c r="BT45">
        <v>16.507064516128999</v>
      </c>
      <c r="BU45">
        <v>500.01541935483903</v>
      </c>
      <c r="BV45">
        <v>95.489535483870995</v>
      </c>
      <c r="BW45">
        <v>0.200015322580645</v>
      </c>
      <c r="BX45">
        <v>29.488516129032298</v>
      </c>
      <c r="BY45">
        <v>27.9591741935484</v>
      </c>
      <c r="BZ45">
        <v>999.9</v>
      </c>
      <c r="CA45">
        <v>9987.5806451612898</v>
      </c>
      <c r="CB45">
        <v>0</v>
      </c>
      <c r="CC45">
        <v>70.348590322580606</v>
      </c>
      <c r="CD45">
        <v>99.996983870967696</v>
      </c>
      <c r="CE45">
        <v>0.90018100000000001</v>
      </c>
      <c r="CF45">
        <v>9.9818699999999996E-2</v>
      </c>
      <c r="CG45">
        <v>0</v>
      </c>
      <c r="CH45">
        <v>2.3507290322580601</v>
      </c>
      <c r="CI45">
        <v>0</v>
      </c>
      <c r="CJ45">
        <v>121.05677419354799</v>
      </c>
      <c r="CK45">
        <v>914.36880645161295</v>
      </c>
      <c r="CL45">
        <v>37.7093548387097</v>
      </c>
      <c r="CM45">
        <v>41.875</v>
      </c>
      <c r="CN45">
        <v>39.745935483871001</v>
      </c>
      <c r="CO45">
        <v>40.561999999999998</v>
      </c>
      <c r="CP45">
        <v>38.412999999999997</v>
      </c>
      <c r="CQ45">
        <v>90.015806451612903</v>
      </c>
      <c r="CR45">
        <v>9.98</v>
      </c>
      <c r="CS45">
        <v>0</v>
      </c>
      <c r="CT45">
        <v>59.400000095367403</v>
      </c>
      <c r="CU45">
        <v>2.3609307692307699</v>
      </c>
      <c r="CV45">
        <v>0.27601368679722099</v>
      </c>
      <c r="CW45">
        <v>-0.99394872189897399</v>
      </c>
      <c r="CX45">
        <v>121.0295</v>
      </c>
      <c r="CY45">
        <v>15</v>
      </c>
      <c r="CZ45">
        <v>1684927056.2</v>
      </c>
      <c r="DA45" t="s">
        <v>255</v>
      </c>
      <c r="DB45">
        <v>3</v>
      </c>
      <c r="DC45">
        <v>-3.7240000000000002</v>
      </c>
      <c r="DD45">
        <v>0.39500000000000002</v>
      </c>
      <c r="DE45">
        <v>403</v>
      </c>
      <c r="DF45">
        <v>16</v>
      </c>
      <c r="DG45">
        <v>1.17</v>
      </c>
      <c r="DH45">
        <v>0.15</v>
      </c>
      <c r="DI45">
        <v>-0.98725454716981098</v>
      </c>
      <c r="DJ45">
        <v>0.26549563618771499</v>
      </c>
      <c r="DK45">
        <v>0.101359548194583</v>
      </c>
      <c r="DL45">
        <v>1</v>
      </c>
      <c r="DM45">
        <v>2.3972136363636398</v>
      </c>
      <c r="DN45">
        <v>-0.473799422885886</v>
      </c>
      <c r="DO45">
        <v>0.22728608883450399</v>
      </c>
      <c r="DP45">
        <v>1</v>
      </c>
      <c r="DQ45">
        <v>0.85389571698113198</v>
      </c>
      <c r="DR45">
        <v>-7.2959342041606395E-2</v>
      </c>
      <c r="DS45">
        <v>9.6600176615670406E-3</v>
      </c>
      <c r="DT45">
        <v>1</v>
      </c>
      <c r="DU45">
        <v>3</v>
      </c>
      <c r="DV45">
        <v>3</v>
      </c>
      <c r="DW45" t="s">
        <v>260</v>
      </c>
      <c r="DX45">
        <v>100</v>
      </c>
      <c r="DY45">
        <v>100</v>
      </c>
      <c r="DZ45">
        <v>-3.7240000000000002</v>
      </c>
      <c r="EA45">
        <v>0.39500000000000002</v>
      </c>
      <c r="EB45">
        <v>2</v>
      </c>
      <c r="EC45">
        <v>515.42499999999995</v>
      </c>
      <c r="ED45">
        <v>420.40100000000001</v>
      </c>
      <c r="EE45">
        <v>29.8186</v>
      </c>
      <c r="EF45">
        <v>30.126200000000001</v>
      </c>
      <c r="EG45">
        <v>30.000299999999999</v>
      </c>
      <c r="EH45">
        <v>30.248100000000001</v>
      </c>
      <c r="EI45">
        <v>30.273199999999999</v>
      </c>
      <c r="EJ45">
        <v>20.1343</v>
      </c>
      <c r="EK45">
        <v>24.840800000000002</v>
      </c>
      <c r="EL45">
        <v>0</v>
      </c>
      <c r="EM45">
        <v>29.824000000000002</v>
      </c>
      <c r="EN45">
        <v>400.94200000000001</v>
      </c>
      <c r="EO45">
        <v>16.4999</v>
      </c>
      <c r="EP45">
        <v>100.48699999999999</v>
      </c>
      <c r="EQ45">
        <v>90.3108</v>
      </c>
    </row>
    <row r="46" spans="1:147" x14ac:dyDescent="0.3">
      <c r="A46">
        <v>30</v>
      </c>
      <c r="B46">
        <v>1684928927</v>
      </c>
      <c r="C46">
        <v>1801.7999999523199</v>
      </c>
      <c r="D46" t="s">
        <v>342</v>
      </c>
      <c r="E46" t="s">
        <v>343</v>
      </c>
      <c r="F46">
        <v>1684928919</v>
      </c>
      <c r="G46">
        <f t="shared" si="0"/>
        <v>5.5610038191364706E-3</v>
      </c>
      <c r="H46">
        <f t="shared" si="1"/>
        <v>4.4940385647139527</v>
      </c>
      <c r="I46">
        <f t="shared" si="2"/>
        <v>400.00361290322599</v>
      </c>
      <c r="J46">
        <f t="shared" si="3"/>
        <v>356.56197464267569</v>
      </c>
      <c r="K46">
        <f t="shared" si="4"/>
        <v>34.117783472917708</v>
      </c>
      <c r="L46">
        <f t="shared" si="5"/>
        <v>38.274515018303532</v>
      </c>
      <c r="M46">
        <f t="shared" si="6"/>
        <v>0.2516372064519346</v>
      </c>
      <c r="N46">
        <f t="shared" si="7"/>
        <v>3.3579638123070166</v>
      </c>
      <c r="O46">
        <f t="shared" si="8"/>
        <v>0.24161090427310186</v>
      </c>
      <c r="P46">
        <f t="shared" si="9"/>
        <v>0.15187435119338852</v>
      </c>
      <c r="Q46">
        <f t="shared" si="10"/>
        <v>16.522905461851469</v>
      </c>
      <c r="R46">
        <f t="shared" si="11"/>
        <v>28.259053478859009</v>
      </c>
      <c r="S46">
        <f t="shared" si="12"/>
        <v>27.994764516128999</v>
      </c>
      <c r="T46">
        <f t="shared" si="13"/>
        <v>3.7936816079393436</v>
      </c>
      <c r="U46">
        <f t="shared" si="14"/>
        <v>40.084857259592013</v>
      </c>
      <c r="V46">
        <f t="shared" si="15"/>
        <v>1.6540447719849096</v>
      </c>
      <c r="W46">
        <f t="shared" si="16"/>
        <v>4.1263581438576997</v>
      </c>
      <c r="X46">
        <f t="shared" si="17"/>
        <v>2.139636835954434</v>
      </c>
      <c r="Y46">
        <f t="shared" si="18"/>
        <v>-245.24026842391837</v>
      </c>
      <c r="Z46">
        <f t="shared" si="19"/>
        <v>262.43176438000029</v>
      </c>
      <c r="AA46">
        <f t="shared" si="20"/>
        <v>17.157917218762883</v>
      </c>
      <c r="AB46">
        <f t="shared" si="21"/>
        <v>50.872318636696264</v>
      </c>
      <c r="AC46">
        <v>-3.9558015718668398E-2</v>
      </c>
      <c r="AD46">
        <v>4.44073381167156E-2</v>
      </c>
      <c r="AE46">
        <v>3.3465238099420498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50036.973002716761</v>
      </c>
      <c r="AK46" t="s">
        <v>251</v>
      </c>
      <c r="AL46">
        <v>2.28656923076923</v>
      </c>
      <c r="AM46">
        <v>1.5037100000000001</v>
      </c>
      <c r="AN46">
        <f t="shared" si="25"/>
        <v>-0.78285923076922992</v>
      </c>
      <c r="AO46">
        <f t="shared" si="26"/>
        <v>-0.52061849077895994</v>
      </c>
      <c r="AP46">
        <v>-0.32069839130761502</v>
      </c>
      <c r="AQ46" t="s">
        <v>344</v>
      </c>
      <c r="AR46">
        <v>2.3608115384615398</v>
      </c>
      <c r="AS46">
        <v>1.8131999999999999</v>
      </c>
      <c r="AT46">
        <f t="shared" si="27"/>
        <v>-0.30201386414159481</v>
      </c>
      <c r="AU46">
        <v>0.5</v>
      </c>
      <c r="AV46">
        <f t="shared" si="28"/>
        <v>84.302935564307774</v>
      </c>
      <c r="AW46">
        <f t="shared" si="29"/>
        <v>4.4940385647139527</v>
      </c>
      <c r="AX46">
        <f t="shared" si="30"/>
        <v>-12.730327664128234</v>
      </c>
      <c r="AY46">
        <f t="shared" si="31"/>
        <v>1</v>
      </c>
      <c r="AZ46">
        <f t="shared" si="32"/>
        <v>5.7112328577796689E-2</v>
      </c>
      <c r="BA46">
        <f t="shared" si="33"/>
        <v>-0.17068718288109411</v>
      </c>
      <c r="BB46" t="s">
        <v>253</v>
      </c>
      <c r="BC46">
        <v>0</v>
      </c>
      <c r="BD46">
        <f t="shared" si="34"/>
        <v>1.8131999999999999</v>
      </c>
      <c r="BE46">
        <f t="shared" si="35"/>
        <v>-0.30201386414159492</v>
      </c>
      <c r="BF46">
        <f t="shared" si="36"/>
        <v>-0.20581761110852478</v>
      </c>
      <c r="BG46">
        <f t="shared" si="37"/>
        <v>1.1568380512853893</v>
      </c>
      <c r="BH46">
        <f t="shared" si="38"/>
        <v>0.39533288723682536</v>
      </c>
      <c r="BI46">
        <f t="shared" si="39"/>
        <v>100.00381290322601</v>
      </c>
      <c r="BJ46">
        <f t="shared" si="40"/>
        <v>84.302935564307774</v>
      </c>
      <c r="BK46">
        <f t="shared" si="41"/>
        <v>0.84299721297514907</v>
      </c>
      <c r="BL46">
        <f t="shared" si="42"/>
        <v>0.19599442595029806</v>
      </c>
      <c r="BM46">
        <v>0.72208925085248299</v>
      </c>
      <c r="BN46">
        <v>0.5</v>
      </c>
      <c r="BO46" t="s">
        <v>254</v>
      </c>
      <c r="BP46">
        <v>1684928919</v>
      </c>
      <c r="BQ46">
        <v>400.00361290322599</v>
      </c>
      <c r="BR46">
        <v>400.97387096774202</v>
      </c>
      <c r="BS46">
        <v>17.2862774193548</v>
      </c>
      <c r="BT46">
        <v>16.4970580645161</v>
      </c>
      <c r="BU46">
        <v>500.00387096774199</v>
      </c>
      <c r="BV46">
        <v>95.485403225806493</v>
      </c>
      <c r="BW46">
        <v>0.200020064516129</v>
      </c>
      <c r="BX46">
        <v>29.4443870967742</v>
      </c>
      <c r="BY46">
        <v>27.994764516128999</v>
      </c>
      <c r="BZ46">
        <v>999.9</v>
      </c>
      <c r="CA46">
        <v>9990.6451612903202</v>
      </c>
      <c r="CB46">
        <v>0</v>
      </c>
      <c r="CC46">
        <v>70.339961290322606</v>
      </c>
      <c r="CD46">
        <v>100.00381290322601</v>
      </c>
      <c r="CE46">
        <v>0.900082612903226</v>
      </c>
      <c r="CF46">
        <v>9.9917183870967805E-2</v>
      </c>
      <c r="CG46">
        <v>0</v>
      </c>
      <c r="CH46">
        <v>2.38377741935484</v>
      </c>
      <c r="CI46">
        <v>0</v>
      </c>
      <c r="CJ46">
        <v>120.752516129032</v>
      </c>
      <c r="CK46">
        <v>914.399</v>
      </c>
      <c r="CL46">
        <v>37.5741935483871</v>
      </c>
      <c r="CM46">
        <v>41.75</v>
      </c>
      <c r="CN46">
        <v>39.625</v>
      </c>
      <c r="CO46">
        <v>40.475612903225802</v>
      </c>
      <c r="CP46">
        <v>38.292000000000002</v>
      </c>
      <c r="CQ46">
        <v>90.011612903225796</v>
      </c>
      <c r="CR46">
        <v>9.9909677419354903</v>
      </c>
      <c r="CS46">
        <v>0</v>
      </c>
      <c r="CT46">
        <v>59.400000095367403</v>
      </c>
      <c r="CU46">
        <v>2.3608115384615398</v>
      </c>
      <c r="CV46">
        <v>0.51543591486319396</v>
      </c>
      <c r="CW46">
        <v>1.9860854640205701</v>
      </c>
      <c r="CX46">
        <v>120.774038461538</v>
      </c>
      <c r="CY46">
        <v>15</v>
      </c>
      <c r="CZ46">
        <v>1684927056.2</v>
      </c>
      <c r="DA46" t="s">
        <v>255</v>
      </c>
      <c r="DB46">
        <v>3</v>
      </c>
      <c r="DC46">
        <v>-3.7240000000000002</v>
      </c>
      <c r="DD46">
        <v>0.39500000000000002</v>
      </c>
      <c r="DE46">
        <v>403</v>
      </c>
      <c r="DF46">
        <v>16</v>
      </c>
      <c r="DG46">
        <v>1.17</v>
      </c>
      <c r="DH46">
        <v>0.15</v>
      </c>
      <c r="DI46">
        <v>-0.94302756603773596</v>
      </c>
      <c r="DJ46">
        <v>-0.255785350749896</v>
      </c>
      <c r="DK46">
        <v>9.34142420088859E-2</v>
      </c>
      <c r="DL46">
        <v>1</v>
      </c>
      <c r="DM46">
        <v>2.3748340909090899</v>
      </c>
      <c r="DN46">
        <v>-0.120342987030361</v>
      </c>
      <c r="DO46">
        <v>0.189730260613207</v>
      </c>
      <c r="DP46">
        <v>1</v>
      </c>
      <c r="DQ46">
        <v>0.79532866037735905</v>
      </c>
      <c r="DR46">
        <v>-6.2921702951136804E-2</v>
      </c>
      <c r="DS46">
        <v>8.5422763811204803E-3</v>
      </c>
      <c r="DT46">
        <v>1</v>
      </c>
      <c r="DU46">
        <v>3</v>
      </c>
      <c r="DV46">
        <v>3</v>
      </c>
      <c r="DW46" t="s">
        <v>260</v>
      </c>
      <c r="DX46">
        <v>100</v>
      </c>
      <c r="DY46">
        <v>100</v>
      </c>
      <c r="DZ46">
        <v>-3.7240000000000002</v>
      </c>
      <c r="EA46">
        <v>0.39500000000000002</v>
      </c>
      <c r="EB46">
        <v>2</v>
      </c>
      <c r="EC46">
        <v>515.57299999999998</v>
      </c>
      <c r="ED46">
        <v>420.19</v>
      </c>
      <c r="EE46">
        <v>29.799600000000002</v>
      </c>
      <c r="EF46">
        <v>30.120999999999999</v>
      </c>
      <c r="EG46">
        <v>30.0002</v>
      </c>
      <c r="EH46">
        <v>30.250800000000002</v>
      </c>
      <c r="EI46">
        <v>30.278400000000001</v>
      </c>
      <c r="EJ46">
        <v>20.1281</v>
      </c>
      <c r="EK46">
        <v>24.840800000000002</v>
      </c>
      <c r="EL46">
        <v>0</v>
      </c>
      <c r="EM46">
        <v>29.798400000000001</v>
      </c>
      <c r="EN46">
        <v>400.839</v>
      </c>
      <c r="EO46">
        <v>16.513100000000001</v>
      </c>
      <c r="EP46">
        <v>100.486</v>
      </c>
      <c r="EQ46">
        <v>90.312399999999997</v>
      </c>
    </row>
    <row r="47" spans="1:147" x14ac:dyDescent="0.3">
      <c r="A47">
        <v>31</v>
      </c>
      <c r="B47">
        <v>1684928987</v>
      </c>
      <c r="C47">
        <v>1861.7999999523199</v>
      </c>
      <c r="D47" t="s">
        <v>345</v>
      </c>
      <c r="E47" t="s">
        <v>346</v>
      </c>
      <c r="F47">
        <v>1684928979</v>
      </c>
      <c r="G47">
        <f t="shared" si="0"/>
        <v>5.1788653227931095E-3</v>
      </c>
      <c r="H47">
        <f t="shared" si="1"/>
        <v>4.2272941380542326</v>
      </c>
      <c r="I47">
        <f t="shared" si="2"/>
        <v>400.03061290322597</v>
      </c>
      <c r="J47">
        <f t="shared" si="3"/>
        <v>356.13897769532076</v>
      </c>
      <c r="K47">
        <f t="shared" si="4"/>
        <v>34.077361057017328</v>
      </c>
      <c r="L47">
        <f t="shared" si="5"/>
        <v>38.277157187286086</v>
      </c>
      <c r="M47">
        <f t="shared" si="6"/>
        <v>0.2328905566464213</v>
      </c>
      <c r="N47">
        <f t="shared" si="7"/>
        <v>3.3607315699338134</v>
      </c>
      <c r="O47">
        <f t="shared" si="8"/>
        <v>0.22428180778360707</v>
      </c>
      <c r="P47">
        <f t="shared" si="9"/>
        <v>0.14092307894673614</v>
      </c>
      <c r="Q47">
        <f t="shared" si="10"/>
        <v>16.522869640621014</v>
      </c>
      <c r="R47">
        <f t="shared" si="11"/>
        <v>28.291001496492232</v>
      </c>
      <c r="S47">
        <f t="shared" si="12"/>
        <v>27.998135483871</v>
      </c>
      <c r="T47">
        <f t="shared" si="13"/>
        <v>3.7944272194187461</v>
      </c>
      <c r="U47">
        <f t="shared" si="14"/>
        <v>40.063088710578533</v>
      </c>
      <c r="V47">
        <f t="shared" si="15"/>
        <v>1.6477956439226509</v>
      </c>
      <c r="W47">
        <f t="shared" si="16"/>
        <v>4.1130020099712272</v>
      </c>
      <c r="X47">
        <f t="shared" si="17"/>
        <v>2.1466315754960954</v>
      </c>
      <c r="Y47">
        <f t="shared" si="18"/>
        <v>-228.38796073517614</v>
      </c>
      <c r="Z47">
        <f t="shared" si="19"/>
        <v>251.85477837348461</v>
      </c>
      <c r="AA47">
        <f t="shared" si="20"/>
        <v>16.448499254851502</v>
      </c>
      <c r="AB47">
        <f t="shared" si="21"/>
        <v>56.438186533780993</v>
      </c>
      <c r="AC47">
        <v>-3.9598965625973398E-2</v>
      </c>
      <c r="AD47">
        <v>4.4453307975074297E-2</v>
      </c>
      <c r="AE47">
        <v>3.3492797250376198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50095.97045681889</v>
      </c>
      <c r="AK47" t="s">
        <v>251</v>
      </c>
      <c r="AL47">
        <v>2.28656923076923</v>
      </c>
      <c r="AM47">
        <v>1.5037100000000001</v>
      </c>
      <c r="AN47">
        <f t="shared" si="25"/>
        <v>-0.78285923076922992</v>
      </c>
      <c r="AO47">
        <f t="shared" si="26"/>
        <v>-0.52061849077895994</v>
      </c>
      <c r="AP47">
        <v>-0.32069839130761502</v>
      </c>
      <c r="AQ47" t="s">
        <v>347</v>
      </c>
      <c r="AR47">
        <v>2.3605230769230801</v>
      </c>
      <c r="AS47">
        <v>2.8602400000000001</v>
      </c>
      <c r="AT47">
        <f t="shared" si="27"/>
        <v>0.17471153577214504</v>
      </c>
      <c r="AU47">
        <v>0.5</v>
      </c>
      <c r="AV47">
        <f t="shared" si="28"/>
        <v>84.302078495882071</v>
      </c>
      <c r="AW47">
        <f t="shared" si="29"/>
        <v>4.2272941380542326</v>
      </c>
      <c r="AX47">
        <f t="shared" si="30"/>
        <v>7.3642728013997401</v>
      </c>
      <c r="AY47">
        <f t="shared" si="31"/>
        <v>1</v>
      </c>
      <c r="AZ47">
        <f t="shared" si="32"/>
        <v>5.3948759158814863E-2</v>
      </c>
      <c r="BA47">
        <f t="shared" si="33"/>
        <v>-0.47427138981344219</v>
      </c>
      <c r="BB47" t="s">
        <v>253</v>
      </c>
      <c r="BC47">
        <v>0</v>
      </c>
      <c r="BD47">
        <f t="shared" si="34"/>
        <v>2.8602400000000001</v>
      </c>
      <c r="BE47">
        <f t="shared" si="35"/>
        <v>0.17471153577214502</v>
      </c>
      <c r="BF47">
        <f t="shared" si="36"/>
        <v>-0.90212208471048272</v>
      </c>
      <c r="BG47">
        <f t="shared" si="37"/>
        <v>0.87108660555772421</v>
      </c>
      <c r="BH47">
        <f t="shared" si="38"/>
        <v>1.7327891742006882</v>
      </c>
      <c r="BI47">
        <f t="shared" si="39"/>
        <v>100.002703225806</v>
      </c>
      <c r="BJ47">
        <f t="shared" si="40"/>
        <v>84.302078495882071</v>
      </c>
      <c r="BK47">
        <f t="shared" si="41"/>
        <v>0.84299799681942655</v>
      </c>
      <c r="BL47">
        <f t="shared" si="42"/>
        <v>0.19599599363885331</v>
      </c>
      <c r="BM47">
        <v>0.72208925085248299</v>
      </c>
      <c r="BN47">
        <v>0.5</v>
      </c>
      <c r="BO47" t="s">
        <v>254</v>
      </c>
      <c r="BP47">
        <v>1684928979</v>
      </c>
      <c r="BQ47">
        <v>400.03061290322597</v>
      </c>
      <c r="BR47">
        <v>400.94029032258101</v>
      </c>
      <c r="BS47">
        <v>17.2209419354839</v>
      </c>
      <c r="BT47">
        <v>16.4859096774194</v>
      </c>
      <c r="BU47">
        <v>500.00574193548402</v>
      </c>
      <c r="BV47">
        <v>95.485590322580606</v>
      </c>
      <c r="BW47">
        <v>0.199979612903226</v>
      </c>
      <c r="BX47">
        <v>29.3881870967742</v>
      </c>
      <c r="BY47">
        <v>27.998135483871</v>
      </c>
      <c r="BZ47">
        <v>999.9</v>
      </c>
      <c r="CA47">
        <v>10000.967741935499</v>
      </c>
      <c r="CB47">
        <v>0</v>
      </c>
      <c r="CC47">
        <v>70.352041935483896</v>
      </c>
      <c r="CD47">
        <v>100.002703225806</v>
      </c>
      <c r="CE47">
        <v>0.90004261290322596</v>
      </c>
      <c r="CF47">
        <v>9.9957267741935502E-2</v>
      </c>
      <c r="CG47">
        <v>0</v>
      </c>
      <c r="CH47">
        <v>2.3821387096774198</v>
      </c>
      <c r="CI47">
        <v>0</v>
      </c>
      <c r="CJ47">
        <v>120.379451612903</v>
      </c>
      <c r="CK47">
        <v>914.37667741935502</v>
      </c>
      <c r="CL47">
        <v>37.455290322580602</v>
      </c>
      <c r="CM47">
        <v>41.634999999999998</v>
      </c>
      <c r="CN47">
        <v>39.4796774193548</v>
      </c>
      <c r="CO47">
        <v>40.375</v>
      </c>
      <c r="CP47">
        <v>38.174999999999997</v>
      </c>
      <c r="CQ47">
        <v>90.008709677419404</v>
      </c>
      <c r="CR47">
        <v>9.9935483870967694</v>
      </c>
      <c r="CS47">
        <v>0</v>
      </c>
      <c r="CT47">
        <v>59.200000047683702</v>
      </c>
      <c r="CU47">
        <v>2.3605230769230801</v>
      </c>
      <c r="CV47">
        <v>0.183466667971036</v>
      </c>
      <c r="CW47">
        <v>-0.15083761390387401</v>
      </c>
      <c r="CX47">
        <v>120.380615384615</v>
      </c>
      <c r="CY47">
        <v>15</v>
      </c>
      <c r="CZ47">
        <v>1684927056.2</v>
      </c>
      <c r="DA47" t="s">
        <v>255</v>
      </c>
      <c r="DB47">
        <v>3</v>
      </c>
      <c r="DC47">
        <v>-3.7240000000000002</v>
      </c>
      <c r="DD47">
        <v>0.39500000000000002</v>
      </c>
      <c r="DE47">
        <v>403</v>
      </c>
      <c r="DF47">
        <v>16</v>
      </c>
      <c r="DG47">
        <v>1.17</v>
      </c>
      <c r="DH47">
        <v>0.15</v>
      </c>
      <c r="DI47">
        <v>-0.93839028301886795</v>
      </c>
      <c r="DJ47">
        <v>0.25300563134980403</v>
      </c>
      <c r="DK47">
        <v>9.8624737376291904E-2</v>
      </c>
      <c r="DL47">
        <v>1</v>
      </c>
      <c r="DM47">
        <v>2.3316590909090902</v>
      </c>
      <c r="DN47">
        <v>0.37587452868026699</v>
      </c>
      <c r="DO47">
        <v>0.17961170152984501</v>
      </c>
      <c r="DP47">
        <v>1</v>
      </c>
      <c r="DQ47">
        <v>0.74103326415094295</v>
      </c>
      <c r="DR47">
        <v>-5.7746598935655202E-2</v>
      </c>
      <c r="DS47">
        <v>7.7442831456280099E-3</v>
      </c>
      <c r="DT47">
        <v>1</v>
      </c>
      <c r="DU47">
        <v>3</v>
      </c>
      <c r="DV47">
        <v>3</v>
      </c>
      <c r="DW47" t="s">
        <v>260</v>
      </c>
      <c r="DX47">
        <v>100</v>
      </c>
      <c r="DY47">
        <v>100</v>
      </c>
      <c r="DZ47">
        <v>-3.7240000000000002</v>
      </c>
      <c r="EA47">
        <v>0.39500000000000002</v>
      </c>
      <c r="EB47">
        <v>2</v>
      </c>
      <c r="EC47">
        <v>515.34</v>
      </c>
      <c r="ED47">
        <v>420.33300000000003</v>
      </c>
      <c r="EE47">
        <v>29.735499999999998</v>
      </c>
      <c r="EF47">
        <v>30.1158</v>
      </c>
      <c r="EG47">
        <v>30</v>
      </c>
      <c r="EH47">
        <v>30.253399999999999</v>
      </c>
      <c r="EI47">
        <v>30.280999999999999</v>
      </c>
      <c r="EJ47">
        <v>20.132000000000001</v>
      </c>
      <c r="EK47">
        <v>24.840800000000002</v>
      </c>
      <c r="EL47">
        <v>0</v>
      </c>
      <c r="EM47">
        <v>29.731300000000001</v>
      </c>
      <c r="EN47">
        <v>400.94600000000003</v>
      </c>
      <c r="EO47">
        <v>16.533799999999999</v>
      </c>
      <c r="EP47">
        <v>100.488</v>
      </c>
      <c r="EQ47">
        <v>90.312700000000007</v>
      </c>
    </row>
    <row r="48" spans="1:147" x14ac:dyDescent="0.3">
      <c r="A48">
        <v>32</v>
      </c>
      <c r="B48">
        <v>1684929047</v>
      </c>
      <c r="C48">
        <v>1921.7999999523199</v>
      </c>
      <c r="D48" t="s">
        <v>348</v>
      </c>
      <c r="E48" t="s">
        <v>349</v>
      </c>
      <c r="F48">
        <v>1684929039</v>
      </c>
      <c r="G48">
        <f t="shared" si="0"/>
        <v>4.7745770912138415E-3</v>
      </c>
      <c r="H48">
        <f t="shared" si="1"/>
        <v>3.9335949299183466</v>
      </c>
      <c r="I48">
        <f t="shared" si="2"/>
        <v>400.04203225806401</v>
      </c>
      <c r="J48">
        <f t="shared" si="3"/>
        <v>355.82179192593748</v>
      </c>
      <c r="K48">
        <f t="shared" si="4"/>
        <v>34.048233789137988</v>
      </c>
      <c r="L48">
        <f t="shared" si="5"/>
        <v>38.27962465727655</v>
      </c>
      <c r="M48">
        <f t="shared" si="6"/>
        <v>0.21388927652589296</v>
      </c>
      <c r="N48">
        <f t="shared" si="7"/>
        <v>3.3601793669776319</v>
      </c>
      <c r="O48">
        <f t="shared" si="8"/>
        <v>0.20660318594752602</v>
      </c>
      <c r="P48">
        <f t="shared" si="9"/>
        <v>0.12976094060851778</v>
      </c>
      <c r="Q48">
        <f t="shared" si="10"/>
        <v>16.522409943105863</v>
      </c>
      <c r="R48">
        <f t="shared" si="11"/>
        <v>28.315879561368128</v>
      </c>
      <c r="S48">
        <f t="shared" si="12"/>
        <v>27.993503225806499</v>
      </c>
      <c r="T48">
        <f t="shared" si="13"/>
        <v>3.7934026608138556</v>
      </c>
      <c r="U48">
        <f t="shared" si="14"/>
        <v>40.147713555438131</v>
      </c>
      <c r="V48">
        <f t="shared" si="15"/>
        <v>1.644879206758979</v>
      </c>
      <c r="W48">
        <f t="shared" si="16"/>
        <v>4.0970682041148896</v>
      </c>
      <c r="X48">
        <f t="shared" si="17"/>
        <v>2.1485234540548763</v>
      </c>
      <c r="Y48">
        <f t="shared" si="18"/>
        <v>-210.5588497225304</v>
      </c>
      <c r="Z48">
        <f t="shared" si="19"/>
        <v>240.46906567851423</v>
      </c>
      <c r="AA48">
        <f t="shared" si="20"/>
        <v>15.701864629273253</v>
      </c>
      <c r="AB48">
        <f t="shared" si="21"/>
        <v>62.134490528362932</v>
      </c>
      <c r="AC48">
        <v>-3.9590794498412497E-2</v>
      </c>
      <c r="AD48">
        <v>4.4444135168557199E-2</v>
      </c>
      <c r="AE48">
        <v>3.3487298851352199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50097.270769495204</v>
      </c>
      <c r="AK48" t="s">
        <v>251</v>
      </c>
      <c r="AL48">
        <v>2.28656923076923</v>
      </c>
      <c r="AM48">
        <v>1.5037100000000001</v>
      </c>
      <c r="AN48">
        <f t="shared" si="25"/>
        <v>-0.78285923076922992</v>
      </c>
      <c r="AO48">
        <f t="shared" si="26"/>
        <v>-0.52061849077895994</v>
      </c>
      <c r="AP48">
        <v>-0.32069839130761502</v>
      </c>
      <c r="AQ48" t="s">
        <v>350</v>
      </c>
      <c r="AR48">
        <v>2.3627576923076901</v>
      </c>
      <c r="AS48">
        <v>2.2897099999999999</v>
      </c>
      <c r="AT48">
        <f t="shared" si="27"/>
        <v>-3.1902595659577093E-2</v>
      </c>
      <c r="AU48">
        <v>0.5</v>
      </c>
      <c r="AV48">
        <f t="shared" si="28"/>
        <v>84.301040050340049</v>
      </c>
      <c r="AW48">
        <f t="shared" si="29"/>
        <v>3.9335949299183466</v>
      </c>
      <c r="AX48">
        <f t="shared" si="30"/>
        <v>-1.3447109972039066</v>
      </c>
      <c r="AY48">
        <f t="shared" si="31"/>
        <v>1</v>
      </c>
      <c r="AZ48">
        <f t="shared" si="32"/>
        <v>5.0465490327112533E-2</v>
      </c>
      <c r="BA48">
        <f t="shared" si="33"/>
        <v>-0.34327491254350978</v>
      </c>
      <c r="BB48" t="s">
        <v>253</v>
      </c>
      <c r="BC48">
        <v>0</v>
      </c>
      <c r="BD48">
        <f t="shared" si="34"/>
        <v>2.2897099999999999</v>
      </c>
      <c r="BE48">
        <f t="shared" si="35"/>
        <v>-3.1902595659577045E-2</v>
      </c>
      <c r="BF48">
        <f t="shared" si="36"/>
        <v>-0.52270717093056496</v>
      </c>
      <c r="BG48">
        <f t="shared" si="37"/>
        <v>-23.257898603962094</v>
      </c>
      <c r="BH48">
        <f t="shared" si="38"/>
        <v>1.0040119207992013</v>
      </c>
      <c r="BI48">
        <f t="shared" si="39"/>
        <v>100.001651612903</v>
      </c>
      <c r="BJ48">
        <f t="shared" si="40"/>
        <v>84.301040050340049</v>
      </c>
      <c r="BK48">
        <f t="shared" si="41"/>
        <v>0.84299647746480677</v>
      </c>
      <c r="BL48">
        <f t="shared" si="42"/>
        <v>0.1959929549296138</v>
      </c>
      <c r="BM48">
        <v>0.72208925085248299</v>
      </c>
      <c r="BN48">
        <v>0.5</v>
      </c>
      <c r="BO48" t="s">
        <v>254</v>
      </c>
      <c r="BP48">
        <v>1684929039</v>
      </c>
      <c r="BQ48">
        <v>400.04203225806401</v>
      </c>
      <c r="BR48">
        <v>400.88593548387098</v>
      </c>
      <c r="BS48">
        <v>17.1898451612903</v>
      </c>
      <c r="BT48">
        <v>16.512180645161301</v>
      </c>
      <c r="BU48">
        <v>500.01229032258101</v>
      </c>
      <c r="BV48">
        <v>95.488987096774196</v>
      </c>
      <c r="BW48">
        <v>0.20001948387096799</v>
      </c>
      <c r="BX48">
        <v>29.320932258064499</v>
      </c>
      <c r="BY48">
        <v>27.993503225806499</v>
      </c>
      <c r="BZ48">
        <v>999.9</v>
      </c>
      <c r="CA48">
        <v>9998.5483870967691</v>
      </c>
      <c r="CB48">
        <v>0</v>
      </c>
      <c r="CC48">
        <v>70.362396774193599</v>
      </c>
      <c r="CD48">
        <v>100.001651612903</v>
      </c>
      <c r="CE48">
        <v>0.90011209677419401</v>
      </c>
      <c r="CF48">
        <v>9.9887670967741995E-2</v>
      </c>
      <c r="CG48">
        <v>0</v>
      </c>
      <c r="CH48">
        <v>2.3946935483870999</v>
      </c>
      <c r="CI48">
        <v>0</v>
      </c>
      <c r="CJ48">
        <v>120.019225806452</v>
      </c>
      <c r="CK48">
        <v>914.38948387096798</v>
      </c>
      <c r="CL48">
        <v>37.342483870967698</v>
      </c>
      <c r="CM48">
        <v>41.542000000000002</v>
      </c>
      <c r="CN48">
        <v>39.375</v>
      </c>
      <c r="CO48">
        <v>40.270000000000003</v>
      </c>
      <c r="CP48">
        <v>38.061999999999998</v>
      </c>
      <c r="CQ48">
        <v>90.012903225806497</v>
      </c>
      <c r="CR48">
        <v>9.9883870967742006</v>
      </c>
      <c r="CS48">
        <v>0</v>
      </c>
      <c r="CT48">
        <v>59.599999904632597</v>
      </c>
      <c r="CU48">
        <v>2.3627576923076901</v>
      </c>
      <c r="CV48">
        <v>-0.33972992680423802</v>
      </c>
      <c r="CW48">
        <v>-0.41688889056449102</v>
      </c>
      <c r="CX48">
        <v>120.02684615384599</v>
      </c>
      <c r="CY48">
        <v>15</v>
      </c>
      <c r="CZ48">
        <v>1684927056.2</v>
      </c>
      <c r="DA48" t="s">
        <v>255</v>
      </c>
      <c r="DB48">
        <v>3</v>
      </c>
      <c r="DC48">
        <v>-3.7240000000000002</v>
      </c>
      <c r="DD48">
        <v>0.39500000000000002</v>
      </c>
      <c r="DE48">
        <v>403</v>
      </c>
      <c r="DF48">
        <v>16</v>
      </c>
      <c r="DG48">
        <v>1.17</v>
      </c>
      <c r="DH48">
        <v>0.15</v>
      </c>
      <c r="DI48">
        <v>-0.87405952830188705</v>
      </c>
      <c r="DJ48">
        <v>0.31308820512819902</v>
      </c>
      <c r="DK48">
        <v>0.10404605739179899</v>
      </c>
      <c r="DL48">
        <v>1</v>
      </c>
      <c r="DM48">
        <v>2.3949090909090902</v>
      </c>
      <c r="DN48">
        <v>-4.1623223175219201E-2</v>
      </c>
      <c r="DO48">
        <v>0.19450688094650301</v>
      </c>
      <c r="DP48">
        <v>1</v>
      </c>
      <c r="DQ48">
        <v>0.68384890566037704</v>
      </c>
      <c r="DR48">
        <v>-6.6454088050317106E-2</v>
      </c>
      <c r="DS48">
        <v>1.04919579036268E-2</v>
      </c>
      <c r="DT48">
        <v>1</v>
      </c>
      <c r="DU48">
        <v>3</v>
      </c>
      <c r="DV48">
        <v>3</v>
      </c>
      <c r="DW48" t="s">
        <v>260</v>
      </c>
      <c r="DX48">
        <v>100</v>
      </c>
      <c r="DY48">
        <v>100</v>
      </c>
      <c r="DZ48">
        <v>-3.7240000000000002</v>
      </c>
      <c r="EA48">
        <v>0.39500000000000002</v>
      </c>
      <c r="EB48">
        <v>2</v>
      </c>
      <c r="EC48">
        <v>515.08600000000001</v>
      </c>
      <c r="ED48">
        <v>420.45800000000003</v>
      </c>
      <c r="EE48">
        <v>29.647600000000001</v>
      </c>
      <c r="EF48">
        <v>30.110600000000002</v>
      </c>
      <c r="EG48">
        <v>30</v>
      </c>
      <c r="EH48">
        <v>30.253399999999999</v>
      </c>
      <c r="EI48">
        <v>30.280999999999999</v>
      </c>
      <c r="EJ48">
        <v>20.1265</v>
      </c>
      <c r="EK48">
        <v>24.2851</v>
      </c>
      <c r="EL48">
        <v>0</v>
      </c>
      <c r="EM48">
        <v>29.639800000000001</v>
      </c>
      <c r="EN48">
        <v>400.79500000000002</v>
      </c>
      <c r="EO48">
        <v>16.561399999999999</v>
      </c>
      <c r="EP48">
        <v>100.49</v>
      </c>
      <c r="EQ48">
        <v>90.314599999999999</v>
      </c>
    </row>
    <row r="49" spans="1:147" x14ac:dyDescent="0.3">
      <c r="A49">
        <v>33</v>
      </c>
      <c r="B49">
        <v>1684929107</v>
      </c>
      <c r="C49">
        <v>1981.7999999523199</v>
      </c>
      <c r="D49" t="s">
        <v>351</v>
      </c>
      <c r="E49" t="s">
        <v>352</v>
      </c>
      <c r="F49">
        <v>1684929099</v>
      </c>
      <c r="G49">
        <f t="shared" ref="G49:G80" si="43">BU49*AH49*(BS49-BT49)/(100*BM49*(1000-AH49*BS49))</f>
        <v>4.5203792167320019E-3</v>
      </c>
      <c r="H49">
        <f t="shared" ref="H49:H80" si="44">BU49*AH49*(BR49-BQ49*(1000-AH49*BT49)/(1000-AH49*BS49))/(100*BM49)</f>
        <v>4.4363479442587899</v>
      </c>
      <c r="I49">
        <f t="shared" ref="I49:I80" si="45">BQ49 - IF(AH49&gt;1, H49*BM49*100/(AJ49*CA49), 0)</f>
        <v>400.01332258064502</v>
      </c>
      <c r="J49">
        <f t="shared" ref="J49:J80" si="46">((P49-G49/2)*I49-H49)/(P49+G49/2)</f>
        <v>350.02699171274355</v>
      </c>
      <c r="K49">
        <f t="shared" ref="K49:K80" si="47">J49*(BV49+BW49)/1000</f>
        <v>33.493513060797092</v>
      </c>
      <c r="L49">
        <f t="shared" ref="L49:L80" si="48">(BQ49 - IF(AH49&gt;1, H49*BM49*100/(AJ49*CA49), 0))*(BV49+BW49)/1000</f>
        <v>38.276623693474704</v>
      </c>
      <c r="M49">
        <f t="shared" ref="M49:M80" si="49">2/((1/O49-1/N49)+SIGN(O49)*SQRT((1/O49-1/N49)*(1/O49-1/N49) + 4*BN49/((BN49+1)*(BN49+1))*(2*1/O49*1/N49-1/N49*1/N49)))</f>
        <v>0.20185936267446369</v>
      </c>
      <c r="N49">
        <f t="shared" ref="N49:N80" si="50">AE49+AD49*BM49+AC49*BM49*BM49</f>
        <v>3.3607655259216105</v>
      </c>
      <c r="O49">
        <f t="shared" ref="O49:O80" si="51">G49*(1000-(1000*0.61365*EXP(17.502*S49/(240.97+S49))/(BV49+BW49)+BS49)/2)/(1000*0.61365*EXP(17.502*S49/(240.97+S49))/(BV49+BW49)-BS49)</f>
        <v>0.19535750283553555</v>
      </c>
      <c r="P49">
        <f t="shared" ref="P49:P80" si="52">1/((BN49+1)/(M49/1.6)+1/(N49/1.37)) + BN49/((BN49+1)/(M49/1.6) + BN49/(N49/1.37))</f>
        <v>0.12266515989509555</v>
      </c>
      <c r="Q49">
        <f t="shared" ref="Q49:Q80" si="53">(BJ49*BL49)</f>
        <v>16.522395053894133</v>
      </c>
      <c r="R49">
        <f t="shared" ref="R49:R80" si="54">(BX49+(Q49+2*0.95*0.0000000567*(((BX49+$B$7)+273)^4-(BX49+273)^4)-44100*G49)/(1.84*29.3*N49+8*0.95*0.0000000567*(BX49+273)^3))</f>
        <v>28.326917525130586</v>
      </c>
      <c r="S49">
        <f t="shared" ref="S49:S80" si="55">($C$7*BY49+$D$7*BZ49+$E$7*R49)</f>
        <v>27.9977451612903</v>
      </c>
      <c r="T49">
        <f t="shared" ref="T49:T80" si="56">0.61365*EXP(17.502*S49/(240.97+S49))</f>
        <v>3.7943408789136295</v>
      </c>
      <c r="U49">
        <f t="shared" ref="U49:U80" si="57">(V49/W49*100)</f>
        <v>40.214001149152743</v>
      </c>
      <c r="V49">
        <f t="shared" ref="V49:V80" si="58">BS49*(BV49+BW49)/1000</f>
        <v>1.6431153524988624</v>
      </c>
      <c r="W49">
        <f t="shared" ref="W49:W80" si="59">0.61365*EXP(17.502*BX49/(240.97+BX49))</f>
        <v>4.0859285461413997</v>
      </c>
      <c r="X49">
        <f t="shared" ref="X49:X80" si="60">(T49-BS49*(BV49+BW49)/1000)</f>
        <v>2.1512255264147671</v>
      </c>
      <c r="Y49">
        <f t="shared" ref="Y49:Y80" si="61">(-G49*44100)</f>
        <v>-199.34872345788128</v>
      </c>
      <c r="Z49">
        <f t="shared" ref="Z49:Z80" si="62">2*29.3*N49*0.92*(BX49-S49)</f>
        <v>231.19865885521006</v>
      </c>
      <c r="AA49">
        <f t="shared" ref="AA49:AA80" si="63">2*0.95*0.0000000567*(((BX49+$B$7)+273)^4-(S49+273)^4)</f>
        <v>15.090677414232408</v>
      </c>
      <c r="AB49">
        <f t="shared" ref="AB49:AB80" si="64">Q49+AA49+Y49+Z49</f>
        <v>63.463007865455324</v>
      </c>
      <c r="AC49">
        <v>-3.9599468101698503E-2</v>
      </c>
      <c r="AD49">
        <v>4.4453872048095103E-2</v>
      </c>
      <c r="AE49">
        <v>3.3493135357116701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50115.600591033508</v>
      </c>
      <c r="AK49" t="s">
        <v>251</v>
      </c>
      <c r="AL49">
        <v>2.28656923076923</v>
      </c>
      <c r="AM49">
        <v>1.5037100000000001</v>
      </c>
      <c r="AN49">
        <f t="shared" ref="AN49:AN80" si="68">AM49-AL49</f>
        <v>-0.78285923076922992</v>
      </c>
      <c r="AO49">
        <f t="shared" ref="AO49:AO80" si="69">AN49/AM49</f>
        <v>-0.52061849077895994</v>
      </c>
      <c r="AP49">
        <v>-0.32069839130761502</v>
      </c>
      <c r="AQ49" t="s">
        <v>353</v>
      </c>
      <c r="AR49">
        <v>2.3540999999999999</v>
      </c>
      <c r="AS49">
        <v>1.534</v>
      </c>
      <c r="AT49">
        <f t="shared" ref="AT49:AT80" si="70">1-AR49/AS49</f>
        <v>-0.53461538461538449</v>
      </c>
      <c r="AU49">
        <v>0.5</v>
      </c>
      <c r="AV49">
        <f t="shared" ref="AV49:AV80" si="71">BJ49</f>
        <v>84.299665460309868</v>
      </c>
      <c r="AW49">
        <f t="shared" ref="AW49:AW80" si="72">H49</f>
        <v>4.4363479442587899</v>
      </c>
      <c r="AX49">
        <f t="shared" ref="AX49:AX80" si="73">AT49*AU49*AV49</f>
        <v>-22.533949036505902</v>
      </c>
      <c r="AY49">
        <f t="shared" ref="AY49:AY80" si="74">BD49/AS49</f>
        <v>1</v>
      </c>
      <c r="AZ49">
        <f t="shared" ref="AZ49:AZ80" si="75">(AW49-AP49)/AV49</f>
        <v>5.6430192333398126E-2</v>
      </c>
      <c r="BA49">
        <f t="shared" ref="BA49:BA80" si="76">(AM49-AS49)/AS49</f>
        <v>-1.9745762711864359E-2</v>
      </c>
      <c r="BB49" t="s">
        <v>253</v>
      </c>
      <c r="BC49">
        <v>0</v>
      </c>
      <c r="BD49">
        <f t="shared" ref="BD49:BD80" si="77">AS49-BC49</f>
        <v>1.534</v>
      </c>
      <c r="BE49">
        <f t="shared" ref="BE49:BE80" si="78">(AS49-AR49)/(AS49-BC49)</f>
        <v>-0.53461538461538449</v>
      </c>
      <c r="BF49">
        <f t="shared" ref="BF49:BF80" si="79">(AM49-AS49)/(AM49-BC49)</f>
        <v>-2.0143511714359769E-2</v>
      </c>
      <c r="BG49">
        <f t="shared" ref="BG49:BG80" si="80">(AS49-AR49)/(AS49-AL49)</f>
        <v>1.0897336304352279</v>
      </c>
      <c r="BH49">
        <f t="shared" ref="BH49:BH80" si="81">(AM49-AS49)/(AM49-AL49)</f>
        <v>3.8691502647592552E-2</v>
      </c>
      <c r="BI49">
        <f t="shared" ref="BI49:BI80" si="82">$B$11*CB49+$C$11*CC49+$F$11*CD49</f>
        <v>99.9998419354839</v>
      </c>
      <c r="BJ49">
        <f t="shared" ref="BJ49:BJ80" si="83">BI49*BK49</f>
        <v>84.299665460309868</v>
      </c>
      <c r="BK49">
        <f t="shared" ref="BK49:BK80" si="84">($B$11*$D$9+$C$11*$D$9+$F$11*((CQ49+CI49)/MAX(CQ49+CI49+CR49, 0.1)*$I$9+CR49/MAX(CQ49+CI49+CR49, 0.1)*$J$9))/($B$11+$C$11+$F$11)</f>
        <v>0.8429979870837877</v>
      </c>
      <c r="BL49">
        <f t="shared" ref="BL49:BL80" si="85">($B$11*$K$9+$C$11*$K$9+$F$11*((CQ49+CI49)/MAX(CQ49+CI49+CR49, 0.1)*$P$9+CR49/MAX(CQ49+CI49+CR49, 0.1)*$Q$9))/($B$11+$C$11+$F$11)</f>
        <v>0.1959959741675753</v>
      </c>
      <c r="BM49">
        <v>0.72208925085248299</v>
      </c>
      <c r="BN49">
        <v>0.5</v>
      </c>
      <c r="BO49" t="s">
        <v>254</v>
      </c>
      <c r="BP49">
        <v>1684929099</v>
      </c>
      <c r="BQ49">
        <v>400.01332258064502</v>
      </c>
      <c r="BR49">
        <v>400.91516129032198</v>
      </c>
      <c r="BS49">
        <v>17.171525806451601</v>
      </c>
      <c r="BT49">
        <v>16.5299032258065</v>
      </c>
      <c r="BU49">
        <v>499.992903225806</v>
      </c>
      <c r="BV49">
        <v>95.488341935483902</v>
      </c>
      <c r="BW49">
        <v>0.20003025806451599</v>
      </c>
      <c r="BX49">
        <v>29.273777419354801</v>
      </c>
      <c r="BY49">
        <v>27.9977451612903</v>
      </c>
      <c r="BZ49">
        <v>999.9</v>
      </c>
      <c r="CA49">
        <v>10000.8064516129</v>
      </c>
      <c r="CB49">
        <v>0</v>
      </c>
      <c r="CC49">
        <v>70.358945161290293</v>
      </c>
      <c r="CD49">
        <v>99.9998419354839</v>
      </c>
      <c r="CE49">
        <v>0.90005109677419304</v>
      </c>
      <c r="CF49">
        <v>9.9948735483870996E-2</v>
      </c>
      <c r="CG49">
        <v>0</v>
      </c>
      <c r="CH49">
        <v>2.3507387096774202</v>
      </c>
      <c r="CI49">
        <v>0</v>
      </c>
      <c r="CJ49">
        <v>119.681677419355</v>
      </c>
      <c r="CK49">
        <v>914.35338709677399</v>
      </c>
      <c r="CL49">
        <v>37.235774193548401</v>
      </c>
      <c r="CM49">
        <v>41.435000000000002</v>
      </c>
      <c r="CN49">
        <v>39.25</v>
      </c>
      <c r="CO49">
        <v>40.183</v>
      </c>
      <c r="CP49">
        <v>37.9695161290323</v>
      </c>
      <c r="CQ49">
        <v>90.006129032258102</v>
      </c>
      <c r="CR49">
        <v>9.9932258064516102</v>
      </c>
      <c r="CS49">
        <v>0</v>
      </c>
      <c r="CT49">
        <v>59.400000095367403</v>
      </c>
      <c r="CU49">
        <v>2.3540999999999999</v>
      </c>
      <c r="CV49">
        <v>-0.62103931716088701</v>
      </c>
      <c r="CW49">
        <v>1.74447862953211</v>
      </c>
      <c r="CX49">
        <v>119.719076923077</v>
      </c>
      <c r="CY49">
        <v>15</v>
      </c>
      <c r="CZ49">
        <v>1684927056.2</v>
      </c>
      <c r="DA49" t="s">
        <v>255</v>
      </c>
      <c r="DB49">
        <v>3</v>
      </c>
      <c r="DC49">
        <v>-3.7240000000000002</v>
      </c>
      <c r="DD49">
        <v>0.39500000000000002</v>
      </c>
      <c r="DE49">
        <v>403</v>
      </c>
      <c r="DF49">
        <v>16</v>
      </c>
      <c r="DG49">
        <v>1.17</v>
      </c>
      <c r="DH49">
        <v>0.15</v>
      </c>
      <c r="DI49">
        <v>-0.91455130188679201</v>
      </c>
      <c r="DJ49">
        <v>6.5583164006060204E-3</v>
      </c>
      <c r="DK49">
        <v>8.8049624925129799E-2</v>
      </c>
      <c r="DL49">
        <v>1</v>
      </c>
      <c r="DM49">
        <v>2.3476386363636399</v>
      </c>
      <c r="DN49">
        <v>-0.14076593127430301</v>
      </c>
      <c r="DO49">
        <v>0.19774962155567599</v>
      </c>
      <c r="DP49">
        <v>1</v>
      </c>
      <c r="DQ49">
        <v>0.64453739622641504</v>
      </c>
      <c r="DR49">
        <v>-3.1096052249637601E-2</v>
      </c>
      <c r="DS49">
        <v>4.72626174164654E-3</v>
      </c>
      <c r="DT49">
        <v>1</v>
      </c>
      <c r="DU49">
        <v>3</v>
      </c>
      <c r="DV49">
        <v>3</v>
      </c>
      <c r="DW49" t="s">
        <v>260</v>
      </c>
      <c r="DX49">
        <v>100</v>
      </c>
      <c r="DY49">
        <v>100</v>
      </c>
      <c r="DZ49">
        <v>-3.7240000000000002</v>
      </c>
      <c r="EA49">
        <v>0.39500000000000002</v>
      </c>
      <c r="EB49">
        <v>2</v>
      </c>
      <c r="EC49">
        <v>515.93299999999999</v>
      </c>
      <c r="ED49">
        <v>420.209</v>
      </c>
      <c r="EE49">
        <v>29.588699999999999</v>
      </c>
      <c r="EF49">
        <v>30.102799999999998</v>
      </c>
      <c r="EG49">
        <v>30</v>
      </c>
      <c r="EH49">
        <v>30.248100000000001</v>
      </c>
      <c r="EI49">
        <v>30.280999999999999</v>
      </c>
      <c r="EJ49">
        <v>20.129100000000001</v>
      </c>
      <c r="EK49">
        <v>24.2851</v>
      </c>
      <c r="EL49">
        <v>0</v>
      </c>
      <c r="EM49">
        <v>29.587800000000001</v>
      </c>
      <c r="EN49">
        <v>400.92099999999999</v>
      </c>
      <c r="EO49">
        <v>16.469799999999999</v>
      </c>
      <c r="EP49">
        <v>100.489</v>
      </c>
      <c r="EQ49">
        <v>90.315700000000007</v>
      </c>
    </row>
    <row r="50" spans="1:147" x14ac:dyDescent="0.3">
      <c r="A50">
        <v>34</v>
      </c>
      <c r="B50">
        <v>1684929167</v>
      </c>
      <c r="C50">
        <v>2041.7999999523199</v>
      </c>
      <c r="D50" t="s">
        <v>354</v>
      </c>
      <c r="E50" t="s">
        <v>355</v>
      </c>
      <c r="F50">
        <v>1684929159</v>
      </c>
      <c r="G50">
        <f t="shared" si="43"/>
        <v>4.367708304166878E-3</v>
      </c>
      <c r="H50">
        <f t="shared" si="44"/>
        <v>4.3373476377787252</v>
      </c>
      <c r="I50">
        <f t="shared" si="45"/>
        <v>400.01041935483897</v>
      </c>
      <c r="J50">
        <f t="shared" si="46"/>
        <v>349.40258707711951</v>
      </c>
      <c r="K50">
        <f t="shared" si="47"/>
        <v>33.434719061173617</v>
      </c>
      <c r="L50">
        <f t="shared" si="48"/>
        <v>38.277438368592705</v>
      </c>
      <c r="M50">
        <f t="shared" si="49"/>
        <v>0.19404744478544192</v>
      </c>
      <c r="N50">
        <f t="shared" si="50"/>
        <v>3.3604530230540322</v>
      </c>
      <c r="O50">
        <f t="shared" si="51"/>
        <v>0.18803047563520656</v>
      </c>
      <c r="P50">
        <f t="shared" si="52"/>
        <v>0.11804410650741469</v>
      </c>
      <c r="Q50">
        <f t="shared" si="53"/>
        <v>16.521930613580121</v>
      </c>
      <c r="R50">
        <f t="shared" si="54"/>
        <v>28.318102996246601</v>
      </c>
      <c r="S50">
        <f t="shared" si="55"/>
        <v>27.9880967741936</v>
      </c>
      <c r="T50">
        <f t="shared" si="56"/>
        <v>3.7922071720363189</v>
      </c>
      <c r="U50">
        <f t="shared" si="57"/>
        <v>40.053132305361864</v>
      </c>
      <c r="V50">
        <f t="shared" si="58"/>
        <v>1.6324284864875358</v>
      </c>
      <c r="W50">
        <f t="shared" si="59"/>
        <v>4.0756574892620936</v>
      </c>
      <c r="X50">
        <f t="shared" si="60"/>
        <v>2.1597786855487833</v>
      </c>
      <c r="Y50">
        <f t="shared" si="61"/>
        <v>-192.61593621375931</v>
      </c>
      <c r="Z50">
        <f t="shared" si="62"/>
        <v>225.0302805662098</v>
      </c>
      <c r="AA50">
        <f t="shared" si="63"/>
        <v>14.685532996092121</v>
      </c>
      <c r="AB50">
        <f t="shared" si="64"/>
        <v>63.621807962122716</v>
      </c>
      <c r="AC50">
        <v>-3.9594843808313997E-2</v>
      </c>
      <c r="AD50">
        <v>4.44486808736606E-2</v>
      </c>
      <c r="AE50">
        <v>3.34900237016919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50117.270755741287</v>
      </c>
      <c r="AK50" t="s">
        <v>251</v>
      </c>
      <c r="AL50">
        <v>2.28656923076923</v>
      </c>
      <c r="AM50">
        <v>1.5037100000000001</v>
      </c>
      <c r="AN50">
        <f t="shared" si="68"/>
        <v>-0.78285923076922992</v>
      </c>
      <c r="AO50">
        <f t="shared" si="69"/>
        <v>-0.52061849077895994</v>
      </c>
      <c r="AP50">
        <v>-0.32069839130761502</v>
      </c>
      <c r="AQ50" t="s">
        <v>356</v>
      </c>
      <c r="AR50">
        <v>2.3893576923076898</v>
      </c>
      <c r="AS50">
        <v>2.2715999999999998</v>
      </c>
      <c r="AT50">
        <f t="shared" si="70"/>
        <v>-5.1839096807400065E-2</v>
      </c>
      <c r="AU50">
        <v>0.5</v>
      </c>
      <c r="AV50">
        <f t="shared" si="71"/>
        <v>84.298161626743322</v>
      </c>
      <c r="AW50">
        <f t="shared" si="72"/>
        <v>4.3373476377787252</v>
      </c>
      <c r="AX50">
        <f t="shared" si="73"/>
        <v>-2.1849702806273021</v>
      </c>
      <c r="AY50">
        <f t="shared" si="74"/>
        <v>1</v>
      </c>
      <c r="AZ50">
        <f t="shared" si="75"/>
        <v>5.5256792546809111E-2</v>
      </c>
      <c r="BA50">
        <f t="shared" si="76"/>
        <v>-0.33803926747666835</v>
      </c>
      <c r="BB50" t="s">
        <v>253</v>
      </c>
      <c r="BC50">
        <v>0</v>
      </c>
      <c r="BD50">
        <f t="shared" si="77"/>
        <v>2.2715999999999998</v>
      </c>
      <c r="BE50">
        <f t="shared" si="78"/>
        <v>-5.1839096807400051E-2</v>
      </c>
      <c r="BF50">
        <f t="shared" si="79"/>
        <v>-0.51066362530009091</v>
      </c>
      <c r="BG50">
        <f t="shared" si="80"/>
        <v>7.8666495375129992</v>
      </c>
      <c r="BH50">
        <f t="shared" si="81"/>
        <v>0.98087877081742836</v>
      </c>
      <c r="BI50">
        <f t="shared" si="82"/>
        <v>99.998177419354803</v>
      </c>
      <c r="BJ50">
        <f t="shared" si="83"/>
        <v>84.298161626743322</v>
      </c>
      <c r="BK50">
        <f t="shared" si="84"/>
        <v>0.84299698056724059</v>
      </c>
      <c r="BL50">
        <f t="shared" si="85"/>
        <v>0.19599396113448092</v>
      </c>
      <c r="BM50">
        <v>0.72208925085248299</v>
      </c>
      <c r="BN50">
        <v>0.5</v>
      </c>
      <c r="BO50" t="s">
        <v>254</v>
      </c>
      <c r="BP50">
        <v>1684929159</v>
      </c>
      <c r="BQ50">
        <v>400.01041935483897</v>
      </c>
      <c r="BR50">
        <v>400.889096774194</v>
      </c>
      <c r="BS50">
        <v>17.059354838709702</v>
      </c>
      <c r="BT50">
        <v>16.439361290322601</v>
      </c>
      <c r="BU50">
        <v>500.01683870967702</v>
      </c>
      <c r="BV50">
        <v>95.491051612903206</v>
      </c>
      <c r="BW50">
        <v>0.200051709677419</v>
      </c>
      <c r="BX50">
        <v>29.2302</v>
      </c>
      <c r="BY50">
        <v>27.9880967741936</v>
      </c>
      <c r="BZ50">
        <v>999.9</v>
      </c>
      <c r="CA50">
        <v>9999.3548387096798</v>
      </c>
      <c r="CB50">
        <v>0</v>
      </c>
      <c r="CC50">
        <v>70.372751612903201</v>
      </c>
      <c r="CD50">
        <v>99.998177419354803</v>
      </c>
      <c r="CE50">
        <v>0.900090677419355</v>
      </c>
      <c r="CF50">
        <v>9.9909106451612897E-2</v>
      </c>
      <c r="CG50">
        <v>0</v>
      </c>
      <c r="CH50">
        <v>2.38184516129032</v>
      </c>
      <c r="CI50">
        <v>0</v>
      </c>
      <c r="CJ50">
        <v>119.272838709677</v>
      </c>
      <c r="CK50">
        <v>914.35029032258001</v>
      </c>
      <c r="CL50">
        <v>37.133000000000003</v>
      </c>
      <c r="CM50">
        <v>41.340451612903202</v>
      </c>
      <c r="CN50">
        <v>39.164999999999999</v>
      </c>
      <c r="CO50">
        <v>40.086387096774203</v>
      </c>
      <c r="CP50">
        <v>37.875</v>
      </c>
      <c r="CQ50">
        <v>90.007741935483907</v>
      </c>
      <c r="CR50">
        <v>9.9896774193548392</v>
      </c>
      <c r="CS50">
        <v>0</v>
      </c>
      <c r="CT50">
        <v>59.200000047683702</v>
      </c>
      <c r="CU50">
        <v>2.3893576923076898</v>
      </c>
      <c r="CV50">
        <v>0.59214700300260603</v>
      </c>
      <c r="CW50">
        <v>-0.51408546940522604</v>
      </c>
      <c r="CX50">
        <v>119.28026923076899</v>
      </c>
      <c r="CY50">
        <v>15</v>
      </c>
      <c r="CZ50">
        <v>1684927056.2</v>
      </c>
      <c r="DA50" t="s">
        <v>255</v>
      </c>
      <c r="DB50">
        <v>3</v>
      </c>
      <c r="DC50">
        <v>-3.7240000000000002</v>
      </c>
      <c r="DD50">
        <v>0.39500000000000002</v>
      </c>
      <c r="DE50">
        <v>403</v>
      </c>
      <c r="DF50">
        <v>16</v>
      </c>
      <c r="DG50">
        <v>1.17</v>
      </c>
      <c r="DH50">
        <v>0.15</v>
      </c>
      <c r="DI50">
        <v>-0.88598469811320801</v>
      </c>
      <c r="DJ50">
        <v>2.0154852443096401E-2</v>
      </c>
      <c r="DK50">
        <v>8.6516006918904195E-2</v>
      </c>
      <c r="DL50">
        <v>1</v>
      </c>
      <c r="DM50">
        <v>2.3532636363636401</v>
      </c>
      <c r="DN50">
        <v>0.28967102553830099</v>
      </c>
      <c r="DO50">
        <v>0.16247477719061701</v>
      </c>
      <c r="DP50">
        <v>1</v>
      </c>
      <c r="DQ50">
        <v>0.62502167924528296</v>
      </c>
      <c r="DR50">
        <v>-5.1867179487182301E-2</v>
      </c>
      <c r="DS50">
        <v>7.0373250647477997E-3</v>
      </c>
      <c r="DT50">
        <v>1</v>
      </c>
      <c r="DU50">
        <v>3</v>
      </c>
      <c r="DV50">
        <v>3</v>
      </c>
      <c r="DW50" t="s">
        <v>260</v>
      </c>
      <c r="DX50">
        <v>100</v>
      </c>
      <c r="DY50">
        <v>100</v>
      </c>
      <c r="DZ50">
        <v>-3.7240000000000002</v>
      </c>
      <c r="EA50">
        <v>0.39500000000000002</v>
      </c>
      <c r="EB50">
        <v>2</v>
      </c>
      <c r="EC50">
        <v>515.36199999999997</v>
      </c>
      <c r="ED50">
        <v>420.40199999999999</v>
      </c>
      <c r="EE50">
        <v>29.567</v>
      </c>
      <c r="EF50">
        <v>30.0898</v>
      </c>
      <c r="EG50">
        <v>30.0001</v>
      </c>
      <c r="EH50">
        <v>30.240400000000001</v>
      </c>
      <c r="EI50">
        <v>30.273199999999999</v>
      </c>
      <c r="EJ50">
        <v>20.1297</v>
      </c>
      <c r="EK50">
        <v>24.834800000000001</v>
      </c>
      <c r="EL50">
        <v>0</v>
      </c>
      <c r="EM50">
        <v>29.572800000000001</v>
      </c>
      <c r="EN50">
        <v>400.97300000000001</v>
      </c>
      <c r="EO50">
        <v>16.469899999999999</v>
      </c>
      <c r="EP50">
        <v>100.495</v>
      </c>
      <c r="EQ50">
        <v>90.318700000000007</v>
      </c>
    </row>
    <row r="51" spans="1:147" x14ac:dyDescent="0.3">
      <c r="A51">
        <v>35</v>
      </c>
      <c r="B51">
        <v>1684929227</v>
      </c>
      <c r="C51">
        <v>2101.7999999523199</v>
      </c>
      <c r="D51" t="s">
        <v>357</v>
      </c>
      <c r="E51" t="s">
        <v>358</v>
      </c>
      <c r="F51">
        <v>1684929219</v>
      </c>
      <c r="G51">
        <f t="shared" si="43"/>
        <v>4.1185921919217432E-3</v>
      </c>
      <c r="H51">
        <f t="shared" si="44"/>
        <v>4.3494099689722203</v>
      </c>
      <c r="I51">
        <f t="shared" si="45"/>
        <v>400.01758064516099</v>
      </c>
      <c r="J51">
        <f t="shared" si="46"/>
        <v>347.13660320320258</v>
      </c>
      <c r="K51">
        <f t="shared" si="47"/>
        <v>33.217263559180132</v>
      </c>
      <c r="L51">
        <f t="shared" si="48"/>
        <v>38.277408034720665</v>
      </c>
      <c r="M51">
        <f t="shared" si="49"/>
        <v>0.18275147687204957</v>
      </c>
      <c r="N51">
        <f t="shared" si="50"/>
        <v>3.3601457863433941</v>
      </c>
      <c r="O51">
        <f t="shared" si="51"/>
        <v>0.17740377847435859</v>
      </c>
      <c r="P51">
        <f t="shared" si="52"/>
        <v>0.11134479632708397</v>
      </c>
      <c r="Q51">
        <f t="shared" si="53"/>
        <v>16.522651719068492</v>
      </c>
      <c r="R51">
        <f t="shared" si="54"/>
        <v>28.327392366435333</v>
      </c>
      <c r="S51">
        <f t="shared" si="55"/>
        <v>27.973638709677399</v>
      </c>
      <c r="T51">
        <f t="shared" si="56"/>
        <v>3.7890117815743967</v>
      </c>
      <c r="U51">
        <f t="shared" si="57"/>
        <v>40.113454673540865</v>
      </c>
      <c r="V51">
        <f t="shared" si="58"/>
        <v>1.6304045439110066</v>
      </c>
      <c r="W51">
        <f t="shared" si="59"/>
        <v>4.0644829949947781</v>
      </c>
      <c r="X51">
        <f t="shared" si="60"/>
        <v>2.1586072376633902</v>
      </c>
      <c r="Y51">
        <f t="shared" si="61"/>
        <v>-181.62991566374887</v>
      </c>
      <c r="Z51">
        <f t="shared" si="62"/>
        <v>219.0205818810272</v>
      </c>
      <c r="AA51">
        <f t="shared" si="63"/>
        <v>14.290236648924726</v>
      </c>
      <c r="AB51">
        <f t="shared" si="64"/>
        <v>68.203554585271547</v>
      </c>
      <c r="AC51">
        <v>-3.9590297612465103E-2</v>
      </c>
      <c r="AD51">
        <v>4.4443577370551601E-2</v>
      </c>
      <c r="AE51">
        <v>3.34869644819819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50119.59475462883</v>
      </c>
      <c r="AK51" t="s">
        <v>251</v>
      </c>
      <c r="AL51">
        <v>2.28656923076923</v>
      </c>
      <c r="AM51">
        <v>1.5037100000000001</v>
      </c>
      <c r="AN51">
        <f t="shared" si="68"/>
        <v>-0.78285923076922992</v>
      </c>
      <c r="AO51">
        <f t="shared" si="69"/>
        <v>-0.52061849077895994</v>
      </c>
      <c r="AP51">
        <v>-0.32069839130761502</v>
      </c>
      <c r="AQ51" t="s">
        <v>359</v>
      </c>
      <c r="AR51">
        <v>2.3492192307692301</v>
      </c>
      <c r="AS51">
        <v>1.81592</v>
      </c>
      <c r="AT51">
        <f t="shared" si="70"/>
        <v>-0.2936799147370095</v>
      </c>
      <c r="AU51">
        <v>0.5</v>
      </c>
      <c r="AV51">
        <f t="shared" si="71"/>
        <v>84.29982620112574</v>
      </c>
      <c r="AW51">
        <f t="shared" si="72"/>
        <v>4.3494099689722203</v>
      </c>
      <c r="AX51">
        <f t="shared" si="73"/>
        <v>-12.378582885545663</v>
      </c>
      <c r="AY51">
        <f t="shared" si="74"/>
        <v>1</v>
      </c>
      <c r="AZ51">
        <f t="shared" si="75"/>
        <v>5.5398789899491756E-2</v>
      </c>
      <c r="BA51">
        <f t="shared" si="76"/>
        <v>-0.17192938014890516</v>
      </c>
      <c r="BB51" t="s">
        <v>253</v>
      </c>
      <c r="BC51">
        <v>0</v>
      </c>
      <c r="BD51">
        <f t="shared" si="77"/>
        <v>1.81592</v>
      </c>
      <c r="BE51">
        <f t="shared" si="78"/>
        <v>-0.29367991473700944</v>
      </c>
      <c r="BF51">
        <f t="shared" si="79"/>
        <v>-0.20762647052955679</v>
      </c>
      <c r="BG51">
        <f t="shared" si="80"/>
        <v>1.1331139963781622</v>
      </c>
      <c r="BH51">
        <f t="shared" si="81"/>
        <v>0.39880733052508732</v>
      </c>
      <c r="BI51">
        <f t="shared" si="82"/>
        <v>99.999874193548393</v>
      </c>
      <c r="BJ51">
        <f t="shared" si="83"/>
        <v>84.29982620112574</v>
      </c>
      <c r="BK51">
        <f t="shared" si="84"/>
        <v>0.84299932255879217</v>
      </c>
      <c r="BL51">
        <f t="shared" si="85"/>
        <v>0.19599864511758444</v>
      </c>
      <c r="BM51">
        <v>0.72208925085248299</v>
      </c>
      <c r="BN51">
        <v>0.5</v>
      </c>
      <c r="BO51" t="s">
        <v>254</v>
      </c>
      <c r="BP51">
        <v>1684929219</v>
      </c>
      <c r="BQ51">
        <v>400.01758064516099</v>
      </c>
      <c r="BR51">
        <v>400.88367741935502</v>
      </c>
      <c r="BS51">
        <v>17.0385225806452</v>
      </c>
      <c r="BT51">
        <v>16.453835483871</v>
      </c>
      <c r="BU51">
        <v>499.98003225806502</v>
      </c>
      <c r="BV51">
        <v>95.489329032258098</v>
      </c>
      <c r="BW51">
        <v>0.19998535483870999</v>
      </c>
      <c r="BX51">
        <v>29.182680645161302</v>
      </c>
      <c r="BY51">
        <v>27.973638709677399</v>
      </c>
      <c r="BZ51">
        <v>999.9</v>
      </c>
      <c r="CA51">
        <v>9998.3870967741896</v>
      </c>
      <c r="CB51">
        <v>0</v>
      </c>
      <c r="CC51">
        <v>70.3813806451613</v>
      </c>
      <c r="CD51">
        <v>99.999874193548393</v>
      </c>
      <c r="CE51">
        <v>0.90000219354838695</v>
      </c>
      <c r="CF51">
        <v>9.9997719354838699E-2</v>
      </c>
      <c r="CG51">
        <v>0</v>
      </c>
      <c r="CH51">
        <v>2.3521774193548399</v>
      </c>
      <c r="CI51">
        <v>0</v>
      </c>
      <c r="CJ51">
        <v>118.971580645161</v>
      </c>
      <c r="CK51">
        <v>914.33819354838704</v>
      </c>
      <c r="CL51">
        <v>37.015999999999998</v>
      </c>
      <c r="CM51">
        <v>41.25</v>
      </c>
      <c r="CN51">
        <v>39.061999999999998</v>
      </c>
      <c r="CO51">
        <v>40</v>
      </c>
      <c r="CP51">
        <v>37.774000000000001</v>
      </c>
      <c r="CQ51">
        <v>89.999354838709706</v>
      </c>
      <c r="CR51">
        <v>9.9974193548387102</v>
      </c>
      <c r="CS51">
        <v>0</v>
      </c>
      <c r="CT51">
        <v>59.599999904632597</v>
      </c>
      <c r="CU51">
        <v>2.3492192307692301</v>
      </c>
      <c r="CV51">
        <v>-0.61344614501394901</v>
      </c>
      <c r="CW51">
        <v>0.158564092572761</v>
      </c>
      <c r="CX51">
        <v>118.967615384615</v>
      </c>
      <c r="CY51">
        <v>15</v>
      </c>
      <c r="CZ51">
        <v>1684927056.2</v>
      </c>
      <c r="DA51" t="s">
        <v>255</v>
      </c>
      <c r="DB51">
        <v>3</v>
      </c>
      <c r="DC51">
        <v>-3.7240000000000002</v>
      </c>
      <c r="DD51">
        <v>0.39500000000000002</v>
      </c>
      <c r="DE51">
        <v>403</v>
      </c>
      <c r="DF51">
        <v>16</v>
      </c>
      <c r="DG51">
        <v>1.17</v>
      </c>
      <c r="DH51">
        <v>0.15</v>
      </c>
      <c r="DI51">
        <v>-0.87099526415094397</v>
      </c>
      <c r="DJ51">
        <v>2.3450904692908399E-2</v>
      </c>
      <c r="DK51">
        <v>0.100528967047831</v>
      </c>
      <c r="DL51">
        <v>1</v>
      </c>
      <c r="DM51">
        <v>2.36319090909091</v>
      </c>
      <c r="DN51">
        <v>-0.10283665540430301</v>
      </c>
      <c r="DO51">
        <v>0.169788442986856</v>
      </c>
      <c r="DP51">
        <v>1</v>
      </c>
      <c r="DQ51">
        <v>0.583842830188679</v>
      </c>
      <c r="DR51">
        <v>1.01276439283992E-2</v>
      </c>
      <c r="DS51">
        <v>3.0290706697116698E-3</v>
      </c>
      <c r="DT51">
        <v>1</v>
      </c>
      <c r="DU51">
        <v>3</v>
      </c>
      <c r="DV51">
        <v>3</v>
      </c>
      <c r="DW51" t="s">
        <v>260</v>
      </c>
      <c r="DX51">
        <v>100</v>
      </c>
      <c r="DY51">
        <v>100</v>
      </c>
      <c r="DZ51">
        <v>-3.7240000000000002</v>
      </c>
      <c r="EA51">
        <v>0.39500000000000002</v>
      </c>
      <c r="EB51">
        <v>2</v>
      </c>
      <c r="EC51">
        <v>515.78700000000003</v>
      </c>
      <c r="ED51">
        <v>420.59500000000003</v>
      </c>
      <c r="EE51">
        <v>29.624199999999998</v>
      </c>
      <c r="EF51">
        <v>30.074200000000001</v>
      </c>
      <c r="EG51">
        <v>29.9999</v>
      </c>
      <c r="EH51">
        <v>30.23</v>
      </c>
      <c r="EI51">
        <v>30.265499999999999</v>
      </c>
      <c r="EJ51">
        <v>20.1282</v>
      </c>
      <c r="EK51">
        <v>24.555</v>
      </c>
      <c r="EL51">
        <v>0</v>
      </c>
      <c r="EM51">
        <v>29.6311</v>
      </c>
      <c r="EN51">
        <v>400.88400000000001</v>
      </c>
      <c r="EO51">
        <v>16.503900000000002</v>
      </c>
      <c r="EP51">
        <v>100.497</v>
      </c>
      <c r="EQ51">
        <v>90.322800000000001</v>
      </c>
    </row>
    <row r="52" spans="1:147" x14ac:dyDescent="0.3">
      <c r="A52">
        <v>36</v>
      </c>
      <c r="B52">
        <v>1684929287</v>
      </c>
      <c r="C52">
        <v>2161.7999999523199</v>
      </c>
      <c r="D52" t="s">
        <v>360</v>
      </c>
      <c r="E52" t="s">
        <v>361</v>
      </c>
      <c r="F52">
        <v>1684929279</v>
      </c>
      <c r="G52">
        <f t="shared" si="43"/>
        <v>3.9752702383186733E-3</v>
      </c>
      <c r="H52">
        <f t="shared" si="44"/>
        <v>4.5025348134893184</v>
      </c>
      <c r="I52">
        <f t="shared" si="45"/>
        <v>400.00922580645198</v>
      </c>
      <c r="J52">
        <f t="shared" si="46"/>
        <v>344.39233157061432</v>
      </c>
      <c r="K52">
        <f t="shared" si="47"/>
        <v>32.954498580179468</v>
      </c>
      <c r="L52">
        <f t="shared" si="48"/>
        <v>38.276414006606728</v>
      </c>
      <c r="M52">
        <f t="shared" si="49"/>
        <v>0.17638544527278141</v>
      </c>
      <c r="N52">
        <f t="shared" si="50"/>
        <v>3.3593107593404721</v>
      </c>
      <c r="O52">
        <f t="shared" si="51"/>
        <v>0.17139714993881375</v>
      </c>
      <c r="P52">
        <f t="shared" si="52"/>
        <v>0.10755964664841342</v>
      </c>
      <c r="Q52">
        <f t="shared" si="53"/>
        <v>16.523665808169966</v>
      </c>
      <c r="R52">
        <f t="shared" si="54"/>
        <v>28.338807522540463</v>
      </c>
      <c r="S52">
        <f t="shared" si="55"/>
        <v>27.965367741935498</v>
      </c>
      <c r="T52">
        <f t="shared" si="56"/>
        <v>3.7871848637119081</v>
      </c>
      <c r="U52">
        <f t="shared" si="57"/>
        <v>40.169044851921349</v>
      </c>
      <c r="V52">
        <f t="shared" si="58"/>
        <v>1.6306715934791991</v>
      </c>
      <c r="W52">
        <f t="shared" si="59"/>
        <v>4.0595229473105121</v>
      </c>
      <c r="X52">
        <f t="shared" si="60"/>
        <v>2.156513270232709</v>
      </c>
      <c r="Y52">
        <f t="shared" si="61"/>
        <v>-175.30941750985349</v>
      </c>
      <c r="Z52">
        <f t="shared" si="62"/>
        <v>216.63746569151758</v>
      </c>
      <c r="AA52">
        <f t="shared" si="63"/>
        <v>14.136192578331032</v>
      </c>
      <c r="AB52">
        <f t="shared" si="64"/>
        <v>71.987906568165073</v>
      </c>
      <c r="AC52">
        <v>-3.95779425358272E-2</v>
      </c>
      <c r="AD52">
        <v>4.4429707714661398E-2</v>
      </c>
      <c r="AE52">
        <v>3.3478649942285301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50108.084007313482</v>
      </c>
      <c r="AK52" t="s">
        <v>251</v>
      </c>
      <c r="AL52">
        <v>2.28656923076923</v>
      </c>
      <c r="AM52">
        <v>1.5037100000000001</v>
      </c>
      <c r="AN52">
        <f t="shared" si="68"/>
        <v>-0.78285923076922992</v>
      </c>
      <c r="AO52">
        <f t="shared" si="69"/>
        <v>-0.52061849077895994</v>
      </c>
      <c r="AP52">
        <v>-0.32069839130761502</v>
      </c>
      <c r="AQ52" t="s">
        <v>362</v>
      </c>
      <c r="AR52">
        <v>2.34946153846154</v>
      </c>
      <c r="AS52">
        <v>1.7163999999999999</v>
      </c>
      <c r="AT52">
        <f t="shared" si="70"/>
        <v>-0.3688310058620019</v>
      </c>
      <c r="AU52">
        <v>0.5</v>
      </c>
      <c r="AV52">
        <f t="shared" si="71"/>
        <v>84.301795055466556</v>
      </c>
      <c r="AW52">
        <f t="shared" si="72"/>
        <v>4.5025348134893184</v>
      </c>
      <c r="AX52">
        <f t="shared" si="73"/>
        <v>-15.546557933140035</v>
      </c>
      <c r="AY52">
        <f t="shared" si="74"/>
        <v>1</v>
      </c>
      <c r="AZ52">
        <f t="shared" si="75"/>
        <v>5.7213884966784825E-2</v>
      </c>
      <c r="BA52">
        <f t="shared" si="76"/>
        <v>-0.12391633651829401</v>
      </c>
      <c r="BB52" t="s">
        <v>253</v>
      </c>
      <c r="BC52">
        <v>0</v>
      </c>
      <c r="BD52">
        <f t="shared" si="77"/>
        <v>1.7163999999999999</v>
      </c>
      <c r="BE52">
        <f t="shared" si="78"/>
        <v>-0.36883100586200196</v>
      </c>
      <c r="BF52">
        <f t="shared" si="79"/>
        <v>-0.14144349641885723</v>
      </c>
      <c r="BG52">
        <f t="shared" si="80"/>
        <v>1.1103046329025164</v>
      </c>
      <c r="BH52">
        <f t="shared" si="81"/>
        <v>0.27168358197809417</v>
      </c>
      <c r="BI52">
        <f t="shared" si="82"/>
        <v>100.001767741935</v>
      </c>
      <c r="BJ52">
        <f t="shared" si="83"/>
        <v>84.301795055466556</v>
      </c>
      <c r="BK52">
        <f t="shared" si="84"/>
        <v>0.84300304843626506</v>
      </c>
      <c r="BL52">
        <f t="shared" si="85"/>
        <v>0.19600609687253021</v>
      </c>
      <c r="BM52">
        <v>0.72208925085248299</v>
      </c>
      <c r="BN52">
        <v>0.5</v>
      </c>
      <c r="BO52" t="s">
        <v>254</v>
      </c>
      <c r="BP52">
        <v>1684929279</v>
      </c>
      <c r="BQ52">
        <v>400.00922580645198</v>
      </c>
      <c r="BR52">
        <v>400.88909677419298</v>
      </c>
      <c r="BS52">
        <v>17.041399999999999</v>
      </c>
      <c r="BT52">
        <v>16.477096774193601</v>
      </c>
      <c r="BU52">
        <v>500.01177419354798</v>
      </c>
      <c r="BV52">
        <v>95.488796774193503</v>
      </c>
      <c r="BW52">
        <v>0.200031225806452</v>
      </c>
      <c r="BX52">
        <v>29.1615516129032</v>
      </c>
      <c r="BY52">
        <v>27.965367741935498</v>
      </c>
      <c r="BZ52">
        <v>999.9</v>
      </c>
      <c r="CA52">
        <v>9995.3225806451592</v>
      </c>
      <c r="CB52">
        <v>0</v>
      </c>
      <c r="CC52">
        <v>70.379654838709698</v>
      </c>
      <c r="CD52">
        <v>100.001767741935</v>
      </c>
      <c r="CE52">
        <v>0.89987300000000003</v>
      </c>
      <c r="CF52">
        <v>0.10012699999999999</v>
      </c>
      <c r="CG52">
        <v>0</v>
      </c>
      <c r="CH52">
        <v>2.3541967741935501</v>
      </c>
      <c r="CI52">
        <v>0</v>
      </c>
      <c r="CJ52">
        <v>118.847806451613</v>
      </c>
      <c r="CK52">
        <v>914.31493548387095</v>
      </c>
      <c r="CL52">
        <v>36.939064516129001</v>
      </c>
      <c r="CM52">
        <v>41.164999999999999</v>
      </c>
      <c r="CN52">
        <v>38.941064516129003</v>
      </c>
      <c r="CO52">
        <v>39.923000000000002</v>
      </c>
      <c r="CP52">
        <v>37.686999999999998</v>
      </c>
      <c r="CQ52">
        <v>89.988387096774204</v>
      </c>
      <c r="CR52">
        <v>10.01</v>
      </c>
      <c r="CS52">
        <v>0</v>
      </c>
      <c r="CT52">
        <v>59.300000190734899</v>
      </c>
      <c r="CU52">
        <v>2.34946153846154</v>
      </c>
      <c r="CV52">
        <v>0.60755555555603802</v>
      </c>
      <c r="CW52">
        <v>2.5931965940331301</v>
      </c>
      <c r="CX52">
        <v>118.900269230769</v>
      </c>
      <c r="CY52">
        <v>15</v>
      </c>
      <c r="CZ52">
        <v>1684927056.2</v>
      </c>
      <c r="DA52" t="s">
        <v>255</v>
      </c>
      <c r="DB52">
        <v>3</v>
      </c>
      <c r="DC52">
        <v>-3.7240000000000002</v>
      </c>
      <c r="DD52">
        <v>0.39500000000000002</v>
      </c>
      <c r="DE52">
        <v>403</v>
      </c>
      <c r="DF52">
        <v>16</v>
      </c>
      <c r="DG52">
        <v>1.17</v>
      </c>
      <c r="DH52">
        <v>0.15</v>
      </c>
      <c r="DI52">
        <v>-0.86262671698113202</v>
      </c>
      <c r="DJ52">
        <v>-3.2334900822440803E-2</v>
      </c>
      <c r="DK52">
        <v>7.98254178641368E-2</v>
      </c>
      <c r="DL52">
        <v>1</v>
      </c>
      <c r="DM52">
        <v>2.3871590909090901</v>
      </c>
      <c r="DN52">
        <v>-0.179336492132953</v>
      </c>
      <c r="DO52">
        <v>0.19135212225131601</v>
      </c>
      <c r="DP52">
        <v>1</v>
      </c>
      <c r="DQ52">
        <v>0.56493564150943398</v>
      </c>
      <c r="DR52">
        <v>-8.9996226415096497E-3</v>
      </c>
      <c r="DS52">
        <v>3.3487056643129302E-3</v>
      </c>
      <c r="DT52">
        <v>1</v>
      </c>
      <c r="DU52">
        <v>3</v>
      </c>
      <c r="DV52">
        <v>3</v>
      </c>
      <c r="DW52" t="s">
        <v>260</v>
      </c>
      <c r="DX52">
        <v>100</v>
      </c>
      <c r="DY52">
        <v>100</v>
      </c>
      <c r="DZ52">
        <v>-3.7240000000000002</v>
      </c>
      <c r="EA52">
        <v>0.39500000000000002</v>
      </c>
      <c r="EB52">
        <v>2</v>
      </c>
      <c r="EC52">
        <v>515.68299999999999</v>
      </c>
      <c r="ED52">
        <v>420.62599999999998</v>
      </c>
      <c r="EE52">
        <v>29.744399999999999</v>
      </c>
      <c r="EF52">
        <v>30.0533</v>
      </c>
      <c r="EG52">
        <v>30.0001</v>
      </c>
      <c r="EH52">
        <v>30.217099999999999</v>
      </c>
      <c r="EI52">
        <v>30.252500000000001</v>
      </c>
      <c r="EJ52">
        <v>20.1282</v>
      </c>
      <c r="EK52">
        <v>24.276199999999999</v>
      </c>
      <c r="EL52">
        <v>0</v>
      </c>
      <c r="EM52">
        <v>29.759599999999999</v>
      </c>
      <c r="EN52">
        <v>400.74799999999999</v>
      </c>
      <c r="EO52">
        <v>16.515999999999998</v>
      </c>
      <c r="EP52">
        <v>100.5</v>
      </c>
      <c r="EQ52">
        <v>90.325599999999994</v>
      </c>
    </row>
    <row r="53" spans="1:147" x14ac:dyDescent="0.3">
      <c r="A53">
        <v>37</v>
      </c>
      <c r="B53">
        <v>1684929347</v>
      </c>
      <c r="C53">
        <v>2221.7999999523199</v>
      </c>
      <c r="D53" t="s">
        <v>363</v>
      </c>
      <c r="E53" t="s">
        <v>364</v>
      </c>
      <c r="F53">
        <v>1684929339</v>
      </c>
      <c r="G53">
        <f t="shared" si="43"/>
        <v>3.8935359515141106E-3</v>
      </c>
      <c r="H53">
        <f t="shared" si="44"/>
        <v>4.4660451553861344</v>
      </c>
      <c r="I53">
        <f t="shared" si="45"/>
        <v>400.02100000000002</v>
      </c>
      <c r="J53">
        <f t="shared" si="46"/>
        <v>343.69921081178353</v>
      </c>
      <c r="K53">
        <f t="shared" si="47"/>
        <v>32.889544929335585</v>
      </c>
      <c r="L53">
        <f t="shared" si="48"/>
        <v>38.279135471691596</v>
      </c>
      <c r="M53">
        <f t="shared" si="49"/>
        <v>0.17208889650212547</v>
      </c>
      <c r="N53">
        <f t="shared" si="50"/>
        <v>3.3595937653100485</v>
      </c>
      <c r="O53">
        <f t="shared" si="51"/>
        <v>0.16733752336833724</v>
      </c>
      <c r="P53">
        <f t="shared" si="52"/>
        <v>0.10500191719681895</v>
      </c>
      <c r="Q53">
        <f t="shared" si="53"/>
        <v>16.523005824608152</v>
      </c>
      <c r="R53">
        <f t="shared" si="54"/>
        <v>28.360232608864134</v>
      </c>
      <c r="S53">
        <f t="shared" si="55"/>
        <v>27.985303225806401</v>
      </c>
      <c r="T53">
        <f t="shared" si="56"/>
        <v>3.7915895840926606</v>
      </c>
      <c r="U53">
        <f t="shared" si="57"/>
        <v>40.099536969458455</v>
      </c>
      <c r="V53">
        <f t="shared" si="58"/>
        <v>1.6281027341649961</v>
      </c>
      <c r="W53">
        <f t="shared" si="59"/>
        <v>4.0601534511608692</v>
      </c>
      <c r="X53">
        <f t="shared" si="60"/>
        <v>2.1634868499276645</v>
      </c>
      <c r="Y53">
        <f t="shared" si="61"/>
        <v>-171.70493546177227</v>
      </c>
      <c r="Z53">
        <f t="shared" si="62"/>
        <v>213.53164677253679</v>
      </c>
      <c r="AA53">
        <f t="shared" si="63"/>
        <v>13.93392183106619</v>
      </c>
      <c r="AB53">
        <f t="shared" si="64"/>
        <v>72.283638966438872</v>
      </c>
      <c r="AC53">
        <v>-3.95821297576575E-2</v>
      </c>
      <c r="AD53">
        <v>4.4434408237986701E-2</v>
      </c>
      <c r="AE53">
        <v>3.3481467892721599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50112.807771464417</v>
      </c>
      <c r="AK53" t="s">
        <v>251</v>
      </c>
      <c r="AL53">
        <v>2.28656923076923</v>
      </c>
      <c r="AM53">
        <v>1.5037100000000001</v>
      </c>
      <c r="AN53">
        <f t="shared" si="68"/>
        <v>-0.78285923076922992</v>
      </c>
      <c r="AO53">
        <f t="shared" si="69"/>
        <v>-0.52061849077895994</v>
      </c>
      <c r="AP53">
        <v>-0.32069839130761502</v>
      </c>
      <c r="AQ53" t="s">
        <v>365</v>
      </c>
      <c r="AR53">
        <v>2.4160076923076899</v>
      </c>
      <c r="AS53">
        <v>1.9012</v>
      </c>
      <c r="AT53">
        <f t="shared" si="70"/>
        <v>-0.27078039780543328</v>
      </c>
      <c r="AU53">
        <v>0.5</v>
      </c>
      <c r="AV53">
        <f t="shared" si="71"/>
        <v>84.298352900416432</v>
      </c>
      <c r="AW53">
        <f t="shared" si="72"/>
        <v>4.4660451553861344</v>
      </c>
      <c r="AX53">
        <f t="shared" si="73"/>
        <v>-11.413170766358782</v>
      </c>
      <c r="AY53">
        <f t="shared" si="74"/>
        <v>1</v>
      </c>
      <c r="AZ53">
        <f t="shared" si="75"/>
        <v>5.6783357942336535E-2</v>
      </c>
      <c r="BA53">
        <f t="shared" si="76"/>
        <v>-0.20907321691563219</v>
      </c>
      <c r="BB53" t="s">
        <v>253</v>
      </c>
      <c r="BC53">
        <v>0</v>
      </c>
      <c r="BD53">
        <f t="shared" si="77"/>
        <v>1.9012</v>
      </c>
      <c r="BE53">
        <f t="shared" si="78"/>
        <v>-0.27078039780543334</v>
      </c>
      <c r="BF53">
        <f t="shared" si="79"/>
        <v>-0.26433953355367718</v>
      </c>
      <c r="BG53">
        <f t="shared" si="80"/>
        <v>1.3358816719230271</v>
      </c>
      <c r="BH53">
        <f t="shared" si="81"/>
        <v>0.50774134656294478</v>
      </c>
      <c r="BI53">
        <f t="shared" si="82"/>
        <v>99.997674193548406</v>
      </c>
      <c r="BJ53">
        <f t="shared" si="83"/>
        <v>84.298352900416432</v>
      </c>
      <c r="BK53">
        <f t="shared" si="84"/>
        <v>0.8430031356254799</v>
      </c>
      <c r="BL53">
        <f t="shared" si="85"/>
        <v>0.19600627125095973</v>
      </c>
      <c r="BM53">
        <v>0.72208925085248299</v>
      </c>
      <c r="BN53">
        <v>0.5</v>
      </c>
      <c r="BO53" t="s">
        <v>254</v>
      </c>
      <c r="BP53">
        <v>1684929339</v>
      </c>
      <c r="BQ53">
        <v>400.02100000000002</v>
      </c>
      <c r="BR53">
        <v>400.89087096774199</v>
      </c>
      <c r="BS53">
        <v>17.013845161290298</v>
      </c>
      <c r="BT53">
        <v>16.4611387096774</v>
      </c>
      <c r="BU53">
        <v>500.02064516129002</v>
      </c>
      <c r="BV53">
        <v>95.492735483871002</v>
      </c>
      <c r="BW53">
        <v>0.20007932258064501</v>
      </c>
      <c r="BX53">
        <v>29.164238709677399</v>
      </c>
      <c r="BY53">
        <v>27.985303225806401</v>
      </c>
      <c r="BZ53">
        <v>999.9</v>
      </c>
      <c r="CA53">
        <v>9995.9677419354794</v>
      </c>
      <c r="CB53">
        <v>0</v>
      </c>
      <c r="CC53">
        <v>70.402090322580605</v>
      </c>
      <c r="CD53">
        <v>99.997674193548406</v>
      </c>
      <c r="CE53">
        <v>0.89987300000000003</v>
      </c>
      <c r="CF53">
        <v>0.10012699999999999</v>
      </c>
      <c r="CG53">
        <v>0</v>
      </c>
      <c r="CH53">
        <v>2.40151612903226</v>
      </c>
      <c r="CI53">
        <v>0</v>
      </c>
      <c r="CJ53">
        <v>118.48093548387099</v>
      </c>
      <c r="CK53">
        <v>914.27680645161297</v>
      </c>
      <c r="CL53">
        <v>36.860774193548401</v>
      </c>
      <c r="CM53">
        <v>41.061999999999998</v>
      </c>
      <c r="CN53">
        <v>38.875</v>
      </c>
      <c r="CO53">
        <v>39.811999999999998</v>
      </c>
      <c r="CP53">
        <v>37.6148387096774</v>
      </c>
      <c r="CQ53">
        <v>89.985483870967698</v>
      </c>
      <c r="CR53">
        <v>10.01</v>
      </c>
      <c r="CS53">
        <v>0</v>
      </c>
      <c r="CT53">
        <v>59.400000095367403</v>
      </c>
      <c r="CU53">
        <v>2.4160076923076899</v>
      </c>
      <c r="CV53">
        <v>-0.42660513666840699</v>
      </c>
      <c r="CW53">
        <v>3.2984615359898899</v>
      </c>
      <c r="CX53">
        <v>118.468</v>
      </c>
      <c r="CY53">
        <v>15</v>
      </c>
      <c r="CZ53">
        <v>1684927056.2</v>
      </c>
      <c r="DA53" t="s">
        <v>255</v>
      </c>
      <c r="DB53">
        <v>3</v>
      </c>
      <c r="DC53">
        <v>-3.7240000000000002</v>
      </c>
      <c r="DD53">
        <v>0.39500000000000002</v>
      </c>
      <c r="DE53">
        <v>403</v>
      </c>
      <c r="DF53">
        <v>16</v>
      </c>
      <c r="DG53">
        <v>1.17</v>
      </c>
      <c r="DH53">
        <v>0.15</v>
      </c>
      <c r="DI53">
        <v>-0.863486886792453</v>
      </c>
      <c r="DJ53">
        <v>-3.07429511369985E-2</v>
      </c>
      <c r="DK53">
        <v>8.8361340632240298E-2</v>
      </c>
      <c r="DL53">
        <v>1</v>
      </c>
      <c r="DM53">
        <v>2.38375227272727</v>
      </c>
      <c r="DN53">
        <v>0.256241797031664</v>
      </c>
      <c r="DO53">
        <v>0.189818338381053</v>
      </c>
      <c r="DP53">
        <v>1</v>
      </c>
      <c r="DQ53">
        <v>0.55397626415094303</v>
      </c>
      <c r="DR53">
        <v>-1.36505370101596E-2</v>
      </c>
      <c r="DS53">
        <v>3.1197513879598002E-3</v>
      </c>
      <c r="DT53">
        <v>1</v>
      </c>
      <c r="DU53">
        <v>3</v>
      </c>
      <c r="DV53">
        <v>3</v>
      </c>
      <c r="DW53" t="s">
        <v>260</v>
      </c>
      <c r="DX53">
        <v>100</v>
      </c>
      <c r="DY53">
        <v>100</v>
      </c>
      <c r="DZ53">
        <v>-3.7240000000000002</v>
      </c>
      <c r="EA53">
        <v>0.39500000000000002</v>
      </c>
      <c r="EB53">
        <v>2</v>
      </c>
      <c r="EC53">
        <v>515.68499999999995</v>
      </c>
      <c r="ED53">
        <v>420.63900000000001</v>
      </c>
      <c r="EE53">
        <v>29.738600000000002</v>
      </c>
      <c r="EF53">
        <v>30.032599999999999</v>
      </c>
      <c r="EG53">
        <v>30</v>
      </c>
      <c r="EH53">
        <v>30.201499999999999</v>
      </c>
      <c r="EI53">
        <v>30.236999999999998</v>
      </c>
      <c r="EJ53">
        <v>20.125699999999998</v>
      </c>
      <c r="EK53">
        <v>24.276199999999999</v>
      </c>
      <c r="EL53">
        <v>0</v>
      </c>
      <c r="EM53">
        <v>29.744800000000001</v>
      </c>
      <c r="EN53">
        <v>400.81400000000002</v>
      </c>
      <c r="EO53">
        <v>16.503599999999999</v>
      </c>
      <c r="EP53">
        <v>100.506</v>
      </c>
      <c r="EQ53">
        <v>90.331299999999999</v>
      </c>
    </row>
    <row r="54" spans="1:147" x14ac:dyDescent="0.3">
      <c r="A54">
        <v>38</v>
      </c>
      <c r="B54">
        <v>1684929407</v>
      </c>
      <c r="C54">
        <v>2281.7999999523199</v>
      </c>
      <c r="D54" t="s">
        <v>366</v>
      </c>
      <c r="E54" t="s">
        <v>367</v>
      </c>
      <c r="F54">
        <v>1684929399</v>
      </c>
      <c r="G54">
        <f t="shared" si="43"/>
        <v>3.7572593443199816E-3</v>
      </c>
      <c r="H54">
        <f t="shared" si="44"/>
        <v>4.1990285637145952</v>
      </c>
      <c r="I54">
        <f t="shared" si="45"/>
        <v>400.03083870967703</v>
      </c>
      <c r="J54">
        <f t="shared" si="46"/>
        <v>344.63588884982539</v>
      </c>
      <c r="K54">
        <f t="shared" si="47"/>
        <v>32.979542611966842</v>
      </c>
      <c r="L54">
        <f t="shared" si="48"/>
        <v>38.280499849728038</v>
      </c>
      <c r="M54">
        <f t="shared" si="49"/>
        <v>0.16546780497351657</v>
      </c>
      <c r="N54">
        <f t="shared" si="50"/>
        <v>3.3620437287550868</v>
      </c>
      <c r="O54">
        <f t="shared" si="51"/>
        <v>0.16107309705673942</v>
      </c>
      <c r="P54">
        <f t="shared" si="52"/>
        <v>0.10105581083006585</v>
      </c>
      <c r="Q54">
        <f t="shared" si="53"/>
        <v>16.525851155741691</v>
      </c>
      <c r="R54">
        <f t="shared" si="54"/>
        <v>28.384399747212182</v>
      </c>
      <c r="S54">
        <f t="shared" si="55"/>
        <v>27.998977419354802</v>
      </c>
      <c r="T54">
        <f t="shared" si="56"/>
        <v>3.79461346386522</v>
      </c>
      <c r="U54">
        <f t="shared" si="57"/>
        <v>40.0561432984126</v>
      </c>
      <c r="V54">
        <f t="shared" si="58"/>
        <v>1.625635148843618</v>
      </c>
      <c r="W54">
        <f t="shared" si="59"/>
        <v>4.0583915848634406</v>
      </c>
      <c r="X54">
        <f t="shared" si="60"/>
        <v>2.1689783150216018</v>
      </c>
      <c r="Y54">
        <f t="shared" si="61"/>
        <v>-165.69513708451117</v>
      </c>
      <c r="Z54">
        <f t="shared" si="62"/>
        <v>209.84769146296696</v>
      </c>
      <c r="AA54">
        <f t="shared" si="63"/>
        <v>13.683965863674048</v>
      </c>
      <c r="AB54">
        <f t="shared" si="64"/>
        <v>74.362371397871527</v>
      </c>
      <c r="AC54">
        <v>-3.9618384266647502E-2</v>
      </c>
      <c r="AD54">
        <v>4.4475107100397399E-2</v>
      </c>
      <c r="AE54">
        <v>3.3505862680742999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50158.102108262785</v>
      </c>
      <c r="AK54" t="s">
        <v>251</v>
      </c>
      <c r="AL54">
        <v>2.28656923076923</v>
      </c>
      <c r="AM54">
        <v>1.5037100000000001</v>
      </c>
      <c r="AN54">
        <f t="shared" si="68"/>
        <v>-0.78285923076922992</v>
      </c>
      <c r="AO54">
        <f t="shared" si="69"/>
        <v>-0.52061849077895994</v>
      </c>
      <c r="AP54">
        <v>-0.32069839130761502</v>
      </c>
      <c r="AQ54" t="s">
        <v>368</v>
      </c>
      <c r="AR54">
        <v>2.3714192307692299</v>
      </c>
      <c r="AS54">
        <v>1.91151</v>
      </c>
      <c r="AT54">
        <f t="shared" si="70"/>
        <v>-0.24059996064327671</v>
      </c>
      <c r="AU54">
        <v>0.5</v>
      </c>
      <c r="AV54">
        <f t="shared" si="71"/>
        <v>84.312861620511498</v>
      </c>
      <c r="AW54">
        <f t="shared" si="72"/>
        <v>4.1990285637145952</v>
      </c>
      <c r="AX54">
        <f t="shared" si="73"/>
        <v>-10.142835593808551</v>
      </c>
      <c r="AY54">
        <f t="shared" si="74"/>
        <v>1</v>
      </c>
      <c r="AZ54">
        <f t="shared" si="75"/>
        <v>5.3606613132944098E-2</v>
      </c>
      <c r="BA54">
        <f t="shared" si="76"/>
        <v>-0.2133391925755031</v>
      </c>
      <c r="BB54" t="s">
        <v>253</v>
      </c>
      <c r="BC54">
        <v>0</v>
      </c>
      <c r="BD54">
        <f t="shared" si="77"/>
        <v>1.91151</v>
      </c>
      <c r="BE54">
        <f t="shared" si="78"/>
        <v>-0.24059996064327668</v>
      </c>
      <c r="BF54">
        <f t="shared" si="79"/>
        <v>-0.27119590878560357</v>
      </c>
      <c r="BG54">
        <f t="shared" si="80"/>
        <v>1.2262309337807158</v>
      </c>
      <c r="BH54">
        <f t="shared" si="81"/>
        <v>0.52091101946808449</v>
      </c>
      <c r="BI54">
        <f t="shared" si="82"/>
        <v>100.01488387096801</v>
      </c>
      <c r="BJ54">
        <f t="shared" si="83"/>
        <v>84.312861620511498</v>
      </c>
      <c r="BK54">
        <f t="shared" si="84"/>
        <v>0.84300314470480087</v>
      </c>
      <c r="BL54">
        <f t="shared" si="85"/>
        <v>0.19600628940960185</v>
      </c>
      <c r="BM54">
        <v>0.72208925085248299</v>
      </c>
      <c r="BN54">
        <v>0.5</v>
      </c>
      <c r="BO54" t="s">
        <v>254</v>
      </c>
      <c r="BP54">
        <v>1684929399</v>
      </c>
      <c r="BQ54">
        <v>400.03083870967703</v>
      </c>
      <c r="BR54">
        <v>400.85429032258099</v>
      </c>
      <c r="BS54">
        <v>16.987870967741902</v>
      </c>
      <c r="BT54">
        <v>16.4544903225806</v>
      </c>
      <c r="BU54">
        <v>500.01574193548402</v>
      </c>
      <c r="BV54">
        <v>95.493912903225805</v>
      </c>
      <c r="BW54">
        <v>0.199959032258064</v>
      </c>
      <c r="BX54">
        <v>29.156729032257999</v>
      </c>
      <c r="BY54">
        <v>27.998977419354802</v>
      </c>
      <c r="BZ54">
        <v>999.9</v>
      </c>
      <c r="CA54">
        <v>10005</v>
      </c>
      <c r="CB54">
        <v>0</v>
      </c>
      <c r="CC54">
        <v>70.396912903225797</v>
      </c>
      <c r="CD54">
        <v>100.01488387096801</v>
      </c>
      <c r="CE54">
        <v>0.89988116129032303</v>
      </c>
      <c r="CF54">
        <v>0.10011884516128999</v>
      </c>
      <c r="CG54">
        <v>0</v>
      </c>
      <c r="CH54">
        <v>2.3779258064516098</v>
      </c>
      <c r="CI54">
        <v>0</v>
      </c>
      <c r="CJ54">
        <v>117.907096774194</v>
      </c>
      <c r="CK54">
        <v>914.436838709678</v>
      </c>
      <c r="CL54">
        <v>36.764000000000003</v>
      </c>
      <c r="CM54">
        <v>41</v>
      </c>
      <c r="CN54">
        <v>38.804000000000002</v>
      </c>
      <c r="CO54">
        <v>39.752000000000002</v>
      </c>
      <c r="CP54">
        <v>37.537999999999997</v>
      </c>
      <c r="CQ54">
        <v>90.002580645161302</v>
      </c>
      <c r="CR54">
        <v>10.011935483871</v>
      </c>
      <c r="CS54">
        <v>0</v>
      </c>
      <c r="CT54">
        <v>59.200000047683702</v>
      </c>
      <c r="CU54">
        <v>2.3714192307692299</v>
      </c>
      <c r="CV54">
        <v>0.76026323166346499</v>
      </c>
      <c r="CW54">
        <v>0.37189744898106802</v>
      </c>
      <c r="CX54">
        <v>117.934307692308</v>
      </c>
      <c r="CY54">
        <v>15</v>
      </c>
      <c r="CZ54">
        <v>1684927056.2</v>
      </c>
      <c r="DA54" t="s">
        <v>255</v>
      </c>
      <c r="DB54">
        <v>3</v>
      </c>
      <c r="DC54">
        <v>-3.7240000000000002</v>
      </c>
      <c r="DD54">
        <v>0.39500000000000002</v>
      </c>
      <c r="DE54">
        <v>403</v>
      </c>
      <c r="DF54">
        <v>16</v>
      </c>
      <c r="DG54">
        <v>1.17</v>
      </c>
      <c r="DH54">
        <v>0.15</v>
      </c>
      <c r="DI54">
        <v>-0.85730273584905703</v>
      </c>
      <c r="DJ54">
        <v>0.34162108369624899</v>
      </c>
      <c r="DK54">
        <v>9.9521714895691393E-2</v>
      </c>
      <c r="DL54">
        <v>1</v>
      </c>
      <c r="DM54">
        <v>2.38813409090909</v>
      </c>
      <c r="DN54">
        <v>-6.5108543922928294E-2</v>
      </c>
      <c r="DO54">
        <v>0.187993715977159</v>
      </c>
      <c r="DP54">
        <v>1</v>
      </c>
      <c r="DQ54">
        <v>0.537593603773585</v>
      </c>
      <c r="DR54">
        <v>-4.7808176100650399E-2</v>
      </c>
      <c r="DS54">
        <v>9.0927141792146692E-3</v>
      </c>
      <c r="DT54">
        <v>1</v>
      </c>
      <c r="DU54">
        <v>3</v>
      </c>
      <c r="DV54">
        <v>3</v>
      </c>
      <c r="DW54" t="s">
        <v>260</v>
      </c>
      <c r="DX54">
        <v>100</v>
      </c>
      <c r="DY54">
        <v>100</v>
      </c>
      <c r="DZ54">
        <v>-3.7240000000000002</v>
      </c>
      <c r="EA54">
        <v>0.39500000000000002</v>
      </c>
      <c r="EB54">
        <v>2</v>
      </c>
      <c r="EC54">
        <v>515.30499999999995</v>
      </c>
      <c r="ED54">
        <v>421.149</v>
      </c>
      <c r="EE54">
        <v>29.673500000000001</v>
      </c>
      <c r="EF54">
        <v>30.011800000000001</v>
      </c>
      <c r="EG54">
        <v>29.9999</v>
      </c>
      <c r="EH54">
        <v>30.1859</v>
      </c>
      <c r="EI54">
        <v>30.221499999999999</v>
      </c>
      <c r="EJ54">
        <v>20.1296</v>
      </c>
      <c r="EK54">
        <v>24.004799999999999</v>
      </c>
      <c r="EL54">
        <v>0</v>
      </c>
      <c r="EM54">
        <v>29.6721</v>
      </c>
      <c r="EN54">
        <v>400.96899999999999</v>
      </c>
      <c r="EO54">
        <v>16.511199999999999</v>
      </c>
      <c r="EP54">
        <v>100.509</v>
      </c>
      <c r="EQ54">
        <v>90.334400000000002</v>
      </c>
    </row>
    <row r="55" spans="1:147" x14ac:dyDescent="0.3">
      <c r="A55">
        <v>39</v>
      </c>
      <c r="B55">
        <v>1684929525.5</v>
      </c>
      <c r="C55">
        <v>2400.2999999523199</v>
      </c>
      <c r="D55" t="s">
        <v>369</v>
      </c>
      <c r="E55" t="s">
        <v>370</v>
      </c>
      <c r="F55">
        <v>1684929517.5</v>
      </c>
      <c r="G55">
        <f t="shared" si="43"/>
        <v>4.3217973375849553E-3</v>
      </c>
      <c r="H55">
        <f t="shared" si="44"/>
        <v>13.44541581550971</v>
      </c>
      <c r="I55">
        <f t="shared" si="45"/>
        <v>399.81851612903199</v>
      </c>
      <c r="J55">
        <f t="shared" si="46"/>
        <v>265.07048851102849</v>
      </c>
      <c r="K55">
        <f t="shared" si="47"/>
        <v>25.365775438708294</v>
      </c>
      <c r="L55">
        <f t="shared" si="48"/>
        <v>38.26041425182887</v>
      </c>
      <c r="M55">
        <f t="shared" si="49"/>
        <v>0.18123668386782082</v>
      </c>
      <c r="N55">
        <f t="shared" si="50"/>
        <v>3.3596414810828965</v>
      </c>
      <c r="O55">
        <f t="shared" si="51"/>
        <v>0.1759751314252519</v>
      </c>
      <c r="P55">
        <f t="shared" si="52"/>
        <v>0.1104444632222786</v>
      </c>
      <c r="Q55">
        <f t="shared" si="53"/>
        <v>161.8470449933115</v>
      </c>
      <c r="R55">
        <f t="shared" si="54"/>
        <v>28.375653949906432</v>
      </c>
      <c r="S55">
        <f t="shared" si="55"/>
        <v>28.407819354838701</v>
      </c>
      <c r="T55">
        <f t="shared" si="56"/>
        <v>3.8860011220943163</v>
      </c>
      <c r="U55">
        <f t="shared" si="57"/>
        <v>40.977599650789045</v>
      </c>
      <c r="V55">
        <f t="shared" si="58"/>
        <v>1.6032333811618056</v>
      </c>
      <c r="W55">
        <f t="shared" si="59"/>
        <v>3.9124628939336477</v>
      </c>
      <c r="X55">
        <f t="shared" si="60"/>
        <v>2.2827677409325107</v>
      </c>
      <c r="Y55">
        <f t="shared" si="61"/>
        <v>-190.59126258749652</v>
      </c>
      <c r="Z55">
        <f t="shared" si="62"/>
        <v>21.158320381325172</v>
      </c>
      <c r="AA55">
        <f t="shared" si="63"/>
        <v>1.379162616875834</v>
      </c>
      <c r="AB55">
        <f t="shared" si="64"/>
        <v>-6.206734595983999</v>
      </c>
      <c r="AC55">
        <v>-3.9582835751726497E-2</v>
      </c>
      <c r="AD55">
        <v>4.44352007781776E-2</v>
      </c>
      <c r="AE55">
        <v>3.3481943008746602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50220.004300340996</v>
      </c>
      <c r="AK55" t="s">
        <v>251</v>
      </c>
      <c r="AL55">
        <v>2.28656923076923</v>
      </c>
      <c r="AM55">
        <v>1.5037100000000001</v>
      </c>
      <c r="AN55">
        <f t="shared" si="68"/>
        <v>-0.78285923076922992</v>
      </c>
      <c r="AO55">
        <f t="shared" si="69"/>
        <v>-0.52061849077895994</v>
      </c>
      <c r="AP55">
        <v>-0.32069839130761502</v>
      </c>
      <c r="AQ55" t="s">
        <v>371</v>
      </c>
      <c r="AR55">
        <v>2.3456115384615401</v>
      </c>
      <c r="AS55">
        <v>1.7068000000000001</v>
      </c>
      <c r="AT55">
        <f t="shared" si="70"/>
        <v>-0.37427439563014997</v>
      </c>
      <c r="AU55">
        <v>0.5</v>
      </c>
      <c r="AV55">
        <f t="shared" si="71"/>
        <v>841.2035214578608</v>
      </c>
      <c r="AW55">
        <f t="shared" si="72"/>
        <v>13.44541581550971</v>
      </c>
      <c r="AX55">
        <f t="shared" si="73"/>
        <v>-157.42046979779738</v>
      </c>
      <c r="AY55">
        <f t="shared" si="74"/>
        <v>1</v>
      </c>
      <c r="AZ55">
        <f t="shared" si="75"/>
        <v>1.6364784330621617E-2</v>
      </c>
      <c r="BA55">
        <f t="shared" si="76"/>
        <v>-0.11898875087883758</v>
      </c>
      <c r="BB55" t="s">
        <v>253</v>
      </c>
      <c r="BC55">
        <v>0</v>
      </c>
      <c r="BD55">
        <f t="shared" si="77"/>
        <v>1.7068000000000001</v>
      </c>
      <c r="BE55">
        <f t="shared" si="78"/>
        <v>-0.37427439563014997</v>
      </c>
      <c r="BF55">
        <f t="shared" si="79"/>
        <v>-0.135059286697568</v>
      </c>
      <c r="BG55">
        <f t="shared" si="80"/>
        <v>1.1018376011675777</v>
      </c>
      <c r="BH55">
        <f t="shared" si="81"/>
        <v>0.25942084096069956</v>
      </c>
      <c r="BI55">
        <f t="shared" si="82"/>
        <v>1000.0045483871</v>
      </c>
      <c r="BJ55">
        <f t="shared" si="83"/>
        <v>841.2035214578608</v>
      </c>
      <c r="BK55">
        <f t="shared" si="84"/>
        <v>0.84119969535601791</v>
      </c>
      <c r="BL55">
        <f t="shared" si="85"/>
        <v>0.19239939071203596</v>
      </c>
      <c r="BM55">
        <v>0.72208925085248299</v>
      </c>
      <c r="BN55">
        <v>0.5</v>
      </c>
      <c r="BO55" t="s">
        <v>254</v>
      </c>
      <c r="BP55">
        <v>1684929517.5</v>
      </c>
      <c r="BQ55">
        <v>399.81851612903199</v>
      </c>
      <c r="BR55">
        <v>402.00983870967701</v>
      </c>
      <c r="BS55">
        <v>16.7536709677419</v>
      </c>
      <c r="BT55">
        <v>16.1399774193548</v>
      </c>
      <c r="BU55">
        <v>499.99545161290303</v>
      </c>
      <c r="BV55">
        <v>95.494438709677397</v>
      </c>
      <c r="BW55">
        <v>0.20001441935483899</v>
      </c>
      <c r="BX55">
        <v>28.524635483870998</v>
      </c>
      <c r="BY55">
        <v>28.407819354838701</v>
      </c>
      <c r="BZ55">
        <v>999.9</v>
      </c>
      <c r="CA55">
        <v>9995.9677419354794</v>
      </c>
      <c r="CB55">
        <v>0</v>
      </c>
      <c r="CC55">
        <v>70.426251612903201</v>
      </c>
      <c r="CD55">
        <v>1000.0045483871</v>
      </c>
      <c r="CE55">
        <v>0.96000909677419299</v>
      </c>
      <c r="CF55">
        <v>3.9990761290322599E-2</v>
      </c>
      <c r="CG55">
        <v>0</v>
      </c>
      <c r="CH55">
        <v>2.35362903225806</v>
      </c>
      <c r="CI55">
        <v>0</v>
      </c>
      <c r="CJ55">
        <v>1545.6296774193499</v>
      </c>
      <c r="CK55">
        <v>9334.3922580645103</v>
      </c>
      <c r="CL55">
        <v>37.243741935483897</v>
      </c>
      <c r="CM55">
        <v>40.875</v>
      </c>
      <c r="CN55">
        <v>38.705290322580602</v>
      </c>
      <c r="CO55">
        <v>39.686999999999998</v>
      </c>
      <c r="CP55">
        <v>37.634999999999998</v>
      </c>
      <c r="CQ55">
        <v>960.01387096774204</v>
      </c>
      <c r="CR55">
        <v>39.99</v>
      </c>
      <c r="CS55">
        <v>0</v>
      </c>
      <c r="CT55">
        <v>117.799999952316</v>
      </c>
      <c r="CU55">
        <v>2.3456115384615401</v>
      </c>
      <c r="CV55">
        <v>-0.28401024946228698</v>
      </c>
      <c r="CW55">
        <v>-174.20205141982601</v>
      </c>
      <c r="CX55">
        <v>1544.28653846154</v>
      </c>
      <c r="CY55">
        <v>15</v>
      </c>
      <c r="CZ55">
        <v>1684927056.2</v>
      </c>
      <c r="DA55" t="s">
        <v>255</v>
      </c>
      <c r="DB55">
        <v>3</v>
      </c>
      <c r="DC55">
        <v>-3.7240000000000002</v>
      </c>
      <c r="DD55">
        <v>0.39500000000000002</v>
      </c>
      <c r="DE55">
        <v>403</v>
      </c>
      <c r="DF55">
        <v>16</v>
      </c>
      <c r="DG55">
        <v>1.17</v>
      </c>
      <c r="DH55">
        <v>0.15</v>
      </c>
      <c r="DI55">
        <v>-2.1594049056603799</v>
      </c>
      <c r="DJ55">
        <v>-0.46820609579096301</v>
      </c>
      <c r="DK55">
        <v>0.112507557240889</v>
      </c>
      <c r="DL55">
        <v>1</v>
      </c>
      <c r="DM55">
        <v>2.3804659090909102</v>
      </c>
      <c r="DN55">
        <v>-0.26043508799995202</v>
      </c>
      <c r="DO55">
        <v>0.19238125847009399</v>
      </c>
      <c r="DP55">
        <v>1</v>
      </c>
      <c r="DQ55">
        <v>0.57138664150943397</v>
      </c>
      <c r="DR55">
        <v>0.44195740686985702</v>
      </c>
      <c r="DS55">
        <v>5.7493956180183298E-2</v>
      </c>
      <c r="DT55">
        <v>0</v>
      </c>
      <c r="DU55">
        <v>2</v>
      </c>
      <c r="DV55">
        <v>3</v>
      </c>
      <c r="DW55" t="s">
        <v>256</v>
      </c>
      <c r="DX55">
        <v>100</v>
      </c>
      <c r="DY55">
        <v>100</v>
      </c>
      <c r="DZ55">
        <v>-3.7240000000000002</v>
      </c>
      <c r="EA55">
        <v>0.39500000000000002</v>
      </c>
      <c r="EB55">
        <v>2</v>
      </c>
      <c r="EC55">
        <v>515.16300000000001</v>
      </c>
      <c r="ED55">
        <v>420.05500000000001</v>
      </c>
      <c r="EE55">
        <v>21.7056</v>
      </c>
      <c r="EF55">
        <v>29.991099999999999</v>
      </c>
      <c r="EG55">
        <v>29.997800000000002</v>
      </c>
      <c r="EH55">
        <v>30.1523</v>
      </c>
      <c r="EI55">
        <v>30.1905</v>
      </c>
      <c r="EJ55">
        <v>20.169899999999998</v>
      </c>
      <c r="EK55">
        <v>27.607399999999998</v>
      </c>
      <c r="EL55">
        <v>0</v>
      </c>
      <c r="EM55">
        <v>21.744599999999998</v>
      </c>
      <c r="EN55">
        <v>402.24799999999999</v>
      </c>
      <c r="EO55">
        <v>15.767300000000001</v>
      </c>
      <c r="EP55">
        <v>100.511</v>
      </c>
      <c r="EQ55">
        <v>90.336600000000004</v>
      </c>
    </row>
    <row r="56" spans="1:147" x14ac:dyDescent="0.3">
      <c r="A56">
        <v>40</v>
      </c>
      <c r="B56">
        <v>1684929585.5</v>
      </c>
      <c r="C56">
        <v>2460.2999999523199</v>
      </c>
      <c r="D56" t="s">
        <v>372</v>
      </c>
      <c r="E56" t="s">
        <v>373</v>
      </c>
      <c r="F56">
        <v>1684929577.5193501</v>
      </c>
      <c r="G56">
        <f t="shared" si="43"/>
        <v>5.3284475459929124E-3</v>
      </c>
      <c r="H56">
        <f t="shared" si="44"/>
        <v>15.118383473892893</v>
      </c>
      <c r="I56">
        <f t="shared" si="45"/>
        <v>399.929741935484</v>
      </c>
      <c r="J56">
        <f t="shared" si="46"/>
        <v>282.49426284054329</v>
      </c>
      <c r="K56">
        <f t="shared" si="47"/>
        <v>27.032308072517512</v>
      </c>
      <c r="L56">
        <f t="shared" si="48"/>
        <v>38.269888678995301</v>
      </c>
      <c r="M56">
        <f t="shared" si="49"/>
        <v>0.2385172039894671</v>
      </c>
      <c r="N56">
        <f t="shared" si="50"/>
        <v>3.3625822030554566</v>
      </c>
      <c r="O56">
        <f t="shared" si="51"/>
        <v>0.22950088379940306</v>
      </c>
      <c r="P56">
        <f t="shared" si="52"/>
        <v>0.14421973547694489</v>
      </c>
      <c r="Q56">
        <f t="shared" si="53"/>
        <v>161.84713410194388</v>
      </c>
      <c r="R56">
        <f t="shared" si="54"/>
        <v>27.074857800790948</v>
      </c>
      <c r="S56">
        <f t="shared" si="55"/>
        <v>27.381203225806399</v>
      </c>
      <c r="T56">
        <f t="shared" si="56"/>
        <v>3.6600809137961181</v>
      </c>
      <c r="U56">
        <f t="shared" si="57"/>
        <v>40.760838705782845</v>
      </c>
      <c r="V56">
        <f t="shared" si="58"/>
        <v>1.4982401158474274</v>
      </c>
      <c r="W56">
        <f t="shared" si="59"/>
        <v>3.6756852003510625</v>
      </c>
      <c r="X56">
        <f t="shared" si="60"/>
        <v>2.1618407979486909</v>
      </c>
      <c r="Y56">
        <f t="shared" si="61"/>
        <v>-234.98453677828743</v>
      </c>
      <c r="Z56">
        <f t="shared" si="62"/>
        <v>13.172295329821567</v>
      </c>
      <c r="AA56">
        <f t="shared" si="63"/>
        <v>0.84893725628281735</v>
      </c>
      <c r="AB56">
        <f t="shared" si="64"/>
        <v>-59.116170090239166</v>
      </c>
      <c r="AC56">
        <v>-3.96263540443237E-2</v>
      </c>
      <c r="AD56">
        <v>4.4484053874029802E-2</v>
      </c>
      <c r="AE56">
        <v>3.3511224375503801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50452.060340402721</v>
      </c>
      <c r="AK56" t="s">
        <v>251</v>
      </c>
      <c r="AL56">
        <v>2.28656923076923</v>
      </c>
      <c r="AM56">
        <v>1.5037100000000001</v>
      </c>
      <c r="AN56">
        <f t="shared" si="68"/>
        <v>-0.78285923076922992</v>
      </c>
      <c r="AO56">
        <f t="shared" si="69"/>
        <v>-0.52061849077895994</v>
      </c>
      <c r="AP56">
        <v>-0.32069839130761502</v>
      </c>
      <c r="AQ56" t="s">
        <v>374</v>
      </c>
      <c r="AR56">
        <v>2.3921769230769199</v>
      </c>
      <c r="AS56">
        <v>1.8572</v>
      </c>
      <c r="AT56">
        <f t="shared" si="70"/>
        <v>-0.28805563379114796</v>
      </c>
      <c r="AU56">
        <v>0.5</v>
      </c>
      <c r="AV56">
        <f t="shared" si="71"/>
        <v>841.20040339345053</v>
      </c>
      <c r="AW56">
        <f t="shared" si="72"/>
        <v>15.118383473892893</v>
      </c>
      <c r="AX56">
        <f t="shared" si="73"/>
        <v>-121.15625767243486</v>
      </c>
      <c r="AY56">
        <f t="shared" si="74"/>
        <v>1</v>
      </c>
      <c r="AZ56">
        <f t="shared" si="75"/>
        <v>1.8353631076397928E-2</v>
      </c>
      <c r="BA56">
        <f t="shared" si="76"/>
        <v>-0.19033491277191464</v>
      </c>
      <c r="BB56" t="s">
        <v>253</v>
      </c>
      <c r="BC56">
        <v>0</v>
      </c>
      <c r="BD56">
        <f t="shared" si="77"/>
        <v>1.8572</v>
      </c>
      <c r="BE56">
        <f t="shared" si="78"/>
        <v>-0.2880556337911479</v>
      </c>
      <c r="BF56">
        <f t="shared" si="79"/>
        <v>-0.23507857233110097</v>
      </c>
      <c r="BG56">
        <f t="shared" si="80"/>
        <v>1.2459600845605308</v>
      </c>
      <c r="BH56">
        <f t="shared" si="81"/>
        <v>0.45153711689988507</v>
      </c>
      <c r="BI56">
        <f t="shared" si="82"/>
        <v>1000.00035483871</v>
      </c>
      <c r="BJ56">
        <f t="shared" si="83"/>
        <v>841.20040339345053</v>
      </c>
      <c r="BK56">
        <f t="shared" si="84"/>
        <v>0.8412001049030905</v>
      </c>
      <c r="BL56">
        <f t="shared" si="85"/>
        <v>0.19240020980618089</v>
      </c>
      <c r="BM56">
        <v>0.72208925085248299</v>
      </c>
      <c r="BN56">
        <v>0.5</v>
      </c>
      <c r="BO56" t="s">
        <v>254</v>
      </c>
      <c r="BP56">
        <v>1684929577.5193501</v>
      </c>
      <c r="BQ56">
        <v>399.929741935484</v>
      </c>
      <c r="BR56">
        <v>402.42087096774202</v>
      </c>
      <c r="BS56">
        <v>15.656977419354799</v>
      </c>
      <c r="BT56">
        <v>14.8995</v>
      </c>
      <c r="BU56">
        <v>499.99809677419398</v>
      </c>
      <c r="BV56">
        <v>95.491570967741893</v>
      </c>
      <c r="BW56">
        <v>0.19995848387096801</v>
      </c>
      <c r="BX56">
        <v>27.453864516128998</v>
      </c>
      <c r="BY56">
        <v>27.381203225806399</v>
      </c>
      <c r="BZ56">
        <v>999.9</v>
      </c>
      <c r="CA56">
        <v>10007.2580645161</v>
      </c>
      <c r="CB56">
        <v>0</v>
      </c>
      <c r="CC56">
        <v>70.419348387096804</v>
      </c>
      <c r="CD56">
        <v>1000.00035483871</v>
      </c>
      <c r="CE56">
        <v>0.95999712903225798</v>
      </c>
      <c r="CF56">
        <v>4.0002764516128997E-2</v>
      </c>
      <c r="CG56">
        <v>0</v>
      </c>
      <c r="CH56">
        <v>2.3811548387096799</v>
      </c>
      <c r="CI56">
        <v>0</v>
      </c>
      <c r="CJ56">
        <v>1470.3525806451601</v>
      </c>
      <c r="CK56">
        <v>9334.3151612903202</v>
      </c>
      <c r="CL56">
        <v>37.7093548387097</v>
      </c>
      <c r="CM56">
        <v>40.929000000000002</v>
      </c>
      <c r="CN56">
        <v>38.929000000000002</v>
      </c>
      <c r="CO56">
        <v>39.693096774193499</v>
      </c>
      <c r="CP56">
        <v>37.924999999999997</v>
      </c>
      <c r="CQ56">
        <v>959.99774193548399</v>
      </c>
      <c r="CR56">
        <v>40.003548387096799</v>
      </c>
      <c r="CS56">
        <v>0</v>
      </c>
      <c r="CT56">
        <v>59.200000047683702</v>
      </c>
      <c r="CU56">
        <v>2.3921769230769199</v>
      </c>
      <c r="CV56">
        <v>-0.24804787449752899</v>
      </c>
      <c r="CW56">
        <v>-18.841709405148102</v>
      </c>
      <c r="CX56">
        <v>1470.2523076923101</v>
      </c>
      <c r="CY56">
        <v>15</v>
      </c>
      <c r="CZ56">
        <v>1684927056.2</v>
      </c>
      <c r="DA56" t="s">
        <v>255</v>
      </c>
      <c r="DB56">
        <v>3</v>
      </c>
      <c r="DC56">
        <v>-3.7240000000000002</v>
      </c>
      <c r="DD56">
        <v>0.39500000000000002</v>
      </c>
      <c r="DE56">
        <v>403</v>
      </c>
      <c r="DF56">
        <v>16</v>
      </c>
      <c r="DG56">
        <v>1.17</v>
      </c>
      <c r="DH56">
        <v>0.15</v>
      </c>
      <c r="DI56">
        <v>-2.46989320754717</v>
      </c>
      <c r="DJ56">
        <v>-0.18620155232904501</v>
      </c>
      <c r="DK56">
        <v>0.109075157657523</v>
      </c>
      <c r="DL56">
        <v>1</v>
      </c>
      <c r="DM56">
        <v>2.3763613636363599</v>
      </c>
      <c r="DN56">
        <v>4.297745687928E-2</v>
      </c>
      <c r="DO56">
        <v>0.19234674798856599</v>
      </c>
      <c r="DP56">
        <v>1</v>
      </c>
      <c r="DQ56">
        <v>0.74556813207547201</v>
      </c>
      <c r="DR56">
        <v>0.10856911148692699</v>
      </c>
      <c r="DS56">
        <v>1.9402578403872099E-2</v>
      </c>
      <c r="DT56">
        <v>0</v>
      </c>
      <c r="DU56">
        <v>2</v>
      </c>
      <c r="DV56">
        <v>3</v>
      </c>
      <c r="DW56" t="s">
        <v>256</v>
      </c>
      <c r="DX56">
        <v>100</v>
      </c>
      <c r="DY56">
        <v>100</v>
      </c>
      <c r="DZ56">
        <v>-3.7240000000000002</v>
      </c>
      <c r="EA56">
        <v>0.39500000000000002</v>
      </c>
      <c r="EB56">
        <v>2</v>
      </c>
      <c r="EC56">
        <v>515.82000000000005</v>
      </c>
      <c r="ED56">
        <v>418.49599999999998</v>
      </c>
      <c r="EE56">
        <v>23.691099999999999</v>
      </c>
      <c r="EF56">
        <v>30.074200000000001</v>
      </c>
      <c r="EG56">
        <v>30.0001</v>
      </c>
      <c r="EH56">
        <v>30.171399999999998</v>
      </c>
      <c r="EI56">
        <v>30.1983</v>
      </c>
      <c r="EJ56">
        <v>20.174600000000002</v>
      </c>
      <c r="EK56">
        <v>33.6295</v>
      </c>
      <c r="EL56">
        <v>0</v>
      </c>
      <c r="EM56">
        <v>24.005600000000001</v>
      </c>
      <c r="EN56">
        <v>402.49700000000001</v>
      </c>
      <c r="EO56">
        <v>14.7502</v>
      </c>
      <c r="EP56">
        <v>100.52</v>
      </c>
      <c r="EQ56">
        <v>90.354299999999995</v>
      </c>
    </row>
    <row r="57" spans="1:147" x14ac:dyDescent="0.3">
      <c r="A57">
        <v>41</v>
      </c>
      <c r="B57">
        <v>1684929645.5999999</v>
      </c>
      <c r="C57">
        <v>2520.3999998569502</v>
      </c>
      <c r="D57" t="s">
        <v>375</v>
      </c>
      <c r="E57" t="s">
        <v>376</v>
      </c>
      <c r="F57">
        <v>1684929637.52581</v>
      </c>
      <c r="G57">
        <f t="shared" si="43"/>
        <v>5.5395017365511504E-3</v>
      </c>
      <c r="H57">
        <f t="shared" si="44"/>
        <v>16.880589590244558</v>
      </c>
      <c r="I57">
        <f t="shared" si="45"/>
        <v>399.93983870967702</v>
      </c>
      <c r="J57">
        <f t="shared" si="46"/>
        <v>273.60904305563736</v>
      </c>
      <c r="K57">
        <f t="shared" si="47"/>
        <v>26.181696143618609</v>
      </c>
      <c r="L57">
        <f t="shared" si="48"/>
        <v>38.270311594545291</v>
      </c>
      <c r="M57">
        <f t="shared" si="49"/>
        <v>0.24566050166945788</v>
      </c>
      <c r="N57">
        <f t="shared" si="50"/>
        <v>3.3590474471267515</v>
      </c>
      <c r="O57">
        <f t="shared" si="51"/>
        <v>0.23609803962723616</v>
      </c>
      <c r="P57">
        <f t="shared" si="52"/>
        <v>0.14838940967075789</v>
      </c>
      <c r="Q57">
        <f t="shared" si="53"/>
        <v>161.84838668738243</v>
      </c>
      <c r="R57">
        <f t="shared" si="54"/>
        <v>27.089248348006926</v>
      </c>
      <c r="S57">
        <f t="shared" si="55"/>
        <v>27.362790322580601</v>
      </c>
      <c r="T57">
        <f t="shared" si="56"/>
        <v>3.65613586697856</v>
      </c>
      <c r="U57">
        <f t="shared" si="57"/>
        <v>39.876062063198468</v>
      </c>
      <c r="V57">
        <f t="shared" si="58"/>
        <v>1.471134208204409</v>
      </c>
      <c r="W57">
        <f t="shared" si="59"/>
        <v>3.6892665225388832</v>
      </c>
      <c r="X57">
        <f t="shared" si="60"/>
        <v>2.185001658774151</v>
      </c>
      <c r="Y57">
        <f t="shared" si="61"/>
        <v>-244.29202658190573</v>
      </c>
      <c r="Z57">
        <f t="shared" si="62"/>
        <v>27.905841885051082</v>
      </c>
      <c r="AA57">
        <f t="shared" si="63"/>
        <v>1.8007888280005355</v>
      </c>
      <c r="AB57">
        <f t="shared" si="64"/>
        <v>-52.73700918147167</v>
      </c>
      <c r="AC57">
        <v>-3.9574046822613E-2</v>
      </c>
      <c r="AD57">
        <v>4.4425334435295297E-2</v>
      </c>
      <c r="AE57">
        <v>3.3476028086377601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50377.587487366298</v>
      </c>
      <c r="AK57" t="s">
        <v>251</v>
      </c>
      <c r="AL57">
        <v>2.28656923076923</v>
      </c>
      <c r="AM57">
        <v>1.5037100000000001</v>
      </c>
      <c r="AN57">
        <f t="shared" si="68"/>
        <v>-0.78285923076922992</v>
      </c>
      <c r="AO57">
        <f t="shared" si="69"/>
        <v>-0.52061849077895994</v>
      </c>
      <c r="AP57">
        <v>-0.32069839130761502</v>
      </c>
      <c r="AQ57" t="s">
        <v>377</v>
      </c>
      <c r="AR57">
        <v>2.3972192307692302</v>
      </c>
      <c r="AS57">
        <v>1.502</v>
      </c>
      <c r="AT57">
        <f t="shared" si="70"/>
        <v>-0.59601812967325585</v>
      </c>
      <c r="AU57">
        <v>0.5</v>
      </c>
      <c r="AV57">
        <f t="shared" si="71"/>
        <v>841.20684263195903</v>
      </c>
      <c r="AW57">
        <f t="shared" si="72"/>
        <v>16.880589590244558</v>
      </c>
      <c r="AX57">
        <f t="shared" si="73"/>
        <v>-250.68726450692253</v>
      </c>
      <c r="AY57">
        <f t="shared" si="74"/>
        <v>1</v>
      </c>
      <c r="AZ57">
        <f t="shared" si="75"/>
        <v>2.0448345293688965E-2</v>
      </c>
      <c r="BA57">
        <f t="shared" si="76"/>
        <v>1.1384820239681093E-3</v>
      </c>
      <c r="BB57" t="s">
        <v>253</v>
      </c>
      <c r="BC57">
        <v>0</v>
      </c>
      <c r="BD57">
        <f t="shared" si="77"/>
        <v>1.502</v>
      </c>
      <c r="BE57">
        <f t="shared" si="78"/>
        <v>-0.59601812967325574</v>
      </c>
      <c r="BF57">
        <f t="shared" si="79"/>
        <v>1.1371873566047312E-3</v>
      </c>
      <c r="BG57">
        <f t="shared" si="80"/>
        <v>1.1410328058513248</v>
      </c>
      <c r="BH57">
        <f t="shared" si="81"/>
        <v>-2.184300743723582E-3</v>
      </c>
      <c r="BI57">
        <f t="shared" si="82"/>
        <v>1000.008</v>
      </c>
      <c r="BJ57">
        <f t="shared" si="83"/>
        <v>841.20684263195903</v>
      </c>
      <c r="BK57">
        <f t="shared" si="84"/>
        <v>0.8412001130310548</v>
      </c>
      <c r="BL57">
        <f t="shared" si="85"/>
        <v>0.19240022606210966</v>
      </c>
      <c r="BM57">
        <v>0.72208925085248299</v>
      </c>
      <c r="BN57">
        <v>0.5</v>
      </c>
      <c r="BO57" t="s">
        <v>254</v>
      </c>
      <c r="BP57">
        <v>1684929637.52581</v>
      </c>
      <c r="BQ57">
        <v>399.93983870967702</v>
      </c>
      <c r="BR57">
        <v>402.697580645161</v>
      </c>
      <c r="BS57">
        <v>15.373932258064499</v>
      </c>
      <c r="BT57">
        <v>14.5862483870968</v>
      </c>
      <c r="BU57">
        <v>500.012612903226</v>
      </c>
      <c r="BV57">
        <v>95.490183870967797</v>
      </c>
      <c r="BW57">
        <v>0.19998722580645201</v>
      </c>
      <c r="BX57">
        <v>27.516887096774202</v>
      </c>
      <c r="BY57">
        <v>27.362790322580601</v>
      </c>
      <c r="BZ57">
        <v>999.9</v>
      </c>
      <c r="CA57">
        <v>9994.1935483871002</v>
      </c>
      <c r="CB57">
        <v>0</v>
      </c>
      <c r="CC57">
        <v>70.388283870967797</v>
      </c>
      <c r="CD57">
        <v>1000.008</v>
      </c>
      <c r="CE57">
        <v>0.95999845161290298</v>
      </c>
      <c r="CF57">
        <v>4.0001429032258097E-2</v>
      </c>
      <c r="CG57">
        <v>0</v>
      </c>
      <c r="CH57">
        <v>2.3725483870967699</v>
      </c>
      <c r="CI57">
        <v>0</v>
      </c>
      <c r="CJ57">
        <v>1460.57419354839</v>
      </c>
      <c r="CK57">
        <v>9334.3932258064506</v>
      </c>
      <c r="CL57">
        <v>38.037999999999997</v>
      </c>
      <c r="CM57">
        <v>41</v>
      </c>
      <c r="CN57">
        <v>39.174999999999997</v>
      </c>
      <c r="CO57">
        <v>39.811999999999998</v>
      </c>
      <c r="CP57">
        <v>38.162999999999997</v>
      </c>
      <c r="CQ57">
        <v>960.00645161290299</v>
      </c>
      <c r="CR57">
        <v>40.0041935483871</v>
      </c>
      <c r="CS57">
        <v>0</v>
      </c>
      <c r="CT57">
        <v>59.599999904632597</v>
      </c>
      <c r="CU57">
        <v>2.3972192307692302</v>
      </c>
      <c r="CV57">
        <v>-0.59361025760802</v>
      </c>
      <c r="CW57">
        <v>-1.7408547041545199</v>
      </c>
      <c r="CX57">
        <v>1460.58153846154</v>
      </c>
      <c r="CY57">
        <v>15</v>
      </c>
      <c r="CZ57">
        <v>1684927056.2</v>
      </c>
      <c r="DA57" t="s">
        <v>255</v>
      </c>
      <c r="DB57">
        <v>3</v>
      </c>
      <c r="DC57">
        <v>-3.7240000000000002</v>
      </c>
      <c r="DD57">
        <v>0.39500000000000002</v>
      </c>
      <c r="DE57">
        <v>403</v>
      </c>
      <c r="DF57">
        <v>16</v>
      </c>
      <c r="DG57">
        <v>1.17</v>
      </c>
      <c r="DH57">
        <v>0.15</v>
      </c>
      <c r="DI57">
        <v>-2.7321277358490601</v>
      </c>
      <c r="DJ57">
        <v>-0.236001617282007</v>
      </c>
      <c r="DK57">
        <v>0.136953431868406</v>
      </c>
      <c r="DL57">
        <v>1</v>
      </c>
      <c r="DM57">
        <v>2.35916818181818</v>
      </c>
      <c r="DN57">
        <v>3.9116302465133097E-2</v>
      </c>
      <c r="DO57">
        <v>0.18751580754302399</v>
      </c>
      <c r="DP57">
        <v>1</v>
      </c>
      <c r="DQ57">
        <v>0.77951132075471696</v>
      </c>
      <c r="DR57">
        <v>0.10091672363015999</v>
      </c>
      <c r="DS57">
        <v>2.1065293487803699E-2</v>
      </c>
      <c r="DT57">
        <v>0</v>
      </c>
      <c r="DU57">
        <v>2</v>
      </c>
      <c r="DV57">
        <v>3</v>
      </c>
      <c r="DW57" t="s">
        <v>256</v>
      </c>
      <c r="DX57">
        <v>100</v>
      </c>
      <c r="DY57">
        <v>100</v>
      </c>
      <c r="DZ57">
        <v>-3.7240000000000002</v>
      </c>
      <c r="EA57">
        <v>0.39500000000000002</v>
      </c>
      <c r="EB57">
        <v>2</v>
      </c>
      <c r="EC57">
        <v>515.53700000000003</v>
      </c>
      <c r="ED57">
        <v>418.024</v>
      </c>
      <c r="EE57">
        <v>28.242000000000001</v>
      </c>
      <c r="EF57">
        <v>30.113199999999999</v>
      </c>
      <c r="EG57">
        <v>30.001200000000001</v>
      </c>
      <c r="EH57">
        <v>30.198899999999998</v>
      </c>
      <c r="EI57">
        <v>30.218900000000001</v>
      </c>
      <c r="EJ57">
        <v>20.1782</v>
      </c>
      <c r="EK57">
        <v>34.205599999999997</v>
      </c>
      <c r="EL57">
        <v>0</v>
      </c>
      <c r="EM57">
        <v>28.214200000000002</v>
      </c>
      <c r="EN57">
        <v>402.745</v>
      </c>
      <c r="EO57">
        <v>14.672499999999999</v>
      </c>
      <c r="EP57">
        <v>100.50700000000001</v>
      </c>
      <c r="EQ57">
        <v>90.353200000000001</v>
      </c>
    </row>
    <row r="58" spans="1:147" x14ac:dyDescent="0.3">
      <c r="A58">
        <v>42</v>
      </c>
      <c r="B58">
        <v>1684929706.0999999</v>
      </c>
      <c r="C58">
        <v>2580.8999998569502</v>
      </c>
      <c r="D58" t="s">
        <v>378</v>
      </c>
      <c r="E58" t="s">
        <v>379</v>
      </c>
      <c r="F58">
        <v>1684929698.0741899</v>
      </c>
      <c r="G58">
        <f t="shared" si="43"/>
        <v>5.1101990425209782E-3</v>
      </c>
      <c r="H58">
        <f t="shared" si="44"/>
        <v>18.519571823227615</v>
      </c>
      <c r="I58">
        <f t="shared" si="45"/>
        <v>399.92719354838698</v>
      </c>
      <c r="J58">
        <f t="shared" si="46"/>
        <v>249.36002394833841</v>
      </c>
      <c r="K58">
        <f t="shared" si="47"/>
        <v>23.861589484873882</v>
      </c>
      <c r="L58">
        <f t="shared" si="48"/>
        <v>38.269560474001153</v>
      </c>
      <c r="M58">
        <f t="shared" si="49"/>
        <v>0.22112005947309507</v>
      </c>
      <c r="N58">
        <f t="shared" si="50"/>
        <v>3.3617548955843519</v>
      </c>
      <c r="O58">
        <f t="shared" si="51"/>
        <v>0.21334615627728615</v>
      </c>
      <c r="P58">
        <f t="shared" si="52"/>
        <v>0.13401703263343767</v>
      </c>
      <c r="Q58">
        <f t="shared" si="53"/>
        <v>161.84479980222173</v>
      </c>
      <c r="R58">
        <f t="shared" si="54"/>
        <v>27.695305214655995</v>
      </c>
      <c r="S58">
        <f t="shared" si="55"/>
        <v>27.7256580645161</v>
      </c>
      <c r="T58">
        <f t="shared" si="56"/>
        <v>3.7345698433098962</v>
      </c>
      <c r="U58">
        <f t="shared" si="57"/>
        <v>39.609732239171805</v>
      </c>
      <c r="V58">
        <f t="shared" si="58"/>
        <v>1.5052661127919513</v>
      </c>
      <c r="W58">
        <f t="shared" si="59"/>
        <v>3.8002430910232907</v>
      </c>
      <c r="X58">
        <f t="shared" si="60"/>
        <v>2.2293037305179446</v>
      </c>
      <c r="Y58">
        <f t="shared" si="61"/>
        <v>-225.35977777517513</v>
      </c>
      <c r="Z58">
        <f t="shared" si="62"/>
        <v>54.145422637677633</v>
      </c>
      <c r="AA58">
        <f t="shared" si="63"/>
        <v>3.5064324223004926</v>
      </c>
      <c r="AB58">
        <f t="shared" si="64"/>
        <v>-5.8631229129752782</v>
      </c>
      <c r="AC58">
        <v>-3.9614109558450197E-2</v>
      </c>
      <c r="AD58">
        <v>4.4470308365960901E-2</v>
      </c>
      <c r="AE58">
        <v>3.3502986711301799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50341.508518925373</v>
      </c>
      <c r="AK58" t="s">
        <v>251</v>
      </c>
      <c r="AL58">
        <v>2.28656923076923</v>
      </c>
      <c r="AM58">
        <v>1.5037100000000001</v>
      </c>
      <c r="AN58">
        <f t="shared" si="68"/>
        <v>-0.78285923076922992</v>
      </c>
      <c r="AO58">
        <f t="shared" si="69"/>
        <v>-0.52061849077895994</v>
      </c>
      <c r="AP58">
        <v>-0.32069839130761502</v>
      </c>
      <c r="AQ58" t="s">
        <v>380</v>
      </c>
      <c r="AR58">
        <v>2.4509538461538498</v>
      </c>
      <c r="AS58">
        <v>1.6756</v>
      </c>
      <c r="AT58">
        <f t="shared" si="70"/>
        <v>-0.46273206383018017</v>
      </c>
      <c r="AU58">
        <v>0.5</v>
      </c>
      <c r="AV58">
        <f t="shared" si="71"/>
        <v>841.18742125160645</v>
      </c>
      <c r="AW58">
        <f t="shared" si="72"/>
        <v>18.519571823227615</v>
      </c>
      <c r="AX58">
        <f t="shared" si="73"/>
        <v>-194.62219575187152</v>
      </c>
      <c r="AY58">
        <f t="shared" si="74"/>
        <v>1</v>
      </c>
      <c r="AZ58">
        <f t="shared" si="75"/>
        <v>2.2397232458020722E-2</v>
      </c>
      <c r="BA58">
        <f t="shared" si="76"/>
        <v>-0.10258414896156594</v>
      </c>
      <c r="BB58" t="s">
        <v>253</v>
      </c>
      <c r="BC58">
        <v>0</v>
      </c>
      <c r="BD58">
        <f t="shared" si="77"/>
        <v>1.6756</v>
      </c>
      <c r="BE58">
        <f t="shared" si="78"/>
        <v>-0.46273206383018012</v>
      </c>
      <c r="BF58">
        <f t="shared" si="79"/>
        <v>-0.11431060510337755</v>
      </c>
      <c r="BG58">
        <f t="shared" si="80"/>
        <v>1.2690554730189183</v>
      </c>
      <c r="BH58">
        <f t="shared" si="81"/>
        <v>0.21956693265416621</v>
      </c>
      <c r="BI58">
        <f t="shared" si="82"/>
        <v>999.98480645161305</v>
      </c>
      <c r="BJ58">
        <f t="shared" si="83"/>
        <v>841.18742125160645</v>
      </c>
      <c r="BK58">
        <f t="shared" si="84"/>
        <v>0.84120020206757973</v>
      </c>
      <c r="BL58">
        <f t="shared" si="85"/>
        <v>0.19240040413515949</v>
      </c>
      <c r="BM58">
        <v>0.72208925085248299</v>
      </c>
      <c r="BN58">
        <v>0.5</v>
      </c>
      <c r="BO58" t="s">
        <v>254</v>
      </c>
      <c r="BP58">
        <v>1684929698.0741899</v>
      </c>
      <c r="BQ58">
        <v>399.92719354838698</v>
      </c>
      <c r="BR58">
        <v>402.89677419354803</v>
      </c>
      <c r="BS58">
        <v>15.730435483871</v>
      </c>
      <c r="BT58">
        <v>15.0040709677419</v>
      </c>
      <c r="BU58">
        <v>500.02087096774198</v>
      </c>
      <c r="BV58">
        <v>95.4913064516129</v>
      </c>
      <c r="BW58">
        <v>0.20001209677419399</v>
      </c>
      <c r="BX58">
        <v>28.024409677419399</v>
      </c>
      <c r="BY58">
        <v>27.7256580645161</v>
      </c>
      <c r="BZ58">
        <v>999.9</v>
      </c>
      <c r="CA58">
        <v>10004.1935483871</v>
      </c>
      <c r="CB58">
        <v>0</v>
      </c>
      <c r="CC58">
        <v>70.386558064516095</v>
      </c>
      <c r="CD58">
        <v>999.98480645161305</v>
      </c>
      <c r="CE58">
        <v>0.95999338709677395</v>
      </c>
      <c r="CF58">
        <v>4.0006493548387097E-2</v>
      </c>
      <c r="CG58">
        <v>0</v>
      </c>
      <c r="CH58">
        <v>2.41464193548387</v>
      </c>
      <c r="CI58">
        <v>0</v>
      </c>
      <c r="CJ58">
        <v>1461.05064516129</v>
      </c>
      <c r="CK58">
        <v>9334.16161290323</v>
      </c>
      <c r="CL58">
        <v>38.3241935483871</v>
      </c>
      <c r="CM58">
        <v>41.162999999999997</v>
      </c>
      <c r="CN58">
        <v>39.427</v>
      </c>
      <c r="CO58">
        <v>39.875</v>
      </c>
      <c r="CP58">
        <v>38.378999999999998</v>
      </c>
      <c r="CQ58">
        <v>959.97870967741903</v>
      </c>
      <c r="CR58">
        <v>40.006129032258102</v>
      </c>
      <c r="CS58">
        <v>0</v>
      </c>
      <c r="CT58">
        <v>60</v>
      </c>
      <c r="CU58">
        <v>2.4509538461538498</v>
      </c>
      <c r="CV58">
        <v>0.116964102253219</v>
      </c>
      <c r="CW58">
        <v>11.0536751946753</v>
      </c>
      <c r="CX58">
        <v>1461.19076923077</v>
      </c>
      <c r="CY58">
        <v>15</v>
      </c>
      <c r="CZ58">
        <v>1684927056.2</v>
      </c>
      <c r="DA58" t="s">
        <v>255</v>
      </c>
      <c r="DB58">
        <v>3</v>
      </c>
      <c r="DC58">
        <v>-3.7240000000000002</v>
      </c>
      <c r="DD58">
        <v>0.39500000000000002</v>
      </c>
      <c r="DE58">
        <v>403</v>
      </c>
      <c r="DF58">
        <v>16</v>
      </c>
      <c r="DG58">
        <v>1.17</v>
      </c>
      <c r="DH58">
        <v>0.15</v>
      </c>
      <c r="DI58">
        <v>-2.9506288679245301</v>
      </c>
      <c r="DJ58">
        <v>-0.29779823253087101</v>
      </c>
      <c r="DK58">
        <v>0.10684741620489401</v>
      </c>
      <c r="DL58">
        <v>1</v>
      </c>
      <c r="DM58">
        <v>2.3961386363636401</v>
      </c>
      <c r="DN58">
        <v>0.25473767349402898</v>
      </c>
      <c r="DO58">
        <v>0.18833066449479099</v>
      </c>
      <c r="DP58">
        <v>1</v>
      </c>
      <c r="DQ58">
        <v>0.72212854716981101</v>
      </c>
      <c r="DR58">
        <v>5.2235586687350101E-2</v>
      </c>
      <c r="DS58">
        <v>1.3737513282656801E-2</v>
      </c>
      <c r="DT58">
        <v>1</v>
      </c>
      <c r="DU58">
        <v>3</v>
      </c>
      <c r="DV58">
        <v>3</v>
      </c>
      <c r="DW58" t="s">
        <v>260</v>
      </c>
      <c r="DX58">
        <v>100</v>
      </c>
      <c r="DY58">
        <v>100</v>
      </c>
      <c r="DZ58">
        <v>-3.7240000000000002</v>
      </c>
      <c r="EA58">
        <v>0.39500000000000002</v>
      </c>
      <c r="EB58">
        <v>2</v>
      </c>
      <c r="EC58">
        <v>515.36599999999999</v>
      </c>
      <c r="ED58">
        <v>418.36500000000001</v>
      </c>
      <c r="EE58">
        <v>28.241</v>
      </c>
      <c r="EF58">
        <v>30.100200000000001</v>
      </c>
      <c r="EG58">
        <v>29.9999</v>
      </c>
      <c r="EH58">
        <v>30.209199999999999</v>
      </c>
      <c r="EI58">
        <v>30.2318</v>
      </c>
      <c r="EJ58">
        <v>20.1892</v>
      </c>
      <c r="EK58">
        <v>30.694800000000001</v>
      </c>
      <c r="EL58">
        <v>0</v>
      </c>
      <c r="EM58">
        <v>28.24</v>
      </c>
      <c r="EN58">
        <v>402.86200000000002</v>
      </c>
      <c r="EO58">
        <v>15.152200000000001</v>
      </c>
      <c r="EP58">
        <v>100.504</v>
      </c>
      <c r="EQ58">
        <v>90.358199999999997</v>
      </c>
    </row>
    <row r="59" spans="1:147" x14ac:dyDescent="0.3">
      <c r="A59">
        <v>43</v>
      </c>
      <c r="B59">
        <v>1684929766.5</v>
      </c>
      <c r="C59">
        <v>2641.2999999523199</v>
      </c>
      <c r="D59" t="s">
        <v>381</v>
      </c>
      <c r="E59" t="s">
        <v>382</v>
      </c>
      <c r="F59">
        <v>1684929758.5548401</v>
      </c>
      <c r="G59">
        <f t="shared" si="43"/>
        <v>5.5767467409418899E-3</v>
      </c>
      <c r="H59">
        <f t="shared" si="44"/>
        <v>19.843676674075915</v>
      </c>
      <c r="I59">
        <f t="shared" si="45"/>
        <v>399.94922580645198</v>
      </c>
      <c r="J59">
        <f t="shared" si="46"/>
        <v>250.88492438494998</v>
      </c>
      <c r="K59">
        <f t="shared" si="47"/>
        <v>24.007574148945299</v>
      </c>
      <c r="L59">
        <f t="shared" si="48"/>
        <v>38.271772279265946</v>
      </c>
      <c r="M59">
        <f t="shared" si="49"/>
        <v>0.24036394856936796</v>
      </c>
      <c r="N59">
        <f t="shared" si="50"/>
        <v>3.3598618512924716</v>
      </c>
      <c r="O59">
        <f t="shared" si="51"/>
        <v>0.23120324246778659</v>
      </c>
      <c r="P59">
        <f t="shared" si="52"/>
        <v>0.14529599025738668</v>
      </c>
      <c r="Q59">
        <f t="shared" si="53"/>
        <v>161.84717933117514</v>
      </c>
      <c r="R59">
        <f t="shared" si="54"/>
        <v>27.961851528150643</v>
      </c>
      <c r="S59">
        <f t="shared" si="55"/>
        <v>27.9440483870968</v>
      </c>
      <c r="T59">
        <f t="shared" si="56"/>
        <v>3.7824793194196622</v>
      </c>
      <c r="U59">
        <f t="shared" si="57"/>
        <v>39.614662209073337</v>
      </c>
      <c r="V59">
        <f t="shared" si="58"/>
        <v>1.538519611553361</v>
      </c>
      <c r="W59">
        <f t="shared" si="59"/>
        <v>3.8837125593386448</v>
      </c>
      <c r="X59">
        <f t="shared" si="60"/>
        <v>2.2439597078663009</v>
      </c>
      <c r="Y59">
        <f t="shared" si="61"/>
        <v>-245.93453127553735</v>
      </c>
      <c r="Z59">
        <f t="shared" si="62"/>
        <v>82.17011263413859</v>
      </c>
      <c r="AA59">
        <f t="shared" si="63"/>
        <v>5.340018842980677</v>
      </c>
      <c r="AB59">
        <f t="shared" si="64"/>
        <v>3.4227795327570476</v>
      </c>
      <c r="AC59">
        <v>-3.95860963631159E-2</v>
      </c>
      <c r="AD59">
        <v>4.4438861100107502E-2</v>
      </c>
      <c r="AE59">
        <v>3.34841372812991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50245.064563737258</v>
      </c>
      <c r="AK59" t="s">
        <v>251</v>
      </c>
      <c r="AL59">
        <v>2.28656923076923</v>
      </c>
      <c r="AM59">
        <v>1.5037100000000001</v>
      </c>
      <c r="AN59">
        <f t="shared" si="68"/>
        <v>-0.78285923076922992</v>
      </c>
      <c r="AO59">
        <f t="shared" si="69"/>
        <v>-0.52061849077895994</v>
      </c>
      <c r="AP59">
        <v>-0.32069839130761502</v>
      </c>
      <c r="AQ59" t="s">
        <v>383</v>
      </c>
      <c r="AR59">
        <v>2.3470846153846101</v>
      </c>
      <c r="AS59">
        <v>1.82012</v>
      </c>
      <c r="AT59">
        <f t="shared" si="70"/>
        <v>-0.2895219081074929</v>
      </c>
      <c r="AU59">
        <v>0.5</v>
      </c>
      <c r="AV59">
        <f t="shared" si="71"/>
        <v>841.19670185713358</v>
      </c>
      <c r="AW59">
        <f t="shared" si="72"/>
        <v>19.843676674075915</v>
      </c>
      <c r="AX59">
        <f t="shared" si="73"/>
        <v>-121.77243710770357</v>
      </c>
      <c r="AY59">
        <f t="shared" si="74"/>
        <v>1</v>
      </c>
      <c r="AZ59">
        <f t="shared" si="75"/>
        <v>2.3971058161386123E-2</v>
      </c>
      <c r="BA59">
        <f t="shared" si="76"/>
        <v>-0.17384018636133874</v>
      </c>
      <c r="BB59" t="s">
        <v>253</v>
      </c>
      <c r="BC59">
        <v>0</v>
      </c>
      <c r="BD59">
        <f t="shared" si="77"/>
        <v>1.82012</v>
      </c>
      <c r="BE59">
        <f t="shared" si="78"/>
        <v>-0.28952190810749301</v>
      </c>
      <c r="BF59">
        <f t="shared" si="79"/>
        <v>-0.21041956228262088</v>
      </c>
      <c r="BG59">
        <f t="shared" si="80"/>
        <v>1.1297362727248645</v>
      </c>
      <c r="BH59">
        <f t="shared" si="81"/>
        <v>0.40417227972019754</v>
      </c>
      <c r="BI59">
        <f t="shared" si="82"/>
        <v>999.99541935483899</v>
      </c>
      <c r="BJ59">
        <f t="shared" si="83"/>
        <v>841.19670185713358</v>
      </c>
      <c r="BK59">
        <f t="shared" si="84"/>
        <v>0.84120055509838576</v>
      </c>
      <c r="BL59">
        <f t="shared" si="85"/>
        <v>0.19240111019677156</v>
      </c>
      <c r="BM59">
        <v>0.72208925085248299</v>
      </c>
      <c r="BN59">
        <v>0.5</v>
      </c>
      <c r="BO59" t="s">
        <v>254</v>
      </c>
      <c r="BP59">
        <v>1684929758.5548401</v>
      </c>
      <c r="BQ59">
        <v>399.94922580645198</v>
      </c>
      <c r="BR59">
        <v>403.13712903225797</v>
      </c>
      <c r="BS59">
        <v>16.0779</v>
      </c>
      <c r="BT59">
        <v>15.285464516129</v>
      </c>
      <c r="BU59">
        <v>499.99838709677402</v>
      </c>
      <c r="BV59">
        <v>95.491519354838701</v>
      </c>
      <c r="BW59">
        <v>0.20005800000000001</v>
      </c>
      <c r="BX59">
        <v>28.3976838709677</v>
      </c>
      <c r="BY59">
        <v>27.9440483870968</v>
      </c>
      <c r="BZ59">
        <v>999.9</v>
      </c>
      <c r="CA59">
        <v>9997.0967741935492</v>
      </c>
      <c r="CB59">
        <v>0</v>
      </c>
      <c r="CC59">
        <v>70.402090322580605</v>
      </c>
      <c r="CD59">
        <v>999.99541935483899</v>
      </c>
      <c r="CE59">
        <v>0.95998496774193598</v>
      </c>
      <c r="CF59">
        <v>4.0014935483871E-2</v>
      </c>
      <c r="CG59">
        <v>0</v>
      </c>
      <c r="CH59">
        <v>2.33385483870968</v>
      </c>
      <c r="CI59">
        <v>0</v>
      </c>
      <c r="CJ59">
        <v>1473.8322580645199</v>
      </c>
      <c r="CK59">
        <v>9334.2319354838692</v>
      </c>
      <c r="CL59">
        <v>38.561999999999998</v>
      </c>
      <c r="CM59">
        <v>41.295999999999999</v>
      </c>
      <c r="CN59">
        <v>39.639000000000003</v>
      </c>
      <c r="CO59">
        <v>40.01</v>
      </c>
      <c r="CP59">
        <v>38.616870967741903</v>
      </c>
      <c r="CQ59">
        <v>959.97870967741903</v>
      </c>
      <c r="CR59">
        <v>40.018387096774198</v>
      </c>
      <c r="CS59">
        <v>0</v>
      </c>
      <c r="CT59">
        <v>59.799999952316298</v>
      </c>
      <c r="CU59">
        <v>2.3470846153846101</v>
      </c>
      <c r="CV59">
        <v>0.50151795574606495</v>
      </c>
      <c r="CW59">
        <v>23.314187999426199</v>
      </c>
      <c r="CX59">
        <v>1474.04307692308</v>
      </c>
      <c r="CY59">
        <v>15</v>
      </c>
      <c r="CZ59">
        <v>1684927056.2</v>
      </c>
      <c r="DA59" t="s">
        <v>255</v>
      </c>
      <c r="DB59">
        <v>3</v>
      </c>
      <c r="DC59">
        <v>-3.7240000000000002</v>
      </c>
      <c r="DD59">
        <v>0.39500000000000002</v>
      </c>
      <c r="DE59">
        <v>403</v>
      </c>
      <c r="DF59">
        <v>16</v>
      </c>
      <c r="DG59">
        <v>1.17</v>
      </c>
      <c r="DH59">
        <v>0.15</v>
      </c>
      <c r="DI59">
        <v>-3.1420822641509401</v>
      </c>
      <c r="DJ59">
        <v>-0.45595473864908898</v>
      </c>
      <c r="DK59">
        <v>0.10428464375532701</v>
      </c>
      <c r="DL59">
        <v>1</v>
      </c>
      <c r="DM59">
        <v>2.3182363636363599</v>
      </c>
      <c r="DN59">
        <v>3.9396441441646397E-2</v>
      </c>
      <c r="DO59">
        <v>0.16887452454802701</v>
      </c>
      <c r="DP59">
        <v>1</v>
      </c>
      <c r="DQ59">
        <v>0.79488605660377398</v>
      </c>
      <c r="DR59">
        <v>-2.1647163293759E-2</v>
      </c>
      <c r="DS59">
        <v>1.26047458932948E-2</v>
      </c>
      <c r="DT59">
        <v>1</v>
      </c>
      <c r="DU59">
        <v>3</v>
      </c>
      <c r="DV59">
        <v>3</v>
      </c>
      <c r="DW59" t="s">
        <v>260</v>
      </c>
      <c r="DX59">
        <v>100</v>
      </c>
      <c r="DY59">
        <v>100</v>
      </c>
      <c r="DZ59">
        <v>-3.7240000000000002</v>
      </c>
      <c r="EA59">
        <v>0.39500000000000002</v>
      </c>
      <c r="EB59">
        <v>2</v>
      </c>
      <c r="EC59">
        <v>515.87400000000002</v>
      </c>
      <c r="ED59">
        <v>418.88</v>
      </c>
      <c r="EE59">
        <v>28.958100000000002</v>
      </c>
      <c r="EF59">
        <v>30.075700000000001</v>
      </c>
      <c r="EG59">
        <v>29.9999</v>
      </c>
      <c r="EH59">
        <v>30.209199999999999</v>
      </c>
      <c r="EI59">
        <v>30.234500000000001</v>
      </c>
      <c r="EJ59">
        <v>20.2044</v>
      </c>
      <c r="EK59">
        <v>29.5579</v>
      </c>
      <c r="EL59">
        <v>0</v>
      </c>
      <c r="EM59">
        <v>28.952500000000001</v>
      </c>
      <c r="EN59">
        <v>403.29199999999997</v>
      </c>
      <c r="EO59">
        <v>15.416600000000001</v>
      </c>
      <c r="EP59">
        <v>100.501</v>
      </c>
      <c r="EQ59">
        <v>90.358900000000006</v>
      </c>
    </row>
    <row r="60" spans="1:147" x14ac:dyDescent="0.3">
      <c r="A60">
        <v>44</v>
      </c>
      <c r="B60">
        <v>1684929826.5999999</v>
      </c>
      <c r="C60">
        <v>2701.3999998569502</v>
      </c>
      <c r="D60" t="s">
        <v>384</v>
      </c>
      <c r="E60" t="s">
        <v>385</v>
      </c>
      <c r="F60">
        <v>1684929818.5709701</v>
      </c>
      <c r="G60">
        <f t="shared" si="43"/>
        <v>6.1026244939509115E-3</v>
      </c>
      <c r="H60">
        <f t="shared" si="44"/>
        <v>20.982030873294388</v>
      </c>
      <c r="I60">
        <f t="shared" si="45"/>
        <v>399.957290322581</v>
      </c>
      <c r="J60">
        <f t="shared" si="46"/>
        <v>255.45173867123077</v>
      </c>
      <c r="K60">
        <f t="shared" si="47"/>
        <v>24.444880906682226</v>
      </c>
      <c r="L60">
        <f t="shared" si="48"/>
        <v>38.27301540616174</v>
      </c>
      <c r="M60">
        <f t="shared" si="49"/>
        <v>0.26394066787258486</v>
      </c>
      <c r="N60">
        <f t="shared" si="50"/>
        <v>3.3604573171783989</v>
      </c>
      <c r="O60">
        <f t="shared" si="51"/>
        <v>0.25294081296766419</v>
      </c>
      <c r="P60">
        <f t="shared" si="52"/>
        <v>0.15903810066543395</v>
      </c>
      <c r="Q60">
        <f t="shared" si="53"/>
        <v>161.85118187902626</v>
      </c>
      <c r="R60">
        <f t="shared" si="54"/>
        <v>28.106736193832685</v>
      </c>
      <c r="S60">
        <f t="shared" si="55"/>
        <v>28.0869483870968</v>
      </c>
      <c r="T60">
        <f t="shared" si="56"/>
        <v>3.814117518509943</v>
      </c>
      <c r="U60">
        <f t="shared" si="57"/>
        <v>39.816384192685447</v>
      </c>
      <c r="V60">
        <f t="shared" si="58"/>
        <v>1.5703224480976892</v>
      </c>
      <c r="W60">
        <f t="shared" si="59"/>
        <v>3.9439102267507473</v>
      </c>
      <c r="X60">
        <f t="shared" si="60"/>
        <v>2.2437950704122538</v>
      </c>
      <c r="Y60">
        <f t="shared" si="61"/>
        <v>-269.12574018323522</v>
      </c>
      <c r="Z60">
        <f t="shared" si="62"/>
        <v>104.28436843935665</v>
      </c>
      <c r="AA60">
        <f t="shared" si="63"/>
        <v>6.7897386828260728</v>
      </c>
      <c r="AB60">
        <f t="shared" si="64"/>
        <v>3.799548817973772</v>
      </c>
      <c r="AC60">
        <v>-3.9594907349872997E-2</v>
      </c>
      <c r="AD60">
        <v>4.4448752204627101E-2</v>
      </c>
      <c r="AE60">
        <v>3.34900664591762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50211.689063679609</v>
      </c>
      <c r="AK60" t="s">
        <v>251</v>
      </c>
      <c r="AL60">
        <v>2.28656923076923</v>
      </c>
      <c r="AM60">
        <v>1.5037100000000001</v>
      </c>
      <c r="AN60">
        <f t="shared" si="68"/>
        <v>-0.78285923076922992</v>
      </c>
      <c r="AO60">
        <f t="shared" si="69"/>
        <v>-0.52061849077895994</v>
      </c>
      <c r="AP60">
        <v>-0.32069839130761502</v>
      </c>
      <c r="AQ60" t="s">
        <v>386</v>
      </c>
      <c r="AR60">
        <v>2.42246153846154</v>
      </c>
      <c r="AS60">
        <v>1.3720000000000001</v>
      </c>
      <c r="AT60">
        <f t="shared" si="70"/>
        <v>-0.76564252074456252</v>
      </c>
      <c r="AU60">
        <v>0.5</v>
      </c>
      <c r="AV60">
        <f t="shared" si="71"/>
        <v>841.22058197419881</v>
      </c>
      <c r="AW60">
        <f t="shared" si="72"/>
        <v>20.982030873294388</v>
      </c>
      <c r="AX60">
        <f t="shared" si="73"/>
        <v>-322.03712344246674</v>
      </c>
      <c r="AY60">
        <f t="shared" si="74"/>
        <v>1</v>
      </c>
      <c r="AZ60">
        <f t="shared" si="75"/>
        <v>2.532359492989127E-2</v>
      </c>
      <c r="BA60">
        <f t="shared" si="76"/>
        <v>9.5998542274052467E-2</v>
      </c>
      <c r="BB60" t="s">
        <v>253</v>
      </c>
      <c r="BC60">
        <v>0</v>
      </c>
      <c r="BD60">
        <f t="shared" si="77"/>
        <v>1.3720000000000001</v>
      </c>
      <c r="BE60">
        <f t="shared" si="78"/>
        <v>-0.76564252074456252</v>
      </c>
      <c r="BF60">
        <f t="shared" si="79"/>
        <v>8.759002733239786E-2</v>
      </c>
      <c r="BG60">
        <f t="shared" si="80"/>
        <v>1.1485861355493154</v>
      </c>
      <c r="BH60">
        <f t="shared" si="81"/>
        <v>-0.16824225202094509</v>
      </c>
      <c r="BI60">
        <f t="shared" si="82"/>
        <v>1000.02422580645</v>
      </c>
      <c r="BJ60">
        <f t="shared" si="83"/>
        <v>841.22058197419881</v>
      </c>
      <c r="BK60">
        <f t="shared" si="84"/>
        <v>0.84120020322088984</v>
      </c>
      <c r="BL60">
        <f t="shared" si="85"/>
        <v>0.19240040644177964</v>
      </c>
      <c r="BM60">
        <v>0.72208925085248299</v>
      </c>
      <c r="BN60">
        <v>0.5</v>
      </c>
      <c r="BO60" t="s">
        <v>254</v>
      </c>
      <c r="BP60">
        <v>1684929818.5709701</v>
      </c>
      <c r="BQ60">
        <v>399.957290322581</v>
      </c>
      <c r="BR60">
        <v>403.33993548387099</v>
      </c>
      <c r="BS60">
        <v>16.410045161290299</v>
      </c>
      <c r="BT60">
        <v>15.543187096774201</v>
      </c>
      <c r="BU60">
        <v>500.004161290323</v>
      </c>
      <c r="BV60">
        <v>95.492745161290301</v>
      </c>
      <c r="BW60">
        <v>0.200010870967742</v>
      </c>
      <c r="BX60">
        <v>28.662567741935501</v>
      </c>
      <c r="BY60">
        <v>28.0869483870968</v>
      </c>
      <c r="BZ60">
        <v>999.9</v>
      </c>
      <c r="CA60">
        <v>9999.1935483871002</v>
      </c>
      <c r="CB60">
        <v>0</v>
      </c>
      <c r="CC60">
        <v>70.395187096774194</v>
      </c>
      <c r="CD60">
        <v>1000.02422580645</v>
      </c>
      <c r="CE60">
        <v>0.95998964516129004</v>
      </c>
      <c r="CF60">
        <v>4.0010187096774202E-2</v>
      </c>
      <c r="CG60">
        <v>0</v>
      </c>
      <c r="CH60">
        <v>2.4037903225806501</v>
      </c>
      <c r="CI60">
        <v>0</v>
      </c>
      <c r="CJ60">
        <v>1495.65483870968</v>
      </c>
      <c r="CK60">
        <v>9334.5209677419407</v>
      </c>
      <c r="CL60">
        <v>38.758000000000003</v>
      </c>
      <c r="CM60">
        <v>41.429000000000002</v>
      </c>
      <c r="CN60">
        <v>39.850612903225802</v>
      </c>
      <c r="CO60">
        <v>40.125</v>
      </c>
      <c r="CP60">
        <v>38.811999999999998</v>
      </c>
      <c r="CQ60">
        <v>960.01645161290298</v>
      </c>
      <c r="CR60">
        <v>40.007741935483899</v>
      </c>
      <c r="CS60">
        <v>0</v>
      </c>
      <c r="CT60">
        <v>59.400000095367403</v>
      </c>
      <c r="CU60">
        <v>2.42246153846154</v>
      </c>
      <c r="CV60">
        <v>-0.85262221493377899</v>
      </c>
      <c r="CW60">
        <v>31.573675204529401</v>
      </c>
      <c r="CX60">
        <v>1495.86192307692</v>
      </c>
      <c r="CY60">
        <v>15</v>
      </c>
      <c r="CZ60">
        <v>1684927056.2</v>
      </c>
      <c r="DA60" t="s">
        <v>255</v>
      </c>
      <c r="DB60">
        <v>3</v>
      </c>
      <c r="DC60">
        <v>-3.7240000000000002</v>
      </c>
      <c r="DD60">
        <v>0.39500000000000002</v>
      </c>
      <c r="DE60">
        <v>403</v>
      </c>
      <c r="DF60">
        <v>16</v>
      </c>
      <c r="DG60">
        <v>1.17</v>
      </c>
      <c r="DH60">
        <v>0.15</v>
      </c>
      <c r="DI60">
        <v>-3.3881879245283</v>
      </c>
      <c r="DJ60">
        <v>2.76525009391351E-2</v>
      </c>
      <c r="DK60">
        <v>0.113167117321518</v>
      </c>
      <c r="DL60">
        <v>1</v>
      </c>
      <c r="DM60">
        <v>2.36373409090909</v>
      </c>
      <c r="DN60">
        <v>0.52157095372573103</v>
      </c>
      <c r="DO60">
        <v>0.221138078978211</v>
      </c>
      <c r="DP60">
        <v>1</v>
      </c>
      <c r="DQ60">
        <v>0.85653960377358496</v>
      </c>
      <c r="DR60">
        <v>0.10253282857799099</v>
      </c>
      <c r="DS60">
        <v>1.3383885547644201E-2</v>
      </c>
      <c r="DT60">
        <v>0</v>
      </c>
      <c r="DU60">
        <v>2</v>
      </c>
      <c r="DV60">
        <v>3</v>
      </c>
      <c r="DW60" t="s">
        <v>256</v>
      </c>
      <c r="DX60">
        <v>100</v>
      </c>
      <c r="DY60">
        <v>100</v>
      </c>
      <c r="DZ60">
        <v>-3.7240000000000002</v>
      </c>
      <c r="EA60">
        <v>0.39500000000000002</v>
      </c>
      <c r="EB60">
        <v>2</v>
      </c>
      <c r="EC60">
        <v>515.66399999999999</v>
      </c>
      <c r="ED60">
        <v>419.71199999999999</v>
      </c>
      <c r="EE60">
        <v>28.22</v>
      </c>
      <c r="EF60">
        <v>30.048100000000002</v>
      </c>
      <c r="EG60">
        <v>30.0001</v>
      </c>
      <c r="EH60">
        <v>30.198899999999998</v>
      </c>
      <c r="EI60">
        <v>30.229299999999999</v>
      </c>
      <c r="EJ60">
        <v>20.210999999999999</v>
      </c>
      <c r="EK60">
        <v>28.6035</v>
      </c>
      <c r="EL60">
        <v>0</v>
      </c>
      <c r="EM60">
        <v>28.239599999999999</v>
      </c>
      <c r="EN60">
        <v>403.29899999999998</v>
      </c>
      <c r="EO60">
        <v>15.5954</v>
      </c>
      <c r="EP60">
        <v>100.50700000000001</v>
      </c>
      <c r="EQ60">
        <v>90.361900000000006</v>
      </c>
    </row>
    <row r="61" spans="1:147" x14ac:dyDescent="0.3">
      <c r="A61">
        <v>45</v>
      </c>
      <c r="B61">
        <v>1684929886.5999999</v>
      </c>
      <c r="C61">
        <v>2761.3999998569502</v>
      </c>
      <c r="D61" t="s">
        <v>387</v>
      </c>
      <c r="E61" t="s">
        <v>388</v>
      </c>
      <c r="F61">
        <v>1684929878.59355</v>
      </c>
      <c r="G61">
        <f t="shared" si="43"/>
        <v>6.6217736028027765E-3</v>
      </c>
      <c r="H61">
        <f t="shared" si="44"/>
        <v>21.865896682002216</v>
      </c>
      <c r="I61">
        <f t="shared" si="45"/>
        <v>399.98832258064499</v>
      </c>
      <c r="J61">
        <f t="shared" si="46"/>
        <v>262.41550901248939</v>
      </c>
      <c r="K61">
        <f t="shared" si="47"/>
        <v>25.112010693172742</v>
      </c>
      <c r="L61">
        <f t="shared" si="48"/>
        <v>38.277124212621622</v>
      </c>
      <c r="M61">
        <f t="shared" si="49"/>
        <v>0.29131632780850875</v>
      </c>
      <c r="N61">
        <f t="shared" si="50"/>
        <v>3.3596314797061084</v>
      </c>
      <c r="O61">
        <f t="shared" si="51"/>
        <v>0.27797521153768345</v>
      </c>
      <c r="P61">
        <f t="shared" si="52"/>
        <v>0.17488223262441621</v>
      </c>
      <c r="Q61">
        <f t="shared" si="53"/>
        <v>161.84393581676287</v>
      </c>
      <c r="R61">
        <f t="shared" si="54"/>
        <v>27.99607272555086</v>
      </c>
      <c r="S61">
        <f t="shared" si="55"/>
        <v>27.9938580645161</v>
      </c>
      <c r="T61">
        <f t="shared" si="56"/>
        <v>3.7934811351781903</v>
      </c>
      <c r="U61">
        <f t="shared" si="57"/>
        <v>39.988315278111202</v>
      </c>
      <c r="V61">
        <f t="shared" si="58"/>
        <v>1.5778491876824392</v>
      </c>
      <c r="W61">
        <f t="shared" si="59"/>
        <v>3.9457756014695673</v>
      </c>
      <c r="X61">
        <f t="shared" si="60"/>
        <v>2.2156319474957513</v>
      </c>
      <c r="Y61">
        <f t="shared" si="61"/>
        <v>-292.02021588360242</v>
      </c>
      <c r="Z61">
        <f t="shared" si="62"/>
        <v>122.59613051570818</v>
      </c>
      <c r="AA61">
        <f t="shared" si="63"/>
        <v>7.980569555637655</v>
      </c>
      <c r="AB61">
        <f t="shared" si="64"/>
        <v>0.40042000450628734</v>
      </c>
      <c r="AC61">
        <v>-3.95826877727996E-2</v>
      </c>
      <c r="AD61">
        <v>4.44350346588685E-2</v>
      </c>
      <c r="AE61">
        <v>3.3481843422927202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50195.530661857214</v>
      </c>
      <c r="AK61" t="s">
        <v>251</v>
      </c>
      <c r="AL61">
        <v>2.28656923076923</v>
      </c>
      <c r="AM61">
        <v>1.5037100000000001</v>
      </c>
      <c r="AN61">
        <f t="shared" si="68"/>
        <v>-0.78285923076922992</v>
      </c>
      <c r="AO61">
        <f t="shared" si="69"/>
        <v>-0.52061849077895994</v>
      </c>
      <c r="AP61">
        <v>-0.32069839130761502</v>
      </c>
      <c r="AQ61" t="s">
        <v>389</v>
      </c>
      <c r="AR61">
        <v>2.3688076923076902</v>
      </c>
      <c r="AS61">
        <v>1.8632</v>
      </c>
      <c r="AT61">
        <f t="shared" si="70"/>
        <v>-0.27136522773061955</v>
      </c>
      <c r="AU61">
        <v>0.5</v>
      </c>
      <c r="AV61">
        <f t="shared" si="71"/>
        <v>841.18174935511024</v>
      </c>
      <c r="AW61">
        <f t="shared" si="72"/>
        <v>21.865896682002216</v>
      </c>
      <c r="AX61">
        <f t="shared" si="73"/>
        <v>-114.13373848829521</v>
      </c>
      <c r="AY61">
        <f t="shared" si="74"/>
        <v>1</v>
      </c>
      <c r="AZ61">
        <f t="shared" si="75"/>
        <v>2.6375506946410956E-2</v>
      </c>
      <c r="BA61">
        <f t="shared" si="76"/>
        <v>-0.19294224989265774</v>
      </c>
      <c r="BB61" t="s">
        <v>253</v>
      </c>
      <c r="BC61">
        <v>0</v>
      </c>
      <c r="BD61">
        <f t="shared" si="77"/>
        <v>1.8632</v>
      </c>
      <c r="BE61">
        <f t="shared" si="78"/>
        <v>-0.2713652277306195</v>
      </c>
      <c r="BF61">
        <f t="shared" si="79"/>
        <v>-0.23906870340690681</v>
      </c>
      <c r="BG61">
        <f t="shared" si="80"/>
        <v>1.1942476107416664</v>
      </c>
      <c r="BH61">
        <f t="shared" si="81"/>
        <v>0.45920133003575681</v>
      </c>
      <c r="BI61">
        <f t="shared" si="82"/>
        <v>999.97790322580602</v>
      </c>
      <c r="BJ61">
        <f t="shared" si="83"/>
        <v>841.18174935511024</v>
      </c>
      <c r="BK61">
        <f t="shared" si="84"/>
        <v>0.84120033716901255</v>
      </c>
      <c r="BL61">
        <f t="shared" si="85"/>
        <v>0.19240067433802516</v>
      </c>
      <c r="BM61">
        <v>0.72208925085248299</v>
      </c>
      <c r="BN61">
        <v>0.5</v>
      </c>
      <c r="BO61" t="s">
        <v>254</v>
      </c>
      <c r="BP61">
        <v>1684929878.59355</v>
      </c>
      <c r="BQ61">
        <v>399.98832258064499</v>
      </c>
      <c r="BR61">
        <v>403.52861290322602</v>
      </c>
      <c r="BS61">
        <v>16.488209677419398</v>
      </c>
      <c r="BT61">
        <v>15.547687096774199</v>
      </c>
      <c r="BU61">
        <v>500.00638709677401</v>
      </c>
      <c r="BV61">
        <v>95.495622580645204</v>
      </c>
      <c r="BW61">
        <v>0.19998164516128999</v>
      </c>
      <c r="BX61">
        <v>28.670719354838699</v>
      </c>
      <c r="BY61">
        <v>27.9938580645161</v>
      </c>
      <c r="BZ61">
        <v>999.9</v>
      </c>
      <c r="CA61">
        <v>9995.8064516128998</v>
      </c>
      <c r="CB61">
        <v>0</v>
      </c>
      <c r="CC61">
        <v>70.379654838709698</v>
      </c>
      <c r="CD61">
        <v>999.97790322580602</v>
      </c>
      <c r="CE61">
        <v>0.95998674193548394</v>
      </c>
      <c r="CF61">
        <v>4.0013103225806403E-2</v>
      </c>
      <c r="CG61">
        <v>0</v>
      </c>
      <c r="CH61">
        <v>2.3563870967741898</v>
      </c>
      <c r="CI61">
        <v>0</v>
      </c>
      <c r="CJ61">
        <v>1523.7283870967699</v>
      </c>
      <c r="CK61">
        <v>9334.0696774193602</v>
      </c>
      <c r="CL61">
        <v>38.955290322580602</v>
      </c>
      <c r="CM61">
        <v>41.561999999999998</v>
      </c>
      <c r="CN61">
        <v>40.03</v>
      </c>
      <c r="CO61">
        <v>40.25</v>
      </c>
      <c r="CP61">
        <v>38.995935483871001</v>
      </c>
      <c r="CQ61">
        <v>959.96677419354796</v>
      </c>
      <c r="CR61">
        <v>40.010322580645202</v>
      </c>
      <c r="CS61">
        <v>0</v>
      </c>
      <c r="CT61">
        <v>59.200000047683702</v>
      </c>
      <c r="CU61">
        <v>2.3688076923076902</v>
      </c>
      <c r="CV61">
        <v>0.77116582363766295</v>
      </c>
      <c r="CW61">
        <v>30.891965816964401</v>
      </c>
      <c r="CX61">
        <v>1523.8934615384601</v>
      </c>
      <c r="CY61">
        <v>15</v>
      </c>
      <c r="CZ61">
        <v>1684927056.2</v>
      </c>
      <c r="DA61" t="s">
        <v>255</v>
      </c>
      <c r="DB61">
        <v>3</v>
      </c>
      <c r="DC61">
        <v>-3.7240000000000002</v>
      </c>
      <c r="DD61">
        <v>0.39500000000000002</v>
      </c>
      <c r="DE61">
        <v>403</v>
      </c>
      <c r="DF61">
        <v>16</v>
      </c>
      <c r="DG61">
        <v>1.17</v>
      </c>
      <c r="DH61">
        <v>0.15</v>
      </c>
      <c r="DI61">
        <v>-3.5370777358490599</v>
      </c>
      <c r="DJ61">
        <v>-0.12386163436665899</v>
      </c>
      <c r="DK61">
        <v>9.4526098395588606E-2</v>
      </c>
      <c r="DL61">
        <v>1</v>
      </c>
      <c r="DM61">
        <v>2.3778181818181801</v>
      </c>
      <c r="DN61">
        <v>0.162622699402905</v>
      </c>
      <c r="DO61">
        <v>0.19676398791991601</v>
      </c>
      <c r="DP61">
        <v>1</v>
      </c>
      <c r="DQ61">
        <v>0.93425666037735799</v>
      </c>
      <c r="DR61">
        <v>6.0118599791475699E-2</v>
      </c>
      <c r="DS61">
        <v>8.1716330206562209E-3</v>
      </c>
      <c r="DT61">
        <v>1</v>
      </c>
      <c r="DU61">
        <v>3</v>
      </c>
      <c r="DV61">
        <v>3</v>
      </c>
      <c r="DW61" t="s">
        <v>260</v>
      </c>
      <c r="DX61">
        <v>100</v>
      </c>
      <c r="DY61">
        <v>100</v>
      </c>
      <c r="DZ61">
        <v>-3.7240000000000002</v>
      </c>
      <c r="EA61">
        <v>0.39500000000000002</v>
      </c>
      <c r="EB61">
        <v>2</v>
      </c>
      <c r="EC61">
        <v>515.96199999999999</v>
      </c>
      <c r="ED61">
        <v>419.78</v>
      </c>
      <c r="EE61">
        <v>27.994499999999999</v>
      </c>
      <c r="EF61">
        <v>30.0274</v>
      </c>
      <c r="EG61">
        <v>29.9999</v>
      </c>
      <c r="EH61">
        <v>30.188500000000001</v>
      </c>
      <c r="EI61">
        <v>30.221499999999999</v>
      </c>
      <c r="EJ61">
        <v>20.214200000000002</v>
      </c>
      <c r="EK61">
        <v>28.6035</v>
      </c>
      <c r="EL61">
        <v>0</v>
      </c>
      <c r="EM61">
        <v>27.984400000000001</v>
      </c>
      <c r="EN61">
        <v>403.48599999999999</v>
      </c>
      <c r="EO61">
        <v>15.5806</v>
      </c>
      <c r="EP61">
        <v>100.509</v>
      </c>
      <c r="EQ61">
        <v>90.366600000000005</v>
      </c>
    </row>
    <row r="62" spans="1:147" x14ac:dyDescent="0.3">
      <c r="A62">
        <v>46</v>
      </c>
      <c r="B62">
        <v>1684929946.5999999</v>
      </c>
      <c r="C62">
        <v>2821.3999998569502</v>
      </c>
      <c r="D62" t="s">
        <v>390</v>
      </c>
      <c r="E62" t="s">
        <v>391</v>
      </c>
      <c r="F62">
        <v>1684929938.5999999</v>
      </c>
      <c r="G62">
        <f t="shared" si="43"/>
        <v>7.1524787016222112E-3</v>
      </c>
      <c r="H62">
        <f t="shared" si="44"/>
        <v>22.817374175457928</v>
      </c>
      <c r="I62">
        <f t="shared" si="45"/>
        <v>399.98583870967701</v>
      </c>
      <c r="J62">
        <f t="shared" si="46"/>
        <v>267.95983815110679</v>
      </c>
      <c r="K62">
        <f t="shared" si="47"/>
        <v>25.642381583199764</v>
      </c>
      <c r="L62">
        <f t="shared" si="48"/>
        <v>38.276592398469354</v>
      </c>
      <c r="M62">
        <f t="shared" si="49"/>
        <v>0.31922356434451765</v>
      </c>
      <c r="N62">
        <f t="shared" si="50"/>
        <v>3.3605163421142454</v>
      </c>
      <c r="O62">
        <f t="shared" si="51"/>
        <v>0.30328307112906366</v>
      </c>
      <c r="P62">
        <f t="shared" si="52"/>
        <v>0.19091775621931026</v>
      </c>
      <c r="Q62">
        <f t="shared" si="53"/>
        <v>161.8482213570025</v>
      </c>
      <c r="R62">
        <f t="shared" si="54"/>
        <v>27.918471184813217</v>
      </c>
      <c r="S62">
        <f t="shared" si="55"/>
        <v>27.946316129032301</v>
      </c>
      <c r="T62">
        <f t="shared" si="56"/>
        <v>3.7829796060830843</v>
      </c>
      <c r="U62">
        <f t="shared" si="57"/>
        <v>40.182450406385868</v>
      </c>
      <c r="V62">
        <f t="shared" si="58"/>
        <v>1.5895099853769801</v>
      </c>
      <c r="W62">
        <f t="shared" si="59"/>
        <v>3.9557318413920628</v>
      </c>
      <c r="X62">
        <f t="shared" si="60"/>
        <v>2.1934696207061042</v>
      </c>
      <c r="Y62">
        <f t="shared" si="61"/>
        <v>-315.4243107415395</v>
      </c>
      <c r="Z62">
        <f t="shared" si="62"/>
        <v>139.11391741959653</v>
      </c>
      <c r="AA62">
        <f t="shared" si="63"/>
        <v>9.0532528359153428</v>
      </c>
      <c r="AB62">
        <f t="shared" si="64"/>
        <v>-5.4089191290251222</v>
      </c>
      <c r="AC62">
        <v>-3.9595780764458702E-2</v>
      </c>
      <c r="AD62">
        <v>4.4449732689014899E-2</v>
      </c>
      <c r="AE62">
        <v>3.3490654182658499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50204.208601760693</v>
      </c>
      <c r="AK62" t="s">
        <v>251</v>
      </c>
      <c r="AL62">
        <v>2.28656923076923</v>
      </c>
      <c r="AM62">
        <v>1.5037100000000001</v>
      </c>
      <c r="AN62">
        <f t="shared" si="68"/>
        <v>-0.78285923076922992</v>
      </c>
      <c r="AO62">
        <f t="shared" si="69"/>
        <v>-0.52061849077895994</v>
      </c>
      <c r="AP62">
        <v>-0.32069839130761502</v>
      </c>
      <c r="AQ62" t="s">
        <v>392</v>
      </c>
      <c r="AR62">
        <v>2.3884038461538499</v>
      </c>
      <c r="AS62">
        <v>1.8208</v>
      </c>
      <c r="AT62">
        <f t="shared" si="70"/>
        <v>-0.31173321954846767</v>
      </c>
      <c r="AU62">
        <v>0.5</v>
      </c>
      <c r="AV62">
        <f t="shared" si="71"/>
        <v>841.20439242600457</v>
      </c>
      <c r="AW62">
        <f t="shared" si="72"/>
        <v>22.817374175457928</v>
      </c>
      <c r="AX62">
        <f t="shared" si="73"/>
        <v>-131.11567677463552</v>
      </c>
      <c r="AY62">
        <f t="shared" si="74"/>
        <v>1</v>
      </c>
      <c r="AZ62">
        <f t="shared" si="75"/>
        <v>2.7505886530188147E-2</v>
      </c>
      <c r="BA62">
        <f t="shared" si="76"/>
        <v>-0.17414872583479782</v>
      </c>
      <c r="BB62" t="s">
        <v>253</v>
      </c>
      <c r="BC62">
        <v>0</v>
      </c>
      <c r="BD62">
        <f t="shared" si="77"/>
        <v>1.8208</v>
      </c>
      <c r="BE62">
        <f t="shared" si="78"/>
        <v>-0.31173321954846767</v>
      </c>
      <c r="BF62">
        <f t="shared" si="79"/>
        <v>-0.21087177713787889</v>
      </c>
      <c r="BG62">
        <f t="shared" si="80"/>
        <v>1.2186374896779621</v>
      </c>
      <c r="BH62">
        <f t="shared" si="81"/>
        <v>0.405040890542263</v>
      </c>
      <c r="BI62">
        <f t="shared" si="82"/>
        <v>1000.00487096774</v>
      </c>
      <c r="BJ62">
        <f t="shared" si="83"/>
        <v>841.20439242600457</v>
      </c>
      <c r="BK62">
        <f t="shared" si="84"/>
        <v>0.84120029496650495</v>
      </c>
      <c r="BL62">
        <f t="shared" si="85"/>
        <v>0.19240058993300996</v>
      </c>
      <c r="BM62">
        <v>0.72208925085248299</v>
      </c>
      <c r="BN62">
        <v>0.5</v>
      </c>
      <c r="BO62" t="s">
        <v>254</v>
      </c>
      <c r="BP62">
        <v>1684929938.5999999</v>
      </c>
      <c r="BQ62">
        <v>399.98583870967701</v>
      </c>
      <c r="BR62">
        <v>403.69425806451602</v>
      </c>
      <c r="BS62">
        <v>16.6101903225806</v>
      </c>
      <c r="BT62">
        <v>15.5943967741935</v>
      </c>
      <c r="BU62">
        <v>499.99735483871001</v>
      </c>
      <c r="BV62">
        <v>95.494851612903204</v>
      </c>
      <c r="BW62">
        <v>0.200017290322581</v>
      </c>
      <c r="BX62">
        <v>28.7141709677419</v>
      </c>
      <c r="BY62">
        <v>27.946316129032301</v>
      </c>
      <c r="BZ62">
        <v>999.9</v>
      </c>
      <c r="CA62">
        <v>9999.1935483871002</v>
      </c>
      <c r="CB62">
        <v>0</v>
      </c>
      <c r="CC62">
        <v>70.390354838709698</v>
      </c>
      <c r="CD62">
        <v>1000.00487096774</v>
      </c>
      <c r="CE62">
        <v>0.95998964516129004</v>
      </c>
      <c r="CF62">
        <v>4.0010141935483898E-2</v>
      </c>
      <c r="CG62">
        <v>0</v>
      </c>
      <c r="CH62">
        <v>2.3896999999999999</v>
      </c>
      <c r="CI62">
        <v>0</v>
      </c>
      <c r="CJ62">
        <v>1547.83516129032</v>
      </c>
      <c r="CK62">
        <v>9334.3393548387103</v>
      </c>
      <c r="CL62">
        <v>39.125</v>
      </c>
      <c r="CM62">
        <v>41.686999999999998</v>
      </c>
      <c r="CN62">
        <v>40.186999999999998</v>
      </c>
      <c r="CO62">
        <v>40.375</v>
      </c>
      <c r="CP62">
        <v>39.164999999999999</v>
      </c>
      <c r="CQ62">
        <v>959.99419354838699</v>
      </c>
      <c r="CR62">
        <v>40.01</v>
      </c>
      <c r="CS62">
        <v>0</v>
      </c>
      <c r="CT62">
        <v>59.599999904632597</v>
      </c>
      <c r="CU62">
        <v>2.3884038461538499</v>
      </c>
      <c r="CV62">
        <v>-0.118868382057847</v>
      </c>
      <c r="CW62">
        <v>22.153504267182399</v>
      </c>
      <c r="CX62">
        <v>1548.0534615384599</v>
      </c>
      <c r="CY62">
        <v>15</v>
      </c>
      <c r="CZ62">
        <v>1684927056.2</v>
      </c>
      <c r="DA62" t="s">
        <v>255</v>
      </c>
      <c r="DB62">
        <v>3</v>
      </c>
      <c r="DC62">
        <v>-3.7240000000000002</v>
      </c>
      <c r="DD62">
        <v>0.39500000000000002</v>
      </c>
      <c r="DE62">
        <v>403</v>
      </c>
      <c r="DF62">
        <v>16</v>
      </c>
      <c r="DG62">
        <v>1.17</v>
      </c>
      <c r="DH62">
        <v>0.15</v>
      </c>
      <c r="DI62">
        <v>-3.6928756603773598</v>
      </c>
      <c r="DJ62">
        <v>-0.105384034833167</v>
      </c>
      <c r="DK62">
        <v>0.104465949973229</v>
      </c>
      <c r="DL62">
        <v>1</v>
      </c>
      <c r="DM62">
        <v>2.3927772727272698</v>
      </c>
      <c r="DN62">
        <v>-6.3731514295553196E-2</v>
      </c>
      <c r="DO62">
        <v>0.14610769356825401</v>
      </c>
      <c r="DP62">
        <v>1</v>
      </c>
      <c r="DQ62">
        <v>1.0077009245283</v>
      </c>
      <c r="DR62">
        <v>8.1796690856313206E-2</v>
      </c>
      <c r="DS62">
        <v>1.0726381036735899E-2</v>
      </c>
      <c r="DT62">
        <v>1</v>
      </c>
      <c r="DU62">
        <v>3</v>
      </c>
      <c r="DV62">
        <v>3</v>
      </c>
      <c r="DW62" t="s">
        <v>260</v>
      </c>
      <c r="DX62">
        <v>100</v>
      </c>
      <c r="DY62">
        <v>100</v>
      </c>
      <c r="DZ62">
        <v>-3.7240000000000002</v>
      </c>
      <c r="EA62">
        <v>0.39500000000000002</v>
      </c>
      <c r="EB62">
        <v>2</v>
      </c>
      <c r="EC62">
        <v>516.005</v>
      </c>
      <c r="ED62">
        <v>419.95499999999998</v>
      </c>
      <c r="EE62">
        <v>28.175799999999999</v>
      </c>
      <c r="EF62">
        <v>30.0092</v>
      </c>
      <c r="EG62">
        <v>30</v>
      </c>
      <c r="EH62">
        <v>30.1782</v>
      </c>
      <c r="EI62">
        <v>30.211200000000002</v>
      </c>
      <c r="EJ62">
        <v>20.218299999999999</v>
      </c>
      <c r="EK62">
        <v>28.3123</v>
      </c>
      <c r="EL62">
        <v>0</v>
      </c>
      <c r="EM62">
        <v>28.177399999999999</v>
      </c>
      <c r="EN62">
        <v>403.577</v>
      </c>
      <c r="EO62">
        <v>15.5318</v>
      </c>
      <c r="EP62">
        <v>100.51</v>
      </c>
      <c r="EQ62">
        <v>90.368899999999996</v>
      </c>
    </row>
    <row r="63" spans="1:147" x14ac:dyDescent="0.3">
      <c r="A63">
        <v>47</v>
      </c>
      <c r="B63">
        <v>1684930006.5999999</v>
      </c>
      <c r="C63">
        <v>2881.3999998569502</v>
      </c>
      <c r="D63" t="s">
        <v>393</v>
      </c>
      <c r="E63" t="s">
        <v>394</v>
      </c>
      <c r="F63">
        <v>1684929998.5999999</v>
      </c>
      <c r="G63">
        <f t="shared" si="43"/>
        <v>7.8192683531723532E-3</v>
      </c>
      <c r="H63">
        <f t="shared" si="44"/>
        <v>23.341584415875502</v>
      </c>
      <c r="I63">
        <f t="shared" si="45"/>
        <v>399.97793548387102</v>
      </c>
      <c r="J63">
        <f t="shared" si="46"/>
        <v>275.60967338456345</v>
      </c>
      <c r="K63">
        <f t="shared" si="47"/>
        <v>26.374552849034238</v>
      </c>
      <c r="L63">
        <f t="shared" si="48"/>
        <v>38.27601211640858</v>
      </c>
      <c r="M63">
        <f t="shared" si="49"/>
        <v>0.35079867473942111</v>
      </c>
      <c r="N63">
        <f t="shared" si="50"/>
        <v>3.3619535091902342</v>
      </c>
      <c r="O63">
        <f t="shared" si="51"/>
        <v>0.33165808694109211</v>
      </c>
      <c r="P63">
        <f t="shared" si="52"/>
        <v>0.20891893463975919</v>
      </c>
      <c r="Q63">
        <f t="shared" si="53"/>
        <v>161.84461190711883</v>
      </c>
      <c r="R63">
        <f t="shared" si="54"/>
        <v>27.849685306144689</v>
      </c>
      <c r="S63">
        <f t="shared" si="55"/>
        <v>27.925951612903201</v>
      </c>
      <c r="T63">
        <f t="shared" si="56"/>
        <v>3.7784890570216079</v>
      </c>
      <c r="U63">
        <f t="shared" si="57"/>
        <v>39.890358296965708</v>
      </c>
      <c r="V63">
        <f t="shared" si="58"/>
        <v>1.5855808220937839</v>
      </c>
      <c r="W63">
        <f t="shared" si="59"/>
        <v>3.974847280863838</v>
      </c>
      <c r="X63">
        <f t="shared" si="60"/>
        <v>2.1929082349278239</v>
      </c>
      <c r="Y63">
        <f t="shared" si="61"/>
        <v>-344.8297343749008</v>
      </c>
      <c r="Z63">
        <f t="shared" si="62"/>
        <v>157.93684145997517</v>
      </c>
      <c r="AA63">
        <f t="shared" si="63"/>
        <v>10.277033535836631</v>
      </c>
      <c r="AB63">
        <f t="shared" si="64"/>
        <v>-14.771247471970156</v>
      </c>
      <c r="AC63">
        <v>-3.9617049008083098E-2</v>
      </c>
      <c r="AD63">
        <v>4.44736081556837E-2</v>
      </c>
      <c r="AE63">
        <v>3.3504964346602901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50216.240709347316</v>
      </c>
      <c r="AK63" t="s">
        <v>251</v>
      </c>
      <c r="AL63">
        <v>2.28656923076923</v>
      </c>
      <c r="AM63">
        <v>1.5037100000000001</v>
      </c>
      <c r="AN63">
        <f t="shared" si="68"/>
        <v>-0.78285923076922992</v>
      </c>
      <c r="AO63">
        <f t="shared" si="69"/>
        <v>-0.52061849077895994</v>
      </c>
      <c r="AP63">
        <v>-0.32069839130761502</v>
      </c>
      <c r="AQ63" t="s">
        <v>395</v>
      </c>
      <c r="AR63">
        <v>2.4140076923076901</v>
      </c>
      <c r="AS63">
        <v>1.95</v>
      </c>
      <c r="AT63">
        <f t="shared" si="70"/>
        <v>-0.23795266272189242</v>
      </c>
      <c r="AU63">
        <v>0.5</v>
      </c>
      <c r="AV63">
        <f t="shared" si="71"/>
        <v>841.18532427072307</v>
      </c>
      <c r="AW63">
        <f t="shared" si="72"/>
        <v>23.341584415875502</v>
      </c>
      <c r="AX63">
        <f t="shared" si="73"/>
        <v>-100.08114387639853</v>
      </c>
      <c r="AY63">
        <f t="shared" si="74"/>
        <v>1</v>
      </c>
      <c r="AZ63">
        <f t="shared" si="75"/>
        <v>2.8129690478964849E-2</v>
      </c>
      <c r="BA63">
        <f t="shared" si="76"/>
        <v>-0.22886666666666661</v>
      </c>
      <c r="BB63" t="s">
        <v>253</v>
      </c>
      <c r="BC63">
        <v>0</v>
      </c>
      <c r="BD63">
        <f t="shared" si="77"/>
        <v>1.95</v>
      </c>
      <c r="BE63">
        <f t="shared" si="78"/>
        <v>-0.23795266272189239</v>
      </c>
      <c r="BF63">
        <f t="shared" si="79"/>
        <v>-0.29679259963689797</v>
      </c>
      <c r="BG63">
        <f t="shared" si="80"/>
        <v>1.3786396672304211</v>
      </c>
      <c r="BH63">
        <f t="shared" si="81"/>
        <v>0.57007694673470177</v>
      </c>
      <c r="BI63">
        <f t="shared" si="82"/>
        <v>999.98216129032301</v>
      </c>
      <c r="BJ63">
        <f t="shared" si="83"/>
        <v>841.18532427072307</v>
      </c>
      <c r="BK63">
        <f t="shared" si="84"/>
        <v>0.84120033019919371</v>
      </c>
      <c r="BL63">
        <f t="shared" si="85"/>
        <v>0.19240066039838746</v>
      </c>
      <c r="BM63">
        <v>0.72208925085248299</v>
      </c>
      <c r="BN63">
        <v>0.5</v>
      </c>
      <c r="BO63" t="s">
        <v>254</v>
      </c>
      <c r="BP63">
        <v>1684929998.5999999</v>
      </c>
      <c r="BQ63">
        <v>399.97793548387102</v>
      </c>
      <c r="BR63">
        <v>403.80045161290298</v>
      </c>
      <c r="BS63">
        <v>16.5690548387097</v>
      </c>
      <c r="BT63">
        <v>15.4585516129032</v>
      </c>
      <c r="BU63">
        <v>500.01270967741902</v>
      </c>
      <c r="BV63">
        <v>95.495312903225795</v>
      </c>
      <c r="BW63">
        <v>0.199996064516129</v>
      </c>
      <c r="BX63">
        <v>28.797329032258101</v>
      </c>
      <c r="BY63">
        <v>27.925951612903201</v>
      </c>
      <c r="BZ63">
        <v>999.9</v>
      </c>
      <c r="CA63">
        <v>10004.516129032299</v>
      </c>
      <c r="CB63">
        <v>0</v>
      </c>
      <c r="CC63">
        <v>70.383451612903201</v>
      </c>
      <c r="CD63">
        <v>999.98216129032301</v>
      </c>
      <c r="CE63">
        <v>0.95998996774193501</v>
      </c>
      <c r="CF63">
        <v>4.0009812903225798E-2</v>
      </c>
      <c r="CG63">
        <v>0</v>
      </c>
      <c r="CH63">
        <v>2.4297580645161299</v>
      </c>
      <c r="CI63">
        <v>0</v>
      </c>
      <c r="CJ63">
        <v>1563.0406451612901</v>
      </c>
      <c r="CK63">
        <v>9334.1322580645192</v>
      </c>
      <c r="CL63">
        <v>39.298000000000002</v>
      </c>
      <c r="CM63">
        <v>41.811999999999998</v>
      </c>
      <c r="CN63">
        <v>40.352645161290297</v>
      </c>
      <c r="CO63">
        <v>40.5</v>
      </c>
      <c r="CP63">
        <v>39.311999999999998</v>
      </c>
      <c r="CQ63">
        <v>959.97258064516097</v>
      </c>
      <c r="CR63">
        <v>40.010322580645202</v>
      </c>
      <c r="CS63">
        <v>0</v>
      </c>
      <c r="CT63">
        <v>59.400000095367403</v>
      </c>
      <c r="CU63">
        <v>2.4140076923076901</v>
      </c>
      <c r="CV63">
        <v>-0.26663931863831097</v>
      </c>
      <c r="CW63">
        <v>14.728547005986799</v>
      </c>
      <c r="CX63">
        <v>1563.1857692307699</v>
      </c>
      <c r="CY63">
        <v>15</v>
      </c>
      <c r="CZ63">
        <v>1684927056.2</v>
      </c>
      <c r="DA63" t="s">
        <v>255</v>
      </c>
      <c r="DB63">
        <v>3</v>
      </c>
      <c r="DC63">
        <v>-3.7240000000000002</v>
      </c>
      <c r="DD63">
        <v>0.39500000000000002</v>
      </c>
      <c r="DE63">
        <v>403</v>
      </c>
      <c r="DF63">
        <v>16</v>
      </c>
      <c r="DG63">
        <v>1.17</v>
      </c>
      <c r="DH63">
        <v>0.15</v>
      </c>
      <c r="DI63">
        <v>-3.7927941509433998</v>
      </c>
      <c r="DJ63">
        <v>-0.220072762457727</v>
      </c>
      <c r="DK63">
        <v>0.10193724107811999</v>
      </c>
      <c r="DL63">
        <v>1</v>
      </c>
      <c r="DM63">
        <v>2.3764249999999998</v>
      </c>
      <c r="DN63">
        <v>0.39548477225558099</v>
      </c>
      <c r="DO63">
        <v>0.18861619896330101</v>
      </c>
      <c r="DP63">
        <v>1</v>
      </c>
      <c r="DQ63">
        <v>1.1063256603773599</v>
      </c>
      <c r="DR63">
        <v>4.3799516207061497E-2</v>
      </c>
      <c r="DS63">
        <v>6.1791342464458396E-3</v>
      </c>
      <c r="DT63">
        <v>1</v>
      </c>
      <c r="DU63">
        <v>3</v>
      </c>
      <c r="DV63">
        <v>3</v>
      </c>
      <c r="DW63" t="s">
        <v>260</v>
      </c>
      <c r="DX63">
        <v>100</v>
      </c>
      <c r="DY63">
        <v>100</v>
      </c>
      <c r="DZ63">
        <v>-3.7240000000000002</v>
      </c>
      <c r="EA63">
        <v>0.39500000000000002</v>
      </c>
      <c r="EB63">
        <v>2</v>
      </c>
      <c r="EC63">
        <v>515.774</v>
      </c>
      <c r="ED63">
        <v>420.12900000000002</v>
      </c>
      <c r="EE63">
        <v>28.531600000000001</v>
      </c>
      <c r="EF63">
        <v>29.990100000000002</v>
      </c>
      <c r="EG63">
        <v>30</v>
      </c>
      <c r="EH63">
        <v>30.165199999999999</v>
      </c>
      <c r="EI63">
        <v>30.200900000000001</v>
      </c>
      <c r="EJ63">
        <v>20.222100000000001</v>
      </c>
      <c r="EK63">
        <v>29.196899999999999</v>
      </c>
      <c r="EL63">
        <v>0</v>
      </c>
      <c r="EM63">
        <v>28.529299999999999</v>
      </c>
      <c r="EN63">
        <v>403.84500000000003</v>
      </c>
      <c r="EO63">
        <v>15.4526</v>
      </c>
      <c r="EP63">
        <v>100.51300000000001</v>
      </c>
      <c r="EQ63">
        <v>90.372699999999995</v>
      </c>
    </row>
    <row r="64" spans="1:147" x14ac:dyDescent="0.3">
      <c r="A64">
        <v>48</v>
      </c>
      <c r="B64">
        <v>1684930066.5999999</v>
      </c>
      <c r="C64">
        <v>2941.3999998569502</v>
      </c>
      <c r="D64" t="s">
        <v>396</v>
      </c>
      <c r="E64" t="s">
        <v>397</v>
      </c>
      <c r="F64">
        <v>1684930058.5999999</v>
      </c>
      <c r="G64">
        <f t="shared" si="43"/>
        <v>8.1363630693435662E-3</v>
      </c>
      <c r="H64">
        <f t="shared" si="44"/>
        <v>23.456343828224732</v>
      </c>
      <c r="I64">
        <f t="shared" si="45"/>
        <v>400.010290322581</v>
      </c>
      <c r="J64">
        <f t="shared" si="46"/>
        <v>279.49727780954032</v>
      </c>
      <c r="K64">
        <f t="shared" si="47"/>
        <v>26.746435766934887</v>
      </c>
      <c r="L64">
        <f t="shared" si="48"/>
        <v>38.278904252929706</v>
      </c>
      <c r="M64">
        <f t="shared" si="49"/>
        <v>0.36609598506053659</v>
      </c>
      <c r="N64">
        <f t="shared" si="50"/>
        <v>3.3593498803635784</v>
      </c>
      <c r="O64">
        <f t="shared" si="51"/>
        <v>0.34528765149185237</v>
      </c>
      <c r="P64">
        <f t="shared" si="52"/>
        <v>0.21757570757541406</v>
      </c>
      <c r="Q64">
        <f t="shared" si="53"/>
        <v>161.84829432916118</v>
      </c>
      <c r="R64">
        <f t="shared" si="54"/>
        <v>27.901630177724236</v>
      </c>
      <c r="S64">
        <f t="shared" si="55"/>
        <v>27.9781612903226</v>
      </c>
      <c r="T64">
        <f t="shared" si="56"/>
        <v>3.7900110688084196</v>
      </c>
      <c r="U64">
        <f t="shared" si="57"/>
        <v>39.926359541771532</v>
      </c>
      <c r="V64">
        <f t="shared" si="58"/>
        <v>1.5985454969925517</v>
      </c>
      <c r="W64">
        <f t="shared" si="59"/>
        <v>4.003734663863181</v>
      </c>
      <c r="X64">
        <f t="shared" si="60"/>
        <v>2.191465571815868</v>
      </c>
      <c r="Y64">
        <f t="shared" si="61"/>
        <v>-358.81361135805128</v>
      </c>
      <c r="Z64">
        <f t="shared" si="62"/>
        <v>170.99928387811727</v>
      </c>
      <c r="AA64">
        <f t="shared" si="63"/>
        <v>11.145467021992086</v>
      </c>
      <c r="AB64">
        <f t="shared" si="64"/>
        <v>-14.82056612878074</v>
      </c>
      <c r="AC64">
        <v>-3.9578521343326102E-2</v>
      </c>
      <c r="AD64">
        <v>4.4430357476785198E-2</v>
      </c>
      <c r="AE64">
        <v>3.3479039478630801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50148.616941489585</v>
      </c>
      <c r="AK64" t="s">
        <v>251</v>
      </c>
      <c r="AL64">
        <v>2.28656923076923</v>
      </c>
      <c r="AM64">
        <v>1.5037100000000001</v>
      </c>
      <c r="AN64">
        <f t="shared" si="68"/>
        <v>-0.78285923076922992</v>
      </c>
      <c r="AO64">
        <f t="shared" si="69"/>
        <v>-0.52061849077895994</v>
      </c>
      <c r="AP64">
        <v>-0.32069839130761502</v>
      </c>
      <c r="AQ64" t="s">
        <v>398</v>
      </c>
      <c r="AR64">
        <v>2.39765769230769</v>
      </c>
      <c r="AS64">
        <v>3.4751699999999999</v>
      </c>
      <c r="AT64">
        <f t="shared" si="70"/>
        <v>0.31006031580967552</v>
      </c>
      <c r="AU64">
        <v>0.5</v>
      </c>
      <c r="AV64">
        <f t="shared" si="71"/>
        <v>841.20462615442807</v>
      </c>
      <c r="AW64">
        <f t="shared" si="72"/>
        <v>23.456343828224732</v>
      </c>
      <c r="AX64">
        <f t="shared" si="73"/>
        <v>130.412086023001</v>
      </c>
      <c r="AY64">
        <f t="shared" si="74"/>
        <v>1</v>
      </c>
      <c r="AZ64">
        <f t="shared" si="75"/>
        <v>2.8265467735513101E-2</v>
      </c>
      <c r="BA64">
        <f t="shared" si="76"/>
        <v>-0.56729886595475898</v>
      </c>
      <c r="BB64" t="s">
        <v>253</v>
      </c>
      <c r="BC64">
        <v>0</v>
      </c>
      <c r="BD64">
        <f t="shared" si="77"/>
        <v>3.4751699999999999</v>
      </c>
      <c r="BE64">
        <f t="shared" si="78"/>
        <v>0.31006031580967547</v>
      </c>
      <c r="BF64">
        <f t="shared" si="79"/>
        <v>-1.3110639684513634</v>
      </c>
      <c r="BG64">
        <f t="shared" si="80"/>
        <v>0.90653845730694471</v>
      </c>
      <c r="BH64">
        <f t="shared" si="81"/>
        <v>2.5182816048076258</v>
      </c>
      <c r="BI64">
        <f t="shared" si="82"/>
        <v>1000.00512903226</v>
      </c>
      <c r="BJ64">
        <f t="shared" si="83"/>
        <v>841.20462615442807</v>
      </c>
      <c r="BK64">
        <f t="shared" si="84"/>
        <v>0.8412003116108927</v>
      </c>
      <c r="BL64">
        <f t="shared" si="85"/>
        <v>0.19240062322178567</v>
      </c>
      <c r="BM64">
        <v>0.72208925085248299</v>
      </c>
      <c r="BN64">
        <v>0.5</v>
      </c>
      <c r="BO64" t="s">
        <v>254</v>
      </c>
      <c r="BP64">
        <v>1684930058.5999999</v>
      </c>
      <c r="BQ64">
        <v>400.010290322581</v>
      </c>
      <c r="BR64">
        <v>403.86780645161298</v>
      </c>
      <c r="BS64">
        <v>16.7046225806452</v>
      </c>
      <c r="BT64">
        <v>15.5492225806452</v>
      </c>
      <c r="BU64">
        <v>500.00325806451599</v>
      </c>
      <c r="BV64">
        <v>95.494816129032301</v>
      </c>
      <c r="BW64">
        <v>0.19998267741935499</v>
      </c>
      <c r="BX64">
        <v>28.922338709677401</v>
      </c>
      <c r="BY64">
        <v>27.9781612903226</v>
      </c>
      <c r="BZ64">
        <v>999.9</v>
      </c>
      <c r="CA64">
        <v>9994.8387096774204</v>
      </c>
      <c r="CB64">
        <v>0</v>
      </c>
      <c r="CC64">
        <v>70.394841935483896</v>
      </c>
      <c r="CD64">
        <v>1000.00512903226</v>
      </c>
      <c r="CE64">
        <v>0.95999222580645205</v>
      </c>
      <c r="CF64">
        <v>4.0007509677419298E-2</v>
      </c>
      <c r="CG64">
        <v>0</v>
      </c>
      <c r="CH64">
        <v>2.3909548387096802</v>
      </c>
      <c r="CI64">
        <v>0</v>
      </c>
      <c r="CJ64">
        <v>1568.86709677419</v>
      </c>
      <c r="CK64">
        <v>9334.3487096774206</v>
      </c>
      <c r="CL64">
        <v>39.436999999999998</v>
      </c>
      <c r="CM64">
        <v>41.941064516129003</v>
      </c>
      <c r="CN64">
        <v>40.495935483871001</v>
      </c>
      <c r="CO64">
        <v>40.586387096774203</v>
      </c>
      <c r="CP64">
        <v>39.436999999999998</v>
      </c>
      <c r="CQ64">
        <v>959.99580645161302</v>
      </c>
      <c r="CR64">
        <v>40.010645161290299</v>
      </c>
      <c r="CS64">
        <v>0</v>
      </c>
      <c r="CT64">
        <v>59.100000143051098</v>
      </c>
      <c r="CU64">
        <v>2.39765769230769</v>
      </c>
      <c r="CV64">
        <v>0.57099828754159099</v>
      </c>
      <c r="CW64">
        <v>3.0943589747570002</v>
      </c>
      <c r="CX64">
        <v>1568.8503846153801</v>
      </c>
      <c r="CY64">
        <v>15</v>
      </c>
      <c r="CZ64">
        <v>1684927056.2</v>
      </c>
      <c r="DA64" t="s">
        <v>255</v>
      </c>
      <c r="DB64">
        <v>3</v>
      </c>
      <c r="DC64">
        <v>-3.7240000000000002</v>
      </c>
      <c r="DD64">
        <v>0.39500000000000002</v>
      </c>
      <c r="DE64">
        <v>403</v>
      </c>
      <c r="DF64">
        <v>16</v>
      </c>
      <c r="DG64">
        <v>1.17</v>
      </c>
      <c r="DH64">
        <v>0.15</v>
      </c>
      <c r="DI64">
        <v>-3.8596973584905698</v>
      </c>
      <c r="DJ64">
        <v>-5.25823899370274E-2</v>
      </c>
      <c r="DK64">
        <v>9.6823316974804993E-2</v>
      </c>
      <c r="DL64">
        <v>1</v>
      </c>
      <c r="DM64">
        <v>2.3785909090909101</v>
      </c>
      <c r="DN64">
        <v>0.15179130899850499</v>
      </c>
      <c r="DO64">
        <v>0.190248271785463</v>
      </c>
      <c r="DP64">
        <v>1</v>
      </c>
      <c r="DQ64">
        <v>1.14564943396226</v>
      </c>
      <c r="DR64">
        <v>0.101163425254003</v>
      </c>
      <c r="DS64">
        <v>1.33008902262847E-2</v>
      </c>
      <c r="DT64">
        <v>0</v>
      </c>
      <c r="DU64">
        <v>2</v>
      </c>
      <c r="DV64">
        <v>3</v>
      </c>
      <c r="DW64" t="s">
        <v>256</v>
      </c>
      <c r="DX64">
        <v>100</v>
      </c>
      <c r="DY64">
        <v>100</v>
      </c>
      <c r="DZ64">
        <v>-3.7240000000000002</v>
      </c>
      <c r="EA64">
        <v>0.39500000000000002</v>
      </c>
      <c r="EB64">
        <v>2</v>
      </c>
      <c r="EC64">
        <v>515.66899999999998</v>
      </c>
      <c r="ED64">
        <v>420.40899999999999</v>
      </c>
      <c r="EE64">
        <v>28.699400000000001</v>
      </c>
      <c r="EF64">
        <v>29.970400000000001</v>
      </c>
      <c r="EG64">
        <v>30.0001</v>
      </c>
      <c r="EH64">
        <v>30.1523</v>
      </c>
      <c r="EI64">
        <v>30.187899999999999</v>
      </c>
      <c r="EJ64">
        <v>20.224399999999999</v>
      </c>
      <c r="EK64">
        <v>28.6264</v>
      </c>
      <c r="EL64">
        <v>0</v>
      </c>
      <c r="EM64">
        <v>28.693000000000001</v>
      </c>
      <c r="EN64">
        <v>403.887</v>
      </c>
      <c r="EO64">
        <v>15.583500000000001</v>
      </c>
      <c r="EP64">
        <v>100.517</v>
      </c>
      <c r="EQ64">
        <v>90.375600000000006</v>
      </c>
    </row>
    <row r="65" spans="1:147" x14ac:dyDescent="0.3">
      <c r="A65">
        <v>49</v>
      </c>
      <c r="B65">
        <v>1684930126.5999999</v>
      </c>
      <c r="C65">
        <v>3001.3999998569502</v>
      </c>
      <c r="D65" t="s">
        <v>399</v>
      </c>
      <c r="E65" t="s">
        <v>400</v>
      </c>
      <c r="F65">
        <v>1684930118.5999999</v>
      </c>
      <c r="G65">
        <f t="shared" si="43"/>
        <v>8.3599249642938231E-3</v>
      </c>
      <c r="H65">
        <f t="shared" si="44"/>
        <v>23.577417083952827</v>
      </c>
      <c r="I65">
        <f t="shared" si="45"/>
        <v>399.99909677419402</v>
      </c>
      <c r="J65">
        <f t="shared" si="46"/>
        <v>282.2060617253548</v>
      </c>
      <c r="K65">
        <f t="shared" si="47"/>
        <v>27.004647945602056</v>
      </c>
      <c r="L65">
        <f t="shared" si="48"/>
        <v>38.27640951758984</v>
      </c>
      <c r="M65">
        <f t="shared" si="49"/>
        <v>0.37812030640829625</v>
      </c>
      <c r="N65">
        <f t="shared" si="50"/>
        <v>3.3613227985480916</v>
      </c>
      <c r="O65">
        <f t="shared" si="51"/>
        <v>0.35597921348365297</v>
      </c>
      <c r="P65">
        <f t="shared" si="52"/>
        <v>0.22436818136700587</v>
      </c>
      <c r="Q65">
        <f t="shared" si="53"/>
        <v>161.85122482805187</v>
      </c>
      <c r="R65">
        <f t="shared" si="54"/>
        <v>27.932452312914876</v>
      </c>
      <c r="S65">
        <f t="shared" si="55"/>
        <v>28.0093</v>
      </c>
      <c r="T65">
        <f t="shared" si="56"/>
        <v>3.7968975691021245</v>
      </c>
      <c r="U65">
        <f t="shared" si="57"/>
        <v>40.102855535575635</v>
      </c>
      <c r="V65">
        <f t="shared" si="58"/>
        <v>1.6131811339484876</v>
      </c>
      <c r="W65">
        <f t="shared" si="59"/>
        <v>4.0226091444221943</v>
      </c>
      <c r="X65">
        <f t="shared" si="60"/>
        <v>2.1837164351536371</v>
      </c>
      <c r="Y65">
        <f t="shared" si="61"/>
        <v>-368.67269092535759</v>
      </c>
      <c r="Z65">
        <f t="shared" si="62"/>
        <v>180.18153646432108</v>
      </c>
      <c r="AA65">
        <f t="shared" si="63"/>
        <v>11.743627335955608</v>
      </c>
      <c r="AB65">
        <f t="shared" si="64"/>
        <v>-14.896302297029024</v>
      </c>
      <c r="AC65">
        <v>-3.9607714836264497E-2</v>
      </c>
      <c r="AD65">
        <v>4.4463129730099103E-2</v>
      </c>
      <c r="AE65">
        <v>3.34986842341916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50170.517883601184</v>
      </c>
      <c r="AK65" t="s">
        <v>251</v>
      </c>
      <c r="AL65">
        <v>2.28656923076923</v>
      </c>
      <c r="AM65">
        <v>1.5037100000000001</v>
      </c>
      <c r="AN65">
        <f t="shared" si="68"/>
        <v>-0.78285923076922992</v>
      </c>
      <c r="AO65">
        <f t="shared" si="69"/>
        <v>-0.52061849077895994</v>
      </c>
      <c r="AP65">
        <v>-0.32069839130761502</v>
      </c>
      <c r="AQ65" t="s">
        <v>401</v>
      </c>
      <c r="AR65">
        <v>2.3185230769230798</v>
      </c>
      <c r="AS65">
        <v>1.5</v>
      </c>
      <c r="AT65">
        <f t="shared" si="70"/>
        <v>-0.54568205128205327</v>
      </c>
      <c r="AU65">
        <v>0.5</v>
      </c>
      <c r="AV65">
        <f t="shared" si="71"/>
        <v>841.2198743610038</v>
      </c>
      <c r="AW65">
        <f t="shared" si="72"/>
        <v>23.577417083952827</v>
      </c>
      <c r="AX65">
        <f t="shared" si="73"/>
        <v>-229.51929331027185</v>
      </c>
      <c r="AY65">
        <f t="shared" si="74"/>
        <v>1</v>
      </c>
      <c r="AZ65">
        <f t="shared" si="75"/>
        <v>2.8408881201735289E-2</v>
      </c>
      <c r="BA65">
        <f t="shared" si="76"/>
        <v>2.4733333333334015E-3</v>
      </c>
      <c r="BB65" t="s">
        <v>253</v>
      </c>
      <c r="BC65">
        <v>0</v>
      </c>
      <c r="BD65">
        <f t="shared" si="77"/>
        <v>1.5</v>
      </c>
      <c r="BE65">
        <f t="shared" si="78"/>
        <v>-0.54568205128205316</v>
      </c>
      <c r="BF65">
        <f t="shared" si="79"/>
        <v>2.4672310485400121E-3</v>
      </c>
      <c r="BG65">
        <f t="shared" si="80"/>
        <v>1.0406243276546685</v>
      </c>
      <c r="BH65">
        <f t="shared" si="81"/>
        <v>-4.7390384556808404E-3</v>
      </c>
      <c r="BI65">
        <f t="shared" si="82"/>
        <v>1000.02325806452</v>
      </c>
      <c r="BJ65">
        <f t="shared" si="83"/>
        <v>841.2198743610038</v>
      </c>
      <c r="BK65">
        <f t="shared" si="84"/>
        <v>0.84120030966992732</v>
      </c>
      <c r="BL65">
        <f t="shared" si="85"/>
        <v>0.19240061933985467</v>
      </c>
      <c r="BM65">
        <v>0.72208925085248299</v>
      </c>
      <c r="BN65">
        <v>0.5</v>
      </c>
      <c r="BO65" t="s">
        <v>254</v>
      </c>
      <c r="BP65">
        <v>1684930118.5999999</v>
      </c>
      <c r="BQ65">
        <v>399.99909677419402</v>
      </c>
      <c r="BR65">
        <v>403.88693548387101</v>
      </c>
      <c r="BS65">
        <v>16.858190322580601</v>
      </c>
      <c r="BT65">
        <v>15.671248387096799</v>
      </c>
      <c r="BU65">
        <v>500.01145161290299</v>
      </c>
      <c r="BV65">
        <v>95.491287096774201</v>
      </c>
      <c r="BW65">
        <v>0.19995277419354801</v>
      </c>
      <c r="BX65">
        <v>29.003593548387101</v>
      </c>
      <c r="BY65">
        <v>28.0093</v>
      </c>
      <c r="BZ65">
        <v>999.9</v>
      </c>
      <c r="CA65">
        <v>10002.580645161301</v>
      </c>
      <c r="CB65">
        <v>0</v>
      </c>
      <c r="CC65">
        <v>70.404161290322605</v>
      </c>
      <c r="CD65">
        <v>1000.02325806452</v>
      </c>
      <c r="CE65">
        <v>0.95999351612903205</v>
      </c>
      <c r="CF65">
        <v>4.0006193548387102E-2</v>
      </c>
      <c r="CG65">
        <v>0</v>
      </c>
      <c r="CH65">
        <v>2.3092322580645201</v>
      </c>
      <c r="CI65">
        <v>0</v>
      </c>
      <c r="CJ65">
        <v>1569.0661290322601</v>
      </c>
      <c r="CK65">
        <v>9334.5209677419407</v>
      </c>
      <c r="CL65">
        <v>39.561999999999998</v>
      </c>
      <c r="CM65">
        <v>42.061999999999998</v>
      </c>
      <c r="CN65">
        <v>40.625</v>
      </c>
      <c r="CO65">
        <v>40.686999999999998</v>
      </c>
      <c r="CP65">
        <v>39.566064516129003</v>
      </c>
      <c r="CQ65">
        <v>960.01290322580701</v>
      </c>
      <c r="CR65">
        <v>40.011290322580599</v>
      </c>
      <c r="CS65">
        <v>0</v>
      </c>
      <c r="CT65">
        <v>59.599999904632597</v>
      </c>
      <c r="CU65">
        <v>2.3185230769230798</v>
      </c>
      <c r="CV65">
        <v>-3.0974356342424E-2</v>
      </c>
      <c r="CW65">
        <v>1.9692307415810399</v>
      </c>
      <c r="CX65">
        <v>1569.0807692307701</v>
      </c>
      <c r="CY65">
        <v>15</v>
      </c>
      <c r="CZ65">
        <v>1684927056.2</v>
      </c>
      <c r="DA65" t="s">
        <v>255</v>
      </c>
      <c r="DB65">
        <v>3</v>
      </c>
      <c r="DC65">
        <v>-3.7240000000000002</v>
      </c>
      <c r="DD65">
        <v>0.39500000000000002</v>
      </c>
      <c r="DE65">
        <v>403</v>
      </c>
      <c r="DF65">
        <v>16</v>
      </c>
      <c r="DG65">
        <v>1.17</v>
      </c>
      <c r="DH65">
        <v>0.15</v>
      </c>
      <c r="DI65">
        <v>-3.9116641509434</v>
      </c>
      <c r="DJ65">
        <v>0.118608127721383</v>
      </c>
      <c r="DK65">
        <v>0.10339105144362699</v>
      </c>
      <c r="DL65">
        <v>1</v>
      </c>
      <c r="DM65">
        <v>2.3081704545454498</v>
      </c>
      <c r="DN65">
        <v>0.158104853488923</v>
      </c>
      <c r="DO65">
        <v>0.19317604851009701</v>
      </c>
      <c r="DP65">
        <v>1</v>
      </c>
      <c r="DQ65">
        <v>1.1822767924528299</v>
      </c>
      <c r="DR65">
        <v>4.5746105466862502E-2</v>
      </c>
      <c r="DS65">
        <v>6.3180053496680001E-3</v>
      </c>
      <c r="DT65">
        <v>1</v>
      </c>
      <c r="DU65">
        <v>3</v>
      </c>
      <c r="DV65">
        <v>3</v>
      </c>
      <c r="DW65" t="s">
        <v>260</v>
      </c>
      <c r="DX65">
        <v>100</v>
      </c>
      <c r="DY65">
        <v>100</v>
      </c>
      <c r="DZ65">
        <v>-3.7240000000000002</v>
      </c>
      <c r="EA65">
        <v>0.39500000000000002</v>
      </c>
      <c r="EB65">
        <v>2</v>
      </c>
      <c r="EC65">
        <v>515.69200000000001</v>
      </c>
      <c r="ED65">
        <v>420.21100000000001</v>
      </c>
      <c r="EE65">
        <v>28.4895</v>
      </c>
      <c r="EF65">
        <v>29.954899999999999</v>
      </c>
      <c r="EG65">
        <v>30.0002</v>
      </c>
      <c r="EH65">
        <v>30.139299999999999</v>
      </c>
      <c r="EI65">
        <v>30.177700000000002</v>
      </c>
      <c r="EJ65">
        <v>20.2303</v>
      </c>
      <c r="EK65">
        <v>28.062200000000001</v>
      </c>
      <c r="EL65">
        <v>0</v>
      </c>
      <c r="EM65">
        <v>28.489699999999999</v>
      </c>
      <c r="EN65">
        <v>403.88299999999998</v>
      </c>
      <c r="EO65">
        <v>15.7189</v>
      </c>
      <c r="EP65">
        <v>100.518</v>
      </c>
      <c r="EQ65">
        <v>90.376999999999995</v>
      </c>
    </row>
    <row r="66" spans="1:147" x14ac:dyDescent="0.3">
      <c r="A66">
        <v>50</v>
      </c>
      <c r="B66">
        <v>1684930186.5999999</v>
      </c>
      <c r="C66">
        <v>3061.3999998569502</v>
      </c>
      <c r="D66" t="s">
        <v>402</v>
      </c>
      <c r="E66" t="s">
        <v>403</v>
      </c>
      <c r="F66">
        <v>1684930178.5999999</v>
      </c>
      <c r="G66">
        <f t="shared" si="43"/>
        <v>8.6105729866179995E-3</v>
      </c>
      <c r="H66">
        <f t="shared" si="44"/>
        <v>24.130479692518442</v>
      </c>
      <c r="I66">
        <f t="shared" si="45"/>
        <v>399.991193548387</v>
      </c>
      <c r="J66">
        <f t="shared" si="46"/>
        <v>283.21218591533784</v>
      </c>
      <c r="K66">
        <f t="shared" si="47"/>
        <v>27.101193226892349</v>
      </c>
      <c r="L66">
        <f t="shared" si="48"/>
        <v>38.276031768811897</v>
      </c>
      <c r="M66">
        <f t="shared" si="49"/>
        <v>0.39136531488096921</v>
      </c>
      <c r="N66">
        <f t="shared" si="50"/>
        <v>3.3621685054364061</v>
      </c>
      <c r="O66">
        <f t="shared" si="51"/>
        <v>0.36770357623340788</v>
      </c>
      <c r="P66">
        <f t="shared" si="52"/>
        <v>0.23182133949428402</v>
      </c>
      <c r="Q66">
        <f t="shared" si="53"/>
        <v>161.85178349833888</v>
      </c>
      <c r="R66">
        <f t="shared" si="54"/>
        <v>27.905436984421623</v>
      </c>
      <c r="S66">
        <f t="shared" si="55"/>
        <v>27.9985838709677</v>
      </c>
      <c r="T66">
        <f t="shared" si="56"/>
        <v>3.7945264060814492</v>
      </c>
      <c r="U66">
        <f t="shared" si="57"/>
        <v>40.129433558756645</v>
      </c>
      <c r="V66">
        <f t="shared" si="58"/>
        <v>1.6170491607556583</v>
      </c>
      <c r="W66">
        <f t="shared" si="59"/>
        <v>4.0295838175438234</v>
      </c>
      <c r="X66">
        <f t="shared" si="60"/>
        <v>2.1774772453257909</v>
      </c>
      <c r="Y66">
        <f t="shared" si="61"/>
        <v>-379.7262687098538</v>
      </c>
      <c r="Z66">
        <f t="shared" si="62"/>
        <v>187.59660075677573</v>
      </c>
      <c r="AA66">
        <f t="shared" si="63"/>
        <v>12.225012812456413</v>
      </c>
      <c r="AB66">
        <f t="shared" si="64"/>
        <v>-18.052871642282781</v>
      </c>
      <c r="AC66">
        <v>-3.9620230998096098E-2</v>
      </c>
      <c r="AD66">
        <v>4.4477180218231001E-2</v>
      </c>
      <c r="AE66">
        <v>3.35071051068909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50180.766917594512</v>
      </c>
      <c r="AK66" t="s">
        <v>251</v>
      </c>
      <c r="AL66">
        <v>2.28656923076923</v>
      </c>
      <c r="AM66">
        <v>1.5037100000000001</v>
      </c>
      <c r="AN66">
        <f t="shared" si="68"/>
        <v>-0.78285923076922992</v>
      </c>
      <c r="AO66">
        <f t="shared" si="69"/>
        <v>-0.52061849077895994</v>
      </c>
      <c r="AP66">
        <v>-0.32069839130761502</v>
      </c>
      <c r="AQ66" t="s">
        <v>404</v>
      </c>
      <c r="AR66">
        <v>2.2814769230769198</v>
      </c>
      <c r="AS66">
        <v>2.01206</v>
      </c>
      <c r="AT66">
        <f t="shared" si="70"/>
        <v>-0.13390103827764577</v>
      </c>
      <c r="AU66">
        <v>0.5</v>
      </c>
      <c r="AV66">
        <f t="shared" si="71"/>
        <v>841.22579736770558</v>
      </c>
      <c r="AW66">
        <f t="shared" si="72"/>
        <v>24.130479692518442</v>
      </c>
      <c r="AX66">
        <f t="shared" si="73"/>
        <v>-56.320503846738113</v>
      </c>
      <c r="AY66">
        <f t="shared" si="74"/>
        <v>1</v>
      </c>
      <c r="AZ66">
        <f t="shared" si="75"/>
        <v>2.9066129641217221E-2</v>
      </c>
      <c r="BA66">
        <f t="shared" si="76"/>
        <v>-0.25265151138634029</v>
      </c>
      <c r="BB66" t="s">
        <v>253</v>
      </c>
      <c r="BC66">
        <v>0</v>
      </c>
      <c r="BD66">
        <f t="shared" si="77"/>
        <v>2.01206</v>
      </c>
      <c r="BE66">
        <f t="shared" si="78"/>
        <v>-0.13390103827764574</v>
      </c>
      <c r="BF66">
        <f t="shared" si="79"/>
        <v>-0.33806385539764972</v>
      </c>
      <c r="BG66">
        <f t="shared" si="80"/>
        <v>0.98144941181744416</v>
      </c>
      <c r="BH66">
        <f t="shared" si="81"/>
        <v>0.6493504579367354</v>
      </c>
      <c r="BI66">
        <f t="shared" si="82"/>
        <v>1000.03070967742</v>
      </c>
      <c r="BJ66">
        <f t="shared" si="83"/>
        <v>841.22579736770558</v>
      </c>
      <c r="BK66">
        <f t="shared" si="84"/>
        <v>0.84119996438815359</v>
      </c>
      <c r="BL66">
        <f t="shared" si="85"/>
        <v>0.19239992877630729</v>
      </c>
      <c r="BM66">
        <v>0.72208925085248299</v>
      </c>
      <c r="BN66">
        <v>0.5</v>
      </c>
      <c r="BO66" t="s">
        <v>254</v>
      </c>
      <c r="BP66">
        <v>1684930178.5999999</v>
      </c>
      <c r="BQ66">
        <v>399.991193548387</v>
      </c>
      <c r="BR66">
        <v>403.973419354839</v>
      </c>
      <c r="BS66">
        <v>16.898445161290301</v>
      </c>
      <c r="BT66">
        <v>15.6759516129032</v>
      </c>
      <c r="BU66">
        <v>500.00545161290302</v>
      </c>
      <c r="BV66">
        <v>95.492206451612901</v>
      </c>
      <c r="BW66">
        <v>0.19997974193548401</v>
      </c>
      <c r="BX66">
        <v>29.033535483870999</v>
      </c>
      <c r="BY66">
        <v>27.9985838709677</v>
      </c>
      <c r="BZ66">
        <v>999.9</v>
      </c>
      <c r="CA66">
        <v>10005.6451612903</v>
      </c>
      <c r="CB66">
        <v>0</v>
      </c>
      <c r="CC66">
        <v>70.383451612903201</v>
      </c>
      <c r="CD66">
        <v>1000.03070967742</v>
      </c>
      <c r="CE66">
        <v>0.95999674193548401</v>
      </c>
      <c r="CF66">
        <v>4.0002903225806401E-2</v>
      </c>
      <c r="CG66">
        <v>0</v>
      </c>
      <c r="CH66">
        <v>2.29474838709677</v>
      </c>
      <c r="CI66">
        <v>0</v>
      </c>
      <c r="CJ66">
        <v>1566.55419354839</v>
      </c>
      <c r="CK66">
        <v>9334.5967741935492</v>
      </c>
      <c r="CL66">
        <v>39.686999999999998</v>
      </c>
      <c r="CM66">
        <v>42.170999999999999</v>
      </c>
      <c r="CN66">
        <v>40.75</v>
      </c>
      <c r="CO66">
        <v>40.811999999999998</v>
      </c>
      <c r="CP66">
        <v>39.686999999999998</v>
      </c>
      <c r="CQ66">
        <v>960.02967741935504</v>
      </c>
      <c r="CR66">
        <v>40</v>
      </c>
      <c r="CS66">
        <v>0</v>
      </c>
      <c r="CT66">
        <v>59.400000095367403</v>
      </c>
      <c r="CU66">
        <v>2.2814769230769198</v>
      </c>
      <c r="CV66">
        <v>1.2410258957907601E-2</v>
      </c>
      <c r="CW66">
        <v>-1.3675213624196001</v>
      </c>
      <c r="CX66">
        <v>1566.5007692307699</v>
      </c>
      <c r="CY66">
        <v>15</v>
      </c>
      <c r="CZ66">
        <v>1684927056.2</v>
      </c>
      <c r="DA66" t="s">
        <v>255</v>
      </c>
      <c r="DB66">
        <v>3</v>
      </c>
      <c r="DC66">
        <v>-3.7240000000000002</v>
      </c>
      <c r="DD66">
        <v>0.39500000000000002</v>
      </c>
      <c r="DE66">
        <v>403</v>
      </c>
      <c r="DF66">
        <v>16</v>
      </c>
      <c r="DG66">
        <v>1.17</v>
      </c>
      <c r="DH66">
        <v>0.15</v>
      </c>
      <c r="DI66">
        <v>-3.9653184905660401</v>
      </c>
      <c r="DJ66">
        <v>-0.13561828737315901</v>
      </c>
      <c r="DK66">
        <v>0.109809353562422</v>
      </c>
      <c r="DL66">
        <v>1</v>
      </c>
      <c r="DM66">
        <v>2.3328159090909102</v>
      </c>
      <c r="DN66">
        <v>-0.31841920042785898</v>
      </c>
      <c r="DO66">
        <v>0.15377006734256601</v>
      </c>
      <c r="DP66">
        <v>1</v>
      </c>
      <c r="DQ66">
        <v>1.2204275471698101</v>
      </c>
      <c r="DR66">
        <v>2.3044025157234499E-2</v>
      </c>
      <c r="DS66">
        <v>4.2226495776138198E-3</v>
      </c>
      <c r="DT66">
        <v>1</v>
      </c>
      <c r="DU66">
        <v>3</v>
      </c>
      <c r="DV66">
        <v>3</v>
      </c>
      <c r="DW66" t="s">
        <v>260</v>
      </c>
      <c r="DX66">
        <v>100</v>
      </c>
      <c r="DY66">
        <v>100</v>
      </c>
      <c r="DZ66">
        <v>-3.7240000000000002</v>
      </c>
      <c r="EA66">
        <v>0.39500000000000002</v>
      </c>
      <c r="EB66">
        <v>2</v>
      </c>
      <c r="EC66">
        <v>515.35400000000004</v>
      </c>
      <c r="ED66">
        <v>420.63400000000001</v>
      </c>
      <c r="EE66">
        <v>28.435099999999998</v>
      </c>
      <c r="EF66">
        <v>29.947099999999999</v>
      </c>
      <c r="EG66">
        <v>30</v>
      </c>
      <c r="EH66">
        <v>30.129000000000001</v>
      </c>
      <c r="EI66">
        <v>30.167400000000001</v>
      </c>
      <c r="EJ66">
        <v>20.229800000000001</v>
      </c>
      <c r="EK66">
        <v>28.062200000000001</v>
      </c>
      <c r="EL66">
        <v>0</v>
      </c>
      <c r="EM66">
        <v>28.431899999999999</v>
      </c>
      <c r="EN66">
        <v>403.96</v>
      </c>
      <c r="EO66">
        <v>15.714399999999999</v>
      </c>
      <c r="EP66">
        <v>100.52</v>
      </c>
      <c r="EQ66">
        <v>90.379499999999993</v>
      </c>
    </row>
    <row r="67" spans="1:147" x14ac:dyDescent="0.3">
      <c r="A67">
        <v>51</v>
      </c>
      <c r="B67">
        <v>1684930246.5999999</v>
      </c>
      <c r="C67">
        <v>3121.3999998569502</v>
      </c>
      <c r="D67" t="s">
        <v>405</v>
      </c>
      <c r="E67" t="s">
        <v>406</v>
      </c>
      <c r="F67">
        <v>1684930238.5999999</v>
      </c>
      <c r="G67">
        <f t="shared" si="43"/>
        <v>8.8056360446161792E-3</v>
      </c>
      <c r="H67">
        <f t="shared" si="44"/>
        <v>24.072270800755476</v>
      </c>
      <c r="I67">
        <f t="shared" si="45"/>
        <v>400.00425806451602</v>
      </c>
      <c r="J67">
        <f t="shared" si="46"/>
        <v>286.0293352730211</v>
      </c>
      <c r="K67">
        <f t="shared" si="47"/>
        <v>27.370560838322238</v>
      </c>
      <c r="L67">
        <f t="shared" si="48"/>
        <v>38.276986066804504</v>
      </c>
      <c r="M67">
        <f t="shared" si="49"/>
        <v>0.40187846334947896</v>
      </c>
      <c r="N67">
        <f t="shared" si="50"/>
        <v>3.359944654692808</v>
      </c>
      <c r="O67">
        <f t="shared" si="51"/>
        <v>0.37695642538549118</v>
      </c>
      <c r="P67">
        <f t="shared" si="52"/>
        <v>0.23770800809379874</v>
      </c>
      <c r="Q67">
        <f t="shared" si="53"/>
        <v>161.8445104959155</v>
      </c>
      <c r="R67">
        <f t="shared" si="54"/>
        <v>27.889199709591239</v>
      </c>
      <c r="S67">
        <f t="shared" si="55"/>
        <v>27.9869709677419</v>
      </c>
      <c r="T67">
        <f t="shared" si="56"/>
        <v>3.7919582721118226</v>
      </c>
      <c r="U67">
        <f t="shared" si="57"/>
        <v>40.131007064119942</v>
      </c>
      <c r="V67">
        <f t="shared" si="58"/>
        <v>1.6198320863239626</v>
      </c>
      <c r="W67">
        <f t="shared" si="59"/>
        <v>4.036360422592562</v>
      </c>
      <c r="X67">
        <f t="shared" si="60"/>
        <v>2.1721261857878602</v>
      </c>
      <c r="Y67">
        <f t="shared" si="61"/>
        <v>-388.32854956757348</v>
      </c>
      <c r="Z67">
        <f t="shared" si="62"/>
        <v>194.83795854988077</v>
      </c>
      <c r="AA67">
        <f t="shared" si="63"/>
        <v>12.706415506258628</v>
      </c>
      <c r="AB67">
        <f t="shared" si="64"/>
        <v>-18.939665015518585</v>
      </c>
      <c r="AC67">
        <v>-3.9587321549945501E-2</v>
      </c>
      <c r="AD67">
        <v>4.4440236479655899E-2</v>
      </c>
      <c r="AE67">
        <v>3.3484961772116599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50135.950797913414</v>
      </c>
      <c r="AK67" t="s">
        <v>251</v>
      </c>
      <c r="AL67">
        <v>2.28656923076923</v>
      </c>
      <c r="AM67">
        <v>1.5037100000000001</v>
      </c>
      <c r="AN67">
        <f t="shared" si="68"/>
        <v>-0.78285923076922992</v>
      </c>
      <c r="AO67">
        <f t="shared" si="69"/>
        <v>-0.52061849077895994</v>
      </c>
      <c r="AP67">
        <v>-0.32069839130761502</v>
      </c>
      <c r="AQ67" t="s">
        <v>407</v>
      </c>
      <c r="AR67">
        <v>2.31540384615385</v>
      </c>
      <c r="AS67">
        <v>1.5376000000000001</v>
      </c>
      <c r="AT67">
        <f t="shared" si="70"/>
        <v>-0.5058557792363747</v>
      </c>
      <c r="AU67">
        <v>0.5</v>
      </c>
      <c r="AV67">
        <f t="shared" si="71"/>
        <v>841.18743739356341</v>
      </c>
      <c r="AW67">
        <f t="shared" si="72"/>
        <v>24.072270800755476</v>
      </c>
      <c r="AX67">
        <f t="shared" si="73"/>
        <v>-212.75976331328508</v>
      </c>
      <c r="AY67">
        <f t="shared" si="74"/>
        <v>1</v>
      </c>
      <c r="AZ67">
        <f t="shared" si="75"/>
        <v>2.8998256640214704E-2</v>
      </c>
      <c r="BA67">
        <f t="shared" si="76"/>
        <v>-2.2040842872008307E-2</v>
      </c>
      <c r="BB67" t="s">
        <v>253</v>
      </c>
      <c r="BC67">
        <v>0</v>
      </c>
      <c r="BD67">
        <f t="shared" si="77"/>
        <v>1.5376000000000001</v>
      </c>
      <c r="BE67">
        <f t="shared" si="78"/>
        <v>-0.50585577923637481</v>
      </c>
      <c r="BF67">
        <f t="shared" si="79"/>
        <v>-2.2537590359843304E-2</v>
      </c>
      <c r="BG67">
        <f t="shared" si="80"/>
        <v>1.0384990653821724</v>
      </c>
      <c r="BH67">
        <f t="shared" si="81"/>
        <v>4.3290030529115675E-2</v>
      </c>
      <c r="BI67">
        <f t="shared" si="82"/>
        <v>999.98503225806496</v>
      </c>
      <c r="BJ67">
        <f t="shared" si="83"/>
        <v>841.18743739356341</v>
      </c>
      <c r="BK67">
        <f t="shared" si="84"/>
        <v>0.84120002825850215</v>
      </c>
      <c r="BL67">
        <f t="shared" si="85"/>
        <v>0.19240005651700418</v>
      </c>
      <c r="BM67">
        <v>0.72208925085248299</v>
      </c>
      <c r="BN67">
        <v>0.5</v>
      </c>
      <c r="BO67" t="s">
        <v>254</v>
      </c>
      <c r="BP67">
        <v>1684930238.5999999</v>
      </c>
      <c r="BQ67">
        <v>400.00425806451602</v>
      </c>
      <c r="BR67">
        <v>403.98935483871003</v>
      </c>
      <c r="BS67">
        <v>16.927658064516098</v>
      </c>
      <c r="BT67">
        <v>15.677509677419399</v>
      </c>
      <c r="BU67">
        <v>500.00635483871002</v>
      </c>
      <c r="BV67">
        <v>95.491393548387094</v>
      </c>
      <c r="BW67">
        <v>0.20005296774193501</v>
      </c>
      <c r="BX67">
        <v>29.0625838709677</v>
      </c>
      <c r="BY67">
        <v>27.9869709677419</v>
      </c>
      <c r="BZ67">
        <v>999.9</v>
      </c>
      <c r="CA67">
        <v>9997.4193548387102</v>
      </c>
      <c r="CB67">
        <v>0</v>
      </c>
      <c r="CC67">
        <v>70.369299999999996</v>
      </c>
      <c r="CD67">
        <v>999.98503225806496</v>
      </c>
      <c r="CE67">
        <v>0.95999577419354798</v>
      </c>
      <c r="CF67">
        <v>4.0003890322580601E-2</v>
      </c>
      <c r="CG67">
        <v>0</v>
      </c>
      <c r="CH67">
        <v>2.32167096774194</v>
      </c>
      <c r="CI67">
        <v>0</v>
      </c>
      <c r="CJ67">
        <v>1562.66258064516</v>
      </c>
      <c r="CK67">
        <v>9334.1690322580598</v>
      </c>
      <c r="CL67">
        <v>39.811999999999998</v>
      </c>
      <c r="CM67">
        <v>42.256</v>
      </c>
      <c r="CN67">
        <v>40.875</v>
      </c>
      <c r="CO67">
        <v>40.883000000000003</v>
      </c>
      <c r="CP67">
        <v>39.811999999999998</v>
      </c>
      <c r="CQ67">
        <v>959.984193548387</v>
      </c>
      <c r="CR67">
        <v>40.000322580645197</v>
      </c>
      <c r="CS67">
        <v>0</v>
      </c>
      <c r="CT67">
        <v>59.200000047683702</v>
      </c>
      <c r="CU67">
        <v>2.31540384615385</v>
      </c>
      <c r="CV67">
        <v>0.94732649662601798</v>
      </c>
      <c r="CW67">
        <v>-1.3384615357754099</v>
      </c>
      <c r="CX67">
        <v>1562.66115384615</v>
      </c>
      <c r="CY67">
        <v>15</v>
      </c>
      <c r="CZ67">
        <v>1684927056.2</v>
      </c>
      <c r="DA67" t="s">
        <v>255</v>
      </c>
      <c r="DB67">
        <v>3</v>
      </c>
      <c r="DC67">
        <v>-3.7240000000000002</v>
      </c>
      <c r="DD67">
        <v>0.39500000000000002</v>
      </c>
      <c r="DE67">
        <v>403</v>
      </c>
      <c r="DF67">
        <v>16</v>
      </c>
      <c r="DG67">
        <v>1.17</v>
      </c>
      <c r="DH67">
        <v>0.15</v>
      </c>
      <c r="DI67">
        <v>-3.9835137735849102</v>
      </c>
      <c r="DJ67">
        <v>9.0180454765034404E-2</v>
      </c>
      <c r="DK67">
        <v>0.101313924525414</v>
      </c>
      <c r="DL67">
        <v>1</v>
      </c>
      <c r="DM67">
        <v>2.3355999999999999</v>
      </c>
      <c r="DN67">
        <v>-6.4483914961884298E-2</v>
      </c>
      <c r="DO67">
        <v>0.192193952700249</v>
      </c>
      <c r="DP67">
        <v>1</v>
      </c>
      <c r="DQ67">
        <v>1.24872528301887</v>
      </c>
      <c r="DR67">
        <v>1.5238993710695699E-2</v>
      </c>
      <c r="DS67">
        <v>3.4882295902961E-3</v>
      </c>
      <c r="DT67">
        <v>1</v>
      </c>
      <c r="DU67">
        <v>3</v>
      </c>
      <c r="DV67">
        <v>3</v>
      </c>
      <c r="DW67" t="s">
        <v>260</v>
      </c>
      <c r="DX67">
        <v>100</v>
      </c>
      <c r="DY67">
        <v>100</v>
      </c>
      <c r="DZ67">
        <v>-3.7240000000000002</v>
      </c>
      <c r="EA67">
        <v>0.39500000000000002</v>
      </c>
      <c r="EB67">
        <v>2</v>
      </c>
      <c r="EC67">
        <v>515.92700000000002</v>
      </c>
      <c r="ED67">
        <v>420.45299999999997</v>
      </c>
      <c r="EE67">
        <v>28.418299999999999</v>
      </c>
      <c r="EF67">
        <v>29.9419</v>
      </c>
      <c r="EG67">
        <v>30.0001</v>
      </c>
      <c r="EH67">
        <v>30.121200000000002</v>
      </c>
      <c r="EI67">
        <v>30.159600000000001</v>
      </c>
      <c r="EJ67">
        <v>20.230599999999999</v>
      </c>
      <c r="EK67">
        <v>28.062200000000001</v>
      </c>
      <c r="EL67">
        <v>0</v>
      </c>
      <c r="EM67">
        <v>28.417899999999999</v>
      </c>
      <c r="EN67">
        <v>403.82299999999998</v>
      </c>
      <c r="EO67">
        <v>15.667</v>
      </c>
      <c r="EP67">
        <v>100.521</v>
      </c>
      <c r="EQ67">
        <v>90.378399999999999</v>
      </c>
    </row>
    <row r="68" spans="1:147" x14ac:dyDescent="0.3">
      <c r="A68">
        <v>52</v>
      </c>
      <c r="B68">
        <v>1684930306.5999999</v>
      </c>
      <c r="C68">
        <v>3181.3999998569502</v>
      </c>
      <c r="D68" t="s">
        <v>408</v>
      </c>
      <c r="E68" t="s">
        <v>409</v>
      </c>
      <c r="F68">
        <v>1684930298.5999999</v>
      </c>
      <c r="G68">
        <f t="shared" si="43"/>
        <v>8.9467257592410615E-3</v>
      </c>
      <c r="H68">
        <f t="shared" si="44"/>
        <v>24.763123914794143</v>
      </c>
      <c r="I68">
        <f t="shared" si="45"/>
        <v>399.93445161290299</v>
      </c>
      <c r="J68">
        <f t="shared" si="46"/>
        <v>284.9257131634277</v>
      </c>
      <c r="K68">
        <f t="shared" si="47"/>
        <v>27.27674143260348</v>
      </c>
      <c r="L68">
        <f t="shared" si="48"/>
        <v>38.286852055286744</v>
      </c>
      <c r="M68">
        <f t="shared" si="49"/>
        <v>0.40943688573883691</v>
      </c>
      <c r="N68">
        <f t="shared" si="50"/>
        <v>3.3644303315690185</v>
      </c>
      <c r="O68">
        <f t="shared" si="51"/>
        <v>0.38363302269234051</v>
      </c>
      <c r="P68">
        <f t="shared" si="52"/>
        <v>0.24195337092459296</v>
      </c>
      <c r="Q68">
        <f t="shared" si="53"/>
        <v>161.84548097030398</v>
      </c>
      <c r="R68">
        <f t="shared" si="54"/>
        <v>27.882592185354142</v>
      </c>
      <c r="S68">
        <f t="shared" si="55"/>
        <v>27.9877741935484</v>
      </c>
      <c r="T68">
        <f t="shared" si="56"/>
        <v>3.7921358525494573</v>
      </c>
      <c r="U68">
        <f t="shared" si="57"/>
        <v>40.145712949833317</v>
      </c>
      <c r="V68">
        <f t="shared" si="58"/>
        <v>1.6226854700681526</v>
      </c>
      <c r="W68">
        <f t="shared" si="59"/>
        <v>4.0419894201303253</v>
      </c>
      <c r="X68">
        <f t="shared" si="60"/>
        <v>2.1694503824813047</v>
      </c>
      <c r="Y68">
        <f t="shared" si="61"/>
        <v>-394.55060598253084</v>
      </c>
      <c r="Z68">
        <f t="shared" si="62"/>
        <v>199.32313356825171</v>
      </c>
      <c r="AA68">
        <f t="shared" si="63"/>
        <v>12.983196436331609</v>
      </c>
      <c r="AB68">
        <f t="shared" si="64"/>
        <v>-20.398795007643542</v>
      </c>
      <c r="AC68">
        <v>-3.9653711540859497E-2</v>
      </c>
      <c r="AD68">
        <v>4.4514765060539599E-2</v>
      </c>
      <c r="AE68">
        <v>3.3529626543975102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50213.471964702585</v>
      </c>
      <c r="AK68" t="s">
        <v>251</v>
      </c>
      <c r="AL68">
        <v>2.28656923076923</v>
      </c>
      <c r="AM68">
        <v>1.5037100000000001</v>
      </c>
      <c r="AN68">
        <f t="shared" si="68"/>
        <v>-0.78285923076922992</v>
      </c>
      <c r="AO68">
        <f t="shared" si="69"/>
        <v>-0.52061849077895994</v>
      </c>
      <c r="AP68">
        <v>-0.32069839130761502</v>
      </c>
      <c r="AQ68" t="s">
        <v>410</v>
      </c>
      <c r="AR68">
        <v>2.39825</v>
      </c>
      <c r="AS68">
        <v>1.3740000000000001</v>
      </c>
      <c r="AT68">
        <f t="shared" si="70"/>
        <v>-0.74545123726346429</v>
      </c>
      <c r="AU68">
        <v>0.5</v>
      </c>
      <c r="AV68">
        <f t="shared" si="71"/>
        <v>841.19263037419955</v>
      </c>
      <c r="AW68">
        <f t="shared" si="72"/>
        <v>24.763123914794143</v>
      </c>
      <c r="AX68">
        <f t="shared" si="73"/>
        <v>-313.5340435446775</v>
      </c>
      <c r="AY68">
        <f t="shared" si="74"/>
        <v>1</v>
      </c>
      <c r="AZ68">
        <f t="shared" si="75"/>
        <v>2.9819355757959232E-2</v>
      </c>
      <c r="BA68">
        <f t="shared" si="76"/>
        <v>9.4403202328966512E-2</v>
      </c>
      <c r="BB68" t="s">
        <v>253</v>
      </c>
      <c r="BC68">
        <v>0</v>
      </c>
      <c r="BD68">
        <f t="shared" si="77"/>
        <v>1.3740000000000001</v>
      </c>
      <c r="BE68">
        <f t="shared" si="78"/>
        <v>-0.74545123726346418</v>
      </c>
      <c r="BF68">
        <f t="shared" si="79"/>
        <v>8.6259983640462584E-2</v>
      </c>
      <c r="BG68">
        <f t="shared" si="80"/>
        <v>1.1223805991537006</v>
      </c>
      <c r="BH68">
        <f t="shared" si="81"/>
        <v>-0.16568751430898784</v>
      </c>
      <c r="BI68">
        <f t="shared" si="82"/>
        <v>999.99122580645098</v>
      </c>
      <c r="BJ68">
        <f t="shared" si="83"/>
        <v>841.19263037419955</v>
      </c>
      <c r="BK68">
        <f t="shared" si="84"/>
        <v>0.84120001122591148</v>
      </c>
      <c r="BL68">
        <f t="shared" si="85"/>
        <v>0.19240002245182294</v>
      </c>
      <c r="BM68">
        <v>0.72208925085248299</v>
      </c>
      <c r="BN68">
        <v>0.5</v>
      </c>
      <c r="BO68" t="s">
        <v>254</v>
      </c>
      <c r="BP68">
        <v>1684930298.5999999</v>
      </c>
      <c r="BQ68">
        <v>399.93445161290299</v>
      </c>
      <c r="BR68">
        <v>404.027290322581</v>
      </c>
      <c r="BS68">
        <v>16.950148387096799</v>
      </c>
      <c r="BT68">
        <v>15.680025806451599</v>
      </c>
      <c r="BU68">
        <v>500.01716129032297</v>
      </c>
      <c r="BV68">
        <v>95.5328612903226</v>
      </c>
      <c r="BW68">
        <v>0.19995667741935499</v>
      </c>
      <c r="BX68">
        <v>29.086680645161302</v>
      </c>
      <c r="BY68">
        <v>27.9877741935484</v>
      </c>
      <c r="BZ68">
        <v>999.9</v>
      </c>
      <c r="CA68">
        <v>10009.8387096774</v>
      </c>
      <c r="CB68">
        <v>0</v>
      </c>
      <c r="CC68">
        <v>70.369299999999996</v>
      </c>
      <c r="CD68">
        <v>999.99122580645098</v>
      </c>
      <c r="CE68">
        <v>0.95999803225806402</v>
      </c>
      <c r="CF68">
        <v>4.0001587096774198E-2</v>
      </c>
      <c r="CG68">
        <v>0</v>
      </c>
      <c r="CH68">
        <v>2.4085612903225799</v>
      </c>
      <c r="CI68">
        <v>0</v>
      </c>
      <c r="CJ68">
        <v>1558.4709677419401</v>
      </c>
      <c r="CK68">
        <v>9334.2338709677406</v>
      </c>
      <c r="CL68">
        <v>39.936999999999998</v>
      </c>
      <c r="CM68">
        <v>42.375</v>
      </c>
      <c r="CN68">
        <v>40.995935483871001</v>
      </c>
      <c r="CO68">
        <v>41</v>
      </c>
      <c r="CP68">
        <v>39.912999999999997</v>
      </c>
      <c r="CQ68">
        <v>959.99064516128999</v>
      </c>
      <c r="CR68">
        <v>40</v>
      </c>
      <c r="CS68">
        <v>0</v>
      </c>
      <c r="CT68">
        <v>59.599999904632597</v>
      </c>
      <c r="CU68">
        <v>2.39825</v>
      </c>
      <c r="CV68">
        <v>-0.48023589935449501</v>
      </c>
      <c r="CW68">
        <v>-1.6300854486675</v>
      </c>
      <c r="CX68">
        <v>1558.5107692307699</v>
      </c>
      <c r="CY68">
        <v>15</v>
      </c>
      <c r="CZ68">
        <v>1684927056.2</v>
      </c>
      <c r="DA68" t="s">
        <v>255</v>
      </c>
      <c r="DB68">
        <v>3</v>
      </c>
      <c r="DC68">
        <v>-3.7240000000000002</v>
      </c>
      <c r="DD68">
        <v>0.39500000000000002</v>
      </c>
      <c r="DE68">
        <v>403</v>
      </c>
      <c r="DF68">
        <v>16</v>
      </c>
      <c r="DG68">
        <v>1.17</v>
      </c>
      <c r="DH68">
        <v>0.15</v>
      </c>
      <c r="DI68">
        <v>-4.0490909433962301</v>
      </c>
      <c r="DJ68">
        <v>-0.50085989356548</v>
      </c>
      <c r="DK68">
        <v>0.24371578737556401</v>
      </c>
      <c r="DL68">
        <v>0</v>
      </c>
      <c r="DM68">
        <v>2.3638499999999998</v>
      </c>
      <c r="DN68">
        <v>0.43264482163446499</v>
      </c>
      <c r="DO68">
        <v>0.21765947392867899</v>
      </c>
      <c r="DP68">
        <v>1</v>
      </c>
      <c r="DQ68">
        <v>1.2693528301886801</v>
      </c>
      <c r="DR68">
        <v>6.9023705853893703E-3</v>
      </c>
      <c r="DS68">
        <v>3.85821513986761E-3</v>
      </c>
      <c r="DT68">
        <v>1</v>
      </c>
      <c r="DU68">
        <v>2</v>
      </c>
      <c r="DV68">
        <v>3</v>
      </c>
      <c r="DW68" t="s">
        <v>256</v>
      </c>
      <c r="DX68">
        <v>100</v>
      </c>
      <c r="DY68">
        <v>100</v>
      </c>
      <c r="DZ68">
        <v>-3.7240000000000002</v>
      </c>
      <c r="EA68">
        <v>0.39500000000000002</v>
      </c>
      <c r="EB68">
        <v>2</v>
      </c>
      <c r="EC68">
        <v>516.26700000000005</v>
      </c>
      <c r="ED68">
        <v>420.39800000000002</v>
      </c>
      <c r="EE68">
        <v>28.411899999999999</v>
      </c>
      <c r="EF68">
        <v>29.939299999999999</v>
      </c>
      <c r="EG68">
        <v>30.0001</v>
      </c>
      <c r="EH68">
        <v>30.116099999999999</v>
      </c>
      <c r="EI68">
        <v>30.151900000000001</v>
      </c>
      <c r="EJ68">
        <v>20.239899999999999</v>
      </c>
      <c r="EK68">
        <v>28.062200000000001</v>
      </c>
      <c r="EL68">
        <v>0</v>
      </c>
      <c r="EM68">
        <v>28.417999999999999</v>
      </c>
      <c r="EN68">
        <v>404.09699999999998</v>
      </c>
      <c r="EO68">
        <v>15.6487</v>
      </c>
      <c r="EP68">
        <v>100.523</v>
      </c>
      <c r="EQ68">
        <v>90.380300000000005</v>
      </c>
    </row>
    <row r="69" spans="1:147" x14ac:dyDescent="0.3">
      <c r="A69">
        <v>53</v>
      </c>
      <c r="B69">
        <v>1684930366.5999999</v>
      </c>
      <c r="C69">
        <v>3241.3999998569502</v>
      </c>
      <c r="D69" t="s">
        <v>411</v>
      </c>
      <c r="E69" t="s">
        <v>412</v>
      </c>
      <c r="F69">
        <v>1684930358.5999999</v>
      </c>
      <c r="G69">
        <f t="shared" si="43"/>
        <v>9.1661657375461791E-3</v>
      </c>
      <c r="H69">
        <f t="shared" si="44"/>
        <v>23.934217668067337</v>
      </c>
      <c r="I69">
        <f t="shared" si="45"/>
        <v>400.02248387096802</v>
      </c>
      <c r="J69">
        <f t="shared" si="46"/>
        <v>290.5504629124157</v>
      </c>
      <c r="K69">
        <f t="shared" si="47"/>
        <v>27.802643732580222</v>
      </c>
      <c r="L69">
        <f t="shared" si="48"/>
        <v>38.277972413483617</v>
      </c>
      <c r="M69">
        <f t="shared" si="49"/>
        <v>0.41945426144337816</v>
      </c>
      <c r="N69">
        <f t="shared" si="50"/>
        <v>3.3643830684438538</v>
      </c>
      <c r="O69">
        <f t="shared" si="51"/>
        <v>0.39241667122574303</v>
      </c>
      <c r="P69">
        <f t="shared" si="52"/>
        <v>0.24754426266021468</v>
      </c>
      <c r="Q69">
        <f t="shared" si="53"/>
        <v>161.84602262979109</v>
      </c>
      <c r="R69">
        <f t="shared" si="54"/>
        <v>27.848016953602311</v>
      </c>
      <c r="S69">
        <f t="shared" si="55"/>
        <v>27.972835483870998</v>
      </c>
      <c r="T69">
        <f t="shared" si="56"/>
        <v>3.7888343287809705</v>
      </c>
      <c r="U69">
        <f t="shared" si="57"/>
        <v>39.964948228221424</v>
      </c>
      <c r="V69">
        <f t="shared" si="58"/>
        <v>1.6168274729668168</v>
      </c>
      <c r="W69">
        <f t="shared" si="59"/>
        <v>4.0456138307345206</v>
      </c>
      <c r="X69">
        <f t="shared" si="60"/>
        <v>2.1720068558141534</v>
      </c>
      <c r="Y69">
        <f t="shared" si="61"/>
        <v>-404.22790902578652</v>
      </c>
      <c r="Z69">
        <f t="shared" si="62"/>
        <v>204.84132553296223</v>
      </c>
      <c r="AA69">
        <f t="shared" si="63"/>
        <v>13.342858917686383</v>
      </c>
      <c r="AB69">
        <f t="shared" si="64"/>
        <v>-24.197701945346807</v>
      </c>
      <c r="AC69">
        <v>-3.9653011837216097E-2</v>
      </c>
      <c r="AD69">
        <v>4.4513979581902501E-2</v>
      </c>
      <c r="AE69">
        <v>3.3529155936235302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50209.110724230872</v>
      </c>
      <c r="AK69" t="s">
        <v>251</v>
      </c>
      <c r="AL69">
        <v>2.28656923076923</v>
      </c>
      <c r="AM69">
        <v>1.5037100000000001</v>
      </c>
      <c r="AN69">
        <f t="shared" si="68"/>
        <v>-0.78285923076922992</v>
      </c>
      <c r="AO69">
        <f t="shared" si="69"/>
        <v>-0.52061849077895994</v>
      </c>
      <c r="AP69">
        <v>-0.32069839130761502</v>
      </c>
      <c r="AQ69" t="s">
        <v>413</v>
      </c>
      <c r="AR69">
        <v>2.2983846153846201</v>
      </c>
      <c r="AS69">
        <v>1.7692000000000001</v>
      </c>
      <c r="AT69">
        <f t="shared" si="70"/>
        <v>-0.29910954973130233</v>
      </c>
      <c r="AU69">
        <v>0.5</v>
      </c>
      <c r="AV69">
        <f t="shared" si="71"/>
        <v>841.19547611613746</v>
      </c>
      <c r="AW69">
        <f t="shared" si="72"/>
        <v>23.934217668067337</v>
      </c>
      <c r="AX69">
        <f t="shared" si="73"/>
        <v>-125.80480004855318</v>
      </c>
      <c r="AY69">
        <f t="shared" si="74"/>
        <v>1</v>
      </c>
      <c r="AZ69">
        <f t="shared" si="75"/>
        <v>2.883386412319015E-2</v>
      </c>
      <c r="BA69">
        <f t="shared" si="76"/>
        <v>-0.15006217499434771</v>
      </c>
      <c r="BB69" t="s">
        <v>253</v>
      </c>
      <c r="BC69">
        <v>0</v>
      </c>
      <c r="BD69">
        <f t="shared" si="77"/>
        <v>1.7692000000000001</v>
      </c>
      <c r="BE69">
        <f t="shared" si="78"/>
        <v>-0.29910954973130227</v>
      </c>
      <c r="BF69">
        <f t="shared" si="79"/>
        <v>-0.17655664988594874</v>
      </c>
      <c r="BG69">
        <f t="shared" si="80"/>
        <v>1.0228374319783626</v>
      </c>
      <c r="BH69">
        <f t="shared" si="81"/>
        <v>0.33912865757376598</v>
      </c>
      <c r="BI69">
        <f t="shared" si="82"/>
        <v>999.99461290322597</v>
      </c>
      <c r="BJ69">
        <f t="shared" si="83"/>
        <v>841.19547611613746</v>
      </c>
      <c r="BK69">
        <f t="shared" si="84"/>
        <v>0.84120000774198544</v>
      </c>
      <c r="BL69">
        <f t="shared" si="85"/>
        <v>0.19240001548397087</v>
      </c>
      <c r="BM69">
        <v>0.72208925085248299</v>
      </c>
      <c r="BN69">
        <v>0.5</v>
      </c>
      <c r="BO69" t="s">
        <v>254</v>
      </c>
      <c r="BP69">
        <v>1684930358.5999999</v>
      </c>
      <c r="BQ69">
        <v>400.02248387096802</v>
      </c>
      <c r="BR69">
        <v>404.00848387096801</v>
      </c>
      <c r="BS69">
        <v>16.896593548387099</v>
      </c>
      <c r="BT69">
        <v>15.595222580645199</v>
      </c>
      <c r="BU69">
        <v>500.00767741935499</v>
      </c>
      <c r="BV69">
        <v>95.489632258064503</v>
      </c>
      <c r="BW69">
        <v>0.19992009677419401</v>
      </c>
      <c r="BX69">
        <v>29.102180645161301</v>
      </c>
      <c r="BY69">
        <v>27.972835483870998</v>
      </c>
      <c r="BZ69">
        <v>999.9</v>
      </c>
      <c r="CA69">
        <v>10014.1935483871</v>
      </c>
      <c r="CB69">
        <v>0</v>
      </c>
      <c r="CC69">
        <v>70.369299999999996</v>
      </c>
      <c r="CD69">
        <v>999.99461290322597</v>
      </c>
      <c r="CE69">
        <v>0.95999935483871002</v>
      </c>
      <c r="CF69">
        <v>4.0000270967741898E-2</v>
      </c>
      <c r="CG69">
        <v>0</v>
      </c>
      <c r="CH69">
        <v>2.2967580645161298</v>
      </c>
      <c r="CI69">
        <v>0</v>
      </c>
      <c r="CJ69">
        <v>1553.76677419355</v>
      </c>
      <c r="CK69">
        <v>9334.2703225806508</v>
      </c>
      <c r="CL69">
        <v>40</v>
      </c>
      <c r="CM69">
        <v>42.465451612903202</v>
      </c>
      <c r="CN69">
        <v>41.090451612903202</v>
      </c>
      <c r="CO69">
        <v>41.082322580645098</v>
      </c>
      <c r="CP69">
        <v>40</v>
      </c>
      <c r="CQ69">
        <v>959.99354838709701</v>
      </c>
      <c r="CR69">
        <v>40</v>
      </c>
      <c r="CS69">
        <v>0</v>
      </c>
      <c r="CT69">
        <v>59.400000095367403</v>
      </c>
      <c r="CU69">
        <v>2.2983846153846201</v>
      </c>
      <c r="CV69">
        <v>0.56991453114445001</v>
      </c>
      <c r="CW69">
        <v>0.89709400665737304</v>
      </c>
      <c r="CX69">
        <v>1553.7453846153801</v>
      </c>
      <c r="CY69">
        <v>15</v>
      </c>
      <c r="CZ69">
        <v>1684927056.2</v>
      </c>
      <c r="DA69" t="s">
        <v>255</v>
      </c>
      <c r="DB69">
        <v>3</v>
      </c>
      <c r="DC69">
        <v>-3.7240000000000002</v>
      </c>
      <c r="DD69">
        <v>0.39500000000000002</v>
      </c>
      <c r="DE69">
        <v>403</v>
      </c>
      <c r="DF69">
        <v>16</v>
      </c>
      <c r="DG69">
        <v>1.17</v>
      </c>
      <c r="DH69">
        <v>0.15</v>
      </c>
      <c r="DI69">
        <v>-4.0081694339622604</v>
      </c>
      <c r="DJ69">
        <v>7.4130043541333193E-2</v>
      </c>
      <c r="DK69">
        <v>9.8081404184735294E-2</v>
      </c>
      <c r="DL69">
        <v>1</v>
      </c>
      <c r="DM69">
        <v>2.3408863636363599</v>
      </c>
      <c r="DN69">
        <v>-0.15250028988981501</v>
      </c>
      <c r="DO69">
        <v>0.20903885088108801</v>
      </c>
      <c r="DP69">
        <v>1</v>
      </c>
      <c r="DQ69">
        <v>1.30448358490566</v>
      </c>
      <c r="DR69">
        <v>-3.1376584421871599E-2</v>
      </c>
      <c r="DS69">
        <v>5.0072679608216004E-3</v>
      </c>
      <c r="DT69">
        <v>1</v>
      </c>
      <c r="DU69">
        <v>3</v>
      </c>
      <c r="DV69">
        <v>3</v>
      </c>
      <c r="DW69" t="s">
        <v>260</v>
      </c>
      <c r="DX69">
        <v>100</v>
      </c>
      <c r="DY69">
        <v>100</v>
      </c>
      <c r="DZ69">
        <v>-3.7240000000000002</v>
      </c>
      <c r="EA69">
        <v>0.39500000000000002</v>
      </c>
      <c r="EB69">
        <v>2</v>
      </c>
      <c r="EC69">
        <v>515.35699999999997</v>
      </c>
      <c r="ED69">
        <v>419.88099999999997</v>
      </c>
      <c r="EE69">
        <v>28.439499999999999</v>
      </c>
      <c r="EF69">
        <v>29.939800000000002</v>
      </c>
      <c r="EG69">
        <v>30.0001</v>
      </c>
      <c r="EH69">
        <v>30.113499999999998</v>
      </c>
      <c r="EI69">
        <v>30.1493</v>
      </c>
      <c r="EJ69">
        <v>20.232299999999999</v>
      </c>
      <c r="EK69">
        <v>28.609400000000001</v>
      </c>
      <c r="EL69">
        <v>0</v>
      </c>
      <c r="EM69">
        <v>28.4435</v>
      </c>
      <c r="EN69">
        <v>404.07400000000001</v>
      </c>
      <c r="EO69">
        <v>15.5908</v>
      </c>
      <c r="EP69">
        <v>100.523</v>
      </c>
      <c r="EQ69">
        <v>90.381500000000003</v>
      </c>
    </row>
    <row r="70" spans="1:147" x14ac:dyDescent="0.3">
      <c r="A70">
        <v>54</v>
      </c>
      <c r="B70">
        <v>1684930426.5999999</v>
      </c>
      <c r="C70">
        <v>3301.3999998569502</v>
      </c>
      <c r="D70" t="s">
        <v>414</v>
      </c>
      <c r="E70" t="s">
        <v>415</v>
      </c>
      <c r="F70">
        <v>1684930418.5999999</v>
      </c>
      <c r="G70">
        <f t="shared" si="43"/>
        <v>9.1985718160167464E-3</v>
      </c>
      <c r="H70">
        <f t="shared" si="44"/>
        <v>24.006195289615043</v>
      </c>
      <c r="I70">
        <f t="shared" si="45"/>
        <v>400.00599999999997</v>
      </c>
      <c r="J70">
        <f t="shared" si="46"/>
        <v>290.49563902089835</v>
      </c>
      <c r="K70">
        <f t="shared" si="47"/>
        <v>27.796877428107241</v>
      </c>
      <c r="L70">
        <f t="shared" si="48"/>
        <v>38.275678733020726</v>
      </c>
      <c r="M70">
        <f t="shared" si="49"/>
        <v>0.42070107043894306</v>
      </c>
      <c r="N70">
        <f t="shared" si="50"/>
        <v>3.3582876156944139</v>
      </c>
      <c r="O70">
        <f t="shared" si="51"/>
        <v>0.39346216456299443</v>
      </c>
      <c r="P70">
        <f t="shared" si="52"/>
        <v>0.24821404572493197</v>
      </c>
      <c r="Q70">
        <f t="shared" si="53"/>
        <v>161.85002862706037</v>
      </c>
      <c r="R70">
        <f t="shared" si="54"/>
        <v>27.864782304420238</v>
      </c>
      <c r="S70">
        <f t="shared" si="55"/>
        <v>27.986164516129001</v>
      </c>
      <c r="T70">
        <f t="shared" si="56"/>
        <v>3.7917799857987626</v>
      </c>
      <c r="U70">
        <f t="shared" si="57"/>
        <v>39.932638965338782</v>
      </c>
      <c r="V70">
        <f t="shared" si="58"/>
        <v>1.6179757167106743</v>
      </c>
      <c r="W70">
        <f t="shared" si="59"/>
        <v>4.0517625647407485</v>
      </c>
      <c r="X70">
        <f t="shared" si="60"/>
        <v>2.1738042690880883</v>
      </c>
      <c r="Y70">
        <f t="shared" si="61"/>
        <v>-405.6570170863385</v>
      </c>
      <c r="Z70">
        <f t="shared" si="62"/>
        <v>206.81278161942805</v>
      </c>
      <c r="AA70">
        <f t="shared" si="63"/>
        <v>13.498385286078006</v>
      </c>
      <c r="AB70">
        <f t="shared" si="64"/>
        <v>-23.49582155377206</v>
      </c>
      <c r="AC70">
        <v>-3.95628057884908E-2</v>
      </c>
      <c r="AD70">
        <v>4.44127153897243E-2</v>
      </c>
      <c r="AE70">
        <v>3.3468462280625402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50095.165173732086</v>
      </c>
      <c r="AK70" t="s">
        <v>251</v>
      </c>
      <c r="AL70">
        <v>2.28656923076923</v>
      </c>
      <c r="AM70">
        <v>1.5037100000000001</v>
      </c>
      <c r="AN70">
        <f t="shared" si="68"/>
        <v>-0.78285923076922992</v>
      </c>
      <c r="AO70">
        <f t="shared" si="69"/>
        <v>-0.52061849077895994</v>
      </c>
      <c r="AP70">
        <v>-0.32069839130761502</v>
      </c>
      <c r="AQ70" t="s">
        <v>416</v>
      </c>
      <c r="AR70">
        <v>2.3674153846153798</v>
      </c>
      <c r="AS70">
        <v>1.5855999999999999</v>
      </c>
      <c r="AT70">
        <f t="shared" si="70"/>
        <v>-0.49307226577660179</v>
      </c>
      <c r="AU70">
        <v>0.5</v>
      </c>
      <c r="AV70">
        <f t="shared" si="71"/>
        <v>841.2163142322546</v>
      </c>
      <c r="AW70">
        <f t="shared" si="72"/>
        <v>24.006195289615043</v>
      </c>
      <c r="AX70">
        <f t="shared" si="73"/>
        <v>-207.39021703336979</v>
      </c>
      <c r="AY70">
        <f t="shared" si="74"/>
        <v>1</v>
      </c>
      <c r="AZ70">
        <f t="shared" si="75"/>
        <v>2.8918713616633635E-2</v>
      </c>
      <c r="BA70">
        <f t="shared" si="76"/>
        <v>-5.1646064581230958E-2</v>
      </c>
      <c r="BB70" t="s">
        <v>253</v>
      </c>
      <c r="BC70">
        <v>0</v>
      </c>
      <c r="BD70">
        <f t="shared" si="77"/>
        <v>1.5855999999999999</v>
      </c>
      <c r="BE70">
        <f t="shared" si="78"/>
        <v>-0.4930722657766019</v>
      </c>
      <c r="BF70">
        <f t="shared" si="79"/>
        <v>-5.4458638966289906E-2</v>
      </c>
      <c r="BG70">
        <f t="shared" si="80"/>
        <v>1.1153348111406127</v>
      </c>
      <c r="BH70">
        <f t="shared" si="81"/>
        <v>0.10460373561608959</v>
      </c>
      <c r="BI70">
        <f t="shared" si="82"/>
        <v>1000.0193870967699</v>
      </c>
      <c r="BJ70">
        <f t="shared" si="83"/>
        <v>841.2163142322546</v>
      </c>
      <c r="BK70">
        <f t="shared" si="84"/>
        <v>0.84120000580633914</v>
      </c>
      <c r="BL70">
        <f t="shared" si="85"/>
        <v>0.19240001161267847</v>
      </c>
      <c r="BM70">
        <v>0.72208925085248299</v>
      </c>
      <c r="BN70">
        <v>0.5</v>
      </c>
      <c r="BO70" t="s">
        <v>254</v>
      </c>
      <c r="BP70">
        <v>1684930418.5999999</v>
      </c>
      <c r="BQ70">
        <v>400.00599999999997</v>
      </c>
      <c r="BR70">
        <v>404.00419354838698</v>
      </c>
      <c r="BS70">
        <v>16.908909677419398</v>
      </c>
      <c r="BT70">
        <v>15.6029709677419</v>
      </c>
      <c r="BU70">
        <v>500.014096774194</v>
      </c>
      <c r="BV70">
        <v>95.487716129032293</v>
      </c>
      <c r="BW70">
        <v>0.200045387096774</v>
      </c>
      <c r="BX70">
        <v>29.1284483870968</v>
      </c>
      <c r="BY70">
        <v>27.986164516129001</v>
      </c>
      <c r="BZ70">
        <v>999.9</v>
      </c>
      <c r="CA70">
        <v>9991.6129032258104</v>
      </c>
      <c r="CB70">
        <v>0</v>
      </c>
      <c r="CC70">
        <v>70.369299999999996</v>
      </c>
      <c r="CD70">
        <v>1000.0193870967699</v>
      </c>
      <c r="CE70">
        <v>0.96000041935483904</v>
      </c>
      <c r="CF70">
        <v>3.9999283870967697E-2</v>
      </c>
      <c r="CG70">
        <v>0</v>
      </c>
      <c r="CH70">
        <v>2.3708838709677398</v>
      </c>
      <c r="CI70">
        <v>0</v>
      </c>
      <c r="CJ70">
        <v>1549.40290322581</v>
      </c>
      <c r="CK70">
        <v>9334.5045161290309</v>
      </c>
      <c r="CL70">
        <v>40.125</v>
      </c>
      <c r="CM70">
        <v>42.561999999999998</v>
      </c>
      <c r="CN70">
        <v>41.186999999999998</v>
      </c>
      <c r="CO70">
        <v>41.186999999999998</v>
      </c>
      <c r="CP70">
        <v>40.086387096774203</v>
      </c>
      <c r="CQ70">
        <v>960.01838709677395</v>
      </c>
      <c r="CR70">
        <v>40.000967741935497</v>
      </c>
      <c r="CS70">
        <v>0</v>
      </c>
      <c r="CT70">
        <v>59.400000095367403</v>
      </c>
      <c r="CU70">
        <v>2.3674153846153798</v>
      </c>
      <c r="CV70">
        <v>2.1196583670323999E-2</v>
      </c>
      <c r="CW70">
        <v>0.73675215345160605</v>
      </c>
      <c r="CX70">
        <v>1549.4334615384601</v>
      </c>
      <c r="CY70">
        <v>15</v>
      </c>
      <c r="CZ70">
        <v>1684927056.2</v>
      </c>
      <c r="DA70" t="s">
        <v>255</v>
      </c>
      <c r="DB70">
        <v>3</v>
      </c>
      <c r="DC70">
        <v>-3.7240000000000002</v>
      </c>
      <c r="DD70">
        <v>0.39500000000000002</v>
      </c>
      <c r="DE70">
        <v>403</v>
      </c>
      <c r="DF70">
        <v>16</v>
      </c>
      <c r="DG70">
        <v>1.17</v>
      </c>
      <c r="DH70">
        <v>0.15</v>
      </c>
      <c r="DI70">
        <v>-4.0036456603773596</v>
      </c>
      <c r="DJ70">
        <v>0.14261509433964301</v>
      </c>
      <c r="DK70">
        <v>7.5695426932716095E-2</v>
      </c>
      <c r="DL70">
        <v>1</v>
      </c>
      <c r="DM70">
        <v>2.36760454545455</v>
      </c>
      <c r="DN70">
        <v>5.91029816820327E-2</v>
      </c>
      <c r="DO70">
        <v>0.17456514016594801</v>
      </c>
      <c r="DP70">
        <v>1</v>
      </c>
      <c r="DQ70">
        <v>1.3065484905660401</v>
      </c>
      <c r="DR70">
        <v>-5.89356555394415E-3</v>
      </c>
      <c r="DS70">
        <v>2.5793142252452501E-3</v>
      </c>
      <c r="DT70">
        <v>1</v>
      </c>
      <c r="DU70">
        <v>3</v>
      </c>
      <c r="DV70">
        <v>3</v>
      </c>
      <c r="DW70" t="s">
        <v>260</v>
      </c>
      <c r="DX70">
        <v>100</v>
      </c>
      <c r="DY70">
        <v>100</v>
      </c>
      <c r="DZ70">
        <v>-3.7240000000000002</v>
      </c>
      <c r="EA70">
        <v>0.39500000000000002</v>
      </c>
      <c r="EB70">
        <v>2</v>
      </c>
      <c r="EC70">
        <v>515.71699999999998</v>
      </c>
      <c r="ED70">
        <v>420.36</v>
      </c>
      <c r="EE70">
        <v>28.483699999999999</v>
      </c>
      <c r="EF70">
        <v>29.9419</v>
      </c>
      <c r="EG70">
        <v>30.000299999999999</v>
      </c>
      <c r="EH70">
        <v>30.110900000000001</v>
      </c>
      <c r="EI70">
        <v>30.146699999999999</v>
      </c>
      <c r="EJ70">
        <v>20.234500000000001</v>
      </c>
      <c r="EK70">
        <v>28.609400000000001</v>
      </c>
      <c r="EL70">
        <v>0</v>
      </c>
      <c r="EM70">
        <v>28.481999999999999</v>
      </c>
      <c r="EN70">
        <v>404.01400000000001</v>
      </c>
      <c r="EO70">
        <v>15.584</v>
      </c>
      <c r="EP70">
        <v>100.52200000000001</v>
      </c>
      <c r="EQ70">
        <v>90.382499999999993</v>
      </c>
    </row>
    <row r="71" spans="1:147" x14ac:dyDescent="0.3">
      <c r="A71">
        <v>55</v>
      </c>
      <c r="B71">
        <v>1684930486.5999999</v>
      </c>
      <c r="C71">
        <v>3361.3999998569502</v>
      </c>
      <c r="D71" t="s">
        <v>417</v>
      </c>
      <c r="E71" t="s">
        <v>418</v>
      </c>
      <c r="F71">
        <v>1684930478.5999999</v>
      </c>
      <c r="G71">
        <f t="shared" si="43"/>
        <v>9.1498010296004201E-3</v>
      </c>
      <c r="H71">
        <f t="shared" si="44"/>
        <v>24.142326637395268</v>
      </c>
      <c r="I71">
        <f t="shared" si="45"/>
        <v>400.01622580645198</v>
      </c>
      <c r="J71">
        <f t="shared" si="46"/>
        <v>289.5479724955029</v>
      </c>
      <c r="K71">
        <f t="shared" si="47"/>
        <v>27.706026954656934</v>
      </c>
      <c r="L71">
        <f t="shared" si="48"/>
        <v>38.276421827356522</v>
      </c>
      <c r="M71">
        <f t="shared" si="49"/>
        <v>0.41869312107646184</v>
      </c>
      <c r="N71">
        <f t="shared" si="50"/>
        <v>3.3601709161557323</v>
      </c>
      <c r="O71">
        <f t="shared" si="51"/>
        <v>0.39171874576506061</v>
      </c>
      <c r="P71">
        <f t="shared" si="52"/>
        <v>0.24710279582640166</v>
      </c>
      <c r="Q71">
        <f t="shared" si="53"/>
        <v>161.84552882457135</v>
      </c>
      <c r="R71">
        <f t="shared" si="54"/>
        <v>27.903508650155324</v>
      </c>
      <c r="S71">
        <f t="shared" si="55"/>
        <v>27.9915548387097</v>
      </c>
      <c r="T71">
        <f t="shared" si="56"/>
        <v>3.7929717904521336</v>
      </c>
      <c r="U71">
        <f t="shared" si="57"/>
        <v>39.948367695327825</v>
      </c>
      <c r="V71">
        <f t="shared" si="58"/>
        <v>1.6211339380688321</v>
      </c>
      <c r="W71">
        <f t="shared" si="59"/>
        <v>4.0580730367574755</v>
      </c>
      <c r="X71">
        <f t="shared" si="60"/>
        <v>2.1718378523833017</v>
      </c>
      <c r="Y71">
        <f t="shared" si="61"/>
        <v>-403.50622540537853</v>
      </c>
      <c r="Z71">
        <f t="shared" si="62"/>
        <v>210.8294052029045</v>
      </c>
      <c r="AA71">
        <f t="shared" si="63"/>
        <v>13.755044781607673</v>
      </c>
      <c r="AB71">
        <f t="shared" si="64"/>
        <v>-17.076246596295022</v>
      </c>
      <c r="AC71">
        <v>-3.9590669453095501E-2</v>
      </c>
      <c r="AD71">
        <v>4.44439947942342E-2</v>
      </c>
      <c r="AE71">
        <v>3.3487214704758701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50124.529444311993</v>
      </c>
      <c r="AK71" t="s">
        <v>251</v>
      </c>
      <c r="AL71">
        <v>2.28656923076923</v>
      </c>
      <c r="AM71">
        <v>1.5037100000000001</v>
      </c>
      <c r="AN71">
        <f t="shared" si="68"/>
        <v>-0.78285923076922992</v>
      </c>
      <c r="AO71">
        <f t="shared" si="69"/>
        <v>-0.52061849077895994</v>
      </c>
      <c r="AP71">
        <v>-0.32069839130761502</v>
      </c>
      <c r="AQ71" t="s">
        <v>419</v>
      </c>
      <c r="AR71">
        <v>2.2843923076923098</v>
      </c>
      <c r="AS71">
        <v>1.5536000000000001</v>
      </c>
      <c r="AT71">
        <f t="shared" si="70"/>
        <v>-0.47038639784520453</v>
      </c>
      <c r="AU71">
        <v>0.5</v>
      </c>
      <c r="AV71">
        <f t="shared" si="71"/>
        <v>841.19289940644262</v>
      </c>
      <c r="AW71">
        <f t="shared" si="72"/>
        <v>24.142326637395268</v>
      </c>
      <c r="AX71">
        <f t="shared" si="73"/>
        <v>-197.84284892238003</v>
      </c>
      <c r="AY71">
        <f t="shared" si="74"/>
        <v>1</v>
      </c>
      <c r="AZ71">
        <f t="shared" si="75"/>
        <v>2.9081349885340609E-2</v>
      </c>
      <c r="BA71">
        <f t="shared" si="76"/>
        <v>-3.2112512873326463E-2</v>
      </c>
      <c r="BB71" t="s">
        <v>253</v>
      </c>
      <c r="BC71">
        <v>0</v>
      </c>
      <c r="BD71">
        <f t="shared" si="77"/>
        <v>1.5536000000000001</v>
      </c>
      <c r="BE71">
        <f t="shared" si="78"/>
        <v>-0.47038639784520447</v>
      </c>
      <c r="BF71">
        <f t="shared" si="79"/>
        <v>-3.3177939895325553E-2</v>
      </c>
      <c r="BG71">
        <f t="shared" si="80"/>
        <v>0.99702999391306568</v>
      </c>
      <c r="BH71">
        <f t="shared" si="81"/>
        <v>6.3727932224773742E-2</v>
      </c>
      <c r="BI71">
        <f t="shared" si="82"/>
        <v>999.99154838709705</v>
      </c>
      <c r="BJ71">
        <f t="shared" si="83"/>
        <v>841.19289940644262</v>
      </c>
      <c r="BK71">
        <f t="shared" si="84"/>
        <v>0.84120000890329183</v>
      </c>
      <c r="BL71">
        <f t="shared" si="85"/>
        <v>0.19240001780658372</v>
      </c>
      <c r="BM71">
        <v>0.72208925085248299</v>
      </c>
      <c r="BN71">
        <v>0.5</v>
      </c>
      <c r="BO71" t="s">
        <v>254</v>
      </c>
      <c r="BP71">
        <v>1684930478.5999999</v>
      </c>
      <c r="BQ71">
        <v>400.01622580645198</v>
      </c>
      <c r="BR71">
        <v>404.03135483871</v>
      </c>
      <c r="BS71">
        <v>16.942019354838699</v>
      </c>
      <c r="BT71">
        <v>15.6430225806452</v>
      </c>
      <c r="BU71">
        <v>500.00412903225799</v>
      </c>
      <c r="BV71">
        <v>95.4871451612903</v>
      </c>
      <c r="BW71">
        <v>0.20002790322580599</v>
      </c>
      <c r="BX71">
        <v>29.155370967741899</v>
      </c>
      <c r="BY71">
        <v>27.9915548387097</v>
      </c>
      <c r="BZ71">
        <v>999.9</v>
      </c>
      <c r="CA71">
        <v>9998.7096774193506</v>
      </c>
      <c r="CB71">
        <v>0</v>
      </c>
      <c r="CC71">
        <v>70.369299999999996</v>
      </c>
      <c r="CD71">
        <v>999.99154838709705</v>
      </c>
      <c r="CE71">
        <v>0.96000112903225798</v>
      </c>
      <c r="CF71">
        <v>3.9998625806451603E-2</v>
      </c>
      <c r="CG71">
        <v>0</v>
      </c>
      <c r="CH71">
        <v>2.2664483870967702</v>
      </c>
      <c r="CI71">
        <v>0</v>
      </c>
      <c r="CJ71">
        <v>1544.8112903225799</v>
      </c>
      <c r="CK71">
        <v>9334.2480645161304</v>
      </c>
      <c r="CL71">
        <v>40.186999999999998</v>
      </c>
      <c r="CM71">
        <v>42.628999999999998</v>
      </c>
      <c r="CN71">
        <v>41.274000000000001</v>
      </c>
      <c r="CO71">
        <v>41.241870967741903</v>
      </c>
      <c r="CP71">
        <v>40.186999999999998</v>
      </c>
      <c r="CQ71">
        <v>959.99258064516096</v>
      </c>
      <c r="CR71">
        <v>40</v>
      </c>
      <c r="CS71">
        <v>0</v>
      </c>
      <c r="CT71">
        <v>59.200000047683702</v>
      </c>
      <c r="CU71">
        <v>2.2843923076923098</v>
      </c>
      <c r="CV71">
        <v>-0.71288205738545496</v>
      </c>
      <c r="CW71">
        <v>-2.87931624280538</v>
      </c>
      <c r="CX71">
        <v>1544.78230769231</v>
      </c>
      <c r="CY71">
        <v>15</v>
      </c>
      <c r="CZ71">
        <v>1684927056.2</v>
      </c>
      <c r="DA71" t="s">
        <v>255</v>
      </c>
      <c r="DB71">
        <v>3</v>
      </c>
      <c r="DC71">
        <v>-3.7240000000000002</v>
      </c>
      <c r="DD71">
        <v>0.39500000000000002</v>
      </c>
      <c r="DE71">
        <v>403</v>
      </c>
      <c r="DF71">
        <v>16</v>
      </c>
      <c r="DG71">
        <v>1.17</v>
      </c>
      <c r="DH71">
        <v>0.15</v>
      </c>
      <c r="DI71">
        <v>-4.02939716981132</v>
      </c>
      <c r="DJ71">
        <v>1.15200774068271E-2</v>
      </c>
      <c r="DK71">
        <v>9.5158773287067303E-2</v>
      </c>
      <c r="DL71">
        <v>1</v>
      </c>
      <c r="DM71">
        <v>2.3111704545454499</v>
      </c>
      <c r="DN71">
        <v>-0.45991009493277002</v>
      </c>
      <c r="DO71">
        <v>0.19035551975131501</v>
      </c>
      <c r="DP71">
        <v>1</v>
      </c>
      <c r="DQ71">
        <v>1.3038933962264201</v>
      </c>
      <c r="DR71">
        <v>-3.7976971456217798E-2</v>
      </c>
      <c r="DS71">
        <v>8.7922126657619896E-3</v>
      </c>
      <c r="DT71">
        <v>1</v>
      </c>
      <c r="DU71">
        <v>3</v>
      </c>
      <c r="DV71">
        <v>3</v>
      </c>
      <c r="DW71" t="s">
        <v>260</v>
      </c>
      <c r="DX71">
        <v>100</v>
      </c>
      <c r="DY71">
        <v>100</v>
      </c>
      <c r="DZ71">
        <v>-3.7240000000000002</v>
      </c>
      <c r="EA71">
        <v>0.39500000000000002</v>
      </c>
      <c r="EB71">
        <v>2</v>
      </c>
      <c r="EC71">
        <v>515.59</v>
      </c>
      <c r="ED71">
        <v>420.23599999999999</v>
      </c>
      <c r="EE71">
        <v>28.475300000000001</v>
      </c>
      <c r="EF71">
        <v>29.947099999999999</v>
      </c>
      <c r="EG71">
        <v>30.0001</v>
      </c>
      <c r="EH71">
        <v>30.110900000000001</v>
      </c>
      <c r="EI71">
        <v>30.146699999999999</v>
      </c>
      <c r="EJ71">
        <v>20.2317</v>
      </c>
      <c r="EK71">
        <v>28.3383</v>
      </c>
      <c r="EL71">
        <v>0</v>
      </c>
      <c r="EM71">
        <v>28.479099999999999</v>
      </c>
      <c r="EN71">
        <v>404.06900000000002</v>
      </c>
      <c r="EO71">
        <v>15.690300000000001</v>
      </c>
      <c r="EP71">
        <v>100.521</v>
      </c>
      <c r="EQ71">
        <v>90.382900000000006</v>
      </c>
    </row>
    <row r="72" spans="1:147" x14ac:dyDescent="0.3">
      <c r="A72">
        <v>56</v>
      </c>
      <c r="B72">
        <v>1684930546.5999999</v>
      </c>
      <c r="C72">
        <v>3421.3999998569502</v>
      </c>
      <c r="D72" t="s">
        <v>420</v>
      </c>
      <c r="E72" t="s">
        <v>421</v>
      </c>
      <c r="F72">
        <v>1684930538.60323</v>
      </c>
      <c r="G72">
        <f t="shared" si="43"/>
        <v>9.2270384273246218E-3</v>
      </c>
      <c r="H72">
        <f t="shared" si="44"/>
        <v>24.241619960888642</v>
      </c>
      <c r="I72">
        <f t="shared" si="45"/>
        <v>400.00490322580703</v>
      </c>
      <c r="J72">
        <f t="shared" si="46"/>
        <v>289.98450915953623</v>
      </c>
      <c r="K72">
        <f t="shared" si="47"/>
        <v>27.749004876276107</v>
      </c>
      <c r="L72">
        <f t="shared" si="48"/>
        <v>38.27700328654695</v>
      </c>
      <c r="M72">
        <f t="shared" si="49"/>
        <v>0.42259038237536684</v>
      </c>
      <c r="N72">
        <f t="shared" si="50"/>
        <v>3.3594241418730495</v>
      </c>
      <c r="O72">
        <f t="shared" si="51"/>
        <v>0.39512349035022171</v>
      </c>
      <c r="P72">
        <f t="shared" si="52"/>
        <v>0.24927105201634342</v>
      </c>
      <c r="Q72">
        <f t="shared" si="53"/>
        <v>161.844504689958</v>
      </c>
      <c r="R72">
        <f t="shared" si="54"/>
        <v>27.896812104642976</v>
      </c>
      <c r="S72">
        <f t="shared" si="55"/>
        <v>27.999654838709699</v>
      </c>
      <c r="T72">
        <f t="shared" si="56"/>
        <v>3.7947633215088352</v>
      </c>
      <c r="U72">
        <f t="shared" si="57"/>
        <v>39.978666480050926</v>
      </c>
      <c r="V72">
        <f t="shared" si="58"/>
        <v>1.6234149233296862</v>
      </c>
      <c r="W72">
        <f t="shared" si="59"/>
        <v>4.0607030355546225</v>
      </c>
      <c r="X72">
        <f t="shared" si="60"/>
        <v>2.1713483981791493</v>
      </c>
      <c r="Y72">
        <f t="shared" si="61"/>
        <v>-406.91239464501581</v>
      </c>
      <c r="Z72">
        <f t="shared" si="62"/>
        <v>211.34575371439695</v>
      </c>
      <c r="AA72">
        <f t="shared" si="63"/>
        <v>13.793122739276239</v>
      </c>
      <c r="AB72">
        <f t="shared" si="64"/>
        <v>-19.929013501384617</v>
      </c>
      <c r="AC72">
        <v>-3.9579620072626102E-2</v>
      </c>
      <c r="AD72">
        <v>4.4431590896678398E-2</v>
      </c>
      <c r="AE72">
        <v>3.3479778916249199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50109.34091492564</v>
      </c>
      <c r="AK72" t="s">
        <v>251</v>
      </c>
      <c r="AL72">
        <v>2.28656923076923</v>
      </c>
      <c r="AM72">
        <v>1.5037100000000001</v>
      </c>
      <c r="AN72">
        <f t="shared" si="68"/>
        <v>-0.78285923076922992</v>
      </c>
      <c r="AO72">
        <f t="shared" si="69"/>
        <v>-0.52061849077895994</v>
      </c>
      <c r="AP72">
        <v>-0.32069839130761502</v>
      </c>
      <c r="AQ72" t="s">
        <v>422</v>
      </c>
      <c r="AR72">
        <v>2.29725</v>
      </c>
      <c r="AS72">
        <v>2.6360299999999999</v>
      </c>
      <c r="AT72">
        <f t="shared" si="70"/>
        <v>0.12851902292462525</v>
      </c>
      <c r="AU72">
        <v>0.5</v>
      </c>
      <c r="AV72">
        <f t="shared" si="71"/>
        <v>841.18743429672179</v>
      </c>
      <c r="AW72">
        <f t="shared" si="72"/>
        <v>24.241619960888642</v>
      </c>
      <c r="AX72">
        <f t="shared" si="73"/>
        <v>54.054293576143543</v>
      </c>
      <c r="AY72">
        <f t="shared" si="74"/>
        <v>1</v>
      </c>
      <c r="AZ72">
        <f t="shared" si="75"/>
        <v>2.9199578299373533E-2</v>
      </c>
      <c r="BA72">
        <f t="shared" si="76"/>
        <v>-0.42955505058743637</v>
      </c>
      <c r="BB72" t="s">
        <v>253</v>
      </c>
      <c r="BC72">
        <v>0</v>
      </c>
      <c r="BD72">
        <f t="shared" si="77"/>
        <v>2.6360299999999999</v>
      </c>
      <c r="BE72">
        <f t="shared" si="78"/>
        <v>0.12851902292462525</v>
      </c>
      <c r="BF72">
        <f t="shared" si="79"/>
        <v>-0.75301753662607795</v>
      </c>
      <c r="BG72">
        <f t="shared" si="80"/>
        <v>0.96943642843149347</v>
      </c>
      <c r="BH72">
        <f t="shared" si="81"/>
        <v>1.4463903030017198</v>
      </c>
      <c r="BI72">
        <f t="shared" si="82"/>
        <v>999.98503225806405</v>
      </c>
      <c r="BJ72">
        <f t="shared" si="83"/>
        <v>841.18743429672179</v>
      </c>
      <c r="BK72">
        <f t="shared" si="84"/>
        <v>0.84120002516161496</v>
      </c>
      <c r="BL72">
        <f t="shared" si="85"/>
        <v>0.19240005032322999</v>
      </c>
      <c r="BM72">
        <v>0.72208925085248299</v>
      </c>
      <c r="BN72">
        <v>0.5</v>
      </c>
      <c r="BO72" t="s">
        <v>254</v>
      </c>
      <c r="BP72">
        <v>1684930538.60323</v>
      </c>
      <c r="BQ72">
        <v>400.00490322580703</v>
      </c>
      <c r="BR72">
        <v>404.03874193548398</v>
      </c>
      <c r="BS72">
        <v>16.965119354838698</v>
      </c>
      <c r="BT72">
        <v>15.655212903225801</v>
      </c>
      <c r="BU72">
        <v>500.01364516129001</v>
      </c>
      <c r="BV72">
        <v>95.491303225806405</v>
      </c>
      <c r="BW72">
        <v>0.20003199999999999</v>
      </c>
      <c r="BX72">
        <v>29.1665806451613</v>
      </c>
      <c r="BY72">
        <v>27.999654838709699</v>
      </c>
      <c r="BZ72">
        <v>999.9</v>
      </c>
      <c r="CA72">
        <v>9995.4838709677406</v>
      </c>
      <c r="CB72">
        <v>0</v>
      </c>
      <c r="CC72">
        <v>70.369645161290293</v>
      </c>
      <c r="CD72">
        <v>999.98503225806405</v>
      </c>
      <c r="CE72">
        <v>0.96000183870967704</v>
      </c>
      <c r="CF72">
        <v>3.9997967741935501E-2</v>
      </c>
      <c r="CG72">
        <v>0</v>
      </c>
      <c r="CH72">
        <v>2.2993806451612899</v>
      </c>
      <c r="CI72">
        <v>0</v>
      </c>
      <c r="CJ72">
        <v>1540.5622580645199</v>
      </c>
      <c r="CK72">
        <v>9334.1932258064498</v>
      </c>
      <c r="CL72">
        <v>40.304000000000002</v>
      </c>
      <c r="CM72">
        <v>42.7398387096774</v>
      </c>
      <c r="CN72">
        <v>41.375</v>
      </c>
      <c r="CO72">
        <v>41.311999999999998</v>
      </c>
      <c r="CP72">
        <v>40.25</v>
      </c>
      <c r="CQ72">
        <v>959.98677419354794</v>
      </c>
      <c r="CR72">
        <v>40.000322580645197</v>
      </c>
      <c r="CS72">
        <v>0</v>
      </c>
      <c r="CT72">
        <v>59.599999904632597</v>
      </c>
      <c r="CU72">
        <v>2.29725</v>
      </c>
      <c r="CV72">
        <v>-9.0772652272600604E-2</v>
      </c>
      <c r="CW72">
        <v>-0.72786325590035905</v>
      </c>
      <c r="CX72">
        <v>1540.5903846153799</v>
      </c>
      <c r="CY72">
        <v>15</v>
      </c>
      <c r="CZ72">
        <v>1684927056.2</v>
      </c>
      <c r="DA72" t="s">
        <v>255</v>
      </c>
      <c r="DB72">
        <v>3</v>
      </c>
      <c r="DC72">
        <v>-3.7240000000000002</v>
      </c>
      <c r="DD72">
        <v>0.39500000000000002</v>
      </c>
      <c r="DE72">
        <v>403</v>
      </c>
      <c r="DF72">
        <v>16</v>
      </c>
      <c r="DG72">
        <v>1.17</v>
      </c>
      <c r="DH72">
        <v>0.15</v>
      </c>
      <c r="DI72">
        <v>-4.0316799999999997</v>
      </c>
      <c r="DJ72">
        <v>-1.2094734161619901E-2</v>
      </c>
      <c r="DK72">
        <v>8.7916510351883401E-2</v>
      </c>
      <c r="DL72">
        <v>1</v>
      </c>
      <c r="DM72">
        <v>2.3206568181818201</v>
      </c>
      <c r="DN72">
        <v>-0.28072876391336699</v>
      </c>
      <c r="DO72">
        <v>0.20334876153335399</v>
      </c>
      <c r="DP72">
        <v>1</v>
      </c>
      <c r="DQ72">
        <v>1.3110145283018899</v>
      </c>
      <c r="DR72">
        <v>-9.2330722477236803E-3</v>
      </c>
      <c r="DS72">
        <v>2.7162561401698399E-3</v>
      </c>
      <c r="DT72">
        <v>1</v>
      </c>
      <c r="DU72">
        <v>3</v>
      </c>
      <c r="DV72">
        <v>3</v>
      </c>
      <c r="DW72" t="s">
        <v>260</v>
      </c>
      <c r="DX72">
        <v>100</v>
      </c>
      <c r="DY72">
        <v>100</v>
      </c>
      <c r="DZ72">
        <v>-3.7240000000000002</v>
      </c>
      <c r="EA72">
        <v>0.39500000000000002</v>
      </c>
      <c r="EB72">
        <v>2</v>
      </c>
      <c r="EC72">
        <v>515.61099999999999</v>
      </c>
      <c r="ED72">
        <v>419.98700000000002</v>
      </c>
      <c r="EE72">
        <v>28.407</v>
      </c>
      <c r="EF72">
        <v>29.9496</v>
      </c>
      <c r="EG72">
        <v>30.0001</v>
      </c>
      <c r="EH72">
        <v>30.113499999999998</v>
      </c>
      <c r="EI72">
        <v>30.146699999999999</v>
      </c>
      <c r="EJ72">
        <v>20.228899999999999</v>
      </c>
      <c r="EK72">
        <v>28.3383</v>
      </c>
      <c r="EL72">
        <v>0</v>
      </c>
      <c r="EM72">
        <v>28.400500000000001</v>
      </c>
      <c r="EN72">
        <v>404.017</v>
      </c>
      <c r="EO72">
        <v>15.683400000000001</v>
      </c>
      <c r="EP72">
        <v>100.52200000000001</v>
      </c>
      <c r="EQ72">
        <v>90.384100000000004</v>
      </c>
    </row>
    <row r="73" spans="1:147" x14ac:dyDescent="0.3">
      <c r="A73">
        <v>57</v>
      </c>
      <c r="B73">
        <v>1684930606.5999999</v>
      </c>
      <c r="C73">
        <v>3481.3999998569502</v>
      </c>
      <c r="D73" t="s">
        <v>423</v>
      </c>
      <c r="E73" t="s">
        <v>424</v>
      </c>
      <c r="F73">
        <v>1684930598.5999999</v>
      </c>
      <c r="G73">
        <f t="shared" si="43"/>
        <v>9.2199104783876554E-3</v>
      </c>
      <c r="H73">
        <f t="shared" si="44"/>
        <v>23.980947242600884</v>
      </c>
      <c r="I73">
        <f t="shared" si="45"/>
        <v>400.01361290322598</v>
      </c>
      <c r="J73">
        <f t="shared" si="46"/>
        <v>291.20279809113492</v>
      </c>
      <c r="K73">
        <f t="shared" si="47"/>
        <v>27.865227424690207</v>
      </c>
      <c r="L73">
        <f t="shared" si="48"/>
        <v>38.27734612986783</v>
      </c>
      <c r="M73">
        <f t="shared" si="49"/>
        <v>0.42330328217048113</v>
      </c>
      <c r="N73">
        <f t="shared" si="50"/>
        <v>3.3612918776380405</v>
      </c>
      <c r="O73">
        <f t="shared" si="51"/>
        <v>0.39576112407666558</v>
      </c>
      <c r="P73">
        <f t="shared" si="52"/>
        <v>0.24967576986531512</v>
      </c>
      <c r="Q73">
        <f t="shared" si="53"/>
        <v>161.84622715385231</v>
      </c>
      <c r="R73">
        <f t="shared" si="54"/>
        <v>27.890100795830495</v>
      </c>
      <c r="S73">
        <f t="shared" si="55"/>
        <v>27.980732258064499</v>
      </c>
      <c r="T73">
        <f t="shared" si="56"/>
        <v>3.7905792397305347</v>
      </c>
      <c r="U73">
        <f t="shared" si="57"/>
        <v>40.023626942735007</v>
      </c>
      <c r="V73">
        <f t="shared" si="58"/>
        <v>1.6243951584405789</v>
      </c>
      <c r="W73">
        <f t="shared" si="59"/>
        <v>4.0585905939127667</v>
      </c>
      <c r="X73">
        <f t="shared" si="60"/>
        <v>2.1661840812899555</v>
      </c>
      <c r="Y73">
        <f t="shared" si="61"/>
        <v>-406.59805209689563</v>
      </c>
      <c r="Z73">
        <f t="shared" si="62"/>
        <v>213.26078105446135</v>
      </c>
      <c r="AA73">
        <f t="shared" si="63"/>
        <v>13.908438908433491</v>
      </c>
      <c r="AB73">
        <f t="shared" si="64"/>
        <v>-17.582604980148488</v>
      </c>
      <c r="AC73">
        <v>-3.96072572421272E-2</v>
      </c>
      <c r="AD73">
        <v>4.4462616040592498E-2</v>
      </c>
      <c r="AE73">
        <v>3.3498376348433001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50144.370929699726</v>
      </c>
      <c r="AK73" t="s">
        <v>251</v>
      </c>
      <c r="AL73">
        <v>2.28656923076923</v>
      </c>
      <c r="AM73">
        <v>1.5037100000000001</v>
      </c>
      <c r="AN73">
        <f t="shared" si="68"/>
        <v>-0.78285923076922992</v>
      </c>
      <c r="AO73">
        <f t="shared" si="69"/>
        <v>-0.52061849077895994</v>
      </c>
      <c r="AP73">
        <v>-0.32069839130761502</v>
      </c>
      <c r="AQ73" t="s">
        <v>425</v>
      </c>
      <c r="AR73">
        <v>2.36228461538462</v>
      </c>
      <c r="AS73">
        <v>1.4708000000000001</v>
      </c>
      <c r="AT73">
        <f t="shared" si="70"/>
        <v>-0.60612225685655408</v>
      </c>
      <c r="AU73">
        <v>0.5</v>
      </c>
      <c r="AV73">
        <f t="shared" si="71"/>
        <v>841.196315729003</v>
      </c>
      <c r="AW73">
        <f t="shared" si="72"/>
        <v>23.980947242600884</v>
      </c>
      <c r="AX73">
        <f t="shared" si="73"/>
        <v>-254.93390467454086</v>
      </c>
      <c r="AY73">
        <f t="shared" si="74"/>
        <v>1</v>
      </c>
      <c r="AZ73">
        <f t="shared" si="75"/>
        <v>2.8889386674082196E-2</v>
      </c>
      <c r="BA73">
        <f t="shared" si="76"/>
        <v>2.2375577916779979E-2</v>
      </c>
      <c r="BB73" t="s">
        <v>253</v>
      </c>
      <c r="BC73">
        <v>0</v>
      </c>
      <c r="BD73">
        <f t="shared" si="77"/>
        <v>1.4708000000000001</v>
      </c>
      <c r="BE73">
        <f t="shared" si="78"/>
        <v>-0.60612225685655408</v>
      </c>
      <c r="BF73">
        <f t="shared" si="79"/>
        <v>2.1885868950795029E-2</v>
      </c>
      <c r="BG73">
        <f t="shared" si="80"/>
        <v>1.0928147100424395</v>
      </c>
      <c r="BH73">
        <f t="shared" si="81"/>
        <v>-4.2038209050256646E-2</v>
      </c>
      <c r="BI73">
        <f t="shared" si="82"/>
        <v>999.995580645161</v>
      </c>
      <c r="BJ73">
        <f t="shared" si="83"/>
        <v>841.196315729003</v>
      </c>
      <c r="BK73">
        <f t="shared" si="84"/>
        <v>0.84120003329044069</v>
      </c>
      <c r="BL73">
        <f t="shared" si="85"/>
        <v>0.19240006658088141</v>
      </c>
      <c r="BM73">
        <v>0.72208925085248299</v>
      </c>
      <c r="BN73">
        <v>0.5</v>
      </c>
      <c r="BO73" t="s">
        <v>254</v>
      </c>
      <c r="BP73">
        <v>1684930598.5999999</v>
      </c>
      <c r="BQ73">
        <v>400.01361290322598</v>
      </c>
      <c r="BR73">
        <v>404.00938709677399</v>
      </c>
      <c r="BS73">
        <v>16.975580645161301</v>
      </c>
      <c r="BT73">
        <v>15.6667064516129</v>
      </c>
      <c r="BU73">
        <v>500.01609677419401</v>
      </c>
      <c r="BV73">
        <v>95.490183870967698</v>
      </c>
      <c r="BW73">
        <v>0.199924903225806</v>
      </c>
      <c r="BX73">
        <v>29.157577419354801</v>
      </c>
      <c r="BY73">
        <v>27.980732258064499</v>
      </c>
      <c r="BZ73">
        <v>999.9</v>
      </c>
      <c r="CA73">
        <v>10002.580645161301</v>
      </c>
      <c r="CB73">
        <v>0</v>
      </c>
      <c r="CC73">
        <v>70.369299999999996</v>
      </c>
      <c r="CD73">
        <v>999.995580645161</v>
      </c>
      <c r="CE73">
        <v>0.96000254838709698</v>
      </c>
      <c r="CF73">
        <v>3.9997309677419303E-2</v>
      </c>
      <c r="CG73">
        <v>0</v>
      </c>
      <c r="CH73">
        <v>2.37711290322581</v>
      </c>
      <c r="CI73">
        <v>0</v>
      </c>
      <c r="CJ73">
        <v>1537.2464516129</v>
      </c>
      <c r="CK73">
        <v>9334.2916129032292</v>
      </c>
      <c r="CL73">
        <v>40.375</v>
      </c>
      <c r="CM73">
        <v>42.811999999999998</v>
      </c>
      <c r="CN73">
        <v>41.436999999999998</v>
      </c>
      <c r="CO73">
        <v>41.375</v>
      </c>
      <c r="CP73">
        <v>40.311999999999998</v>
      </c>
      <c r="CQ73">
        <v>959.99548387096797</v>
      </c>
      <c r="CR73">
        <v>40.000967741935497</v>
      </c>
      <c r="CS73">
        <v>0</v>
      </c>
      <c r="CT73">
        <v>59.400000095367403</v>
      </c>
      <c r="CU73">
        <v>2.36228461538462</v>
      </c>
      <c r="CV73">
        <v>-0.12008204243982699</v>
      </c>
      <c r="CW73">
        <v>0.26632477020169898</v>
      </c>
      <c r="CX73">
        <v>1537.27346153846</v>
      </c>
      <c r="CY73">
        <v>15</v>
      </c>
      <c r="CZ73">
        <v>1684927056.2</v>
      </c>
      <c r="DA73" t="s">
        <v>255</v>
      </c>
      <c r="DB73">
        <v>3</v>
      </c>
      <c r="DC73">
        <v>-3.7240000000000002</v>
      </c>
      <c r="DD73">
        <v>0.39500000000000002</v>
      </c>
      <c r="DE73">
        <v>403</v>
      </c>
      <c r="DF73">
        <v>16</v>
      </c>
      <c r="DG73">
        <v>1.17</v>
      </c>
      <c r="DH73">
        <v>0.15</v>
      </c>
      <c r="DI73">
        <v>-4.0103009433962296</v>
      </c>
      <c r="DJ73">
        <v>0.21978142816506599</v>
      </c>
      <c r="DK73">
        <v>0.117326674077353</v>
      </c>
      <c r="DL73">
        <v>1</v>
      </c>
      <c r="DM73">
        <v>2.3610090909090902</v>
      </c>
      <c r="DN73">
        <v>0.10719860943975799</v>
      </c>
      <c r="DO73">
        <v>0.20071193946705801</v>
      </c>
      <c r="DP73">
        <v>1</v>
      </c>
      <c r="DQ73">
        <v>1.3103949056603801</v>
      </c>
      <c r="DR73">
        <v>-1.6209561899187E-2</v>
      </c>
      <c r="DS73">
        <v>3.5791495894350101E-3</v>
      </c>
      <c r="DT73">
        <v>1</v>
      </c>
      <c r="DU73">
        <v>3</v>
      </c>
      <c r="DV73">
        <v>3</v>
      </c>
      <c r="DW73" t="s">
        <v>260</v>
      </c>
      <c r="DX73">
        <v>100</v>
      </c>
      <c r="DY73">
        <v>100</v>
      </c>
      <c r="DZ73">
        <v>-3.7240000000000002</v>
      </c>
      <c r="EA73">
        <v>0.39500000000000002</v>
      </c>
      <c r="EB73">
        <v>2</v>
      </c>
      <c r="EC73">
        <v>515.63099999999997</v>
      </c>
      <c r="ED73">
        <v>420.25400000000002</v>
      </c>
      <c r="EE73">
        <v>28.394400000000001</v>
      </c>
      <c r="EF73">
        <v>29.954899999999999</v>
      </c>
      <c r="EG73">
        <v>30</v>
      </c>
      <c r="EH73">
        <v>30.116099999999999</v>
      </c>
      <c r="EI73">
        <v>30.1493</v>
      </c>
      <c r="EJ73">
        <v>20.232399999999998</v>
      </c>
      <c r="EK73">
        <v>28.3383</v>
      </c>
      <c r="EL73">
        <v>0</v>
      </c>
      <c r="EM73">
        <v>28.392900000000001</v>
      </c>
      <c r="EN73">
        <v>403.98599999999999</v>
      </c>
      <c r="EO73">
        <v>15.6739</v>
      </c>
      <c r="EP73">
        <v>100.52</v>
      </c>
      <c r="EQ73">
        <v>90.383200000000002</v>
      </c>
    </row>
    <row r="74" spans="1:147" x14ac:dyDescent="0.3">
      <c r="A74">
        <v>58</v>
      </c>
      <c r="B74">
        <v>1684930725.5999999</v>
      </c>
      <c r="C74">
        <v>3600.3999998569502</v>
      </c>
      <c r="D74" t="s">
        <v>426</v>
      </c>
      <c r="E74" t="s">
        <v>427</v>
      </c>
      <c r="F74">
        <v>1684930717.61935</v>
      </c>
      <c r="G74">
        <f t="shared" si="43"/>
        <v>8.3146371878771025E-3</v>
      </c>
      <c r="H74">
        <f t="shared" si="44"/>
        <v>-2.5968761359054557</v>
      </c>
      <c r="I74">
        <f t="shared" si="45"/>
        <v>400.202870967742</v>
      </c>
      <c r="J74">
        <f t="shared" si="46"/>
        <v>397.19408978445148</v>
      </c>
      <c r="K74">
        <f t="shared" si="47"/>
        <v>38.007908947593286</v>
      </c>
      <c r="L74">
        <f t="shared" si="48"/>
        <v>38.295822298267254</v>
      </c>
      <c r="M74">
        <f t="shared" si="49"/>
        <v>0.40362747289489209</v>
      </c>
      <c r="N74">
        <f t="shared" si="50"/>
        <v>3.3599353455148391</v>
      </c>
      <c r="O74">
        <f t="shared" si="51"/>
        <v>0.37849524924036576</v>
      </c>
      <c r="P74">
        <f t="shared" si="52"/>
        <v>0.23868704037637428</v>
      </c>
      <c r="Q74">
        <f t="shared" si="53"/>
        <v>0</v>
      </c>
      <c r="R74">
        <f t="shared" si="54"/>
        <v>27.744773092435498</v>
      </c>
      <c r="S74">
        <f t="shared" si="55"/>
        <v>27.4689935483871</v>
      </c>
      <c r="T74">
        <f t="shared" si="56"/>
        <v>3.6789415099555853</v>
      </c>
      <c r="U74">
        <f t="shared" si="57"/>
        <v>39.17551989746439</v>
      </c>
      <c r="V74">
        <f t="shared" si="58"/>
        <v>1.6352077193221859</v>
      </c>
      <c r="W74">
        <f t="shared" si="59"/>
        <v>4.1740549292059903</v>
      </c>
      <c r="X74">
        <f t="shared" si="60"/>
        <v>2.0437337906333992</v>
      </c>
      <c r="Y74">
        <f t="shared" si="61"/>
        <v>-366.67549998538021</v>
      </c>
      <c r="Z74">
        <f t="shared" si="62"/>
        <v>393.94625518926017</v>
      </c>
      <c r="AA74">
        <f t="shared" si="63"/>
        <v>25.699729197566647</v>
      </c>
      <c r="AB74">
        <f t="shared" si="64"/>
        <v>52.970484401446583</v>
      </c>
      <c r="AC74">
        <v>-3.9587183807617603E-2</v>
      </c>
      <c r="AD74">
        <v>4.4440081851825998E-2</v>
      </c>
      <c r="AE74">
        <v>3.3484869078681601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50039.492463720737</v>
      </c>
      <c r="AK74" t="s">
        <v>428</v>
      </c>
      <c r="AL74">
        <v>2.3189346153846202</v>
      </c>
      <c r="AM74">
        <v>1.4532</v>
      </c>
      <c r="AN74">
        <f t="shared" si="68"/>
        <v>-0.86573461538462015</v>
      </c>
      <c r="AO74">
        <f t="shared" si="69"/>
        <v>-0.59574361091702455</v>
      </c>
      <c r="AP74">
        <v>-0.93758817176547904</v>
      </c>
      <c r="AQ74" t="s">
        <v>253</v>
      </c>
      <c r="AR74">
        <v>0</v>
      </c>
      <c r="AS74">
        <v>0</v>
      </c>
      <c r="AT74" t="e">
        <f t="shared" si="70"/>
        <v>#DIV/0!</v>
      </c>
      <c r="AU74">
        <v>0.5</v>
      </c>
      <c r="AV74">
        <f t="shared" si="71"/>
        <v>0</v>
      </c>
      <c r="AW74">
        <f t="shared" si="72"/>
        <v>-2.5968761359054557</v>
      </c>
      <c r="AX74" t="e">
        <f t="shared" si="73"/>
        <v>#DIV/0!</v>
      </c>
      <c r="AY74" t="e">
        <f t="shared" si="74"/>
        <v>#DIV/0!</v>
      </c>
      <c r="AZ74" t="e">
        <f t="shared" si="75"/>
        <v>#DIV/0!</v>
      </c>
      <c r="BA74" t="e">
        <f t="shared" si="76"/>
        <v>#DIV/0!</v>
      </c>
      <c r="BB74" t="s">
        <v>253</v>
      </c>
      <c r="BC74">
        <v>0</v>
      </c>
      <c r="BD74">
        <f t="shared" si="77"/>
        <v>0</v>
      </c>
      <c r="BE74" t="e">
        <f t="shared" si="78"/>
        <v>#DIV/0!</v>
      </c>
      <c r="BF74">
        <f t="shared" si="79"/>
        <v>1</v>
      </c>
      <c r="BG74">
        <f t="shared" si="80"/>
        <v>0</v>
      </c>
      <c r="BH74">
        <f t="shared" si="81"/>
        <v>-1.6785744432251752</v>
      </c>
      <c r="BI74">
        <f t="shared" si="82"/>
        <v>0</v>
      </c>
      <c r="BJ74">
        <f t="shared" si="83"/>
        <v>0</v>
      </c>
      <c r="BK74">
        <f t="shared" si="84"/>
        <v>0</v>
      </c>
      <c r="BL74">
        <f t="shared" si="85"/>
        <v>0</v>
      </c>
      <c r="BM74">
        <v>0.72208925085248299</v>
      </c>
      <c r="BN74">
        <v>0.5</v>
      </c>
      <c r="BO74" t="s">
        <v>254</v>
      </c>
      <c r="BP74">
        <v>1684930717.61935</v>
      </c>
      <c r="BQ74">
        <v>400.202870967742</v>
      </c>
      <c r="BR74">
        <v>400.30838709677403</v>
      </c>
      <c r="BS74">
        <v>17.088412903225802</v>
      </c>
      <c r="BT74">
        <v>15.9082064516129</v>
      </c>
      <c r="BU74">
        <v>500.02377419354798</v>
      </c>
      <c r="BV74">
        <v>95.491061290322605</v>
      </c>
      <c r="BW74">
        <v>0.19996212903225799</v>
      </c>
      <c r="BX74">
        <v>29.643799999999999</v>
      </c>
      <c r="BY74">
        <v>27.4689935483871</v>
      </c>
      <c r="BZ74">
        <v>999.9</v>
      </c>
      <c r="CA74">
        <v>9997.4193548387102</v>
      </c>
      <c r="CB74">
        <v>0</v>
      </c>
      <c r="CC74">
        <v>70.372751612903201</v>
      </c>
      <c r="CD74">
        <v>0</v>
      </c>
      <c r="CE74">
        <v>0</v>
      </c>
      <c r="CF74">
        <v>0</v>
      </c>
      <c r="CG74">
        <v>0</v>
      </c>
      <c r="CH74">
        <v>2.3057741935483902</v>
      </c>
      <c r="CI74">
        <v>0</v>
      </c>
      <c r="CJ74">
        <v>-4.8260064516129004</v>
      </c>
      <c r="CK74">
        <v>-0.43254838709677401</v>
      </c>
      <c r="CL74">
        <v>39.626645161290298</v>
      </c>
      <c r="CM74">
        <v>42.929000000000002</v>
      </c>
      <c r="CN74">
        <v>41.435000000000002</v>
      </c>
      <c r="CO74">
        <v>41.436999999999998</v>
      </c>
      <c r="CP74">
        <v>40.060193548387097</v>
      </c>
      <c r="CQ74">
        <v>0</v>
      </c>
      <c r="CR74">
        <v>0</v>
      </c>
      <c r="CS74">
        <v>0</v>
      </c>
      <c r="CT74">
        <v>118.59999990463299</v>
      </c>
      <c r="CU74">
        <v>2.3189346153846202</v>
      </c>
      <c r="CV74">
        <v>-0.79888889106124605</v>
      </c>
      <c r="CW74">
        <v>-1.7751077045463499</v>
      </c>
      <c r="CX74">
        <v>-4.8449807692307703</v>
      </c>
      <c r="CY74">
        <v>15</v>
      </c>
      <c r="CZ74">
        <v>1684927056.2</v>
      </c>
      <c r="DA74" t="s">
        <v>255</v>
      </c>
      <c r="DB74">
        <v>3</v>
      </c>
      <c r="DC74">
        <v>-3.7240000000000002</v>
      </c>
      <c r="DD74">
        <v>0.39500000000000002</v>
      </c>
      <c r="DE74">
        <v>403</v>
      </c>
      <c r="DF74">
        <v>16</v>
      </c>
      <c r="DG74">
        <v>1.17</v>
      </c>
      <c r="DH74">
        <v>0.15</v>
      </c>
      <c r="DI74">
        <v>-0.122016763396226</v>
      </c>
      <c r="DJ74">
        <v>0.10366396055919599</v>
      </c>
      <c r="DK74">
        <v>0.12815464134256899</v>
      </c>
      <c r="DL74">
        <v>1</v>
      </c>
      <c r="DM74">
        <v>2.28946363636364</v>
      </c>
      <c r="DN74">
        <v>0.28965978106233797</v>
      </c>
      <c r="DO74">
        <v>0.224795469756711</v>
      </c>
      <c r="DP74">
        <v>1</v>
      </c>
      <c r="DQ74">
        <v>1.21637320754717</v>
      </c>
      <c r="DR74">
        <v>-0.38813988130032201</v>
      </c>
      <c r="DS74">
        <v>5.4855333645273598E-2</v>
      </c>
      <c r="DT74">
        <v>0</v>
      </c>
      <c r="DU74">
        <v>2</v>
      </c>
      <c r="DV74">
        <v>3</v>
      </c>
      <c r="DW74" t="s">
        <v>256</v>
      </c>
      <c r="DX74">
        <v>100</v>
      </c>
      <c r="DY74">
        <v>100</v>
      </c>
      <c r="DZ74">
        <v>-3.7240000000000002</v>
      </c>
      <c r="EA74">
        <v>0.39500000000000002</v>
      </c>
      <c r="EB74">
        <v>2</v>
      </c>
      <c r="EC74">
        <v>515.82100000000003</v>
      </c>
      <c r="ED74">
        <v>420.435</v>
      </c>
      <c r="EE74">
        <v>34.695999999999998</v>
      </c>
      <c r="EF74">
        <v>29.96</v>
      </c>
      <c r="EG74">
        <v>29.999400000000001</v>
      </c>
      <c r="EH74">
        <v>30.123899999999999</v>
      </c>
      <c r="EI74">
        <v>30.157</v>
      </c>
      <c r="EJ74">
        <v>20.089700000000001</v>
      </c>
      <c r="EK74">
        <v>25.930499999999999</v>
      </c>
      <c r="EL74">
        <v>0</v>
      </c>
      <c r="EM74">
        <v>34.732500000000002</v>
      </c>
      <c r="EN74">
        <v>400.25200000000001</v>
      </c>
      <c r="EO74">
        <v>16.235499999999998</v>
      </c>
      <c r="EP74">
        <v>100.51900000000001</v>
      </c>
      <c r="EQ74">
        <v>90.378299999999996</v>
      </c>
    </row>
    <row r="75" spans="1:147" x14ac:dyDescent="0.3">
      <c r="A75">
        <v>59</v>
      </c>
      <c r="B75">
        <v>1684930785.5999999</v>
      </c>
      <c r="C75">
        <v>3660.3999998569502</v>
      </c>
      <c r="D75" t="s">
        <v>429</v>
      </c>
      <c r="E75" t="s">
        <v>430</v>
      </c>
      <c r="F75">
        <v>1684930777.6580601</v>
      </c>
      <c r="G75">
        <f t="shared" si="43"/>
        <v>7.6438605485628979E-3</v>
      </c>
      <c r="H75">
        <f t="shared" si="44"/>
        <v>-2.516550433923781</v>
      </c>
      <c r="I75">
        <f t="shared" si="45"/>
        <v>400.02967741935498</v>
      </c>
      <c r="J75">
        <f t="shared" si="46"/>
        <v>397.48364651264552</v>
      </c>
      <c r="K75">
        <f t="shared" si="47"/>
        <v>38.035828837323905</v>
      </c>
      <c r="L75">
        <f t="shared" si="48"/>
        <v>38.279462497807231</v>
      </c>
      <c r="M75">
        <f t="shared" si="49"/>
        <v>0.35049727894826177</v>
      </c>
      <c r="N75">
        <f t="shared" si="50"/>
        <v>3.3634899337720383</v>
      </c>
      <c r="O75">
        <f t="shared" si="51"/>
        <v>0.33139682323634512</v>
      </c>
      <c r="P75">
        <f t="shared" si="52"/>
        <v>0.2087523295786215</v>
      </c>
      <c r="Q75">
        <f t="shared" si="53"/>
        <v>0</v>
      </c>
      <c r="R75">
        <f t="shared" si="54"/>
        <v>28.842893218505154</v>
      </c>
      <c r="S75">
        <f t="shared" si="55"/>
        <v>28.363461290322601</v>
      </c>
      <c r="T75">
        <f t="shared" si="56"/>
        <v>3.8759938842290147</v>
      </c>
      <c r="U75">
        <f t="shared" si="57"/>
        <v>39.344482817724263</v>
      </c>
      <c r="V75">
        <f t="shared" si="58"/>
        <v>1.7335056402537954</v>
      </c>
      <c r="W75">
        <f t="shared" si="59"/>
        <v>4.4059688070746983</v>
      </c>
      <c r="X75">
        <f t="shared" si="60"/>
        <v>2.1424882439752193</v>
      </c>
      <c r="Y75">
        <f t="shared" si="61"/>
        <v>-337.09425019162381</v>
      </c>
      <c r="Z75">
        <f t="shared" si="62"/>
        <v>403.01433775764059</v>
      </c>
      <c r="AA75">
        <f t="shared" si="63"/>
        <v>26.504198880667531</v>
      </c>
      <c r="AB75">
        <f t="shared" si="64"/>
        <v>92.424286446684334</v>
      </c>
      <c r="AC75">
        <v>-3.9639790242653697E-2</v>
      </c>
      <c r="AD75">
        <v>4.4499137183730803E-2</v>
      </c>
      <c r="AE75">
        <v>3.3520262825781102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49947.779611389858</v>
      </c>
      <c r="AK75" t="s">
        <v>431</v>
      </c>
      <c r="AL75">
        <v>2.27995384615385</v>
      </c>
      <c r="AM75">
        <v>1.984</v>
      </c>
      <c r="AN75">
        <f t="shared" si="68"/>
        <v>-0.29595384615385001</v>
      </c>
      <c r="AO75">
        <f t="shared" si="69"/>
        <v>-0.14917028535980342</v>
      </c>
      <c r="AP75">
        <v>-0.90858700878111898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-2.516550433923781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-6.7037479856525612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0.72208925085248299</v>
      </c>
      <c r="BN75">
        <v>0.5</v>
      </c>
      <c r="BO75" t="s">
        <v>254</v>
      </c>
      <c r="BP75">
        <v>1684930777.6580601</v>
      </c>
      <c r="BQ75">
        <v>400.02967741935498</v>
      </c>
      <c r="BR75">
        <v>400.10783870967703</v>
      </c>
      <c r="BS75">
        <v>18.115554838709699</v>
      </c>
      <c r="BT75">
        <v>17.0316516129032</v>
      </c>
      <c r="BU75">
        <v>500.00403225806502</v>
      </c>
      <c r="BV75">
        <v>95.491629032258004</v>
      </c>
      <c r="BW75">
        <v>0.19992751612903201</v>
      </c>
      <c r="BX75">
        <v>30.585977419354801</v>
      </c>
      <c r="BY75">
        <v>28.363461290322601</v>
      </c>
      <c r="BZ75">
        <v>999.9</v>
      </c>
      <c r="CA75">
        <v>10010.6451612903</v>
      </c>
      <c r="CB75">
        <v>0</v>
      </c>
      <c r="CC75">
        <v>70.372751612903201</v>
      </c>
      <c r="CD75">
        <v>0</v>
      </c>
      <c r="CE75">
        <v>0</v>
      </c>
      <c r="CF75">
        <v>0</v>
      </c>
      <c r="CG75">
        <v>0</v>
      </c>
      <c r="CH75">
        <v>2.2898677419354798</v>
      </c>
      <c r="CI75">
        <v>0</v>
      </c>
      <c r="CJ75">
        <v>-6.1664225806451602</v>
      </c>
      <c r="CK75">
        <v>-0.56832258064516095</v>
      </c>
      <c r="CL75">
        <v>39.157064516128997</v>
      </c>
      <c r="CM75">
        <v>42.875</v>
      </c>
      <c r="CN75">
        <v>41.177</v>
      </c>
      <c r="CO75">
        <v>41.375</v>
      </c>
      <c r="CP75">
        <v>39.715451612903202</v>
      </c>
      <c r="CQ75">
        <v>0</v>
      </c>
      <c r="CR75">
        <v>0</v>
      </c>
      <c r="CS75">
        <v>0</v>
      </c>
      <c r="CT75">
        <v>59.300000190734899</v>
      </c>
      <c r="CU75">
        <v>2.27995384615385</v>
      </c>
      <c r="CV75">
        <v>-0.29662223488142297</v>
      </c>
      <c r="CW75">
        <v>-3.2107965706232999</v>
      </c>
      <c r="CX75">
        <v>-6.1936923076923103</v>
      </c>
      <c r="CY75">
        <v>15</v>
      </c>
      <c r="CZ75">
        <v>1684927056.2</v>
      </c>
      <c r="DA75" t="s">
        <v>255</v>
      </c>
      <c r="DB75">
        <v>3</v>
      </c>
      <c r="DC75">
        <v>-3.7240000000000002</v>
      </c>
      <c r="DD75">
        <v>0.39500000000000002</v>
      </c>
      <c r="DE75">
        <v>403</v>
      </c>
      <c r="DF75">
        <v>16</v>
      </c>
      <c r="DG75">
        <v>1.17</v>
      </c>
      <c r="DH75">
        <v>0.15</v>
      </c>
      <c r="DI75">
        <v>-4.5523645849056597E-2</v>
      </c>
      <c r="DJ75">
        <v>-0.28932801905684902</v>
      </c>
      <c r="DK75">
        <v>9.3711183309911503E-2</v>
      </c>
      <c r="DL75">
        <v>1</v>
      </c>
      <c r="DM75">
        <v>2.26998636363636</v>
      </c>
      <c r="DN75">
        <v>2.05388146258733E-2</v>
      </c>
      <c r="DO75">
        <v>0.180305991922455</v>
      </c>
      <c r="DP75">
        <v>1</v>
      </c>
      <c r="DQ75">
        <v>1.0920711320754699</v>
      </c>
      <c r="DR75">
        <v>-4.6515367581051098E-2</v>
      </c>
      <c r="DS75">
        <v>1.7809253759580201E-2</v>
      </c>
      <c r="DT75">
        <v>1</v>
      </c>
      <c r="DU75">
        <v>3</v>
      </c>
      <c r="DV75">
        <v>3</v>
      </c>
      <c r="DW75" t="s">
        <v>260</v>
      </c>
      <c r="DX75">
        <v>100</v>
      </c>
      <c r="DY75">
        <v>100</v>
      </c>
      <c r="DZ75">
        <v>-3.7240000000000002</v>
      </c>
      <c r="EA75">
        <v>0.39500000000000002</v>
      </c>
      <c r="EB75">
        <v>2</v>
      </c>
      <c r="EC75">
        <v>516.096</v>
      </c>
      <c r="ED75">
        <v>420.702</v>
      </c>
      <c r="EE75">
        <v>34.7057</v>
      </c>
      <c r="EF75">
        <v>29.9574</v>
      </c>
      <c r="EG75">
        <v>30</v>
      </c>
      <c r="EH75">
        <v>30.1264</v>
      </c>
      <c r="EI75">
        <v>30.159600000000001</v>
      </c>
      <c r="EJ75">
        <v>20.096699999999998</v>
      </c>
      <c r="EK75">
        <v>20.625</v>
      </c>
      <c r="EL75">
        <v>0</v>
      </c>
      <c r="EM75">
        <v>34.700000000000003</v>
      </c>
      <c r="EN75">
        <v>400.053</v>
      </c>
      <c r="EO75">
        <v>17.2774</v>
      </c>
      <c r="EP75">
        <v>100.52200000000001</v>
      </c>
      <c r="EQ75">
        <v>90.370500000000007</v>
      </c>
    </row>
    <row r="76" spans="1:147" x14ac:dyDescent="0.3">
      <c r="A76">
        <v>60</v>
      </c>
      <c r="B76">
        <v>1684930845.7</v>
      </c>
      <c r="C76">
        <v>3720.5</v>
      </c>
      <c r="D76" t="s">
        <v>432</v>
      </c>
      <c r="E76" t="s">
        <v>433</v>
      </c>
      <c r="F76">
        <v>1684930837.6483901</v>
      </c>
      <c r="G76">
        <f t="shared" si="43"/>
        <v>7.6657828520204398E-3</v>
      </c>
      <c r="H76">
        <f t="shared" si="44"/>
        <v>-3.3509657454440789</v>
      </c>
      <c r="I76">
        <f t="shared" si="45"/>
        <v>400.06954838709697</v>
      </c>
      <c r="J76">
        <f t="shared" si="46"/>
        <v>401.37071378419114</v>
      </c>
      <c r="K76">
        <f t="shared" si="47"/>
        <v>38.408175289261948</v>
      </c>
      <c r="L76">
        <f t="shared" si="48"/>
        <v>38.283663492721686</v>
      </c>
      <c r="M76">
        <f t="shared" si="49"/>
        <v>0.36070364256352572</v>
      </c>
      <c r="N76">
        <f t="shared" si="50"/>
        <v>3.3591126875069812</v>
      </c>
      <c r="O76">
        <f t="shared" si="51"/>
        <v>0.34048426730437698</v>
      </c>
      <c r="P76">
        <f t="shared" si="52"/>
        <v>0.2145247919532281</v>
      </c>
      <c r="Q76">
        <f t="shared" si="53"/>
        <v>0</v>
      </c>
      <c r="R76">
        <f t="shared" si="54"/>
        <v>28.573624276261462</v>
      </c>
      <c r="S76">
        <f t="shared" si="55"/>
        <v>28.254961290322601</v>
      </c>
      <c r="T76">
        <f t="shared" si="56"/>
        <v>3.8516108234505269</v>
      </c>
      <c r="U76">
        <f t="shared" si="57"/>
        <v>40.55672558288807</v>
      </c>
      <c r="V76">
        <f t="shared" si="58"/>
        <v>1.7603302834742738</v>
      </c>
      <c r="W76">
        <f t="shared" si="59"/>
        <v>4.3404152040740751</v>
      </c>
      <c r="X76">
        <f t="shared" si="60"/>
        <v>2.0912805399762533</v>
      </c>
      <c r="Y76">
        <f t="shared" si="61"/>
        <v>-338.06102377410139</v>
      </c>
      <c r="Z76">
        <f t="shared" si="62"/>
        <v>374.71841705155822</v>
      </c>
      <c r="AA76">
        <f t="shared" si="63"/>
        <v>24.630097715144935</v>
      </c>
      <c r="AB76">
        <f t="shared" si="64"/>
        <v>61.287490992601761</v>
      </c>
      <c r="AC76">
        <v>-3.9575012044669303E-2</v>
      </c>
      <c r="AD76">
        <v>4.44264179816116E-2</v>
      </c>
      <c r="AE76">
        <v>3.3476677698800601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49912.564597481978</v>
      </c>
      <c r="AK76" t="s">
        <v>434</v>
      </c>
      <c r="AL76">
        <v>2.26413461538462</v>
      </c>
      <c r="AM76">
        <v>1.8628</v>
      </c>
      <c r="AN76">
        <f t="shared" si="68"/>
        <v>-0.40133461538462001</v>
      </c>
      <c r="AO76">
        <f t="shared" si="69"/>
        <v>-0.21544696982210651</v>
      </c>
      <c r="AP76">
        <v>-1.2098481723788901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-3.3509657454440789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-4.6415134119811245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0.72208925085248299</v>
      </c>
      <c r="BN76">
        <v>0.5</v>
      </c>
      <c r="BO76" t="s">
        <v>254</v>
      </c>
      <c r="BP76">
        <v>1684930837.6483901</v>
      </c>
      <c r="BQ76">
        <v>400.06954838709697</v>
      </c>
      <c r="BR76">
        <v>400.02851612903203</v>
      </c>
      <c r="BS76">
        <v>18.395693548387101</v>
      </c>
      <c r="BT76">
        <v>17.308974193548401</v>
      </c>
      <c r="BU76">
        <v>499.99590322580701</v>
      </c>
      <c r="BV76">
        <v>95.492512903225801</v>
      </c>
      <c r="BW76">
        <v>0.20000767741935499</v>
      </c>
      <c r="BX76">
        <v>30.324125806451601</v>
      </c>
      <c r="BY76">
        <v>28.254961290322601</v>
      </c>
      <c r="BZ76">
        <v>999.9</v>
      </c>
      <c r="CA76">
        <v>9994.1935483871002</v>
      </c>
      <c r="CB76">
        <v>0</v>
      </c>
      <c r="CC76">
        <v>70.372751612903201</v>
      </c>
      <c r="CD76">
        <v>0</v>
      </c>
      <c r="CE76">
        <v>0</v>
      </c>
      <c r="CF76">
        <v>0</v>
      </c>
      <c r="CG76">
        <v>0</v>
      </c>
      <c r="CH76">
        <v>2.2492129032258101</v>
      </c>
      <c r="CI76">
        <v>0</v>
      </c>
      <c r="CJ76">
        <v>-7.5602354838709704</v>
      </c>
      <c r="CK76">
        <v>-0.71330645161290296</v>
      </c>
      <c r="CL76">
        <v>38.802193548387102</v>
      </c>
      <c r="CM76">
        <v>42.75</v>
      </c>
      <c r="CN76">
        <v>40.899000000000001</v>
      </c>
      <c r="CO76">
        <v>41.311999999999998</v>
      </c>
      <c r="CP76">
        <v>39.465451612903202</v>
      </c>
      <c r="CQ76">
        <v>0</v>
      </c>
      <c r="CR76">
        <v>0</v>
      </c>
      <c r="CS76">
        <v>0</v>
      </c>
      <c r="CT76">
        <v>59.400000095367403</v>
      </c>
      <c r="CU76">
        <v>2.26413461538462</v>
      </c>
      <c r="CV76">
        <v>1.1430666687922599</v>
      </c>
      <c r="CW76">
        <v>-2.0912239185652899</v>
      </c>
      <c r="CX76">
        <v>-7.6102653846153796</v>
      </c>
      <c r="CY76">
        <v>15</v>
      </c>
      <c r="CZ76">
        <v>1684927056.2</v>
      </c>
      <c r="DA76" t="s">
        <v>255</v>
      </c>
      <c r="DB76">
        <v>3</v>
      </c>
      <c r="DC76">
        <v>-3.7240000000000002</v>
      </c>
      <c r="DD76">
        <v>0.39500000000000002</v>
      </c>
      <c r="DE76">
        <v>403</v>
      </c>
      <c r="DF76">
        <v>16</v>
      </c>
      <c r="DG76">
        <v>1.17</v>
      </c>
      <c r="DH76">
        <v>0.15</v>
      </c>
      <c r="DI76">
        <v>-1.7994393773584898E-2</v>
      </c>
      <c r="DJ76">
        <v>0.53401732318731898</v>
      </c>
      <c r="DK76">
        <v>0.116276597622939</v>
      </c>
      <c r="DL76">
        <v>0</v>
      </c>
      <c r="DM76">
        <v>2.2634818181818201</v>
      </c>
      <c r="DN76">
        <v>0.21587858064809301</v>
      </c>
      <c r="DO76">
        <v>0.20740784292254999</v>
      </c>
      <c r="DP76">
        <v>1</v>
      </c>
      <c r="DQ76">
        <v>1.0542969433962299</v>
      </c>
      <c r="DR76">
        <v>0.30544500824844201</v>
      </c>
      <c r="DS76">
        <v>4.18608073133011E-2</v>
      </c>
      <c r="DT76">
        <v>0</v>
      </c>
      <c r="DU76">
        <v>1</v>
      </c>
      <c r="DV76">
        <v>3</v>
      </c>
      <c r="DW76" t="s">
        <v>435</v>
      </c>
      <c r="DX76">
        <v>100</v>
      </c>
      <c r="DY76">
        <v>100</v>
      </c>
      <c r="DZ76">
        <v>-3.7240000000000002</v>
      </c>
      <c r="EA76">
        <v>0.39500000000000002</v>
      </c>
      <c r="EB76">
        <v>2</v>
      </c>
      <c r="EC76">
        <v>515.92499999999995</v>
      </c>
      <c r="ED76">
        <v>420.50900000000001</v>
      </c>
      <c r="EE76">
        <v>28.41</v>
      </c>
      <c r="EF76">
        <v>29.991599999999998</v>
      </c>
      <c r="EG76">
        <v>30</v>
      </c>
      <c r="EH76">
        <v>30.136800000000001</v>
      </c>
      <c r="EI76">
        <v>30.167400000000001</v>
      </c>
      <c r="EJ76">
        <v>20.098600000000001</v>
      </c>
      <c r="EK76">
        <v>21.167400000000001</v>
      </c>
      <c r="EL76">
        <v>0.84521800000000002</v>
      </c>
      <c r="EM76">
        <v>28.501300000000001</v>
      </c>
      <c r="EN76">
        <v>400.096</v>
      </c>
      <c r="EO76">
        <v>17.069600000000001</v>
      </c>
      <c r="EP76">
        <v>100.51900000000001</v>
      </c>
      <c r="EQ76">
        <v>90.359499999999997</v>
      </c>
    </row>
    <row r="77" spans="1:147" x14ac:dyDescent="0.3">
      <c r="A77">
        <v>61</v>
      </c>
      <c r="B77">
        <v>1684930905.5999999</v>
      </c>
      <c r="C77">
        <v>3780.3999998569502</v>
      </c>
      <c r="D77" t="s">
        <v>436</v>
      </c>
      <c r="E77" t="s">
        <v>437</v>
      </c>
      <c r="F77">
        <v>1684930897.65484</v>
      </c>
      <c r="G77">
        <f t="shared" si="43"/>
        <v>7.3811394777116611E-3</v>
      </c>
      <c r="H77">
        <f t="shared" si="44"/>
        <v>-2.962769622522174</v>
      </c>
      <c r="I77">
        <f t="shared" si="45"/>
        <v>400.005258064516</v>
      </c>
      <c r="J77">
        <f t="shared" si="46"/>
        <v>400.05339292239421</v>
      </c>
      <c r="K77">
        <f t="shared" si="47"/>
        <v>38.282460613629937</v>
      </c>
      <c r="L77">
        <f t="shared" si="48"/>
        <v>38.27785442647226</v>
      </c>
      <c r="M77">
        <f t="shared" si="49"/>
        <v>0.35230130384689951</v>
      </c>
      <c r="N77">
        <f t="shared" si="50"/>
        <v>3.3622880891054288</v>
      </c>
      <c r="O77">
        <f t="shared" si="51"/>
        <v>0.33300304011685811</v>
      </c>
      <c r="P77">
        <f t="shared" si="52"/>
        <v>0.20977263308006433</v>
      </c>
      <c r="Q77">
        <f t="shared" si="53"/>
        <v>0</v>
      </c>
      <c r="R77">
        <f t="shared" si="54"/>
        <v>28.029481815340876</v>
      </c>
      <c r="S77">
        <f t="shared" si="55"/>
        <v>27.829119354838699</v>
      </c>
      <c r="T77">
        <f t="shared" si="56"/>
        <v>3.7572002930397366</v>
      </c>
      <c r="U77">
        <f t="shared" si="57"/>
        <v>40.48119113191764</v>
      </c>
      <c r="V77">
        <f t="shared" si="58"/>
        <v>1.6965624097723959</v>
      </c>
      <c r="W77">
        <f t="shared" si="59"/>
        <v>4.1909893516812327</v>
      </c>
      <c r="X77">
        <f t="shared" si="60"/>
        <v>2.0606378832673409</v>
      </c>
      <c r="Y77">
        <f t="shared" si="61"/>
        <v>-325.50825096708428</v>
      </c>
      <c r="Z77">
        <f t="shared" si="62"/>
        <v>341.69015297626652</v>
      </c>
      <c r="AA77">
        <f t="shared" si="63"/>
        <v>22.322774509939915</v>
      </c>
      <c r="AB77">
        <f t="shared" si="64"/>
        <v>38.504676519122143</v>
      </c>
      <c r="AC77">
        <v>-3.96220008977059E-2</v>
      </c>
      <c r="AD77">
        <v>4.4479167085594698E-2</v>
      </c>
      <c r="AE77">
        <v>3.3508295825110102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50070.116751340654</v>
      </c>
      <c r="AK77" t="s">
        <v>438</v>
      </c>
      <c r="AL77">
        <v>2.3357423076923101</v>
      </c>
      <c r="AM77">
        <v>1.3575999999999999</v>
      </c>
      <c r="AN77">
        <f t="shared" si="68"/>
        <v>-0.97814230769231014</v>
      </c>
      <c r="AO77">
        <f t="shared" si="69"/>
        <v>-0.72049374461719962</v>
      </c>
      <c r="AP77">
        <v>-1.06969204858734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-2.962769622522174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-1.3879371021205782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0.72208925085248299</v>
      </c>
      <c r="BN77">
        <v>0.5</v>
      </c>
      <c r="BO77" t="s">
        <v>254</v>
      </c>
      <c r="BP77">
        <v>1684930897.65484</v>
      </c>
      <c r="BQ77">
        <v>400.005258064516</v>
      </c>
      <c r="BR77">
        <v>400.003774193548</v>
      </c>
      <c r="BS77">
        <v>17.729151612903198</v>
      </c>
      <c r="BT77">
        <v>16.682099999999998</v>
      </c>
      <c r="BU77">
        <v>500.00858064516098</v>
      </c>
      <c r="BV77">
        <v>95.493393548387104</v>
      </c>
      <c r="BW77">
        <v>0.199984612903226</v>
      </c>
      <c r="BX77">
        <v>29.714122580645199</v>
      </c>
      <c r="BY77">
        <v>27.829119354838699</v>
      </c>
      <c r="BZ77">
        <v>999.9</v>
      </c>
      <c r="CA77">
        <v>10005.967741935499</v>
      </c>
      <c r="CB77">
        <v>0</v>
      </c>
      <c r="CC77">
        <v>70.369299999999996</v>
      </c>
      <c r="CD77">
        <v>0</v>
      </c>
      <c r="CE77">
        <v>0</v>
      </c>
      <c r="CF77">
        <v>0</v>
      </c>
      <c r="CG77">
        <v>0</v>
      </c>
      <c r="CH77">
        <v>2.3385580645161301</v>
      </c>
      <c r="CI77">
        <v>0</v>
      </c>
      <c r="CJ77">
        <v>-9.1432129032258107</v>
      </c>
      <c r="CK77">
        <v>-0.85221612903225796</v>
      </c>
      <c r="CL77">
        <v>38.501903225806501</v>
      </c>
      <c r="CM77">
        <v>42.606709677419303</v>
      </c>
      <c r="CN77">
        <v>40.637</v>
      </c>
      <c r="CO77">
        <v>41.191064516129003</v>
      </c>
      <c r="CP77">
        <v>39.1991935483871</v>
      </c>
      <c r="CQ77">
        <v>0</v>
      </c>
      <c r="CR77">
        <v>0</v>
      </c>
      <c r="CS77">
        <v>0</v>
      </c>
      <c r="CT77">
        <v>59.400000095367403</v>
      </c>
      <c r="CU77">
        <v>2.3357423076923101</v>
      </c>
      <c r="CV77">
        <v>-0.57761025583819103</v>
      </c>
      <c r="CW77">
        <v>-2.4743863124947101</v>
      </c>
      <c r="CX77">
        <v>-9.1305153846153804</v>
      </c>
      <c r="CY77">
        <v>15</v>
      </c>
      <c r="CZ77">
        <v>1684927056.2</v>
      </c>
      <c r="DA77" t="s">
        <v>255</v>
      </c>
      <c r="DB77">
        <v>3</v>
      </c>
      <c r="DC77">
        <v>-3.7240000000000002</v>
      </c>
      <c r="DD77">
        <v>0.39500000000000002</v>
      </c>
      <c r="DE77">
        <v>403</v>
      </c>
      <c r="DF77">
        <v>16</v>
      </c>
      <c r="DG77">
        <v>1.17</v>
      </c>
      <c r="DH77">
        <v>0.15</v>
      </c>
      <c r="DI77">
        <v>-5.24092301886792E-3</v>
      </c>
      <c r="DJ77">
        <v>3.7878268702606299E-2</v>
      </c>
      <c r="DK77">
        <v>0.10756140169056699</v>
      </c>
      <c r="DL77">
        <v>1</v>
      </c>
      <c r="DM77">
        <v>2.3486363636363601</v>
      </c>
      <c r="DN77">
        <v>-8.1057131175195002E-2</v>
      </c>
      <c r="DO77">
        <v>0.18801857148468201</v>
      </c>
      <c r="DP77">
        <v>1</v>
      </c>
      <c r="DQ77">
        <v>1.03938124528302</v>
      </c>
      <c r="DR77">
        <v>-6.5300652161225901E-3</v>
      </c>
      <c r="DS77">
        <v>2.38245333810891E-2</v>
      </c>
      <c r="DT77">
        <v>1</v>
      </c>
      <c r="DU77">
        <v>3</v>
      </c>
      <c r="DV77">
        <v>3</v>
      </c>
      <c r="DW77" t="s">
        <v>260</v>
      </c>
      <c r="DX77">
        <v>100</v>
      </c>
      <c r="DY77">
        <v>100</v>
      </c>
      <c r="DZ77">
        <v>-3.7240000000000002</v>
      </c>
      <c r="EA77">
        <v>0.39500000000000002</v>
      </c>
      <c r="EB77">
        <v>2</v>
      </c>
      <c r="EC77">
        <v>515.60500000000002</v>
      </c>
      <c r="ED77">
        <v>420.39</v>
      </c>
      <c r="EE77">
        <v>28.572900000000001</v>
      </c>
      <c r="EF77">
        <v>30.053899999999999</v>
      </c>
      <c r="EG77">
        <v>30.0001</v>
      </c>
      <c r="EH77">
        <v>30.16</v>
      </c>
      <c r="EI77">
        <v>30.185400000000001</v>
      </c>
      <c r="EJ77">
        <v>20.0929</v>
      </c>
      <c r="EK77">
        <v>24.086600000000001</v>
      </c>
      <c r="EL77">
        <v>0.84521800000000002</v>
      </c>
      <c r="EM77">
        <v>28.684000000000001</v>
      </c>
      <c r="EN77">
        <v>399.928</v>
      </c>
      <c r="EO77">
        <v>16.5321</v>
      </c>
      <c r="EP77">
        <v>100.517</v>
      </c>
      <c r="EQ77">
        <v>90.351500000000001</v>
      </c>
    </row>
    <row r="78" spans="1:147" x14ac:dyDescent="0.3">
      <c r="A78">
        <v>62</v>
      </c>
      <c r="B78">
        <v>1684930965.5999999</v>
      </c>
      <c r="C78">
        <v>3840.3999998569502</v>
      </c>
      <c r="D78" t="s">
        <v>439</v>
      </c>
      <c r="E78" t="s">
        <v>440</v>
      </c>
      <c r="F78">
        <v>1684930957.6870999</v>
      </c>
      <c r="G78">
        <f t="shared" si="43"/>
        <v>6.5536394092346158E-3</v>
      </c>
      <c r="H78">
        <f t="shared" si="44"/>
        <v>-2.9224677659838156</v>
      </c>
      <c r="I78">
        <f t="shared" si="45"/>
        <v>400.02032258064497</v>
      </c>
      <c r="J78">
        <f t="shared" si="46"/>
        <v>401.62402354582247</v>
      </c>
      <c r="K78">
        <f t="shared" si="47"/>
        <v>38.431011670167656</v>
      </c>
      <c r="L78">
        <f t="shared" si="48"/>
        <v>38.277555086659369</v>
      </c>
      <c r="M78">
        <f t="shared" si="49"/>
        <v>0.30773799070346397</v>
      </c>
      <c r="N78">
        <f t="shared" si="50"/>
        <v>3.3627283076676697</v>
      </c>
      <c r="O78">
        <f t="shared" si="51"/>
        <v>0.29290453860943477</v>
      </c>
      <c r="P78">
        <f t="shared" si="52"/>
        <v>0.18433846641030807</v>
      </c>
      <c r="Q78">
        <f t="shared" si="53"/>
        <v>0</v>
      </c>
      <c r="R78">
        <f t="shared" si="54"/>
        <v>28.019154634947476</v>
      </c>
      <c r="S78">
        <f t="shared" si="55"/>
        <v>27.760664516129001</v>
      </c>
      <c r="T78">
        <f t="shared" si="56"/>
        <v>3.7422135766430609</v>
      </c>
      <c r="U78">
        <f t="shared" si="57"/>
        <v>40.105923535014185</v>
      </c>
      <c r="V78">
        <f t="shared" si="58"/>
        <v>1.6616590759757035</v>
      </c>
      <c r="W78">
        <f t="shared" si="59"/>
        <v>4.1431761932249334</v>
      </c>
      <c r="X78">
        <f t="shared" si="60"/>
        <v>2.0805545006673576</v>
      </c>
      <c r="Y78">
        <f t="shared" si="61"/>
        <v>-289.01549794724656</v>
      </c>
      <c r="Z78">
        <f t="shared" si="62"/>
        <v>318.03308505092707</v>
      </c>
      <c r="AA78">
        <f t="shared" si="63"/>
        <v>20.746874614099625</v>
      </c>
      <c r="AB78">
        <f t="shared" si="64"/>
        <v>49.764461717780136</v>
      </c>
      <c r="AC78">
        <v>-3.9628516579639103E-2</v>
      </c>
      <c r="AD78">
        <v>4.4486481509369798E-2</v>
      </c>
      <c r="AE78">
        <v>3.3512679167669899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50110.894175583475</v>
      </c>
      <c r="AK78" t="s">
        <v>441</v>
      </c>
      <c r="AL78">
        <v>2.2340461538461498</v>
      </c>
      <c r="AM78">
        <v>1.59</v>
      </c>
      <c r="AN78">
        <f t="shared" si="68"/>
        <v>-0.64404615384614972</v>
      </c>
      <c r="AO78">
        <f t="shared" si="69"/>
        <v>-0.4050604741170753</v>
      </c>
      <c r="AP78">
        <v>-1.0551412798905999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-2.9224677659838156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-2.4687671690992206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0.72208925085248299</v>
      </c>
      <c r="BN78">
        <v>0.5</v>
      </c>
      <c r="BO78" t="s">
        <v>254</v>
      </c>
      <c r="BP78">
        <v>1684930957.6870999</v>
      </c>
      <c r="BQ78">
        <v>400.02032258064497</v>
      </c>
      <c r="BR78">
        <v>399.976870967742</v>
      </c>
      <c r="BS78">
        <v>17.365200000000002</v>
      </c>
      <c r="BT78">
        <v>16.4351870967742</v>
      </c>
      <c r="BU78">
        <v>500.007580645161</v>
      </c>
      <c r="BV78">
        <v>95.489087096774199</v>
      </c>
      <c r="BW78">
        <v>0.19993900000000001</v>
      </c>
      <c r="BX78">
        <v>29.514929032258099</v>
      </c>
      <c r="BY78">
        <v>27.760664516129001</v>
      </c>
      <c r="BZ78">
        <v>999.9</v>
      </c>
      <c r="CA78">
        <v>10008.064516128999</v>
      </c>
      <c r="CB78">
        <v>0</v>
      </c>
      <c r="CC78">
        <v>70.369299999999996</v>
      </c>
      <c r="CD78">
        <v>0</v>
      </c>
      <c r="CE78">
        <v>0</v>
      </c>
      <c r="CF78">
        <v>0</v>
      </c>
      <c r="CG78">
        <v>0</v>
      </c>
      <c r="CH78">
        <v>2.25034516129032</v>
      </c>
      <c r="CI78">
        <v>0</v>
      </c>
      <c r="CJ78">
        <v>-10.2707225806452</v>
      </c>
      <c r="CK78">
        <v>-1.00418064516129</v>
      </c>
      <c r="CL78">
        <v>38.231709677419303</v>
      </c>
      <c r="CM78">
        <v>42.436999999999998</v>
      </c>
      <c r="CN78">
        <v>40.387</v>
      </c>
      <c r="CO78">
        <v>41.061999999999998</v>
      </c>
      <c r="CP78">
        <v>38.953258064516099</v>
      </c>
      <c r="CQ78">
        <v>0</v>
      </c>
      <c r="CR78">
        <v>0</v>
      </c>
      <c r="CS78">
        <v>0</v>
      </c>
      <c r="CT78">
        <v>59.200000047683702</v>
      </c>
      <c r="CU78">
        <v>2.2340461538461498</v>
      </c>
      <c r="CV78">
        <v>0.23090599462846501</v>
      </c>
      <c r="CW78">
        <v>0.68981879735040796</v>
      </c>
      <c r="CX78">
        <v>-10.2644153846154</v>
      </c>
      <c r="CY78">
        <v>15</v>
      </c>
      <c r="CZ78">
        <v>1684927056.2</v>
      </c>
      <c r="DA78" t="s">
        <v>255</v>
      </c>
      <c r="DB78">
        <v>3</v>
      </c>
      <c r="DC78">
        <v>-3.7240000000000002</v>
      </c>
      <c r="DD78">
        <v>0.39500000000000002</v>
      </c>
      <c r="DE78">
        <v>403</v>
      </c>
      <c r="DF78">
        <v>16</v>
      </c>
      <c r="DG78">
        <v>1.17</v>
      </c>
      <c r="DH78">
        <v>0.15</v>
      </c>
      <c r="DI78">
        <v>5.6237004415094299E-2</v>
      </c>
      <c r="DJ78">
        <v>-2.37279117452966E-2</v>
      </c>
      <c r="DK78">
        <v>7.9684902036046501E-2</v>
      </c>
      <c r="DL78">
        <v>1</v>
      </c>
      <c r="DM78">
        <v>2.24734090909091</v>
      </c>
      <c r="DN78">
        <v>-8.2643070812093E-3</v>
      </c>
      <c r="DO78">
        <v>0.167662606713848</v>
      </c>
      <c r="DP78">
        <v>1</v>
      </c>
      <c r="DQ78">
        <v>0.94861281132075503</v>
      </c>
      <c r="DR78">
        <v>-0.19374033633958501</v>
      </c>
      <c r="DS78">
        <v>2.5264713496097099E-2</v>
      </c>
      <c r="DT78">
        <v>0</v>
      </c>
      <c r="DU78">
        <v>2</v>
      </c>
      <c r="DV78">
        <v>3</v>
      </c>
      <c r="DW78" t="s">
        <v>256</v>
      </c>
      <c r="DX78">
        <v>100</v>
      </c>
      <c r="DY78">
        <v>100</v>
      </c>
      <c r="DZ78">
        <v>-3.7240000000000002</v>
      </c>
      <c r="EA78">
        <v>0.39500000000000002</v>
      </c>
      <c r="EB78">
        <v>2</v>
      </c>
      <c r="EC78">
        <v>515.32600000000002</v>
      </c>
      <c r="ED78">
        <v>420.30900000000003</v>
      </c>
      <c r="EE78">
        <v>30.137</v>
      </c>
      <c r="EF78">
        <v>30.094999999999999</v>
      </c>
      <c r="EG78">
        <v>30.000399999999999</v>
      </c>
      <c r="EH78">
        <v>30.188500000000001</v>
      </c>
      <c r="EI78">
        <v>30.208600000000001</v>
      </c>
      <c r="EJ78">
        <v>20.087</v>
      </c>
      <c r="EK78">
        <v>24.9437</v>
      </c>
      <c r="EL78">
        <v>0.84521800000000002</v>
      </c>
      <c r="EM78">
        <v>30.098400000000002</v>
      </c>
      <c r="EN78">
        <v>399.875</v>
      </c>
      <c r="EO78">
        <v>16.4483</v>
      </c>
      <c r="EP78">
        <v>100.512</v>
      </c>
      <c r="EQ78">
        <v>90.345600000000005</v>
      </c>
    </row>
    <row r="79" spans="1:147" x14ac:dyDescent="0.3">
      <c r="A79">
        <v>63</v>
      </c>
      <c r="B79">
        <v>1684931025.7</v>
      </c>
      <c r="C79">
        <v>3900.5</v>
      </c>
      <c r="D79" t="s">
        <v>442</v>
      </c>
      <c r="E79" t="s">
        <v>443</v>
      </c>
      <c r="F79">
        <v>1684931017.7</v>
      </c>
      <c r="G79">
        <f t="shared" si="43"/>
        <v>5.5989783971883006E-3</v>
      </c>
      <c r="H79">
        <f t="shared" si="44"/>
        <v>-2.3624226541797029</v>
      </c>
      <c r="I79">
        <f t="shared" si="45"/>
        <v>399.996193548387</v>
      </c>
      <c r="J79">
        <f t="shared" si="46"/>
        <v>400.77996466939732</v>
      </c>
      <c r="K79">
        <f t="shared" si="47"/>
        <v>38.353786604570352</v>
      </c>
      <c r="L79">
        <f t="shared" si="48"/>
        <v>38.27878138232365</v>
      </c>
      <c r="M79">
        <f t="shared" si="49"/>
        <v>0.25518108638480336</v>
      </c>
      <c r="N79">
        <f t="shared" si="50"/>
        <v>3.362371177055139</v>
      </c>
      <c r="O79">
        <f t="shared" si="51"/>
        <v>0.2448895282738274</v>
      </c>
      <c r="P79">
        <f t="shared" si="52"/>
        <v>0.15394602521428613</v>
      </c>
      <c r="Q79">
        <f t="shared" si="53"/>
        <v>0</v>
      </c>
      <c r="R79">
        <f t="shared" si="54"/>
        <v>28.331120943127956</v>
      </c>
      <c r="S79">
        <f t="shared" si="55"/>
        <v>27.9471387096774</v>
      </c>
      <c r="T79">
        <f t="shared" si="56"/>
        <v>3.783161089908917</v>
      </c>
      <c r="U79">
        <f t="shared" si="57"/>
        <v>39.786437852494814</v>
      </c>
      <c r="V79">
        <f t="shared" si="58"/>
        <v>1.6573882218228368</v>
      </c>
      <c r="W79">
        <f t="shared" si="59"/>
        <v>4.1657115119666592</v>
      </c>
      <c r="X79">
        <f t="shared" si="60"/>
        <v>2.1257728680860799</v>
      </c>
      <c r="Y79">
        <f t="shared" si="61"/>
        <v>-246.91494731600406</v>
      </c>
      <c r="Z79">
        <f t="shared" si="62"/>
        <v>301.26028746619789</v>
      </c>
      <c r="AA79">
        <f t="shared" si="63"/>
        <v>19.682211409167387</v>
      </c>
      <c r="AB79">
        <f t="shared" si="64"/>
        <v>74.027551559361228</v>
      </c>
      <c r="AC79">
        <v>-3.9623230657095602E-2</v>
      </c>
      <c r="AD79">
        <v>4.4480547598242499E-2</v>
      </c>
      <c r="AE79">
        <v>3.3509123148197699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50089.088034428474</v>
      </c>
      <c r="AK79" t="s">
        <v>444</v>
      </c>
      <c r="AL79">
        <v>2.2167730769230798</v>
      </c>
      <c r="AM79">
        <v>2.7756099999999999</v>
      </c>
      <c r="AN79">
        <f t="shared" si="68"/>
        <v>0.55883692307692012</v>
      </c>
      <c r="AO79">
        <f t="shared" si="69"/>
        <v>0.20133841680816836</v>
      </c>
      <c r="AP79">
        <v>-0.85294000227649402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-2.3624226541797029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4.9667620112101218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0.72208925085248299</v>
      </c>
      <c r="BN79">
        <v>0.5</v>
      </c>
      <c r="BO79" t="s">
        <v>254</v>
      </c>
      <c r="BP79">
        <v>1684931017.7</v>
      </c>
      <c r="BQ79">
        <v>399.996193548387</v>
      </c>
      <c r="BR79">
        <v>399.97845161290297</v>
      </c>
      <c r="BS79">
        <v>17.318967741935499</v>
      </c>
      <c r="BT79">
        <v>16.524387096774198</v>
      </c>
      <c r="BU79">
        <v>500.004903225806</v>
      </c>
      <c r="BV79">
        <v>95.497896774193606</v>
      </c>
      <c r="BW79">
        <v>0.19996735483871</v>
      </c>
      <c r="BX79">
        <v>29.6090612903226</v>
      </c>
      <c r="BY79">
        <v>27.9471387096774</v>
      </c>
      <c r="BZ79">
        <v>999.9</v>
      </c>
      <c r="CA79">
        <v>10005.8064516129</v>
      </c>
      <c r="CB79">
        <v>0</v>
      </c>
      <c r="CC79">
        <v>70.369299999999996</v>
      </c>
      <c r="CD79">
        <v>0</v>
      </c>
      <c r="CE79">
        <v>0</v>
      </c>
      <c r="CF79">
        <v>0</v>
      </c>
      <c r="CG79">
        <v>0</v>
      </c>
      <c r="CH79">
        <v>2.2230161290322599</v>
      </c>
      <c r="CI79">
        <v>0</v>
      </c>
      <c r="CJ79">
        <v>-11.3971967741935</v>
      </c>
      <c r="CK79">
        <v>-1.17766774193548</v>
      </c>
      <c r="CL79">
        <v>37.991870967741903</v>
      </c>
      <c r="CM79">
        <v>42.26</v>
      </c>
      <c r="CN79">
        <v>40.155000000000001</v>
      </c>
      <c r="CO79">
        <v>40.924999999999997</v>
      </c>
      <c r="CP79">
        <v>38.725612903225802</v>
      </c>
      <c r="CQ79">
        <v>0</v>
      </c>
      <c r="CR79">
        <v>0</v>
      </c>
      <c r="CS79">
        <v>0</v>
      </c>
      <c r="CT79">
        <v>59.599999904632597</v>
      </c>
      <c r="CU79">
        <v>2.2167730769230798</v>
      </c>
      <c r="CV79">
        <v>-9.5394871560245398E-2</v>
      </c>
      <c r="CW79">
        <v>-0.65037606610927101</v>
      </c>
      <c r="CX79">
        <v>-11.3999730769231</v>
      </c>
      <c r="CY79">
        <v>15</v>
      </c>
      <c r="CZ79">
        <v>1684927056.2</v>
      </c>
      <c r="DA79" t="s">
        <v>255</v>
      </c>
      <c r="DB79">
        <v>3</v>
      </c>
      <c r="DC79">
        <v>-3.7240000000000002</v>
      </c>
      <c r="DD79">
        <v>0.39500000000000002</v>
      </c>
      <c r="DE79">
        <v>403</v>
      </c>
      <c r="DF79">
        <v>16</v>
      </c>
      <c r="DG79">
        <v>1.17</v>
      </c>
      <c r="DH79">
        <v>0.15</v>
      </c>
      <c r="DI79">
        <v>4.60619564150943E-2</v>
      </c>
      <c r="DJ79">
        <v>-4.9346764527033397E-2</v>
      </c>
      <c r="DK79">
        <v>0.107501134142281</v>
      </c>
      <c r="DL79">
        <v>1</v>
      </c>
      <c r="DM79">
        <v>2.2264409090909099</v>
      </c>
      <c r="DN79">
        <v>-8.5029248890940906E-2</v>
      </c>
      <c r="DO79">
        <v>0.18580199788311</v>
      </c>
      <c r="DP79">
        <v>1</v>
      </c>
      <c r="DQ79">
        <v>0.80418032075471702</v>
      </c>
      <c r="DR79">
        <v>-0.103140185662896</v>
      </c>
      <c r="DS79">
        <v>1.9960753123929802E-2</v>
      </c>
      <c r="DT79">
        <v>0</v>
      </c>
      <c r="DU79">
        <v>2</v>
      </c>
      <c r="DV79">
        <v>3</v>
      </c>
      <c r="DW79" t="s">
        <v>256</v>
      </c>
      <c r="DX79">
        <v>100</v>
      </c>
      <c r="DY79">
        <v>100</v>
      </c>
      <c r="DZ79">
        <v>-3.7240000000000002</v>
      </c>
      <c r="EA79">
        <v>0.39500000000000002</v>
      </c>
      <c r="EB79">
        <v>2</v>
      </c>
      <c r="EC79">
        <v>515.36599999999999</v>
      </c>
      <c r="ED79">
        <v>420.209</v>
      </c>
      <c r="EE79">
        <v>30.718900000000001</v>
      </c>
      <c r="EF79">
        <v>30.108000000000001</v>
      </c>
      <c r="EG79">
        <v>30.0001</v>
      </c>
      <c r="EH79">
        <v>30.209199999999999</v>
      </c>
      <c r="EI79">
        <v>30.229299999999999</v>
      </c>
      <c r="EJ79">
        <v>20.088200000000001</v>
      </c>
      <c r="EK79">
        <v>24.3201</v>
      </c>
      <c r="EL79">
        <v>0.84521800000000002</v>
      </c>
      <c r="EM79">
        <v>30.720800000000001</v>
      </c>
      <c r="EN79">
        <v>399.97699999999998</v>
      </c>
      <c r="EO79">
        <v>16.584800000000001</v>
      </c>
      <c r="EP79">
        <v>100.51</v>
      </c>
      <c r="EQ79">
        <v>90.342500000000001</v>
      </c>
    </row>
    <row r="80" spans="1:147" x14ac:dyDescent="0.3">
      <c r="A80">
        <v>64</v>
      </c>
      <c r="B80">
        <v>1684931085.7</v>
      </c>
      <c r="C80">
        <v>3960.5</v>
      </c>
      <c r="D80" t="s">
        <v>445</v>
      </c>
      <c r="E80" t="s">
        <v>446</v>
      </c>
      <c r="F80">
        <v>1684931077.7</v>
      </c>
      <c r="G80">
        <f t="shared" si="43"/>
        <v>4.5088981637276624E-3</v>
      </c>
      <c r="H80">
        <f t="shared" si="44"/>
        <v>-2.4449382534400947</v>
      </c>
      <c r="I80">
        <f t="shared" si="45"/>
        <v>400.01783870967699</v>
      </c>
      <c r="J80">
        <f t="shared" si="46"/>
        <v>405.16354652369802</v>
      </c>
      <c r="K80">
        <f t="shared" si="47"/>
        <v>38.771174848718672</v>
      </c>
      <c r="L80">
        <f t="shared" si="48"/>
        <v>38.278768414108299</v>
      </c>
      <c r="M80">
        <f t="shared" si="49"/>
        <v>0.20136432589317046</v>
      </c>
      <c r="N80">
        <f t="shared" si="50"/>
        <v>3.361535567574871</v>
      </c>
      <c r="O80">
        <f t="shared" si="51"/>
        <v>0.19489519794792062</v>
      </c>
      <c r="P80">
        <f t="shared" si="52"/>
        <v>0.12237341130234222</v>
      </c>
      <c r="Q80">
        <f t="shared" si="53"/>
        <v>0</v>
      </c>
      <c r="R80">
        <f t="shared" si="54"/>
        <v>28.603772748315382</v>
      </c>
      <c r="S80">
        <f t="shared" si="55"/>
        <v>28.106687096774198</v>
      </c>
      <c r="T80">
        <f t="shared" si="56"/>
        <v>3.8185057842353336</v>
      </c>
      <c r="U80">
        <f t="shared" si="57"/>
        <v>39.988670903035519</v>
      </c>
      <c r="V80">
        <f t="shared" si="58"/>
        <v>1.6681239042338611</v>
      </c>
      <c r="W80">
        <f t="shared" si="59"/>
        <v>4.1714912413036336</v>
      </c>
      <c r="X80">
        <f t="shared" si="60"/>
        <v>2.1503818800014725</v>
      </c>
      <c r="Y80">
        <f t="shared" si="61"/>
        <v>-198.84240902038991</v>
      </c>
      <c r="Z80">
        <f t="shared" si="62"/>
        <v>276.63323831427164</v>
      </c>
      <c r="AA80">
        <f t="shared" si="63"/>
        <v>18.094230078417304</v>
      </c>
      <c r="AB80">
        <f t="shared" si="64"/>
        <v>95.885059372299025</v>
      </c>
      <c r="AC80">
        <v>-3.9610863621333099E-2</v>
      </c>
      <c r="AD80">
        <v>4.4466664517187199E-2</v>
      </c>
      <c r="AE80">
        <v>3.35008028183129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50070.000965908061</v>
      </c>
      <c r="AK80" t="s">
        <v>447</v>
      </c>
      <c r="AL80">
        <v>2.24753076923077</v>
      </c>
      <c r="AM80">
        <v>1.3875999999999999</v>
      </c>
      <c r="AN80">
        <f t="shared" si="68"/>
        <v>-0.85993076923077005</v>
      </c>
      <c r="AO80">
        <f t="shared" si="69"/>
        <v>-0.61972525888640106</v>
      </c>
      <c r="AP80">
        <v>-0.88273181590527305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-2.4449382534400947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-1.6136182698070491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0.72208925085248299</v>
      </c>
      <c r="BN80">
        <v>0.5</v>
      </c>
      <c r="BO80" t="s">
        <v>254</v>
      </c>
      <c r="BP80">
        <v>1684931077.7</v>
      </c>
      <c r="BQ80">
        <v>400.01783870967699</v>
      </c>
      <c r="BR80">
        <v>399.92522580645198</v>
      </c>
      <c r="BS80">
        <v>17.432099999999998</v>
      </c>
      <c r="BT80">
        <v>16.792300000000001</v>
      </c>
      <c r="BU80">
        <v>500.01109677419402</v>
      </c>
      <c r="BV80">
        <v>95.492719354838698</v>
      </c>
      <c r="BW80">
        <v>0.19993409677419399</v>
      </c>
      <c r="BX80">
        <v>29.633132258064499</v>
      </c>
      <c r="BY80">
        <v>28.106687096774198</v>
      </c>
      <c r="BZ80">
        <v>999.9</v>
      </c>
      <c r="CA80">
        <v>10003.225806451601</v>
      </c>
      <c r="CB80">
        <v>0</v>
      </c>
      <c r="CC80">
        <v>70.369299999999996</v>
      </c>
      <c r="CD80">
        <v>0</v>
      </c>
      <c r="CE80">
        <v>0</v>
      </c>
      <c r="CF80">
        <v>0</v>
      </c>
      <c r="CG80">
        <v>0</v>
      </c>
      <c r="CH80">
        <v>2.2515580645161299</v>
      </c>
      <c r="CI80">
        <v>0</v>
      </c>
      <c r="CJ80">
        <v>-12.307290322580601</v>
      </c>
      <c r="CK80">
        <v>-1.32547419354839</v>
      </c>
      <c r="CL80">
        <v>37.78</v>
      </c>
      <c r="CM80">
        <v>42.092483870967698</v>
      </c>
      <c r="CN80">
        <v>39.936999999999998</v>
      </c>
      <c r="CO80">
        <v>40.76</v>
      </c>
      <c r="CP80">
        <v>38.533999999999999</v>
      </c>
      <c r="CQ80">
        <v>0</v>
      </c>
      <c r="CR80">
        <v>0</v>
      </c>
      <c r="CS80">
        <v>0</v>
      </c>
      <c r="CT80">
        <v>59.400000095367403</v>
      </c>
      <c r="CU80">
        <v>2.24753076923077</v>
      </c>
      <c r="CV80">
        <v>-0.11204101468698301</v>
      </c>
      <c r="CW80">
        <v>1.2656649524163299</v>
      </c>
      <c r="CX80">
        <v>-12.3320961538462</v>
      </c>
      <c r="CY80">
        <v>15</v>
      </c>
      <c r="CZ80">
        <v>1684927056.2</v>
      </c>
      <c r="DA80" t="s">
        <v>255</v>
      </c>
      <c r="DB80">
        <v>3</v>
      </c>
      <c r="DC80">
        <v>-3.7240000000000002</v>
      </c>
      <c r="DD80">
        <v>0.39500000000000002</v>
      </c>
      <c r="DE80">
        <v>403</v>
      </c>
      <c r="DF80">
        <v>16</v>
      </c>
      <c r="DG80">
        <v>1.17</v>
      </c>
      <c r="DH80">
        <v>0.15</v>
      </c>
      <c r="DI80">
        <v>0.11244922245283</v>
      </c>
      <c r="DJ80">
        <v>-9.8054709917734406E-2</v>
      </c>
      <c r="DK80">
        <v>9.1027509823719502E-2</v>
      </c>
      <c r="DL80">
        <v>1</v>
      </c>
      <c r="DM80">
        <v>2.24829090909091</v>
      </c>
      <c r="DN80">
        <v>-6.5502446851289198E-2</v>
      </c>
      <c r="DO80">
        <v>0.168537890018538</v>
      </c>
      <c r="DP80">
        <v>1</v>
      </c>
      <c r="DQ80">
        <v>0.66463749056603805</v>
      </c>
      <c r="DR80">
        <v>-0.202000532172221</v>
      </c>
      <c r="DS80">
        <v>2.9722008529112401E-2</v>
      </c>
      <c r="DT80">
        <v>0</v>
      </c>
      <c r="DU80">
        <v>2</v>
      </c>
      <c r="DV80">
        <v>3</v>
      </c>
      <c r="DW80" t="s">
        <v>256</v>
      </c>
      <c r="DX80">
        <v>100</v>
      </c>
      <c r="DY80">
        <v>100</v>
      </c>
      <c r="DZ80">
        <v>-3.7240000000000002</v>
      </c>
      <c r="EA80">
        <v>0.39500000000000002</v>
      </c>
      <c r="EB80">
        <v>2</v>
      </c>
      <c r="EC80">
        <v>515.47</v>
      </c>
      <c r="ED80">
        <v>420.57</v>
      </c>
      <c r="EE80">
        <v>29.845199999999998</v>
      </c>
      <c r="EF80">
        <v>30.110600000000002</v>
      </c>
      <c r="EG80">
        <v>30.0001</v>
      </c>
      <c r="EH80">
        <v>30.222200000000001</v>
      </c>
      <c r="EI80">
        <v>30.244700000000002</v>
      </c>
      <c r="EJ80">
        <v>20.091100000000001</v>
      </c>
      <c r="EK80">
        <v>22.986699999999999</v>
      </c>
      <c r="EL80">
        <v>0.84521800000000002</v>
      </c>
      <c r="EM80">
        <v>29.776700000000002</v>
      </c>
      <c r="EN80">
        <v>399.90699999999998</v>
      </c>
      <c r="EO80">
        <v>16.845700000000001</v>
      </c>
      <c r="EP80">
        <v>100.505</v>
      </c>
      <c r="EQ80">
        <v>90.338399999999993</v>
      </c>
    </row>
    <row r="81" spans="1:147" x14ac:dyDescent="0.3">
      <c r="A81">
        <v>65</v>
      </c>
      <c r="B81">
        <v>1684931145.7</v>
      </c>
      <c r="C81">
        <v>4020.5</v>
      </c>
      <c r="D81" t="s">
        <v>448</v>
      </c>
      <c r="E81" t="s">
        <v>449</v>
      </c>
      <c r="F81">
        <v>1684931137.7</v>
      </c>
      <c r="G81">
        <f t="shared" ref="G81:G93" si="86">BU81*AH81*(BS81-BT81)/(100*BM81*(1000-AH81*BS81))</f>
        <v>3.8662754619016265E-3</v>
      </c>
      <c r="H81">
        <f t="shared" ref="H81:H93" si="87">BU81*AH81*(BR81-BQ81*(1000-AH81*BT81)/(1000-AH81*BS81))/(100*BM81)</f>
        <v>-2.3922665945452275</v>
      </c>
      <c r="I81">
        <f t="shared" ref="I81:I112" si="88">BQ81 - IF(AH81&gt;1, H81*BM81*100/(AJ81*CA81), 0)</f>
        <v>400.02219354838701</v>
      </c>
      <c r="J81">
        <f t="shared" ref="J81:J112" si="89">((P81-G81/2)*I81-H81)/(P81+G81/2)</f>
        <v>407.93186032065501</v>
      </c>
      <c r="K81">
        <f t="shared" ref="K81:K112" si="90">J81*(BV81+BW81)/1000</f>
        <v>39.035271015088789</v>
      </c>
      <c r="L81">
        <f t="shared" ref="L81:L93" si="91">(BQ81 - IF(AH81&gt;1, H81*BM81*100/(AJ81*CA81), 0))*(BV81+BW81)/1000</f>
        <v>38.278389741211761</v>
      </c>
      <c r="M81">
        <f t="shared" ref="M81:M112" si="92">2/((1/O81-1/N81)+SIGN(O81)*SQRT((1/O81-1/N81)*(1/O81-1/N81) + 4*BN81/((BN81+1)*(BN81+1))*(2*1/O81*1/N81-1/N81*1/N81)))</f>
        <v>0.17205674877237814</v>
      </c>
      <c r="N81">
        <f t="shared" ref="N81:N93" si="93">AE81+AD81*BM81+AC81*BM81*BM81</f>
        <v>3.3598374491126979</v>
      </c>
      <c r="O81">
        <f t="shared" ref="O81:O93" si="94">G81*(1000-(1000*0.61365*EXP(17.502*S81/(240.97+S81))/(BV81+BW81)+BS81)/2)/(1000*0.61365*EXP(17.502*S81/(240.97+S81))/(BV81+BW81)-BS81)</f>
        <v>0.16730745853411003</v>
      </c>
      <c r="P81">
        <f t="shared" ref="P81:P93" si="95">1/((BN81+1)/(M81/1.6)+1/(N81/1.37)) + BN81/((BN81+1)/(M81/1.6) + BN81/(N81/1.37))</f>
        <v>0.10498294707530612</v>
      </c>
      <c r="Q81">
        <f t="shared" ref="Q81:Q93" si="96">(BJ81*BL81)</f>
        <v>0</v>
      </c>
      <c r="R81">
        <f t="shared" ref="R81:R112" si="97">(BX81+(Q81+2*0.95*0.0000000567*(((BX81+$B$7)+273)^4-(BX81+273)^4)-44100*G81)/(1.84*29.3*N81+8*0.95*0.0000000567*(BX81+273)^3))</f>
        <v>28.548233343597079</v>
      </c>
      <c r="S81">
        <f t="shared" ref="S81:S112" si="98">($C$7*BY81+$D$7*BZ81+$E$7*R81)</f>
        <v>28.060858064516101</v>
      </c>
      <c r="T81">
        <f t="shared" ref="T81:T112" si="99">0.61365*EXP(17.502*S81/(240.97+S81))</f>
        <v>3.808323927753666</v>
      </c>
      <c r="U81">
        <f t="shared" ref="U81:U112" si="100">(V81/W81*100)</f>
        <v>40.264452514821876</v>
      </c>
      <c r="V81">
        <f t="shared" ref="V81:V93" si="101">BS81*(BV81+BW81)/1000</f>
        <v>1.660212666018084</v>
      </c>
      <c r="W81">
        <f t="shared" ref="W81:W93" si="102">0.61365*EXP(17.502*BX81/(240.97+BX81))</f>
        <v>4.1232714275872446</v>
      </c>
      <c r="X81">
        <f t="shared" ref="X81:X93" si="103">(T81-BS81*(BV81+BW81)/1000)</f>
        <v>2.1481112617355818</v>
      </c>
      <c r="Y81">
        <f t="shared" ref="Y81:Y93" si="104">(-G81*44100)</f>
        <v>-170.50274786986174</v>
      </c>
      <c r="Z81">
        <f t="shared" ref="Z81:Z93" si="105">2*29.3*N81*0.92*(BX81-S81)</f>
        <v>248.25621350097322</v>
      </c>
      <c r="AA81">
        <f t="shared" ref="AA81:AA93" si="106">2*0.95*0.0000000567*(((BX81+$B$7)+273)^4-(S81+273)^4)</f>
        <v>16.226335767677689</v>
      </c>
      <c r="AB81">
        <f t="shared" ref="AB81:AB112" si="107">Q81+AA81+Y81+Z81</f>
        <v>93.979801398789164</v>
      </c>
      <c r="AC81">
        <v>-3.9585735302644802E-2</v>
      </c>
      <c r="AD81">
        <v>4.4438455778098102E-2</v>
      </c>
      <c r="AE81">
        <v>3.3483894303672201</v>
      </c>
      <c r="AF81">
        <v>0</v>
      </c>
      <c r="AG81">
        <v>0</v>
      </c>
      <c r="AH81">
        <f t="shared" ref="AH81:AH93" si="108">IF(AF81*$H$13&gt;=AJ81,1,(AJ81/(AJ81-AF81*$H$13)))</f>
        <v>1</v>
      </c>
      <c r="AI81">
        <f t="shared" ref="AI81:AI112" si="109">(AH81-1)*100</f>
        <v>0</v>
      </c>
      <c r="AJ81">
        <f t="shared" ref="AJ81:AJ93" si="110">MAX(0,($B$13+$C$13*CA81)/(1+$D$13*CA81)*BV81/(BX81+273)*$E$13)</f>
        <v>50072.867152347171</v>
      </c>
      <c r="AK81" t="s">
        <v>450</v>
      </c>
      <c r="AL81">
        <v>2.2796230769230799</v>
      </c>
      <c r="AM81">
        <v>2.06</v>
      </c>
      <c r="AN81">
        <f t="shared" ref="AN81:AN112" si="111">AM81-AL81</f>
        <v>-0.21962307692307981</v>
      </c>
      <c r="AO81">
        <f t="shared" ref="AO81:AO112" si="112">AN81/AM81</f>
        <v>-0.10661314413741738</v>
      </c>
      <c r="AP81">
        <v>-0.86371499654771799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3" si="114">BJ81</f>
        <v>0</v>
      </c>
      <c r="AW81">
        <f t="shared" ref="AW81:AW93" si="115">H81</f>
        <v>-2.3922665945452275</v>
      </c>
      <c r="AX81" t="e">
        <f t="shared" ref="AX81:AX93" si="116">AT81*AU81*AV81</f>
        <v>#DIV/0!</v>
      </c>
      <c r="AY81" t="e">
        <f t="shared" ref="AY81:AY93" si="117">BD81/AS81</f>
        <v>#DIV/0!</v>
      </c>
      <c r="AZ81" t="e">
        <f t="shared" ref="AZ81:AZ93" si="118">(AW81-AP81)/AV81</f>
        <v>#DIV/0!</v>
      </c>
      <c r="BA81" t="e">
        <f t="shared" ref="BA81:BA93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3" si="121">(AS81-AR81)/(AS81-BC81)</f>
        <v>#DIV/0!</v>
      </c>
      <c r="BF81">
        <f t="shared" ref="BF81:BF93" si="122">(AM81-AS81)/(AM81-BC81)</f>
        <v>1</v>
      </c>
      <c r="BG81">
        <f t="shared" ref="BG81:BG93" si="123">(AS81-AR81)/(AS81-AL81)</f>
        <v>0</v>
      </c>
      <c r="BH81">
        <f t="shared" ref="BH81:BH93" si="124">(AM81-AS81)/(AM81-AL81)</f>
        <v>-9.3797064901403271</v>
      </c>
      <c r="BI81">
        <f t="shared" ref="BI81:BI93" si="125">$B$11*CB81+$C$11*CC81+$F$11*CD81</f>
        <v>0</v>
      </c>
      <c r="BJ81">
        <f t="shared" ref="BJ81:BJ112" si="126">BI81*BK81</f>
        <v>0</v>
      </c>
      <c r="BK81">
        <f t="shared" ref="BK81:BK93" si="127">($B$11*$D$9+$C$11*$D$9+$F$11*((CQ81+CI81)/MAX(CQ81+CI81+CR81, 0.1)*$I$9+CR81/MAX(CQ81+CI81+CR81, 0.1)*$J$9))/($B$11+$C$11+$F$11)</f>
        <v>0</v>
      </c>
      <c r="BL81">
        <f t="shared" ref="BL81:BL93" si="128">($B$11*$K$9+$C$11*$K$9+$F$11*((CQ81+CI81)/MAX(CQ81+CI81+CR81, 0.1)*$P$9+CR81/MAX(CQ81+CI81+CR81, 0.1)*$Q$9))/($B$11+$C$11+$F$11)</f>
        <v>0</v>
      </c>
      <c r="BM81">
        <v>0.72208925085248299</v>
      </c>
      <c r="BN81">
        <v>0.5</v>
      </c>
      <c r="BO81" t="s">
        <v>254</v>
      </c>
      <c r="BP81">
        <v>1684931137.7</v>
      </c>
      <c r="BQ81">
        <v>400.02219354838701</v>
      </c>
      <c r="BR81">
        <v>399.90006451612902</v>
      </c>
      <c r="BS81">
        <v>17.3497870967742</v>
      </c>
      <c r="BT81">
        <v>16.801119354838701</v>
      </c>
      <c r="BU81">
        <v>500.00367741935497</v>
      </c>
      <c r="BV81">
        <v>95.490648387096797</v>
      </c>
      <c r="BW81">
        <v>0.200016677419355</v>
      </c>
      <c r="BX81">
        <v>29.431412903225802</v>
      </c>
      <c r="BY81">
        <v>28.060858064516101</v>
      </c>
      <c r="BZ81">
        <v>999.9</v>
      </c>
      <c r="CA81">
        <v>9997.0967741935492</v>
      </c>
      <c r="CB81">
        <v>0</v>
      </c>
      <c r="CC81">
        <v>70.3879387096774</v>
      </c>
      <c r="CD81">
        <v>0</v>
      </c>
      <c r="CE81">
        <v>0</v>
      </c>
      <c r="CF81">
        <v>0</v>
      </c>
      <c r="CG81">
        <v>0</v>
      </c>
      <c r="CH81">
        <v>2.2755612903225799</v>
      </c>
      <c r="CI81">
        <v>0</v>
      </c>
      <c r="CJ81">
        <v>-13.2849129032258</v>
      </c>
      <c r="CK81">
        <v>-1.4760935483871001</v>
      </c>
      <c r="CL81">
        <v>37.576225806451603</v>
      </c>
      <c r="CM81">
        <v>41.936999999999998</v>
      </c>
      <c r="CN81">
        <v>39.737806451612897</v>
      </c>
      <c r="CO81">
        <v>40.625</v>
      </c>
      <c r="CP81">
        <v>38.350612903225802</v>
      </c>
      <c r="CQ81">
        <v>0</v>
      </c>
      <c r="CR81">
        <v>0</v>
      </c>
      <c r="CS81">
        <v>0</v>
      </c>
      <c r="CT81">
        <v>59.200000047683702</v>
      </c>
      <c r="CU81">
        <v>2.2796230769230799</v>
      </c>
      <c r="CV81">
        <v>0.85522734644394405</v>
      </c>
      <c r="CW81">
        <v>-2.0572751961529598</v>
      </c>
      <c r="CX81">
        <v>-13.3166576923077</v>
      </c>
      <c r="CY81">
        <v>15</v>
      </c>
      <c r="CZ81">
        <v>1684927056.2</v>
      </c>
      <c r="DA81" t="s">
        <v>255</v>
      </c>
      <c r="DB81">
        <v>3</v>
      </c>
      <c r="DC81">
        <v>-3.7240000000000002</v>
      </c>
      <c r="DD81">
        <v>0.39500000000000002</v>
      </c>
      <c r="DE81">
        <v>403</v>
      </c>
      <c r="DF81">
        <v>16</v>
      </c>
      <c r="DG81">
        <v>1.17</v>
      </c>
      <c r="DH81">
        <v>0.15</v>
      </c>
      <c r="DI81">
        <v>0.109005891867925</v>
      </c>
      <c r="DJ81">
        <v>0.167847816739328</v>
      </c>
      <c r="DK81">
        <v>0.104781448075855</v>
      </c>
      <c r="DL81">
        <v>1</v>
      </c>
      <c r="DM81">
        <v>2.3046500000000001</v>
      </c>
      <c r="DN81">
        <v>1.28075945980541E-2</v>
      </c>
      <c r="DO81">
        <v>0.196363013203978</v>
      </c>
      <c r="DP81">
        <v>1</v>
      </c>
      <c r="DQ81">
        <v>0.56097058490565999</v>
      </c>
      <c r="DR81">
        <v>-0.12575324625060399</v>
      </c>
      <c r="DS81">
        <v>1.6261024681020399E-2</v>
      </c>
      <c r="DT81">
        <v>0</v>
      </c>
      <c r="DU81">
        <v>2</v>
      </c>
      <c r="DV81">
        <v>3</v>
      </c>
      <c r="DW81" t="s">
        <v>256</v>
      </c>
      <c r="DX81">
        <v>100</v>
      </c>
      <c r="DY81">
        <v>100</v>
      </c>
      <c r="DZ81">
        <v>-3.7240000000000002</v>
      </c>
      <c r="EA81">
        <v>0.39500000000000002</v>
      </c>
      <c r="EB81">
        <v>2</v>
      </c>
      <c r="EC81">
        <v>515.42700000000002</v>
      </c>
      <c r="ED81">
        <v>420.27100000000002</v>
      </c>
      <c r="EE81">
        <v>28.904399999999999</v>
      </c>
      <c r="EF81">
        <v>30.1158</v>
      </c>
      <c r="EG81">
        <v>30</v>
      </c>
      <c r="EH81">
        <v>30.232600000000001</v>
      </c>
      <c r="EI81">
        <v>30.255099999999999</v>
      </c>
      <c r="EJ81">
        <v>20.088200000000001</v>
      </c>
      <c r="EK81">
        <v>22.986699999999999</v>
      </c>
      <c r="EL81">
        <v>0.84521800000000002</v>
      </c>
      <c r="EM81">
        <v>28.900200000000002</v>
      </c>
      <c r="EN81">
        <v>399.88799999999998</v>
      </c>
      <c r="EO81">
        <v>16.6904</v>
      </c>
      <c r="EP81">
        <v>100.504</v>
      </c>
      <c r="EQ81">
        <v>90.337500000000006</v>
      </c>
    </row>
    <row r="82" spans="1:147" x14ac:dyDescent="0.3">
      <c r="A82">
        <v>66</v>
      </c>
      <c r="B82">
        <v>1684931205.7</v>
      </c>
      <c r="C82">
        <v>4080.5</v>
      </c>
      <c r="D82" t="s">
        <v>451</v>
      </c>
      <c r="E82" t="s">
        <v>452</v>
      </c>
      <c r="F82">
        <v>1684931197.7</v>
      </c>
      <c r="G82">
        <f t="shared" si="86"/>
        <v>3.6769289534207693E-3</v>
      </c>
      <c r="H82">
        <f t="shared" si="87"/>
        <v>-2.3026431178885134</v>
      </c>
      <c r="I82">
        <f t="shared" si="88"/>
        <v>400.01148387096799</v>
      </c>
      <c r="J82">
        <f t="shared" si="89"/>
        <v>408.18812891931799</v>
      </c>
      <c r="K82">
        <f t="shared" si="90"/>
        <v>39.05857573136575</v>
      </c>
      <c r="L82">
        <f t="shared" si="91"/>
        <v>38.276171523053755</v>
      </c>
      <c r="M82">
        <f t="shared" si="92"/>
        <v>0.16352079440760472</v>
      </c>
      <c r="N82">
        <f t="shared" si="93"/>
        <v>3.3626036624250104</v>
      </c>
      <c r="O82">
        <f t="shared" si="94"/>
        <v>0.15922815018224057</v>
      </c>
      <c r="P82">
        <f t="shared" si="95"/>
        <v>9.9893884943349442E-2</v>
      </c>
      <c r="Q82">
        <f t="shared" si="96"/>
        <v>0</v>
      </c>
      <c r="R82">
        <f t="shared" si="97"/>
        <v>28.349687434690143</v>
      </c>
      <c r="S82">
        <f t="shared" si="98"/>
        <v>27.955177419354801</v>
      </c>
      <c r="T82">
        <f t="shared" si="99"/>
        <v>3.7849350493762985</v>
      </c>
      <c r="U82">
        <f t="shared" si="100"/>
        <v>40.283148490596155</v>
      </c>
      <c r="V82">
        <f t="shared" si="101"/>
        <v>1.6379082709559611</v>
      </c>
      <c r="W82">
        <f t="shared" si="102"/>
        <v>4.0659887132166954</v>
      </c>
      <c r="X82">
        <f t="shared" si="103"/>
        <v>2.1470267784203374</v>
      </c>
      <c r="Y82">
        <f t="shared" si="104"/>
        <v>-162.15256684585592</v>
      </c>
      <c r="Z82">
        <f t="shared" si="105"/>
        <v>223.68951648084982</v>
      </c>
      <c r="AA82">
        <f t="shared" si="106"/>
        <v>14.583326581074044</v>
      </c>
      <c r="AB82">
        <f t="shared" si="107"/>
        <v>76.120276216067936</v>
      </c>
      <c r="AC82">
        <v>-3.9626671668062399E-2</v>
      </c>
      <c r="AD82">
        <v>4.4484410434501902E-2</v>
      </c>
      <c r="AE82">
        <v>3.3511438050645599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50162.657755987319</v>
      </c>
      <c r="AK82" t="s">
        <v>453</v>
      </c>
      <c r="AL82">
        <v>2.3474499999999998</v>
      </c>
      <c r="AM82">
        <v>1.71739</v>
      </c>
      <c r="AN82">
        <f t="shared" si="111"/>
        <v>-0.63005999999999984</v>
      </c>
      <c r="AO82">
        <f t="shared" si="112"/>
        <v>-0.36687065838277844</v>
      </c>
      <c r="AP82">
        <v>-0.83135692198837097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-2.3026431178885134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-2.7257562771799519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0.72208925085248299</v>
      </c>
      <c r="BN82">
        <v>0.5</v>
      </c>
      <c r="BO82" t="s">
        <v>254</v>
      </c>
      <c r="BP82">
        <v>1684931197.7</v>
      </c>
      <c r="BQ82">
        <v>400.01148387096799</v>
      </c>
      <c r="BR82">
        <v>399.89135483871001</v>
      </c>
      <c r="BS82">
        <v>17.117232258064501</v>
      </c>
      <c r="BT82">
        <v>16.595316129032302</v>
      </c>
      <c r="BU82">
        <v>500.008193548387</v>
      </c>
      <c r="BV82">
        <v>95.487719354838703</v>
      </c>
      <c r="BW82">
        <v>0.199962290322581</v>
      </c>
      <c r="BX82">
        <v>29.189090322580601</v>
      </c>
      <c r="BY82">
        <v>27.955177419354801</v>
      </c>
      <c r="BZ82">
        <v>999.9</v>
      </c>
      <c r="CA82">
        <v>10007.7419354839</v>
      </c>
      <c r="CB82">
        <v>0</v>
      </c>
      <c r="CC82">
        <v>70.401745161290293</v>
      </c>
      <c r="CD82">
        <v>0</v>
      </c>
      <c r="CE82">
        <v>0</v>
      </c>
      <c r="CF82">
        <v>0</v>
      </c>
      <c r="CG82">
        <v>0</v>
      </c>
      <c r="CH82">
        <v>2.3343483870967701</v>
      </c>
      <c r="CI82">
        <v>0</v>
      </c>
      <c r="CJ82">
        <v>-14.203961290322599</v>
      </c>
      <c r="CK82">
        <v>-1.5624258064516101</v>
      </c>
      <c r="CL82">
        <v>37.389000000000003</v>
      </c>
      <c r="CM82">
        <v>41.764000000000003</v>
      </c>
      <c r="CN82">
        <v>39.561999999999998</v>
      </c>
      <c r="CO82">
        <v>40.487806451612897</v>
      </c>
      <c r="CP82">
        <v>38.167000000000002</v>
      </c>
      <c r="CQ82">
        <v>0</v>
      </c>
      <c r="CR82">
        <v>0</v>
      </c>
      <c r="CS82">
        <v>0</v>
      </c>
      <c r="CT82">
        <v>59.600000143051098</v>
      </c>
      <c r="CU82">
        <v>2.3474499999999998</v>
      </c>
      <c r="CV82">
        <v>5.0622207807211599E-2</v>
      </c>
      <c r="CW82">
        <v>-3.45238972133459</v>
      </c>
      <c r="CX82">
        <v>-14.2418769230769</v>
      </c>
      <c r="CY82">
        <v>15</v>
      </c>
      <c r="CZ82">
        <v>1684927056.2</v>
      </c>
      <c r="DA82" t="s">
        <v>255</v>
      </c>
      <c r="DB82">
        <v>3</v>
      </c>
      <c r="DC82">
        <v>-3.7240000000000002</v>
      </c>
      <c r="DD82">
        <v>0.39500000000000002</v>
      </c>
      <c r="DE82">
        <v>403</v>
      </c>
      <c r="DF82">
        <v>16</v>
      </c>
      <c r="DG82">
        <v>1.17</v>
      </c>
      <c r="DH82">
        <v>0.15</v>
      </c>
      <c r="DI82">
        <v>0.11977688226415099</v>
      </c>
      <c r="DJ82">
        <v>8.3012404449601396E-3</v>
      </c>
      <c r="DK82">
        <v>8.8895104299315006E-2</v>
      </c>
      <c r="DL82">
        <v>1</v>
      </c>
      <c r="DM82">
        <v>2.34790227272727</v>
      </c>
      <c r="DN82">
        <v>0.103877726463955</v>
      </c>
      <c r="DO82">
        <v>0.19868420636394599</v>
      </c>
      <c r="DP82">
        <v>1</v>
      </c>
      <c r="DQ82">
        <v>0.51179050943396198</v>
      </c>
      <c r="DR82">
        <v>6.9323821964208596E-2</v>
      </c>
      <c r="DS82">
        <v>1.8159060138614999E-2</v>
      </c>
      <c r="DT82">
        <v>1</v>
      </c>
      <c r="DU82">
        <v>3</v>
      </c>
      <c r="DV82">
        <v>3</v>
      </c>
      <c r="DW82" t="s">
        <v>260</v>
      </c>
      <c r="DX82">
        <v>100</v>
      </c>
      <c r="DY82">
        <v>100</v>
      </c>
      <c r="DZ82">
        <v>-3.7240000000000002</v>
      </c>
      <c r="EA82">
        <v>0.39500000000000002</v>
      </c>
      <c r="EB82">
        <v>2</v>
      </c>
      <c r="EC82">
        <v>515.36199999999997</v>
      </c>
      <c r="ED82">
        <v>420.59500000000003</v>
      </c>
      <c r="EE82">
        <v>28.892099999999999</v>
      </c>
      <c r="EF82">
        <v>30.1236</v>
      </c>
      <c r="EG82">
        <v>30.0002</v>
      </c>
      <c r="EH82">
        <v>30.240400000000001</v>
      </c>
      <c r="EI82">
        <v>30.265499999999999</v>
      </c>
      <c r="EJ82">
        <v>20.084499999999998</v>
      </c>
      <c r="EK82">
        <v>24.119599999999998</v>
      </c>
      <c r="EL82">
        <v>0.47479500000000002</v>
      </c>
      <c r="EM82">
        <v>28.903700000000001</v>
      </c>
      <c r="EN82">
        <v>399.90699999999998</v>
      </c>
      <c r="EO82">
        <v>16.5746</v>
      </c>
      <c r="EP82">
        <v>100.506</v>
      </c>
      <c r="EQ82">
        <v>90.335099999999997</v>
      </c>
    </row>
    <row r="83" spans="1:147" x14ac:dyDescent="0.3">
      <c r="A83">
        <v>67</v>
      </c>
      <c r="B83">
        <v>1684931265.7</v>
      </c>
      <c r="C83">
        <v>4140.5</v>
      </c>
      <c r="D83" t="s">
        <v>454</v>
      </c>
      <c r="E83" t="s">
        <v>455</v>
      </c>
      <c r="F83">
        <v>1684931257.7</v>
      </c>
      <c r="G83">
        <f t="shared" si="86"/>
        <v>2.9208375227004709E-3</v>
      </c>
      <c r="H83">
        <f t="shared" si="87"/>
        <v>-2.1468402245359535</v>
      </c>
      <c r="I83">
        <f t="shared" si="88"/>
        <v>400.04554838709703</v>
      </c>
      <c r="J83">
        <f t="shared" si="89"/>
        <v>412.2062335977223</v>
      </c>
      <c r="K83">
        <f t="shared" si="90"/>
        <v>39.445210383031558</v>
      </c>
      <c r="L83">
        <f t="shared" si="91"/>
        <v>38.281519134725357</v>
      </c>
      <c r="M83">
        <f t="shared" si="92"/>
        <v>0.12868764745608954</v>
      </c>
      <c r="N83">
        <f t="shared" si="93"/>
        <v>3.361454860522521</v>
      </c>
      <c r="O83">
        <f t="shared" si="94"/>
        <v>0.12601204284681924</v>
      </c>
      <c r="P83">
        <f t="shared" si="95"/>
        <v>7.8993285867299423E-2</v>
      </c>
      <c r="Q83">
        <f t="shared" si="96"/>
        <v>0</v>
      </c>
      <c r="R83">
        <f t="shared" si="97"/>
        <v>28.389778742711787</v>
      </c>
      <c r="S83">
        <f t="shared" si="98"/>
        <v>27.932300000000001</v>
      </c>
      <c r="T83">
        <f t="shared" si="99"/>
        <v>3.7798884311947205</v>
      </c>
      <c r="U83">
        <f t="shared" si="100"/>
        <v>40.258858926155746</v>
      </c>
      <c r="V83">
        <f t="shared" si="101"/>
        <v>1.6244530567309807</v>
      </c>
      <c r="W83">
        <f t="shared" si="102"/>
        <v>4.0350201174618769</v>
      </c>
      <c r="X83">
        <f t="shared" si="103"/>
        <v>2.1554353744637398</v>
      </c>
      <c r="Y83">
        <f t="shared" si="104"/>
        <v>-128.80893475109076</v>
      </c>
      <c r="Z83">
        <f t="shared" si="105"/>
        <v>203.79258703223184</v>
      </c>
      <c r="AA83">
        <f t="shared" si="106"/>
        <v>13.280435154525051</v>
      </c>
      <c r="AB83">
        <f t="shared" si="107"/>
        <v>88.264087435666127</v>
      </c>
      <c r="AC83">
        <v>-3.9609669221927303E-2</v>
      </c>
      <c r="AD83">
        <v>4.44653236992191E-2</v>
      </c>
      <c r="AE83">
        <v>3.3499999201939401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50164.082451353912</v>
      </c>
      <c r="AK83" t="s">
        <v>456</v>
      </c>
      <c r="AL83">
        <v>2.3094884615384599</v>
      </c>
      <c r="AM83">
        <v>1.7396</v>
      </c>
      <c r="AN83">
        <f t="shared" si="111"/>
        <v>-0.56988846153845985</v>
      </c>
      <c r="AO83">
        <f t="shared" si="112"/>
        <v>-0.32759741408281207</v>
      </c>
      <c r="AP83">
        <v>-0.775105124716719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-2.1468402245359535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-3.0525271476874782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0.72208925085248299</v>
      </c>
      <c r="BN83">
        <v>0.5</v>
      </c>
      <c r="BO83" t="s">
        <v>254</v>
      </c>
      <c r="BP83">
        <v>1684931257.7</v>
      </c>
      <c r="BQ83">
        <v>400.04554838709703</v>
      </c>
      <c r="BR83">
        <v>399.904258064516</v>
      </c>
      <c r="BS83">
        <v>16.975690322580601</v>
      </c>
      <c r="BT83">
        <v>16.5610419354839</v>
      </c>
      <c r="BU83">
        <v>500.01445161290297</v>
      </c>
      <c r="BV83">
        <v>95.492919354838705</v>
      </c>
      <c r="BW83">
        <v>0.19998183870967701</v>
      </c>
      <c r="BX83">
        <v>29.056841935483899</v>
      </c>
      <c r="BY83">
        <v>27.932300000000001</v>
      </c>
      <c r="BZ83">
        <v>999.9</v>
      </c>
      <c r="CA83">
        <v>10002.9032258065</v>
      </c>
      <c r="CB83">
        <v>0</v>
      </c>
      <c r="CC83">
        <v>70.394841935483896</v>
      </c>
      <c r="CD83">
        <v>0</v>
      </c>
      <c r="CE83">
        <v>0</v>
      </c>
      <c r="CF83">
        <v>0</v>
      </c>
      <c r="CG83">
        <v>0</v>
      </c>
      <c r="CH83">
        <v>2.2874483870967701</v>
      </c>
      <c r="CI83">
        <v>0</v>
      </c>
      <c r="CJ83">
        <v>-15.2004548387097</v>
      </c>
      <c r="CK83">
        <v>-1.7019193548387099</v>
      </c>
      <c r="CL83">
        <v>37.215451612903202</v>
      </c>
      <c r="CM83">
        <v>41.625</v>
      </c>
      <c r="CN83">
        <v>39.378999999999998</v>
      </c>
      <c r="CO83">
        <v>40.348580645161299</v>
      </c>
      <c r="CP83">
        <v>38</v>
      </c>
      <c r="CQ83">
        <v>0</v>
      </c>
      <c r="CR83">
        <v>0</v>
      </c>
      <c r="CS83">
        <v>0</v>
      </c>
      <c r="CT83">
        <v>59.400000095367403</v>
      </c>
      <c r="CU83">
        <v>2.3094884615384599</v>
      </c>
      <c r="CV83">
        <v>0.30217095112852899</v>
      </c>
      <c r="CW83">
        <v>-1.65636581410465</v>
      </c>
      <c r="CX83">
        <v>-15.231803846153801</v>
      </c>
      <c r="CY83">
        <v>15</v>
      </c>
      <c r="CZ83">
        <v>1684927056.2</v>
      </c>
      <c r="DA83" t="s">
        <v>255</v>
      </c>
      <c r="DB83">
        <v>3</v>
      </c>
      <c r="DC83">
        <v>-3.7240000000000002</v>
      </c>
      <c r="DD83">
        <v>0.39500000000000002</v>
      </c>
      <c r="DE83">
        <v>403</v>
      </c>
      <c r="DF83">
        <v>16</v>
      </c>
      <c r="DG83">
        <v>1.17</v>
      </c>
      <c r="DH83">
        <v>0.15</v>
      </c>
      <c r="DI83">
        <v>0.124081055301887</v>
      </c>
      <c r="DJ83">
        <v>0.16069733216256499</v>
      </c>
      <c r="DK83">
        <v>0.102085564876809</v>
      </c>
      <c r="DL83">
        <v>1</v>
      </c>
      <c r="DM83">
        <v>2.3019727272727302</v>
      </c>
      <c r="DN83">
        <v>-0.104056778424093</v>
      </c>
      <c r="DO83">
        <v>0.16423115273578801</v>
      </c>
      <c r="DP83">
        <v>1</v>
      </c>
      <c r="DQ83">
        <v>0.41886981132075501</v>
      </c>
      <c r="DR83">
        <v>-3.6834455732959397E-2</v>
      </c>
      <c r="DS83">
        <v>8.5347541001077401E-3</v>
      </c>
      <c r="DT83">
        <v>1</v>
      </c>
      <c r="DU83">
        <v>3</v>
      </c>
      <c r="DV83">
        <v>3</v>
      </c>
      <c r="DW83" t="s">
        <v>260</v>
      </c>
      <c r="DX83">
        <v>100</v>
      </c>
      <c r="DY83">
        <v>100</v>
      </c>
      <c r="DZ83">
        <v>-3.7240000000000002</v>
      </c>
      <c r="EA83">
        <v>0.39500000000000002</v>
      </c>
      <c r="EB83">
        <v>2</v>
      </c>
      <c r="EC83">
        <v>515.17100000000005</v>
      </c>
      <c r="ED83">
        <v>420.42</v>
      </c>
      <c r="EE83">
        <v>29.1631</v>
      </c>
      <c r="EF83">
        <v>30.126200000000001</v>
      </c>
      <c r="EG83">
        <v>30.000299999999999</v>
      </c>
      <c r="EH83">
        <v>30.248100000000001</v>
      </c>
      <c r="EI83">
        <v>30.2758</v>
      </c>
      <c r="EJ83">
        <v>20.083200000000001</v>
      </c>
      <c r="EK83">
        <v>24.409500000000001</v>
      </c>
      <c r="EL83">
        <v>0.47479500000000002</v>
      </c>
      <c r="EM83">
        <v>29.166499999999999</v>
      </c>
      <c r="EN83">
        <v>399.86</v>
      </c>
      <c r="EO83">
        <v>16.449000000000002</v>
      </c>
      <c r="EP83">
        <v>100.503</v>
      </c>
      <c r="EQ83">
        <v>90.333799999999997</v>
      </c>
    </row>
    <row r="84" spans="1:147" x14ac:dyDescent="0.3">
      <c r="A84">
        <v>68</v>
      </c>
      <c r="B84">
        <v>1684931325.7</v>
      </c>
      <c r="C84">
        <v>4200.5</v>
      </c>
      <c r="D84" t="s">
        <v>457</v>
      </c>
      <c r="E84" t="s">
        <v>458</v>
      </c>
      <c r="F84">
        <v>1684931317.7</v>
      </c>
      <c r="G84">
        <f t="shared" si="86"/>
        <v>2.3805512418553928E-3</v>
      </c>
      <c r="H84">
        <f t="shared" si="87"/>
        <v>-1.6942824213272536</v>
      </c>
      <c r="I84">
        <f t="shared" si="88"/>
        <v>400.01180645161298</v>
      </c>
      <c r="J84">
        <f t="shared" si="89"/>
        <v>411.46693162542613</v>
      </c>
      <c r="K84">
        <f t="shared" si="90"/>
        <v>39.374478634690135</v>
      </c>
      <c r="L84">
        <f t="shared" si="91"/>
        <v>38.278304077886133</v>
      </c>
      <c r="M84">
        <f t="shared" si="92"/>
        <v>0.10322521923366988</v>
      </c>
      <c r="N84">
        <f t="shared" si="93"/>
        <v>3.3586054884314547</v>
      </c>
      <c r="O84">
        <f t="shared" si="94"/>
        <v>0.10149456047452034</v>
      </c>
      <c r="P84">
        <f t="shared" si="95"/>
        <v>6.3587176171424939E-2</v>
      </c>
      <c r="Q84">
        <f t="shared" si="96"/>
        <v>0</v>
      </c>
      <c r="R84">
        <f t="shared" si="97"/>
        <v>28.473023698151142</v>
      </c>
      <c r="S84">
        <f t="shared" si="98"/>
        <v>27.985061290322601</v>
      </c>
      <c r="T84">
        <f t="shared" si="99"/>
        <v>3.7915361019680325</v>
      </c>
      <c r="U84">
        <f t="shared" si="100"/>
        <v>40.002670287708085</v>
      </c>
      <c r="V84">
        <f t="shared" si="101"/>
        <v>1.6104130195023749</v>
      </c>
      <c r="W84">
        <f t="shared" si="102"/>
        <v>4.0257638000661631</v>
      </c>
      <c r="X84">
        <f t="shared" si="103"/>
        <v>2.1811230824656578</v>
      </c>
      <c r="Y84">
        <f t="shared" si="104"/>
        <v>-104.98230976582282</v>
      </c>
      <c r="Z84">
        <f t="shared" si="105"/>
        <v>186.87795389319882</v>
      </c>
      <c r="AA84">
        <f t="shared" si="106"/>
        <v>12.189285996554261</v>
      </c>
      <c r="AB84">
        <f t="shared" si="107"/>
        <v>94.084930123930263</v>
      </c>
      <c r="AC84">
        <v>-3.9567508308429297E-2</v>
      </c>
      <c r="AD84">
        <v>4.44179943803188E-2</v>
      </c>
      <c r="AE84">
        <v>3.3471627408517102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50119.452393352491</v>
      </c>
      <c r="AK84" t="s">
        <v>459</v>
      </c>
      <c r="AL84">
        <v>2.2927615384615398</v>
      </c>
      <c r="AM84">
        <v>2.0739100000000001</v>
      </c>
      <c r="AN84">
        <f t="shared" si="111"/>
        <v>-0.21885153846153971</v>
      </c>
      <c r="AO84">
        <f t="shared" si="112"/>
        <v>-0.10552605390857833</v>
      </c>
      <c r="AP84">
        <v>-0.61171156217336897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-1.6942824213272536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-9.4763327440097598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0.72208925085248299</v>
      </c>
      <c r="BN84">
        <v>0.5</v>
      </c>
      <c r="BO84" t="s">
        <v>254</v>
      </c>
      <c r="BP84">
        <v>1684931317.7</v>
      </c>
      <c r="BQ84">
        <v>400.01180645161298</v>
      </c>
      <c r="BR84">
        <v>399.90464516128998</v>
      </c>
      <c r="BS84">
        <v>16.828964516128998</v>
      </c>
      <c r="BT84">
        <v>16.490961290322598</v>
      </c>
      <c r="BU84">
        <v>500.00764516128999</v>
      </c>
      <c r="BV84">
        <v>95.492900000000006</v>
      </c>
      <c r="BW84">
        <v>0.20003570967741899</v>
      </c>
      <c r="BX84">
        <v>29.017141935483899</v>
      </c>
      <c r="BY84">
        <v>27.985061290322601</v>
      </c>
      <c r="BZ84">
        <v>999.9</v>
      </c>
      <c r="CA84">
        <v>9992.2580645161306</v>
      </c>
      <c r="CB84">
        <v>0</v>
      </c>
      <c r="CC84">
        <v>70.396912903225797</v>
      </c>
      <c r="CD84">
        <v>0</v>
      </c>
      <c r="CE84">
        <v>0</v>
      </c>
      <c r="CF84">
        <v>0</v>
      </c>
      <c r="CG84">
        <v>0</v>
      </c>
      <c r="CH84">
        <v>2.3029000000000002</v>
      </c>
      <c r="CI84">
        <v>0</v>
      </c>
      <c r="CJ84">
        <v>-16.274467741935499</v>
      </c>
      <c r="CK84">
        <v>-1.87047096774194</v>
      </c>
      <c r="CL84">
        <v>37.043999999999997</v>
      </c>
      <c r="CM84">
        <v>41.493903225806498</v>
      </c>
      <c r="CN84">
        <v>39.227645161290297</v>
      </c>
      <c r="CO84">
        <v>40.207322580645098</v>
      </c>
      <c r="CP84">
        <v>37.856709677419403</v>
      </c>
      <c r="CQ84">
        <v>0</v>
      </c>
      <c r="CR84">
        <v>0</v>
      </c>
      <c r="CS84">
        <v>0</v>
      </c>
      <c r="CT84">
        <v>59.400000095367403</v>
      </c>
      <c r="CU84">
        <v>2.2927615384615398</v>
      </c>
      <c r="CV84">
        <v>-1.0242738709938901E-2</v>
      </c>
      <c r="CW84">
        <v>3.7847521477950998</v>
      </c>
      <c r="CX84">
        <v>-16.240676923076901</v>
      </c>
      <c r="CY84">
        <v>15</v>
      </c>
      <c r="CZ84">
        <v>1684927056.2</v>
      </c>
      <c r="DA84" t="s">
        <v>255</v>
      </c>
      <c r="DB84">
        <v>3</v>
      </c>
      <c r="DC84">
        <v>-3.7240000000000002</v>
      </c>
      <c r="DD84">
        <v>0.39500000000000002</v>
      </c>
      <c r="DE84">
        <v>403</v>
      </c>
      <c r="DF84">
        <v>16</v>
      </c>
      <c r="DG84">
        <v>1.17</v>
      </c>
      <c r="DH84">
        <v>0.15</v>
      </c>
      <c r="DI84">
        <v>0.10025654377358501</v>
      </c>
      <c r="DJ84">
        <v>7.3866811030463705E-2</v>
      </c>
      <c r="DK84">
        <v>9.2490698243824096E-2</v>
      </c>
      <c r="DL84">
        <v>1</v>
      </c>
      <c r="DM84">
        <v>2.3326181818181801</v>
      </c>
      <c r="DN84">
        <v>-0.37956807059765202</v>
      </c>
      <c r="DO84">
        <v>0.17399051472673999</v>
      </c>
      <c r="DP84">
        <v>1</v>
      </c>
      <c r="DQ84">
        <v>0.35548194339622602</v>
      </c>
      <c r="DR84">
        <v>-0.17975388485727001</v>
      </c>
      <c r="DS84">
        <v>2.5224473893883499E-2</v>
      </c>
      <c r="DT84">
        <v>0</v>
      </c>
      <c r="DU84">
        <v>2</v>
      </c>
      <c r="DV84">
        <v>3</v>
      </c>
      <c r="DW84" t="s">
        <v>256</v>
      </c>
      <c r="DX84">
        <v>100</v>
      </c>
      <c r="DY84">
        <v>100</v>
      </c>
      <c r="DZ84">
        <v>-3.7240000000000002</v>
      </c>
      <c r="EA84">
        <v>0.39500000000000002</v>
      </c>
      <c r="EB84">
        <v>2</v>
      </c>
      <c r="EC84">
        <v>515.46699999999998</v>
      </c>
      <c r="ED84">
        <v>420.45800000000003</v>
      </c>
      <c r="EE84">
        <v>29.257000000000001</v>
      </c>
      <c r="EF84">
        <v>30.120999999999999</v>
      </c>
      <c r="EG84">
        <v>30</v>
      </c>
      <c r="EH84">
        <v>30.253399999999999</v>
      </c>
      <c r="EI84">
        <v>30.280999999999999</v>
      </c>
      <c r="EJ84">
        <v>20.084</v>
      </c>
      <c r="EK84">
        <v>24.1496</v>
      </c>
      <c r="EL84">
        <v>0.47479500000000002</v>
      </c>
      <c r="EM84">
        <v>29.257400000000001</v>
      </c>
      <c r="EN84">
        <v>399.85500000000002</v>
      </c>
      <c r="EO84">
        <v>16.567299999999999</v>
      </c>
      <c r="EP84">
        <v>100.503</v>
      </c>
      <c r="EQ84">
        <v>90.335999999999999</v>
      </c>
    </row>
    <row r="85" spans="1:147" x14ac:dyDescent="0.3">
      <c r="A85">
        <v>69</v>
      </c>
      <c r="B85">
        <v>1684931385.7</v>
      </c>
      <c r="C85">
        <v>4260.5</v>
      </c>
      <c r="D85" t="s">
        <v>460</v>
      </c>
      <c r="E85" t="s">
        <v>461</v>
      </c>
      <c r="F85">
        <v>1684931377.7</v>
      </c>
      <c r="G85">
        <f t="shared" si="86"/>
        <v>2.0452968036308449E-3</v>
      </c>
      <c r="H85">
        <f t="shared" si="87"/>
        <v>-1.5331405448415891</v>
      </c>
      <c r="I85">
        <f t="shared" si="88"/>
        <v>400.01206451612899</v>
      </c>
      <c r="J85">
        <f t="shared" si="89"/>
        <v>412.89232032191978</v>
      </c>
      <c r="K85">
        <f t="shared" si="90"/>
        <v>39.512846401404026</v>
      </c>
      <c r="L85">
        <f t="shared" si="91"/>
        <v>38.280235514216294</v>
      </c>
      <c r="M85">
        <f t="shared" si="92"/>
        <v>8.8270139927350361E-2</v>
      </c>
      <c r="N85">
        <f t="shared" si="93"/>
        <v>3.3593858689284533</v>
      </c>
      <c r="O85">
        <f t="shared" si="94"/>
        <v>8.7001591623420915E-2</v>
      </c>
      <c r="P85">
        <f t="shared" si="95"/>
        <v>5.448845003083546E-2</v>
      </c>
      <c r="Q85">
        <f t="shared" si="96"/>
        <v>0</v>
      </c>
      <c r="R85">
        <f t="shared" si="97"/>
        <v>28.488756050344914</v>
      </c>
      <c r="S85">
        <f t="shared" si="98"/>
        <v>28.016358064516101</v>
      </c>
      <c r="T85">
        <f t="shared" si="99"/>
        <v>3.7984600164470259</v>
      </c>
      <c r="U85">
        <f t="shared" si="100"/>
        <v>40.191853543398899</v>
      </c>
      <c r="V85">
        <f t="shared" si="101"/>
        <v>1.6123290906655232</v>
      </c>
      <c r="W85">
        <f t="shared" si="102"/>
        <v>4.011581821984251</v>
      </c>
      <c r="X85">
        <f t="shared" si="103"/>
        <v>2.1861309257815025</v>
      </c>
      <c r="Y85">
        <f t="shared" si="104"/>
        <v>-90.197589040120263</v>
      </c>
      <c r="Z85">
        <f t="shared" si="105"/>
        <v>170.20890029525899</v>
      </c>
      <c r="AA85">
        <f t="shared" si="106"/>
        <v>11.097808054408855</v>
      </c>
      <c r="AB85">
        <f t="shared" si="107"/>
        <v>91.10911930954758</v>
      </c>
      <c r="AC85">
        <v>-3.9579053807574802E-2</v>
      </c>
      <c r="AD85">
        <v>4.4430955214550802E-2</v>
      </c>
      <c r="AE85">
        <v>3.3479397824416601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50143.707280468363</v>
      </c>
      <c r="AK85" t="s">
        <v>462</v>
      </c>
      <c r="AL85">
        <v>2.3219192307692298</v>
      </c>
      <c r="AM85">
        <v>1.9736</v>
      </c>
      <c r="AN85">
        <f t="shared" si="111"/>
        <v>-0.34831923076922977</v>
      </c>
      <c r="AO85">
        <f t="shared" si="112"/>
        <v>-0.17648927379875851</v>
      </c>
      <c r="AP85">
        <v>-0.55353215373840003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-1.5331405448415891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-5.6660667159877818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0.72208925085248299</v>
      </c>
      <c r="BN85">
        <v>0.5</v>
      </c>
      <c r="BO85" t="s">
        <v>254</v>
      </c>
      <c r="BP85">
        <v>1684931377.7</v>
      </c>
      <c r="BQ85">
        <v>400.01206451612899</v>
      </c>
      <c r="BR85">
        <v>399.90880645161297</v>
      </c>
      <c r="BS85">
        <v>16.848148387096799</v>
      </c>
      <c r="BT85">
        <v>16.557748387096801</v>
      </c>
      <c r="BU85">
        <v>500.00138709677401</v>
      </c>
      <c r="BV85">
        <v>95.497641935483898</v>
      </c>
      <c r="BW85">
        <v>0.200060483870968</v>
      </c>
      <c r="BX85">
        <v>28.956161290322601</v>
      </c>
      <c r="BY85">
        <v>28.016358064516101</v>
      </c>
      <c r="BZ85">
        <v>999.9</v>
      </c>
      <c r="CA85">
        <v>9994.6774193548408</v>
      </c>
      <c r="CB85">
        <v>0</v>
      </c>
      <c r="CC85">
        <v>70.376203225806407</v>
      </c>
      <c r="CD85">
        <v>0</v>
      </c>
      <c r="CE85">
        <v>0</v>
      </c>
      <c r="CF85">
        <v>0</v>
      </c>
      <c r="CG85">
        <v>0</v>
      </c>
      <c r="CH85">
        <v>2.3277935483871</v>
      </c>
      <c r="CI85">
        <v>0</v>
      </c>
      <c r="CJ85">
        <v>-16.767616129032302</v>
      </c>
      <c r="CK85">
        <v>-1.93469032258065</v>
      </c>
      <c r="CL85">
        <v>36.911000000000001</v>
      </c>
      <c r="CM85">
        <v>41.3648387096774</v>
      </c>
      <c r="CN85">
        <v>39.070129032258102</v>
      </c>
      <c r="CO85">
        <v>40.090451612903202</v>
      </c>
      <c r="CP85">
        <v>37.703258064516099</v>
      </c>
      <c r="CQ85">
        <v>0</v>
      </c>
      <c r="CR85">
        <v>0</v>
      </c>
      <c r="CS85">
        <v>0</v>
      </c>
      <c r="CT85">
        <v>59.400000095367403</v>
      </c>
      <c r="CU85">
        <v>2.3219192307692298</v>
      </c>
      <c r="CV85">
        <v>-0.61672821584086002</v>
      </c>
      <c r="CW85">
        <v>0.54637948893587795</v>
      </c>
      <c r="CX85">
        <v>-16.725107692307699</v>
      </c>
      <c r="CY85">
        <v>15</v>
      </c>
      <c r="CZ85">
        <v>1684927056.2</v>
      </c>
      <c r="DA85" t="s">
        <v>255</v>
      </c>
      <c r="DB85">
        <v>3</v>
      </c>
      <c r="DC85">
        <v>-3.7240000000000002</v>
      </c>
      <c r="DD85">
        <v>0.39500000000000002</v>
      </c>
      <c r="DE85">
        <v>403</v>
      </c>
      <c r="DF85">
        <v>16</v>
      </c>
      <c r="DG85">
        <v>1.17</v>
      </c>
      <c r="DH85">
        <v>0.15</v>
      </c>
      <c r="DI85">
        <v>0.10183886213207501</v>
      </c>
      <c r="DJ85">
        <v>9.7281739912641503E-3</v>
      </c>
      <c r="DK85">
        <v>0.10515031488106701</v>
      </c>
      <c r="DL85">
        <v>1</v>
      </c>
      <c r="DM85">
        <v>2.3639954545454498</v>
      </c>
      <c r="DN85">
        <v>-0.37261077684169702</v>
      </c>
      <c r="DO85">
        <v>0.18823232617088501</v>
      </c>
      <c r="DP85">
        <v>1</v>
      </c>
      <c r="DQ85">
        <v>0.29568690566037698</v>
      </c>
      <c r="DR85">
        <v>-5.5033604257378403E-2</v>
      </c>
      <c r="DS85">
        <v>7.5656147595032303E-3</v>
      </c>
      <c r="DT85">
        <v>1</v>
      </c>
      <c r="DU85">
        <v>3</v>
      </c>
      <c r="DV85">
        <v>3</v>
      </c>
      <c r="DW85" t="s">
        <v>260</v>
      </c>
      <c r="DX85">
        <v>100</v>
      </c>
      <c r="DY85">
        <v>100</v>
      </c>
      <c r="DZ85">
        <v>-3.7240000000000002</v>
      </c>
      <c r="EA85">
        <v>0.39500000000000002</v>
      </c>
      <c r="EB85">
        <v>2</v>
      </c>
      <c r="EC85">
        <v>515.36099999999999</v>
      </c>
      <c r="ED85">
        <v>420.476</v>
      </c>
      <c r="EE85">
        <v>28.938700000000001</v>
      </c>
      <c r="EF85">
        <v>30.1158</v>
      </c>
      <c r="EG85">
        <v>29.9999</v>
      </c>
      <c r="EH85">
        <v>30.256</v>
      </c>
      <c r="EI85">
        <v>30.2836</v>
      </c>
      <c r="EJ85">
        <v>20.0791</v>
      </c>
      <c r="EK85">
        <v>24.1496</v>
      </c>
      <c r="EL85">
        <v>0.104745</v>
      </c>
      <c r="EM85">
        <v>28.9421</v>
      </c>
      <c r="EN85">
        <v>399.80700000000002</v>
      </c>
      <c r="EO85">
        <v>16.530899999999999</v>
      </c>
      <c r="EP85">
        <v>100.503</v>
      </c>
      <c r="EQ85">
        <v>90.334999999999994</v>
      </c>
    </row>
    <row r="86" spans="1:147" x14ac:dyDescent="0.3">
      <c r="A86">
        <v>70</v>
      </c>
      <c r="B86">
        <v>1684931445.7</v>
      </c>
      <c r="C86">
        <v>4320.5</v>
      </c>
      <c r="D86" t="s">
        <v>463</v>
      </c>
      <c r="E86" t="s">
        <v>464</v>
      </c>
      <c r="F86">
        <v>1684931437.7</v>
      </c>
      <c r="G86">
        <f t="shared" si="86"/>
        <v>2.0306436782768101E-3</v>
      </c>
      <c r="H86">
        <f t="shared" si="87"/>
        <v>-1.8185471066233843</v>
      </c>
      <c r="I86">
        <f t="shared" si="88"/>
        <v>400.00545161290302</v>
      </c>
      <c r="J86">
        <f t="shared" si="89"/>
        <v>418.28396468155898</v>
      </c>
      <c r="K86">
        <f t="shared" si="90"/>
        <v>40.02649415773169</v>
      </c>
      <c r="L86">
        <f t="shared" si="91"/>
        <v>38.277383844331155</v>
      </c>
      <c r="M86">
        <f t="shared" si="92"/>
        <v>8.752982623279866E-2</v>
      </c>
      <c r="N86">
        <f t="shared" si="93"/>
        <v>3.3602694832697488</v>
      </c>
      <c r="O86">
        <f t="shared" si="94"/>
        <v>8.6282627960961311E-2</v>
      </c>
      <c r="P86">
        <f t="shared" si="95"/>
        <v>5.403721778756411E-2</v>
      </c>
      <c r="Q86">
        <f t="shared" si="96"/>
        <v>0</v>
      </c>
      <c r="R86">
        <f t="shared" si="97"/>
        <v>28.393529976133397</v>
      </c>
      <c r="S86">
        <f t="shared" si="98"/>
        <v>27.984619354838699</v>
      </c>
      <c r="T86">
        <f t="shared" si="99"/>
        <v>3.791438409652871</v>
      </c>
      <c r="U86">
        <f t="shared" si="100"/>
        <v>40.18372466512777</v>
      </c>
      <c r="V86">
        <f t="shared" si="101"/>
        <v>1.6028198345775233</v>
      </c>
      <c r="W86">
        <f t="shared" si="102"/>
        <v>3.9887288894562882</v>
      </c>
      <c r="X86">
        <f t="shared" si="103"/>
        <v>2.1886185750753477</v>
      </c>
      <c r="Y86">
        <f t="shared" si="104"/>
        <v>-89.55138621200733</v>
      </c>
      <c r="Z86">
        <f t="shared" si="105"/>
        <v>158.13005245239253</v>
      </c>
      <c r="AA86">
        <f t="shared" si="106"/>
        <v>10.300853304543235</v>
      </c>
      <c r="AB86">
        <f t="shared" si="107"/>
        <v>78.879519544928442</v>
      </c>
      <c r="AC86">
        <v>-3.9592127941225803E-2</v>
      </c>
      <c r="AD86">
        <v>4.4445632074931102E-2</v>
      </c>
      <c r="AE86">
        <v>3.3488196158016001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50175.873420418407</v>
      </c>
      <c r="AK86" t="s">
        <v>465</v>
      </c>
      <c r="AL86">
        <v>2.2530961538461498</v>
      </c>
      <c r="AM86">
        <v>1.5724</v>
      </c>
      <c r="AN86">
        <f t="shared" si="111"/>
        <v>-0.68069615384614979</v>
      </c>
      <c r="AO86">
        <f t="shared" si="112"/>
        <v>-0.43290266716239495</v>
      </c>
      <c r="AP86">
        <v>-0.65657665893109896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-1.8185471066233843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-2.3099880778162767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0.72208925085248299</v>
      </c>
      <c r="BN86">
        <v>0.5</v>
      </c>
      <c r="BO86" t="s">
        <v>254</v>
      </c>
      <c r="BP86">
        <v>1684931437.7</v>
      </c>
      <c r="BQ86">
        <v>400.00545161290302</v>
      </c>
      <c r="BR86">
        <v>399.86012903225799</v>
      </c>
      <c r="BS86">
        <v>16.7497516129032</v>
      </c>
      <c r="BT86">
        <v>16.461406451612898</v>
      </c>
      <c r="BU86">
        <v>500.00690322580698</v>
      </c>
      <c r="BV86">
        <v>95.492203225806506</v>
      </c>
      <c r="BW86">
        <v>0.199952193548387</v>
      </c>
      <c r="BX86">
        <v>28.857500000000002</v>
      </c>
      <c r="BY86">
        <v>27.984619354838699</v>
      </c>
      <c r="BZ86">
        <v>999.9</v>
      </c>
      <c r="CA86">
        <v>9998.5483870967691</v>
      </c>
      <c r="CB86">
        <v>0</v>
      </c>
      <c r="CC86">
        <v>70.386903225806407</v>
      </c>
      <c r="CD86">
        <v>0</v>
      </c>
      <c r="CE86">
        <v>0</v>
      </c>
      <c r="CF86">
        <v>0</v>
      </c>
      <c r="CG86">
        <v>0</v>
      </c>
      <c r="CH86">
        <v>2.2498741935483899</v>
      </c>
      <c r="CI86">
        <v>0</v>
      </c>
      <c r="CJ86">
        <v>-17.3023387096774</v>
      </c>
      <c r="CK86">
        <v>-2.0435967741935501</v>
      </c>
      <c r="CL86">
        <v>36.771999999999998</v>
      </c>
      <c r="CM86">
        <v>41.25</v>
      </c>
      <c r="CN86">
        <v>38.936999999999998</v>
      </c>
      <c r="CO86">
        <v>39.991870967741903</v>
      </c>
      <c r="CP86">
        <v>37.580290322580602</v>
      </c>
      <c r="CQ86">
        <v>0</v>
      </c>
      <c r="CR86">
        <v>0</v>
      </c>
      <c r="CS86">
        <v>0</v>
      </c>
      <c r="CT86">
        <v>59.200000047683702</v>
      </c>
      <c r="CU86">
        <v>2.2530961538461498</v>
      </c>
      <c r="CV86">
        <v>-0.874225636012948</v>
      </c>
      <c r="CW86">
        <v>0.67349401794464203</v>
      </c>
      <c r="CX86">
        <v>-17.322403846153801</v>
      </c>
      <c r="CY86">
        <v>15</v>
      </c>
      <c r="CZ86">
        <v>1684927056.2</v>
      </c>
      <c r="DA86" t="s">
        <v>255</v>
      </c>
      <c r="DB86">
        <v>3</v>
      </c>
      <c r="DC86">
        <v>-3.7240000000000002</v>
      </c>
      <c r="DD86">
        <v>0.39500000000000002</v>
      </c>
      <c r="DE86">
        <v>403</v>
      </c>
      <c r="DF86">
        <v>16</v>
      </c>
      <c r="DG86">
        <v>1.17</v>
      </c>
      <c r="DH86">
        <v>0.15</v>
      </c>
      <c r="DI86">
        <v>0.13704118390566</v>
      </c>
      <c r="DJ86">
        <v>0.118987937203756</v>
      </c>
      <c r="DK86">
        <v>8.6748994699251902E-2</v>
      </c>
      <c r="DL86">
        <v>1</v>
      </c>
      <c r="DM86">
        <v>2.2821477272727302</v>
      </c>
      <c r="DN86">
        <v>-0.47028827383351202</v>
      </c>
      <c r="DO86">
        <v>0.22594584476719601</v>
      </c>
      <c r="DP86">
        <v>1</v>
      </c>
      <c r="DQ86">
        <v>0.278456471698113</v>
      </c>
      <c r="DR86">
        <v>6.1447963231746297E-2</v>
      </c>
      <c r="DS86">
        <v>1.8189244035660801E-2</v>
      </c>
      <c r="DT86">
        <v>1</v>
      </c>
      <c r="DU86">
        <v>3</v>
      </c>
      <c r="DV86">
        <v>3</v>
      </c>
      <c r="DW86" t="s">
        <v>260</v>
      </c>
      <c r="DX86">
        <v>100</v>
      </c>
      <c r="DY86">
        <v>100</v>
      </c>
      <c r="DZ86">
        <v>-3.7240000000000002</v>
      </c>
      <c r="EA86">
        <v>0.39500000000000002</v>
      </c>
      <c r="EB86">
        <v>2</v>
      </c>
      <c r="EC86">
        <v>515.21299999999997</v>
      </c>
      <c r="ED86">
        <v>420.61900000000003</v>
      </c>
      <c r="EE86">
        <v>28.888400000000001</v>
      </c>
      <c r="EF86">
        <v>30.110600000000002</v>
      </c>
      <c r="EG86">
        <v>30.0001</v>
      </c>
      <c r="EH86">
        <v>30.253399999999999</v>
      </c>
      <c r="EI86">
        <v>30.286200000000001</v>
      </c>
      <c r="EJ86">
        <v>20.082599999999999</v>
      </c>
      <c r="EK86">
        <v>24.701000000000001</v>
      </c>
      <c r="EL86">
        <v>0</v>
      </c>
      <c r="EM86">
        <v>28.8902</v>
      </c>
      <c r="EN86">
        <v>400.00799999999998</v>
      </c>
      <c r="EO86">
        <v>16.454499999999999</v>
      </c>
      <c r="EP86">
        <v>100.504</v>
      </c>
      <c r="EQ86">
        <v>90.334999999999994</v>
      </c>
    </row>
    <row r="87" spans="1:147" x14ac:dyDescent="0.3">
      <c r="A87">
        <v>71</v>
      </c>
      <c r="B87">
        <v>1684931505.7</v>
      </c>
      <c r="C87">
        <v>4380.5</v>
      </c>
      <c r="D87" t="s">
        <v>466</v>
      </c>
      <c r="E87" t="s">
        <v>467</v>
      </c>
      <c r="F87">
        <v>1684931497.7</v>
      </c>
      <c r="G87">
        <f t="shared" si="86"/>
        <v>1.5136128501329351E-3</v>
      </c>
      <c r="H87">
        <f t="shared" si="87"/>
        <v>-1.82887271277132</v>
      </c>
      <c r="I87">
        <f t="shared" si="88"/>
        <v>400.026580645161</v>
      </c>
      <c r="J87">
        <f t="shared" si="89"/>
        <v>429.94966391272402</v>
      </c>
      <c r="K87">
        <f t="shared" si="90"/>
        <v>41.140708439939857</v>
      </c>
      <c r="L87">
        <f t="shared" si="91"/>
        <v>38.277450371235453</v>
      </c>
      <c r="M87">
        <f t="shared" si="92"/>
        <v>6.4792092197411E-2</v>
      </c>
      <c r="N87">
        <f t="shared" si="93"/>
        <v>3.3632838740312438</v>
      </c>
      <c r="O87">
        <f t="shared" si="94"/>
        <v>6.4106572890507113E-2</v>
      </c>
      <c r="P87">
        <f t="shared" si="95"/>
        <v>4.0127594723468635E-2</v>
      </c>
      <c r="Q87">
        <f t="shared" si="96"/>
        <v>0</v>
      </c>
      <c r="R87">
        <f t="shared" si="97"/>
        <v>28.444052902962284</v>
      </c>
      <c r="S87">
        <f t="shared" si="98"/>
        <v>27.978761290322598</v>
      </c>
      <c r="T87">
        <f t="shared" si="99"/>
        <v>3.7901436591393658</v>
      </c>
      <c r="U87">
        <f t="shared" si="100"/>
        <v>40.131438118188697</v>
      </c>
      <c r="V87">
        <f t="shared" si="101"/>
        <v>1.5944502086836629</v>
      </c>
      <c r="W87">
        <f t="shared" si="102"/>
        <v>3.9730701999463438</v>
      </c>
      <c r="X87">
        <f t="shared" si="103"/>
        <v>2.1956934504557029</v>
      </c>
      <c r="Y87">
        <f t="shared" si="104"/>
        <v>-66.750326690862437</v>
      </c>
      <c r="Z87">
        <f t="shared" si="105"/>
        <v>147.02471738557264</v>
      </c>
      <c r="AA87">
        <f t="shared" si="106"/>
        <v>9.5653355273261127</v>
      </c>
      <c r="AB87">
        <f t="shared" si="107"/>
        <v>89.839726222036319</v>
      </c>
      <c r="AC87">
        <v>-3.9636740023572301E-2</v>
      </c>
      <c r="AD87">
        <v>4.4495713045598101E-2</v>
      </c>
      <c r="AE87">
        <v>3.35182110494712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50241.28775569253</v>
      </c>
      <c r="AK87" t="s">
        <v>468</v>
      </c>
      <c r="AL87">
        <v>2.2522346153846202</v>
      </c>
      <c r="AM87">
        <v>1.5047999999999999</v>
      </c>
      <c r="AN87">
        <f t="shared" si="111"/>
        <v>-0.7474346153846203</v>
      </c>
      <c r="AO87">
        <f t="shared" si="112"/>
        <v>-0.49670030262135856</v>
      </c>
      <c r="AP87">
        <v>-0.66030466353678496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-1.82887271277132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-2.0132864721894759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0.72208925085248299</v>
      </c>
      <c r="BN87">
        <v>0.5</v>
      </c>
      <c r="BO87" t="s">
        <v>254</v>
      </c>
      <c r="BP87">
        <v>1684931497.7</v>
      </c>
      <c r="BQ87">
        <v>400.026580645161</v>
      </c>
      <c r="BR87">
        <v>399.849903225807</v>
      </c>
      <c r="BS87">
        <v>16.663138709677401</v>
      </c>
      <c r="BT87">
        <v>16.448190322580601</v>
      </c>
      <c r="BU87">
        <v>500.004387096774</v>
      </c>
      <c r="BV87">
        <v>95.487358064516101</v>
      </c>
      <c r="BW87">
        <v>0.19990929032258101</v>
      </c>
      <c r="BX87">
        <v>28.789612903225802</v>
      </c>
      <c r="BY87">
        <v>27.978761290322598</v>
      </c>
      <c r="BZ87">
        <v>999.9</v>
      </c>
      <c r="CA87">
        <v>10010.322580645199</v>
      </c>
      <c r="CB87">
        <v>0</v>
      </c>
      <c r="CC87">
        <v>70.393806451612903</v>
      </c>
      <c r="CD87">
        <v>0</v>
      </c>
      <c r="CE87">
        <v>0</v>
      </c>
      <c r="CF87">
        <v>0</v>
      </c>
      <c r="CG87">
        <v>0</v>
      </c>
      <c r="CH87">
        <v>2.2277064516128999</v>
      </c>
      <c r="CI87">
        <v>0</v>
      </c>
      <c r="CJ87">
        <v>-17.7830193548387</v>
      </c>
      <c r="CK87">
        <v>-2.0844258064516099</v>
      </c>
      <c r="CL87">
        <v>36.646999999999998</v>
      </c>
      <c r="CM87">
        <v>41.125</v>
      </c>
      <c r="CN87">
        <v>38.811999999999998</v>
      </c>
      <c r="CO87">
        <v>39.875</v>
      </c>
      <c r="CP87">
        <v>37.451225806451603</v>
      </c>
      <c r="CQ87">
        <v>0</v>
      </c>
      <c r="CR87">
        <v>0</v>
      </c>
      <c r="CS87">
        <v>0</v>
      </c>
      <c r="CT87">
        <v>59.599999904632597</v>
      </c>
      <c r="CU87">
        <v>2.2522346153846202</v>
      </c>
      <c r="CV87">
        <v>0.29281025380230102</v>
      </c>
      <c r="CW87">
        <v>-2.6803407369636101E-2</v>
      </c>
      <c r="CX87">
        <v>-17.760361538461499</v>
      </c>
      <c r="CY87">
        <v>15</v>
      </c>
      <c r="CZ87">
        <v>1684927056.2</v>
      </c>
      <c r="DA87" t="s">
        <v>255</v>
      </c>
      <c r="DB87">
        <v>3</v>
      </c>
      <c r="DC87">
        <v>-3.7240000000000002</v>
      </c>
      <c r="DD87">
        <v>0.39500000000000002</v>
      </c>
      <c r="DE87">
        <v>403</v>
      </c>
      <c r="DF87">
        <v>16</v>
      </c>
      <c r="DG87">
        <v>1.17</v>
      </c>
      <c r="DH87">
        <v>0.15</v>
      </c>
      <c r="DI87">
        <v>0.14667837358490601</v>
      </c>
      <c r="DJ87">
        <v>0.28565213642959297</v>
      </c>
      <c r="DK87">
        <v>8.3461650670054705E-2</v>
      </c>
      <c r="DL87">
        <v>1</v>
      </c>
      <c r="DM87">
        <v>2.2427636363636401</v>
      </c>
      <c r="DN87">
        <v>-8.7657783375616402E-2</v>
      </c>
      <c r="DO87">
        <v>0.17780164905016699</v>
      </c>
      <c r="DP87">
        <v>1</v>
      </c>
      <c r="DQ87">
        <v>0.21797177358490599</v>
      </c>
      <c r="DR87">
        <v>-3.0298664731494399E-2</v>
      </c>
      <c r="DS87">
        <v>4.5674389737493902E-3</v>
      </c>
      <c r="DT87">
        <v>1</v>
      </c>
      <c r="DU87">
        <v>3</v>
      </c>
      <c r="DV87">
        <v>3</v>
      </c>
      <c r="DW87" t="s">
        <v>260</v>
      </c>
      <c r="DX87">
        <v>100</v>
      </c>
      <c r="DY87">
        <v>100</v>
      </c>
      <c r="DZ87">
        <v>-3.7240000000000002</v>
      </c>
      <c r="EA87">
        <v>0.39500000000000002</v>
      </c>
      <c r="EB87">
        <v>2</v>
      </c>
      <c r="EC87">
        <v>514.95899999999995</v>
      </c>
      <c r="ED87">
        <v>420.601</v>
      </c>
      <c r="EE87">
        <v>28.898800000000001</v>
      </c>
      <c r="EF87">
        <v>30.102799999999998</v>
      </c>
      <c r="EG87">
        <v>30</v>
      </c>
      <c r="EH87">
        <v>30.253399999999999</v>
      </c>
      <c r="EI87">
        <v>30.2836</v>
      </c>
      <c r="EJ87">
        <v>20.079000000000001</v>
      </c>
      <c r="EK87">
        <v>24.701000000000001</v>
      </c>
      <c r="EL87">
        <v>0</v>
      </c>
      <c r="EM87">
        <v>28.905799999999999</v>
      </c>
      <c r="EN87">
        <v>399.92599999999999</v>
      </c>
      <c r="EO87">
        <v>16.475899999999999</v>
      </c>
      <c r="EP87">
        <v>100.508</v>
      </c>
      <c r="EQ87">
        <v>90.336100000000002</v>
      </c>
    </row>
    <row r="88" spans="1:147" x14ac:dyDescent="0.3">
      <c r="A88">
        <v>72</v>
      </c>
      <c r="B88">
        <v>1684931565.7</v>
      </c>
      <c r="C88">
        <v>4440.5</v>
      </c>
      <c r="D88" t="s">
        <v>469</v>
      </c>
      <c r="E88" t="s">
        <v>470</v>
      </c>
      <c r="F88">
        <v>1684931557.7</v>
      </c>
      <c r="G88">
        <f t="shared" si="86"/>
        <v>1.2889049293482568E-3</v>
      </c>
      <c r="H88">
        <f t="shared" si="87"/>
        <v>-1.2998207611420383</v>
      </c>
      <c r="I88">
        <f t="shared" si="88"/>
        <v>400.00119354838699</v>
      </c>
      <c r="J88">
        <f t="shared" si="89"/>
        <v>422.58512641666834</v>
      </c>
      <c r="K88">
        <f t="shared" si="90"/>
        <v>40.437867030781561</v>
      </c>
      <c r="L88">
        <f t="shared" si="91"/>
        <v>38.276773283579494</v>
      </c>
      <c r="M88">
        <f t="shared" si="92"/>
        <v>5.4954959782445599E-2</v>
      </c>
      <c r="N88">
        <f t="shared" si="93"/>
        <v>3.3604692032484076</v>
      </c>
      <c r="O88">
        <f t="shared" si="94"/>
        <v>5.4460532005476986E-2</v>
      </c>
      <c r="P88">
        <f t="shared" si="95"/>
        <v>3.4081883980197639E-2</v>
      </c>
      <c r="Q88">
        <f t="shared" si="96"/>
        <v>0</v>
      </c>
      <c r="R88">
        <f t="shared" si="97"/>
        <v>28.452050452731697</v>
      </c>
      <c r="S88">
        <f t="shared" si="98"/>
        <v>27.986699999999999</v>
      </c>
      <c r="T88">
        <f t="shared" si="99"/>
        <v>3.7918983670948028</v>
      </c>
      <c r="U88">
        <f t="shared" si="100"/>
        <v>40.141721485891566</v>
      </c>
      <c r="V88">
        <f t="shared" si="101"/>
        <v>1.5908825944363967</v>
      </c>
      <c r="W88">
        <f t="shared" si="102"/>
        <v>3.9631648458214155</v>
      </c>
      <c r="X88">
        <f t="shared" si="103"/>
        <v>2.2010157726584061</v>
      </c>
      <c r="Y88">
        <f t="shared" si="104"/>
        <v>-56.840707384258124</v>
      </c>
      <c r="Z88">
        <f t="shared" si="105"/>
        <v>137.66144026959614</v>
      </c>
      <c r="AA88">
        <f t="shared" si="106"/>
        <v>8.962099211339055</v>
      </c>
      <c r="AB88">
        <f t="shared" si="107"/>
        <v>89.782832096677069</v>
      </c>
      <c r="AC88">
        <v>-3.9595083232100599E-2</v>
      </c>
      <c r="AD88">
        <v>4.44489496478358E-2</v>
      </c>
      <c r="AE88">
        <v>3.3490184811232702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50197.904288101432</v>
      </c>
      <c r="AK88" t="s">
        <v>471</v>
      </c>
      <c r="AL88">
        <v>2.20468461538462</v>
      </c>
      <c r="AM88">
        <v>1.726</v>
      </c>
      <c r="AN88">
        <f t="shared" si="111"/>
        <v>-0.47868461538462004</v>
      </c>
      <c r="AO88">
        <f t="shared" si="112"/>
        <v>-0.2773375523665238</v>
      </c>
      <c r="AP88">
        <v>-0.46929329982849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-1.2998207611420383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-3.6057143775409828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0.72208925085248299</v>
      </c>
      <c r="BN88">
        <v>0.5</v>
      </c>
      <c r="BO88" t="s">
        <v>254</v>
      </c>
      <c r="BP88">
        <v>1684931557.7</v>
      </c>
      <c r="BQ88">
        <v>400.00119354838699</v>
      </c>
      <c r="BR88">
        <v>399.88793548387099</v>
      </c>
      <c r="BS88">
        <v>16.625093548387099</v>
      </c>
      <c r="BT88">
        <v>16.442051612903199</v>
      </c>
      <c r="BU88">
        <v>500.01183870967702</v>
      </c>
      <c r="BV88">
        <v>95.491629032258103</v>
      </c>
      <c r="BW88">
        <v>0.20001864516129</v>
      </c>
      <c r="BX88">
        <v>28.746548387096801</v>
      </c>
      <c r="BY88">
        <v>27.986699999999999</v>
      </c>
      <c r="BZ88">
        <v>999.9</v>
      </c>
      <c r="CA88">
        <v>9999.3548387096798</v>
      </c>
      <c r="CB88">
        <v>0</v>
      </c>
      <c r="CC88">
        <v>70.383106451612903</v>
      </c>
      <c r="CD88">
        <v>0</v>
      </c>
      <c r="CE88">
        <v>0</v>
      </c>
      <c r="CF88">
        <v>0</v>
      </c>
      <c r="CG88">
        <v>0</v>
      </c>
      <c r="CH88">
        <v>2.2240419354838701</v>
      </c>
      <c r="CI88">
        <v>0</v>
      </c>
      <c r="CJ88">
        <v>-18.363183870967699</v>
      </c>
      <c r="CK88">
        <v>-2.1358000000000001</v>
      </c>
      <c r="CL88">
        <v>36.518000000000001</v>
      </c>
      <c r="CM88">
        <v>41.033999999999999</v>
      </c>
      <c r="CN88">
        <v>38.686999999999998</v>
      </c>
      <c r="CO88">
        <v>39.783999999999999</v>
      </c>
      <c r="CP88">
        <v>37.358741935483899</v>
      </c>
      <c r="CQ88">
        <v>0</v>
      </c>
      <c r="CR88">
        <v>0</v>
      </c>
      <c r="CS88">
        <v>0</v>
      </c>
      <c r="CT88">
        <v>59.400000095367403</v>
      </c>
      <c r="CU88">
        <v>2.20468461538462</v>
      </c>
      <c r="CV88">
        <v>0.81571281627214698</v>
      </c>
      <c r="CW88">
        <v>-2.8673435965812102</v>
      </c>
      <c r="CX88">
        <v>-18.390692307692301</v>
      </c>
      <c r="CY88">
        <v>15</v>
      </c>
      <c r="CZ88">
        <v>1684927056.2</v>
      </c>
      <c r="DA88" t="s">
        <v>255</v>
      </c>
      <c r="DB88">
        <v>3</v>
      </c>
      <c r="DC88">
        <v>-3.7240000000000002</v>
      </c>
      <c r="DD88">
        <v>0.39500000000000002</v>
      </c>
      <c r="DE88">
        <v>403</v>
      </c>
      <c r="DF88">
        <v>16</v>
      </c>
      <c r="DG88">
        <v>1.17</v>
      </c>
      <c r="DH88">
        <v>0.15</v>
      </c>
      <c r="DI88">
        <v>0.12573764905660401</v>
      </c>
      <c r="DJ88">
        <v>-7.4947973875209906E-2</v>
      </c>
      <c r="DK88">
        <v>0.1034530824533</v>
      </c>
      <c r="DL88">
        <v>1</v>
      </c>
      <c r="DM88">
        <v>2.2512340909090902</v>
      </c>
      <c r="DN88">
        <v>-0.18243106502402101</v>
      </c>
      <c r="DO88">
        <v>0.16422470047742799</v>
      </c>
      <c r="DP88">
        <v>1</v>
      </c>
      <c r="DQ88">
        <v>0.18501118867924499</v>
      </c>
      <c r="DR88">
        <v>-2.22581422351317E-2</v>
      </c>
      <c r="DS88">
        <v>4.0803239838837196E-3</v>
      </c>
      <c r="DT88">
        <v>1</v>
      </c>
      <c r="DU88">
        <v>3</v>
      </c>
      <c r="DV88">
        <v>3</v>
      </c>
      <c r="DW88" t="s">
        <v>260</v>
      </c>
      <c r="DX88">
        <v>100</v>
      </c>
      <c r="DY88">
        <v>100</v>
      </c>
      <c r="DZ88">
        <v>-3.7240000000000002</v>
      </c>
      <c r="EA88">
        <v>0.39500000000000002</v>
      </c>
      <c r="EB88">
        <v>2</v>
      </c>
      <c r="EC88">
        <v>515.17100000000005</v>
      </c>
      <c r="ED88">
        <v>420.83100000000002</v>
      </c>
      <c r="EE88">
        <v>28.871099999999998</v>
      </c>
      <c r="EF88">
        <v>30.094999999999999</v>
      </c>
      <c r="EG88">
        <v>30.0002</v>
      </c>
      <c r="EH88">
        <v>30.248100000000001</v>
      </c>
      <c r="EI88">
        <v>30.280999999999999</v>
      </c>
      <c r="EJ88">
        <v>20.074000000000002</v>
      </c>
      <c r="EK88">
        <v>24.701000000000001</v>
      </c>
      <c r="EL88">
        <v>0</v>
      </c>
      <c r="EM88">
        <v>28.874400000000001</v>
      </c>
      <c r="EN88">
        <v>399.82</v>
      </c>
      <c r="EO88">
        <v>16.470800000000001</v>
      </c>
      <c r="EP88">
        <v>100.508</v>
      </c>
      <c r="EQ88">
        <v>90.338899999999995</v>
      </c>
    </row>
    <row r="89" spans="1:147" x14ac:dyDescent="0.3">
      <c r="A89">
        <v>73</v>
      </c>
      <c r="B89">
        <v>1684931625.7</v>
      </c>
      <c r="C89">
        <v>4500.5</v>
      </c>
      <c r="D89" t="s">
        <v>472</v>
      </c>
      <c r="E89" t="s">
        <v>473</v>
      </c>
      <c r="F89">
        <v>1684931617.7</v>
      </c>
      <c r="G89">
        <f t="shared" si="86"/>
        <v>1.1066254735437417E-3</v>
      </c>
      <c r="H89">
        <f t="shared" si="87"/>
        <v>-1.6906199776947872</v>
      </c>
      <c r="I89">
        <f t="shared" si="88"/>
        <v>400.019967741936</v>
      </c>
      <c r="J89">
        <f t="shared" si="89"/>
        <v>441.92239992742122</v>
      </c>
      <c r="K89">
        <f t="shared" si="90"/>
        <v>42.288757718216587</v>
      </c>
      <c r="L89">
        <f t="shared" si="91"/>
        <v>38.278999890174809</v>
      </c>
      <c r="M89">
        <f t="shared" si="92"/>
        <v>4.7077741168548203E-2</v>
      </c>
      <c r="N89">
        <f t="shared" si="93"/>
        <v>3.3605870726696025</v>
      </c>
      <c r="O89">
        <f t="shared" si="94"/>
        <v>4.6714403886373976E-2</v>
      </c>
      <c r="P89">
        <f t="shared" si="95"/>
        <v>2.9228912933118932E-2</v>
      </c>
      <c r="Q89">
        <f t="shared" si="96"/>
        <v>0</v>
      </c>
      <c r="R89">
        <f t="shared" si="97"/>
        <v>28.451391050595376</v>
      </c>
      <c r="S89">
        <f t="shared" si="98"/>
        <v>27.982690322580599</v>
      </c>
      <c r="T89">
        <f t="shared" si="99"/>
        <v>3.7910120119759974</v>
      </c>
      <c r="U89">
        <f t="shared" si="100"/>
        <v>40.163387300140393</v>
      </c>
      <c r="V89">
        <f t="shared" si="101"/>
        <v>1.5878410796031546</v>
      </c>
      <c r="W89">
        <f t="shared" si="102"/>
        <v>3.9534540942407124</v>
      </c>
      <c r="X89">
        <f t="shared" si="103"/>
        <v>2.203170932372843</v>
      </c>
      <c r="Y89">
        <f t="shared" si="104"/>
        <v>-48.802183383279008</v>
      </c>
      <c r="Z89">
        <f t="shared" si="105"/>
        <v>130.72722912307387</v>
      </c>
      <c r="AA89">
        <f t="shared" si="106"/>
        <v>8.5084032518562367</v>
      </c>
      <c r="AB89">
        <f t="shared" si="107"/>
        <v>90.43344899165109</v>
      </c>
      <c r="AC89">
        <v>-3.9596827399824397E-2</v>
      </c>
      <c r="AD89">
        <v>4.4450907628903198E-2</v>
      </c>
      <c r="AE89">
        <v>3.34913584613891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50207.08917382011</v>
      </c>
      <c r="AK89" t="s">
        <v>474</v>
      </c>
      <c r="AL89">
        <v>2.2678846153846202</v>
      </c>
      <c r="AM89">
        <v>1.5880000000000001</v>
      </c>
      <c r="AN89">
        <f t="shared" si="111"/>
        <v>-0.67988461538462008</v>
      </c>
      <c r="AO89">
        <f t="shared" si="112"/>
        <v>-0.42813892656462221</v>
      </c>
      <c r="AP89">
        <v>-0.61038925658408305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-1.6906199776947872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-2.3356904452112754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0.72208925085248299</v>
      </c>
      <c r="BN89">
        <v>0.5</v>
      </c>
      <c r="BO89" t="s">
        <v>254</v>
      </c>
      <c r="BP89">
        <v>1684931617.7</v>
      </c>
      <c r="BQ89">
        <v>400.019967741936</v>
      </c>
      <c r="BR89">
        <v>399.83974193548403</v>
      </c>
      <c r="BS89">
        <v>16.593122580645201</v>
      </c>
      <c r="BT89">
        <v>16.4359580645161</v>
      </c>
      <c r="BU89">
        <v>500.00032258064499</v>
      </c>
      <c r="BV89">
        <v>95.4927548387097</v>
      </c>
      <c r="BW89">
        <v>0.19996796774193601</v>
      </c>
      <c r="BX89">
        <v>28.704238709677401</v>
      </c>
      <c r="BY89">
        <v>27.982690322580599</v>
      </c>
      <c r="BZ89">
        <v>999.9</v>
      </c>
      <c r="CA89">
        <v>9999.6774193548408</v>
      </c>
      <c r="CB89">
        <v>0</v>
      </c>
      <c r="CC89">
        <v>70.379654838709698</v>
      </c>
      <c r="CD89">
        <v>0</v>
      </c>
      <c r="CE89">
        <v>0</v>
      </c>
      <c r="CF89">
        <v>0</v>
      </c>
      <c r="CG89">
        <v>0</v>
      </c>
      <c r="CH89">
        <v>2.2920483870967701</v>
      </c>
      <c r="CI89">
        <v>0</v>
      </c>
      <c r="CJ89">
        <v>-19.0456580645161</v>
      </c>
      <c r="CK89">
        <v>-2.2733064516128998</v>
      </c>
      <c r="CL89">
        <v>36.436999999999998</v>
      </c>
      <c r="CM89">
        <v>40.936999999999998</v>
      </c>
      <c r="CN89">
        <v>38.590451612903202</v>
      </c>
      <c r="CO89">
        <v>39.686999999999998</v>
      </c>
      <c r="CP89">
        <v>37.245935483871001</v>
      </c>
      <c r="CQ89">
        <v>0</v>
      </c>
      <c r="CR89">
        <v>0</v>
      </c>
      <c r="CS89">
        <v>0</v>
      </c>
      <c r="CT89">
        <v>59.400000095367403</v>
      </c>
      <c r="CU89">
        <v>2.2678846153846202</v>
      </c>
      <c r="CV89">
        <v>0.52708376675341295</v>
      </c>
      <c r="CW89">
        <v>0.29089914094492397</v>
      </c>
      <c r="CX89">
        <v>-19.023038461538501</v>
      </c>
      <c r="CY89">
        <v>15</v>
      </c>
      <c r="CZ89">
        <v>1684927056.2</v>
      </c>
      <c r="DA89" t="s">
        <v>255</v>
      </c>
      <c r="DB89">
        <v>3</v>
      </c>
      <c r="DC89">
        <v>-3.7240000000000002</v>
      </c>
      <c r="DD89">
        <v>0.39500000000000002</v>
      </c>
      <c r="DE89">
        <v>403</v>
      </c>
      <c r="DF89">
        <v>16</v>
      </c>
      <c r="DG89">
        <v>1.17</v>
      </c>
      <c r="DH89">
        <v>0.15</v>
      </c>
      <c r="DI89">
        <v>0.16944339924528301</v>
      </c>
      <c r="DJ89">
        <v>4.5585628253607999E-2</v>
      </c>
      <c r="DK89">
        <v>8.2273372184287999E-2</v>
      </c>
      <c r="DL89">
        <v>1</v>
      </c>
      <c r="DM89">
        <v>2.2798522727272701</v>
      </c>
      <c r="DN89">
        <v>2.3984864287246301E-2</v>
      </c>
      <c r="DO89">
        <v>0.179254258842061</v>
      </c>
      <c r="DP89">
        <v>1</v>
      </c>
      <c r="DQ89">
        <v>0.158788471698113</v>
      </c>
      <c r="DR89">
        <v>-1.68094242864067E-2</v>
      </c>
      <c r="DS89">
        <v>3.34327108831362E-3</v>
      </c>
      <c r="DT89">
        <v>1</v>
      </c>
      <c r="DU89">
        <v>3</v>
      </c>
      <c r="DV89">
        <v>3</v>
      </c>
      <c r="DW89" t="s">
        <v>260</v>
      </c>
      <c r="DX89">
        <v>100</v>
      </c>
      <c r="DY89">
        <v>100</v>
      </c>
      <c r="DZ89">
        <v>-3.7240000000000002</v>
      </c>
      <c r="EA89">
        <v>0.39500000000000002</v>
      </c>
      <c r="EB89">
        <v>2</v>
      </c>
      <c r="EC89">
        <v>515.38300000000004</v>
      </c>
      <c r="ED89">
        <v>420.66899999999998</v>
      </c>
      <c r="EE89">
        <v>28.8657</v>
      </c>
      <c r="EF89">
        <v>30.084599999999998</v>
      </c>
      <c r="EG89">
        <v>30.0001</v>
      </c>
      <c r="EH89">
        <v>30.242999999999999</v>
      </c>
      <c r="EI89">
        <v>30.2758</v>
      </c>
      <c r="EJ89">
        <v>20.072900000000001</v>
      </c>
      <c r="EK89">
        <v>24.701000000000001</v>
      </c>
      <c r="EL89">
        <v>0</v>
      </c>
      <c r="EM89">
        <v>28.8675</v>
      </c>
      <c r="EN89">
        <v>399.69600000000003</v>
      </c>
      <c r="EO89">
        <v>16.427399999999999</v>
      </c>
      <c r="EP89">
        <v>100.51</v>
      </c>
      <c r="EQ89">
        <v>90.340299999999999</v>
      </c>
    </row>
    <row r="90" spans="1:147" x14ac:dyDescent="0.3">
      <c r="A90">
        <v>74</v>
      </c>
      <c r="B90">
        <v>1684931685.7</v>
      </c>
      <c r="C90">
        <v>4560.5</v>
      </c>
      <c r="D90" t="s">
        <v>475</v>
      </c>
      <c r="E90" t="s">
        <v>476</v>
      </c>
      <c r="F90">
        <v>1684931677.7</v>
      </c>
      <c r="G90">
        <f t="shared" si="86"/>
        <v>9.7413440339645782E-4</v>
      </c>
      <c r="H90">
        <f t="shared" si="87"/>
        <v>-1.357056592895032</v>
      </c>
      <c r="I90">
        <f t="shared" si="88"/>
        <v>400.00558064516099</v>
      </c>
      <c r="J90">
        <f t="shared" si="89"/>
        <v>436.98435698269543</v>
      </c>
      <c r="K90">
        <f t="shared" si="90"/>
        <v>41.815704792823347</v>
      </c>
      <c r="L90">
        <f t="shared" si="91"/>
        <v>38.277148846319719</v>
      </c>
      <c r="M90">
        <f t="shared" si="92"/>
        <v>4.1318095926296157E-2</v>
      </c>
      <c r="N90">
        <f t="shared" si="93"/>
        <v>3.3626267096704661</v>
      </c>
      <c r="O90">
        <f t="shared" si="94"/>
        <v>4.1038107222413821E-2</v>
      </c>
      <c r="P90">
        <f t="shared" si="95"/>
        <v>2.5673814554036656E-2</v>
      </c>
      <c r="Q90">
        <f t="shared" si="96"/>
        <v>0</v>
      </c>
      <c r="R90">
        <f t="shared" si="97"/>
        <v>28.456654381260968</v>
      </c>
      <c r="S90">
        <f t="shared" si="98"/>
        <v>27.9924161290323</v>
      </c>
      <c r="T90">
        <f t="shared" si="99"/>
        <v>3.793162252713747</v>
      </c>
      <c r="U90">
        <f t="shared" si="100"/>
        <v>40.163689800975298</v>
      </c>
      <c r="V90">
        <f t="shared" si="101"/>
        <v>1.5855402416711948</v>
      </c>
      <c r="W90">
        <f t="shared" si="102"/>
        <v>3.9476956662300804</v>
      </c>
      <c r="X90">
        <f t="shared" si="103"/>
        <v>2.2076220110425524</v>
      </c>
      <c r="Y90">
        <f t="shared" si="104"/>
        <v>-42.959327189783792</v>
      </c>
      <c r="Z90">
        <f t="shared" si="105"/>
        <v>124.48729455565615</v>
      </c>
      <c r="AA90">
        <f t="shared" si="106"/>
        <v>8.0967395054365063</v>
      </c>
      <c r="AB90">
        <f t="shared" si="107"/>
        <v>89.624706871308859</v>
      </c>
      <c r="AC90">
        <v>-3.9627012795141699E-2</v>
      </c>
      <c r="AD90">
        <v>4.4484793379532803E-2</v>
      </c>
      <c r="AE90">
        <v>3.35116675365758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50247.95600659406</v>
      </c>
      <c r="AK90" t="s">
        <v>477</v>
      </c>
      <c r="AL90">
        <v>2.3266961538461501</v>
      </c>
      <c r="AM90">
        <v>2.2547299999999999</v>
      </c>
      <c r="AN90">
        <f t="shared" si="111"/>
        <v>-7.1966153846150238E-2</v>
      </c>
      <c r="AO90">
        <f t="shared" si="112"/>
        <v>-3.1917858832831533E-2</v>
      </c>
      <c r="AP90">
        <v>-0.48995798926499301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-1.357056592895032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-31.330422420797671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0.72208925085248299</v>
      </c>
      <c r="BN90">
        <v>0.5</v>
      </c>
      <c r="BO90" t="s">
        <v>254</v>
      </c>
      <c r="BP90">
        <v>1684931677.7</v>
      </c>
      <c r="BQ90">
        <v>400.00558064516099</v>
      </c>
      <c r="BR90">
        <v>399.86587096774201</v>
      </c>
      <c r="BS90">
        <v>16.569283870967698</v>
      </c>
      <c r="BT90">
        <v>16.430932258064502</v>
      </c>
      <c r="BU90">
        <v>499.99919354838698</v>
      </c>
      <c r="BV90">
        <v>95.491619354838704</v>
      </c>
      <c r="BW90">
        <v>0.19991770967741901</v>
      </c>
      <c r="BX90">
        <v>28.679106451612899</v>
      </c>
      <c r="BY90">
        <v>27.9924161290323</v>
      </c>
      <c r="BZ90">
        <v>999.9</v>
      </c>
      <c r="CA90">
        <v>10007.419354838699</v>
      </c>
      <c r="CB90">
        <v>0</v>
      </c>
      <c r="CC90">
        <v>70.419348387096804</v>
      </c>
      <c r="CD90">
        <v>0</v>
      </c>
      <c r="CE90">
        <v>0</v>
      </c>
      <c r="CF90">
        <v>0</v>
      </c>
      <c r="CG90">
        <v>0</v>
      </c>
      <c r="CH90">
        <v>2.3642516129032298</v>
      </c>
      <c r="CI90">
        <v>0</v>
      </c>
      <c r="CJ90">
        <v>-19.485654838709699</v>
      </c>
      <c r="CK90">
        <v>-2.32413548387097</v>
      </c>
      <c r="CL90">
        <v>36.332322580645098</v>
      </c>
      <c r="CM90">
        <v>40.820129032258102</v>
      </c>
      <c r="CN90">
        <v>38.497967741935497</v>
      </c>
      <c r="CO90">
        <v>39.620935483871001</v>
      </c>
      <c r="CP90">
        <v>37.140999999999998</v>
      </c>
      <c r="CQ90">
        <v>0</v>
      </c>
      <c r="CR90">
        <v>0</v>
      </c>
      <c r="CS90">
        <v>0</v>
      </c>
      <c r="CT90">
        <v>59.200000047683702</v>
      </c>
      <c r="CU90">
        <v>2.3266961538461501</v>
      </c>
      <c r="CV90">
        <v>0.22286837160025799</v>
      </c>
      <c r="CW90">
        <v>0.83510087081240203</v>
      </c>
      <c r="CX90">
        <v>-19.414265384615401</v>
      </c>
      <c r="CY90">
        <v>15</v>
      </c>
      <c r="CZ90">
        <v>1684927056.2</v>
      </c>
      <c r="DA90" t="s">
        <v>255</v>
      </c>
      <c r="DB90">
        <v>3</v>
      </c>
      <c r="DC90">
        <v>-3.7240000000000002</v>
      </c>
      <c r="DD90">
        <v>0.39500000000000002</v>
      </c>
      <c r="DE90">
        <v>403</v>
      </c>
      <c r="DF90">
        <v>16</v>
      </c>
      <c r="DG90">
        <v>1.17</v>
      </c>
      <c r="DH90">
        <v>0.15</v>
      </c>
      <c r="DI90">
        <v>0.14600466283018901</v>
      </c>
      <c r="DJ90">
        <v>-3.4923872762478797E-2</v>
      </c>
      <c r="DK90">
        <v>0.103210200425886</v>
      </c>
      <c r="DL90">
        <v>1</v>
      </c>
      <c r="DM90">
        <v>2.34146590909091</v>
      </c>
      <c r="DN90">
        <v>0.168088961998303</v>
      </c>
      <c r="DO90">
        <v>0.20057626291986999</v>
      </c>
      <c r="DP90">
        <v>1</v>
      </c>
      <c r="DQ90">
        <v>0.13974115094339601</v>
      </c>
      <c r="DR90">
        <v>-1.6421480406382302E-2</v>
      </c>
      <c r="DS90">
        <v>3.4013518976920201E-3</v>
      </c>
      <c r="DT90">
        <v>1</v>
      </c>
      <c r="DU90">
        <v>3</v>
      </c>
      <c r="DV90">
        <v>3</v>
      </c>
      <c r="DW90" t="s">
        <v>260</v>
      </c>
      <c r="DX90">
        <v>100</v>
      </c>
      <c r="DY90">
        <v>100</v>
      </c>
      <c r="DZ90">
        <v>-3.7240000000000002</v>
      </c>
      <c r="EA90">
        <v>0.39500000000000002</v>
      </c>
      <c r="EB90">
        <v>2</v>
      </c>
      <c r="EC90">
        <v>515.08799999999997</v>
      </c>
      <c r="ED90">
        <v>420.63200000000001</v>
      </c>
      <c r="EE90">
        <v>28.8628</v>
      </c>
      <c r="EF90">
        <v>30.074200000000001</v>
      </c>
      <c r="EG90">
        <v>30.000299999999999</v>
      </c>
      <c r="EH90">
        <v>30.2378</v>
      </c>
      <c r="EI90">
        <v>30.270700000000001</v>
      </c>
      <c r="EJ90">
        <v>20.075299999999999</v>
      </c>
      <c r="EK90">
        <v>24.701000000000001</v>
      </c>
      <c r="EL90">
        <v>0</v>
      </c>
      <c r="EM90">
        <v>28.847200000000001</v>
      </c>
      <c r="EN90">
        <v>399.80700000000002</v>
      </c>
      <c r="EO90">
        <v>16.4085</v>
      </c>
      <c r="EP90">
        <v>100.511</v>
      </c>
      <c r="EQ90">
        <v>90.341999999999999</v>
      </c>
    </row>
    <row r="91" spans="1:147" x14ac:dyDescent="0.3">
      <c r="A91">
        <v>75</v>
      </c>
      <c r="B91">
        <v>1684931745.7</v>
      </c>
      <c r="C91">
        <v>4620.5</v>
      </c>
      <c r="D91" t="s">
        <v>478</v>
      </c>
      <c r="E91" t="s">
        <v>479</v>
      </c>
      <c r="F91">
        <v>1684931737.7</v>
      </c>
      <c r="G91">
        <f t="shared" si="86"/>
        <v>8.5364437523719079E-4</v>
      </c>
      <c r="H91">
        <f t="shared" si="87"/>
        <v>-1.1880392056128715</v>
      </c>
      <c r="I91">
        <f t="shared" si="88"/>
        <v>400.00564516128998</v>
      </c>
      <c r="J91">
        <f t="shared" si="89"/>
        <v>436.90781533592479</v>
      </c>
      <c r="K91">
        <f t="shared" si="90"/>
        <v>41.80822985501753</v>
      </c>
      <c r="L91">
        <f t="shared" si="91"/>
        <v>38.277017185763988</v>
      </c>
      <c r="M91">
        <f t="shared" si="92"/>
        <v>3.6207426016170038E-2</v>
      </c>
      <c r="N91">
        <f t="shared" si="93"/>
        <v>3.360197668237241</v>
      </c>
      <c r="O91">
        <f t="shared" si="94"/>
        <v>3.5992068475586468E-2</v>
      </c>
      <c r="P91">
        <f t="shared" si="95"/>
        <v>2.2514284867914909E-2</v>
      </c>
      <c r="Q91">
        <f t="shared" si="96"/>
        <v>0</v>
      </c>
      <c r="R91">
        <f t="shared" si="97"/>
        <v>28.446774554762733</v>
      </c>
      <c r="S91">
        <f t="shared" si="98"/>
        <v>27.975225806451601</v>
      </c>
      <c r="T91">
        <f t="shared" si="99"/>
        <v>3.7893624325091726</v>
      </c>
      <c r="U91">
        <f t="shared" si="100"/>
        <v>40.199199388637901</v>
      </c>
      <c r="V91">
        <f t="shared" si="101"/>
        <v>1.5835157567365297</v>
      </c>
      <c r="W91">
        <f t="shared" si="102"/>
        <v>3.9391723736271782</v>
      </c>
      <c r="X91">
        <f t="shared" si="103"/>
        <v>2.2058466757726429</v>
      </c>
      <c r="Y91">
        <f t="shared" si="104"/>
        <v>-37.645716947960111</v>
      </c>
      <c r="Z91">
        <f t="shared" si="105"/>
        <v>120.7619980578129</v>
      </c>
      <c r="AA91">
        <f t="shared" si="106"/>
        <v>7.857990760171325</v>
      </c>
      <c r="AB91">
        <f t="shared" si="107"/>
        <v>90.974271870024126</v>
      </c>
      <c r="AC91">
        <v>-3.9591065299353703E-2</v>
      </c>
      <c r="AD91">
        <v>4.4444439166337099E-2</v>
      </c>
      <c r="AE91">
        <v>3.3487481080803998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50210.430865300892</v>
      </c>
      <c r="AK91" t="s">
        <v>480</v>
      </c>
      <c r="AL91">
        <v>2.3022923076923099</v>
      </c>
      <c r="AM91">
        <v>1.5064</v>
      </c>
      <c r="AN91">
        <f t="shared" si="111"/>
        <v>-0.7958923076923099</v>
      </c>
      <c r="AO91">
        <f t="shared" si="112"/>
        <v>-0.5283406184893189</v>
      </c>
      <c r="AP91">
        <v>-0.42893516998275699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-1.1880392056128715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-1.8927183809173975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0.72208925085248299</v>
      </c>
      <c r="BN91">
        <v>0.5</v>
      </c>
      <c r="BO91" t="s">
        <v>254</v>
      </c>
      <c r="BP91">
        <v>1684931737.7</v>
      </c>
      <c r="BQ91">
        <v>400.00564516128998</v>
      </c>
      <c r="BR91">
        <v>399.88338709677402</v>
      </c>
      <c r="BS91">
        <v>16.5481870967742</v>
      </c>
      <c r="BT91">
        <v>16.4269483870968</v>
      </c>
      <c r="BU91">
        <v>500.01109677419402</v>
      </c>
      <c r="BV91">
        <v>95.491180645161293</v>
      </c>
      <c r="BW91">
        <v>0.20001183870967701</v>
      </c>
      <c r="BX91">
        <v>28.6418483870968</v>
      </c>
      <c r="BY91">
        <v>27.975225806451601</v>
      </c>
      <c r="BZ91">
        <v>999.9</v>
      </c>
      <c r="CA91">
        <v>9998.3870967741896</v>
      </c>
      <c r="CB91">
        <v>0</v>
      </c>
      <c r="CC91">
        <v>70.422799999999995</v>
      </c>
      <c r="CD91">
        <v>0</v>
      </c>
      <c r="CE91">
        <v>0</v>
      </c>
      <c r="CF91">
        <v>0</v>
      </c>
      <c r="CG91">
        <v>0</v>
      </c>
      <c r="CH91">
        <v>2.3047</v>
      </c>
      <c r="CI91">
        <v>0</v>
      </c>
      <c r="CJ91">
        <v>-19.7382967741935</v>
      </c>
      <c r="CK91">
        <v>-2.3941354838709699</v>
      </c>
      <c r="CL91">
        <v>36.241870967741903</v>
      </c>
      <c r="CM91">
        <v>40.75</v>
      </c>
      <c r="CN91">
        <v>38.390999999999998</v>
      </c>
      <c r="CO91">
        <v>39.543999999999997</v>
      </c>
      <c r="CP91">
        <v>37.061999999999998</v>
      </c>
      <c r="CQ91">
        <v>0</v>
      </c>
      <c r="CR91">
        <v>0</v>
      </c>
      <c r="CS91">
        <v>0</v>
      </c>
      <c r="CT91">
        <v>59.599999904632597</v>
      </c>
      <c r="CU91">
        <v>2.3022923076923099</v>
      </c>
      <c r="CV91">
        <v>0.25775726865179699</v>
      </c>
      <c r="CW91">
        <v>-2.8760307780401502</v>
      </c>
      <c r="CX91">
        <v>-19.766096153846199</v>
      </c>
      <c r="CY91">
        <v>15</v>
      </c>
      <c r="CZ91">
        <v>1684927056.2</v>
      </c>
      <c r="DA91" t="s">
        <v>255</v>
      </c>
      <c r="DB91">
        <v>3</v>
      </c>
      <c r="DC91">
        <v>-3.7240000000000002</v>
      </c>
      <c r="DD91">
        <v>0.39500000000000002</v>
      </c>
      <c r="DE91">
        <v>403</v>
      </c>
      <c r="DF91">
        <v>16</v>
      </c>
      <c r="DG91">
        <v>1.17</v>
      </c>
      <c r="DH91">
        <v>0.15</v>
      </c>
      <c r="DI91">
        <v>0.14638648188679201</v>
      </c>
      <c r="DJ91">
        <v>-0.134960077987405</v>
      </c>
      <c r="DK91">
        <v>9.3292164817173007E-2</v>
      </c>
      <c r="DL91">
        <v>1</v>
      </c>
      <c r="DM91">
        <v>2.3024749999999998</v>
      </c>
      <c r="DN91">
        <v>0.324009109087737</v>
      </c>
      <c r="DO91">
        <v>0.18440863730141199</v>
      </c>
      <c r="DP91">
        <v>1</v>
      </c>
      <c r="DQ91">
        <v>0.121933622641509</v>
      </c>
      <c r="DR91">
        <v>-8.3623996129721101E-3</v>
      </c>
      <c r="DS91">
        <v>3.20919212914271E-3</v>
      </c>
      <c r="DT91">
        <v>1</v>
      </c>
      <c r="DU91">
        <v>3</v>
      </c>
      <c r="DV91">
        <v>3</v>
      </c>
      <c r="DW91" t="s">
        <v>260</v>
      </c>
      <c r="DX91">
        <v>100</v>
      </c>
      <c r="DY91">
        <v>100</v>
      </c>
      <c r="DZ91">
        <v>-3.7240000000000002</v>
      </c>
      <c r="EA91">
        <v>0.39500000000000002</v>
      </c>
      <c r="EB91">
        <v>2</v>
      </c>
      <c r="EC91">
        <v>515.15200000000004</v>
      </c>
      <c r="ED91">
        <v>420.71899999999999</v>
      </c>
      <c r="EE91">
        <v>28.8352</v>
      </c>
      <c r="EF91">
        <v>30.066400000000002</v>
      </c>
      <c r="EG91">
        <v>30.0002</v>
      </c>
      <c r="EH91">
        <v>30.23</v>
      </c>
      <c r="EI91">
        <v>30.265499999999999</v>
      </c>
      <c r="EJ91">
        <v>20.073699999999999</v>
      </c>
      <c r="EK91">
        <v>24.701000000000001</v>
      </c>
      <c r="EL91">
        <v>0</v>
      </c>
      <c r="EM91">
        <v>28.840399999999999</v>
      </c>
      <c r="EN91">
        <v>399.839</v>
      </c>
      <c r="EO91">
        <v>16.3567</v>
      </c>
      <c r="EP91">
        <v>100.51300000000001</v>
      </c>
      <c r="EQ91">
        <v>90.344300000000004</v>
      </c>
    </row>
    <row r="92" spans="1:147" x14ac:dyDescent="0.3">
      <c r="A92">
        <v>76</v>
      </c>
      <c r="B92">
        <v>1684931805.7</v>
      </c>
      <c r="C92">
        <v>4680.5</v>
      </c>
      <c r="D92" t="s">
        <v>481</v>
      </c>
      <c r="E92" t="s">
        <v>482</v>
      </c>
      <c r="F92">
        <v>1684931797.7</v>
      </c>
      <c r="G92">
        <f t="shared" si="86"/>
        <v>8.4803018597150127E-4</v>
      </c>
      <c r="H92">
        <f t="shared" si="87"/>
        <v>-1.2952273645573216</v>
      </c>
      <c r="I92">
        <f t="shared" si="88"/>
        <v>400.00064516128998</v>
      </c>
      <c r="J92">
        <f t="shared" si="89"/>
        <v>441.99108387052314</v>
      </c>
      <c r="K92">
        <f t="shared" si="90"/>
        <v>42.296053126776094</v>
      </c>
      <c r="L92">
        <f t="shared" si="91"/>
        <v>38.277805041521432</v>
      </c>
      <c r="M92">
        <f t="shared" si="92"/>
        <v>3.5931142873159461E-2</v>
      </c>
      <c r="N92">
        <f t="shared" si="93"/>
        <v>3.3621857592931277</v>
      </c>
      <c r="O92">
        <f t="shared" si="94"/>
        <v>3.5719173617949199E-2</v>
      </c>
      <c r="P92">
        <f t="shared" si="95"/>
        <v>2.2343423696413161E-2</v>
      </c>
      <c r="Q92">
        <f t="shared" si="96"/>
        <v>0</v>
      </c>
      <c r="R92">
        <f t="shared" si="97"/>
        <v>28.419174557762986</v>
      </c>
      <c r="S92">
        <f t="shared" si="98"/>
        <v>27.9674870967742</v>
      </c>
      <c r="T92">
        <f t="shared" si="99"/>
        <v>3.787652920352016</v>
      </c>
      <c r="U92">
        <f t="shared" si="100"/>
        <v>40.162915888245074</v>
      </c>
      <c r="V92">
        <f t="shared" si="101"/>
        <v>1.5794276657623982</v>
      </c>
      <c r="W92">
        <f t="shared" si="102"/>
        <v>3.9325522831988078</v>
      </c>
      <c r="X92">
        <f t="shared" si="103"/>
        <v>2.2082252545896175</v>
      </c>
      <c r="Y92">
        <f t="shared" si="104"/>
        <v>-37.398131201343205</v>
      </c>
      <c r="Z92">
        <f t="shared" si="105"/>
        <v>116.98191946281975</v>
      </c>
      <c r="AA92">
        <f t="shared" si="106"/>
        <v>7.6061283597816765</v>
      </c>
      <c r="AB92">
        <f t="shared" si="107"/>
        <v>87.18991662125822</v>
      </c>
      <c r="AC92">
        <v>-3.9620486362434398E-2</v>
      </c>
      <c r="AD92">
        <v>4.4477466887071798E-2</v>
      </c>
      <c r="AE92">
        <v>3.3507276906955799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50251.113583652572</v>
      </c>
      <c r="AK92" t="s">
        <v>483</v>
      </c>
      <c r="AL92">
        <v>2.2581153846153801</v>
      </c>
      <c r="AM92">
        <v>1.7544</v>
      </c>
      <c r="AN92">
        <f t="shared" si="111"/>
        <v>-0.50371538461538012</v>
      </c>
      <c r="AO92">
        <f t="shared" si="112"/>
        <v>-0.2871154723069882</v>
      </c>
      <c r="AP92">
        <v>-0.46763487867855902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-1.2952273645573216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-3.4829192309454671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0.72208925085248299</v>
      </c>
      <c r="BN92">
        <v>0.5</v>
      </c>
      <c r="BO92" t="s">
        <v>254</v>
      </c>
      <c r="BP92">
        <v>1684931797.7</v>
      </c>
      <c r="BQ92">
        <v>400.00064516128998</v>
      </c>
      <c r="BR92">
        <v>399.86258064516102</v>
      </c>
      <c r="BS92">
        <v>16.504919354838702</v>
      </c>
      <c r="BT92">
        <v>16.384470967741901</v>
      </c>
      <c r="BU92">
        <v>500.00390322580603</v>
      </c>
      <c r="BV92">
        <v>95.494361290322601</v>
      </c>
      <c r="BW92">
        <v>0.19999696774193501</v>
      </c>
      <c r="BX92">
        <v>28.612861290322599</v>
      </c>
      <c r="BY92">
        <v>27.9674870967742</v>
      </c>
      <c r="BZ92">
        <v>999.9</v>
      </c>
      <c r="CA92">
        <v>10005.483870967701</v>
      </c>
      <c r="CB92">
        <v>0</v>
      </c>
      <c r="CC92">
        <v>70.422799999999995</v>
      </c>
      <c r="CD92">
        <v>0</v>
      </c>
      <c r="CE92">
        <v>0</v>
      </c>
      <c r="CF92">
        <v>0</v>
      </c>
      <c r="CG92">
        <v>0</v>
      </c>
      <c r="CH92">
        <v>2.2733838709677401</v>
      </c>
      <c r="CI92">
        <v>0</v>
      </c>
      <c r="CJ92">
        <v>-20.0011774193548</v>
      </c>
      <c r="CK92">
        <v>-2.4170548387096802</v>
      </c>
      <c r="CL92">
        <v>36.151000000000003</v>
      </c>
      <c r="CM92">
        <v>40.686999999999998</v>
      </c>
      <c r="CN92">
        <v>38.311999999999998</v>
      </c>
      <c r="CO92">
        <v>39.475612903225802</v>
      </c>
      <c r="CP92">
        <v>36.995935483871001</v>
      </c>
      <c r="CQ92">
        <v>0</v>
      </c>
      <c r="CR92">
        <v>0</v>
      </c>
      <c r="CS92">
        <v>0</v>
      </c>
      <c r="CT92">
        <v>59.400000095367403</v>
      </c>
      <c r="CU92">
        <v>2.2581153846153801</v>
      </c>
      <c r="CV92">
        <v>0.24598288807108701</v>
      </c>
      <c r="CW92">
        <v>-1.7859247611484901</v>
      </c>
      <c r="CX92">
        <v>-19.958042307692299</v>
      </c>
      <c r="CY92">
        <v>15</v>
      </c>
      <c r="CZ92">
        <v>1684927056.2</v>
      </c>
      <c r="DA92" t="s">
        <v>255</v>
      </c>
      <c r="DB92">
        <v>3</v>
      </c>
      <c r="DC92">
        <v>-3.7240000000000002</v>
      </c>
      <c r="DD92">
        <v>0.39500000000000002</v>
      </c>
      <c r="DE92">
        <v>403</v>
      </c>
      <c r="DF92">
        <v>16</v>
      </c>
      <c r="DG92">
        <v>1.17</v>
      </c>
      <c r="DH92">
        <v>0.15</v>
      </c>
      <c r="DI92">
        <v>0.17362721415094301</v>
      </c>
      <c r="DJ92">
        <v>-0.22385370101600599</v>
      </c>
      <c r="DK92">
        <v>0.11011507929351499</v>
      </c>
      <c r="DL92">
        <v>1</v>
      </c>
      <c r="DM92">
        <v>2.2727022727272699</v>
      </c>
      <c r="DN92">
        <v>4.9486729109385799E-2</v>
      </c>
      <c r="DO92">
        <v>0.186942945220091</v>
      </c>
      <c r="DP92">
        <v>1</v>
      </c>
      <c r="DQ92">
        <v>0.12532358490566001</v>
      </c>
      <c r="DR92">
        <v>-4.5913565553939301E-2</v>
      </c>
      <c r="DS92">
        <v>7.1701783915966398E-3</v>
      </c>
      <c r="DT92">
        <v>1</v>
      </c>
      <c r="DU92">
        <v>3</v>
      </c>
      <c r="DV92">
        <v>3</v>
      </c>
      <c r="DW92" t="s">
        <v>260</v>
      </c>
      <c r="DX92">
        <v>100</v>
      </c>
      <c r="DY92">
        <v>100</v>
      </c>
      <c r="DZ92">
        <v>-3.7240000000000002</v>
      </c>
      <c r="EA92">
        <v>0.39500000000000002</v>
      </c>
      <c r="EB92">
        <v>2</v>
      </c>
      <c r="EC92">
        <v>515.11</v>
      </c>
      <c r="ED92">
        <v>420.80700000000002</v>
      </c>
      <c r="EE92">
        <v>28.9041</v>
      </c>
      <c r="EF92">
        <v>30.056000000000001</v>
      </c>
      <c r="EG92">
        <v>30.0002</v>
      </c>
      <c r="EH92">
        <v>30.224799999999998</v>
      </c>
      <c r="EI92">
        <v>30.260300000000001</v>
      </c>
      <c r="EJ92">
        <v>20.071300000000001</v>
      </c>
      <c r="EK92">
        <v>24.989599999999999</v>
      </c>
      <c r="EL92">
        <v>0</v>
      </c>
      <c r="EM92">
        <v>28.909600000000001</v>
      </c>
      <c r="EN92">
        <v>399.745</v>
      </c>
      <c r="EO92">
        <v>16.3431</v>
      </c>
      <c r="EP92">
        <v>100.514</v>
      </c>
      <c r="EQ92">
        <v>90.346500000000006</v>
      </c>
    </row>
    <row r="93" spans="1:147" x14ac:dyDescent="0.3">
      <c r="A93">
        <v>77</v>
      </c>
      <c r="B93">
        <v>1684931865.8</v>
      </c>
      <c r="C93">
        <v>4740.5999999046298</v>
      </c>
      <c r="D93" t="s">
        <v>484</v>
      </c>
      <c r="E93" t="s">
        <v>485</v>
      </c>
      <c r="F93">
        <v>1684931857.7096801</v>
      </c>
      <c r="G93">
        <f t="shared" si="86"/>
        <v>7.6041289108639686E-4</v>
      </c>
      <c r="H93">
        <f t="shared" si="87"/>
        <v>-1.6629299935684565</v>
      </c>
      <c r="I93">
        <f t="shared" si="88"/>
        <v>400.02767741935497</v>
      </c>
      <c r="J93">
        <f t="shared" si="89"/>
        <v>466.76249586492719</v>
      </c>
      <c r="K93">
        <f t="shared" si="90"/>
        <v>44.665751201660292</v>
      </c>
      <c r="L93">
        <f t="shared" si="91"/>
        <v>38.279717997226321</v>
      </c>
      <c r="M93">
        <f t="shared" si="92"/>
        <v>3.2113418125496646E-2</v>
      </c>
      <c r="N93">
        <f t="shared" si="93"/>
        <v>3.3620951310904124</v>
      </c>
      <c r="O93">
        <f t="shared" si="94"/>
        <v>3.1943980662130618E-2</v>
      </c>
      <c r="P93">
        <f t="shared" si="95"/>
        <v>1.9980136513591363E-2</v>
      </c>
      <c r="Q93">
        <f t="shared" si="96"/>
        <v>0</v>
      </c>
      <c r="R93">
        <f t="shared" si="97"/>
        <v>28.441185043398828</v>
      </c>
      <c r="S93">
        <f t="shared" si="98"/>
        <v>27.984300000000001</v>
      </c>
      <c r="T93">
        <f t="shared" si="99"/>
        <v>3.7913678158431017</v>
      </c>
      <c r="U93">
        <f t="shared" si="100"/>
        <v>40.105276482206584</v>
      </c>
      <c r="V93">
        <f t="shared" si="101"/>
        <v>1.5773443215269023</v>
      </c>
      <c r="W93">
        <f t="shared" si="102"/>
        <v>3.9330094687832888</v>
      </c>
      <c r="X93">
        <f t="shared" si="103"/>
        <v>2.2140234943161996</v>
      </c>
      <c r="Y93">
        <f t="shared" si="104"/>
        <v>-33.534208496910104</v>
      </c>
      <c r="Z93">
        <f t="shared" si="105"/>
        <v>114.29440445956982</v>
      </c>
      <c r="AA93">
        <f t="shared" si="106"/>
        <v>7.4322830908567576</v>
      </c>
      <c r="AB93">
        <f t="shared" si="107"/>
        <v>88.192479053516479</v>
      </c>
      <c r="AC93">
        <v>-3.96191450328836E-2</v>
      </c>
      <c r="AD93">
        <v>4.4475961127144199E-2</v>
      </c>
      <c r="AE93">
        <v>3.3506374503994101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50249.111833750976</v>
      </c>
      <c r="AK93" t="s">
        <v>486</v>
      </c>
      <c r="AL93">
        <v>2.3770384615384601</v>
      </c>
      <c r="AM93">
        <v>1.8188</v>
      </c>
      <c r="AN93">
        <f t="shared" si="111"/>
        <v>-0.55823846153846013</v>
      </c>
      <c r="AO93">
        <f t="shared" si="112"/>
        <v>-0.30692679873458334</v>
      </c>
      <c r="AP93">
        <v>-0.60039193663713297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-1.6629299935684565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-3.2581058549558444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0.72208925085248299</v>
      </c>
      <c r="BN93">
        <v>0.5</v>
      </c>
      <c r="BO93" t="s">
        <v>254</v>
      </c>
      <c r="BP93">
        <v>1684931857.7096801</v>
      </c>
      <c r="BQ93">
        <v>400.02767741935497</v>
      </c>
      <c r="BR93">
        <v>399.83145161290298</v>
      </c>
      <c r="BS93">
        <v>16.483438709677401</v>
      </c>
      <c r="BT93">
        <v>16.3754322580645</v>
      </c>
      <c r="BU93">
        <v>500.002677419355</v>
      </c>
      <c r="BV93">
        <v>95.492667741935506</v>
      </c>
      <c r="BW93">
        <v>0.20000593548387099</v>
      </c>
      <c r="BX93">
        <v>28.614864516129</v>
      </c>
      <c r="BY93">
        <v>27.984300000000001</v>
      </c>
      <c r="BZ93">
        <v>999.9</v>
      </c>
      <c r="CA93">
        <v>10005.322580645199</v>
      </c>
      <c r="CB93">
        <v>0</v>
      </c>
      <c r="CC93">
        <v>70.415896774193598</v>
      </c>
      <c r="CD93">
        <v>0</v>
      </c>
      <c r="CE93">
        <v>0</v>
      </c>
      <c r="CF93">
        <v>0</v>
      </c>
      <c r="CG93">
        <v>0</v>
      </c>
      <c r="CH93">
        <v>2.36640322580645</v>
      </c>
      <c r="CI93">
        <v>0</v>
      </c>
      <c r="CJ93">
        <v>-20.634193548387099</v>
      </c>
      <c r="CK93">
        <v>-2.4770258064516102</v>
      </c>
      <c r="CL93">
        <v>36.068096774193499</v>
      </c>
      <c r="CM93">
        <v>40.588419354838699</v>
      </c>
      <c r="CN93">
        <v>38.241870967741903</v>
      </c>
      <c r="CO93">
        <v>39.375</v>
      </c>
      <c r="CP93">
        <v>36.933</v>
      </c>
      <c r="CQ93">
        <v>0</v>
      </c>
      <c r="CR93">
        <v>0</v>
      </c>
      <c r="CS93">
        <v>0</v>
      </c>
      <c r="CT93">
        <v>59.400000095367403</v>
      </c>
      <c r="CU93">
        <v>2.3770384615384601</v>
      </c>
      <c r="CV93">
        <v>0.241941873210928</v>
      </c>
      <c r="CW93">
        <v>1.2488898504476299E-2</v>
      </c>
      <c r="CX93">
        <v>-20.645265384615399</v>
      </c>
      <c r="CY93">
        <v>15</v>
      </c>
      <c r="CZ93">
        <v>1684927056.2</v>
      </c>
      <c r="DA93" t="s">
        <v>255</v>
      </c>
      <c r="DB93">
        <v>3</v>
      </c>
      <c r="DC93">
        <v>-3.7240000000000002</v>
      </c>
      <c r="DD93">
        <v>0.39500000000000002</v>
      </c>
      <c r="DE93">
        <v>403</v>
      </c>
      <c r="DF93">
        <v>16</v>
      </c>
      <c r="DG93">
        <v>1.17</v>
      </c>
      <c r="DH93">
        <v>0.15</v>
      </c>
      <c r="DI93">
        <v>0.17177191622641499</v>
      </c>
      <c r="DJ93">
        <v>0.22137692536860801</v>
      </c>
      <c r="DK93">
        <v>0.11384177954326501</v>
      </c>
      <c r="DL93">
        <v>1</v>
      </c>
      <c r="DM93">
        <v>2.3475136363636402</v>
      </c>
      <c r="DN93">
        <v>0.25728540629747598</v>
      </c>
      <c r="DO93">
        <v>0.18650644467406099</v>
      </c>
      <c r="DP93">
        <v>1</v>
      </c>
      <c r="DQ93">
        <v>0.10826909433962301</v>
      </c>
      <c r="DR93">
        <v>-2.8718817465203999E-3</v>
      </c>
      <c r="DS93">
        <v>2.7111278810352099E-3</v>
      </c>
      <c r="DT93">
        <v>1</v>
      </c>
      <c r="DU93">
        <v>3</v>
      </c>
      <c r="DV93">
        <v>3</v>
      </c>
      <c r="DW93" t="s">
        <v>260</v>
      </c>
      <c r="DX93">
        <v>100</v>
      </c>
      <c r="DY93">
        <v>100</v>
      </c>
      <c r="DZ93">
        <v>-3.7240000000000002</v>
      </c>
      <c r="EA93">
        <v>0.39500000000000002</v>
      </c>
      <c r="EB93">
        <v>2</v>
      </c>
      <c r="EC93">
        <v>515.17499999999995</v>
      </c>
      <c r="ED93">
        <v>420.875</v>
      </c>
      <c r="EE93">
        <v>28.908799999999999</v>
      </c>
      <c r="EF93">
        <v>30.0456</v>
      </c>
      <c r="EG93">
        <v>30</v>
      </c>
      <c r="EH93">
        <v>30.217099999999999</v>
      </c>
      <c r="EI93">
        <v>30.252500000000001</v>
      </c>
      <c r="EJ93">
        <v>20.072500000000002</v>
      </c>
      <c r="EK93">
        <v>24.989599999999999</v>
      </c>
      <c r="EL93">
        <v>0</v>
      </c>
      <c r="EM93">
        <v>28.9222</v>
      </c>
      <c r="EN93">
        <v>399.68700000000001</v>
      </c>
      <c r="EO93">
        <v>16.336300000000001</v>
      </c>
      <c r="EP93">
        <v>100.51600000000001</v>
      </c>
      <c r="EQ93">
        <v>90.347499999999997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2023-05-24T14:38:12Z</dcterms:created>
  <dcterms:modified xsi:type="dcterms:W3CDTF">2023-05-25T15:17:42Z</dcterms:modified>
</cp:coreProperties>
</file>