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B903D5CB316F61F1ED8DEA130806842F" xr6:coauthVersionLast="47" xr6:coauthVersionMax="47" xr10:uidLastSave="{EEC909D7-0A85-4741-A354-616045400137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AY93" i="1" s="1"/>
  <c r="BA93" i="1"/>
  <c r="AT93" i="1"/>
  <c r="AN93" i="1"/>
  <c r="AO93" i="1" s="1"/>
  <c r="AJ93" i="1"/>
  <c r="AH93" i="1"/>
  <c r="I93" i="1" s="1"/>
  <c r="W93" i="1"/>
  <c r="V93" i="1"/>
  <c r="U93" i="1"/>
  <c r="N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H92" i="1"/>
  <c r="W92" i="1"/>
  <c r="V92" i="1"/>
  <c r="U92" i="1"/>
  <c r="N92" i="1"/>
  <c r="BL91" i="1"/>
  <c r="BK91" i="1"/>
  <c r="BI91" i="1"/>
  <c r="BJ91" i="1" s="1"/>
  <c r="BH91" i="1"/>
  <c r="BG91" i="1"/>
  <c r="BF91" i="1"/>
  <c r="BE91" i="1"/>
  <c r="BD91" i="1"/>
  <c r="AY91" i="1" s="1"/>
  <c r="BA91" i="1"/>
  <c r="AT91" i="1"/>
  <c r="AO91" i="1"/>
  <c r="AN91" i="1"/>
  <c r="AJ91" i="1"/>
  <c r="AH91" i="1"/>
  <c r="G91" i="1" s="1"/>
  <c r="Y91" i="1" s="1"/>
  <c r="W91" i="1"/>
  <c r="V91" i="1"/>
  <c r="U91" i="1"/>
  <c r="N91" i="1"/>
  <c r="I91" i="1"/>
  <c r="H91" i="1"/>
  <c r="AW91" i="1" s="1"/>
  <c r="BL90" i="1"/>
  <c r="BK90" i="1"/>
  <c r="BI90" i="1"/>
  <c r="BJ90" i="1" s="1"/>
  <c r="BH90" i="1"/>
  <c r="BG90" i="1"/>
  <c r="BF90" i="1"/>
  <c r="BE90" i="1"/>
  <c r="BD90" i="1"/>
  <c r="BA90" i="1"/>
  <c r="AY90" i="1"/>
  <c r="AT90" i="1"/>
  <c r="AN90" i="1"/>
  <c r="AO90" i="1" s="1"/>
  <c r="AJ90" i="1"/>
  <c r="AH90" i="1" s="1"/>
  <c r="W90" i="1"/>
  <c r="V90" i="1"/>
  <c r="U90" i="1" s="1"/>
  <c r="N90" i="1"/>
  <c r="L90" i="1"/>
  <c r="BL89" i="1"/>
  <c r="BK89" i="1"/>
  <c r="BJ89" i="1"/>
  <c r="BI89" i="1"/>
  <c r="BH89" i="1"/>
  <c r="BG89" i="1"/>
  <c r="BF89" i="1"/>
  <c r="BE89" i="1"/>
  <c r="BD89" i="1"/>
  <c r="BA89" i="1"/>
  <c r="AY89" i="1"/>
  <c r="AT89" i="1"/>
  <c r="AO89" i="1"/>
  <c r="AN89" i="1"/>
  <c r="AJ89" i="1"/>
  <c r="AH89" i="1" s="1"/>
  <c r="W89" i="1"/>
  <c r="V89" i="1"/>
  <c r="U89" i="1" s="1"/>
  <c r="N89" i="1"/>
  <c r="BL88" i="1"/>
  <c r="Q88" i="1" s="1"/>
  <c r="BK88" i="1"/>
  <c r="BI88" i="1"/>
  <c r="BJ88" i="1" s="1"/>
  <c r="AV88" i="1" s="1"/>
  <c r="BH88" i="1"/>
  <c r="BG88" i="1"/>
  <c r="BF88" i="1"/>
  <c r="BE88" i="1"/>
  <c r="BD88" i="1"/>
  <c r="AY88" i="1" s="1"/>
  <c r="BA88" i="1"/>
  <c r="AT88" i="1"/>
  <c r="AX88" i="1" s="1"/>
  <c r="AO88" i="1"/>
  <c r="AN88" i="1"/>
  <c r="AJ88" i="1"/>
  <c r="AH88" i="1" s="1"/>
  <c r="W88" i="1"/>
  <c r="V88" i="1"/>
  <c r="U88" i="1" s="1"/>
  <c r="N88" i="1"/>
  <c r="BL87" i="1"/>
  <c r="BK87" i="1"/>
  <c r="BJ87" i="1"/>
  <c r="AV87" i="1" s="1"/>
  <c r="BI87" i="1"/>
  <c r="BH87" i="1"/>
  <c r="BG87" i="1"/>
  <c r="BF87" i="1"/>
  <c r="BE87" i="1"/>
  <c r="BD87" i="1"/>
  <c r="AY87" i="1" s="1"/>
  <c r="BA87" i="1"/>
  <c r="AX87" i="1"/>
  <c r="AT87" i="1"/>
  <c r="AN87" i="1"/>
  <c r="AO87" i="1" s="1"/>
  <c r="AJ87" i="1"/>
  <c r="AH87" i="1"/>
  <c r="W87" i="1"/>
  <c r="V87" i="1"/>
  <c r="U87" i="1"/>
  <c r="Q87" i="1"/>
  <c r="N87" i="1"/>
  <c r="L87" i="1"/>
  <c r="BL86" i="1"/>
  <c r="BK86" i="1"/>
  <c r="BJ86" i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V86" i="1"/>
  <c r="U86" i="1" s="1"/>
  <c r="N86" i="1"/>
  <c r="BL85" i="1"/>
  <c r="BK85" i="1"/>
  <c r="BI85" i="1"/>
  <c r="BJ85" i="1" s="1"/>
  <c r="Q85" i="1" s="1"/>
  <c r="BH85" i="1"/>
  <c r="BG85" i="1"/>
  <c r="BF85" i="1"/>
  <c r="BE85" i="1"/>
  <c r="BD85" i="1"/>
  <c r="AY85" i="1" s="1"/>
  <c r="BA85" i="1"/>
  <c r="AT85" i="1"/>
  <c r="AO85" i="1"/>
  <c r="AN85" i="1"/>
  <c r="AJ85" i="1"/>
  <c r="AH85" i="1"/>
  <c r="I85" i="1" s="1"/>
  <c r="W85" i="1"/>
  <c r="V85" i="1"/>
  <c r="U85" i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I84" i="1"/>
  <c r="AH84" i="1"/>
  <c r="W84" i="1"/>
  <c r="V84" i="1"/>
  <c r="U84" i="1"/>
  <c r="N84" i="1"/>
  <c r="BL83" i="1"/>
  <c r="BK83" i="1"/>
  <c r="BI83" i="1"/>
  <c r="BH83" i="1"/>
  <c r="BG83" i="1"/>
  <c r="BF83" i="1"/>
  <c r="BE83" i="1"/>
  <c r="BD83" i="1"/>
  <c r="AY83" i="1" s="1"/>
  <c r="BA83" i="1"/>
  <c r="AT83" i="1"/>
  <c r="AN83" i="1"/>
  <c r="AO83" i="1" s="1"/>
  <c r="AJ83" i="1"/>
  <c r="AH83" i="1"/>
  <c r="AI83" i="1" s="1"/>
  <c r="W83" i="1"/>
  <c r="V83" i="1"/>
  <c r="U83" i="1"/>
  <c r="N83" i="1"/>
  <c r="L83" i="1"/>
  <c r="I83" i="1"/>
  <c r="H83" i="1"/>
  <c r="AW83" i="1" s="1"/>
  <c r="G83" i="1"/>
  <c r="Y83" i="1" s="1"/>
  <c r="BL82" i="1"/>
  <c r="BK82" i="1"/>
  <c r="BI82" i="1"/>
  <c r="BJ82" i="1" s="1"/>
  <c r="Q82" i="1" s="1"/>
  <c r="BH82" i="1"/>
  <c r="BG82" i="1"/>
  <c r="BF82" i="1"/>
  <c r="BE82" i="1"/>
  <c r="BD82" i="1"/>
  <c r="BA82" i="1"/>
  <c r="AY82" i="1"/>
  <c r="AV82" i="1"/>
  <c r="AT82" i="1"/>
  <c r="AX82" i="1" s="1"/>
  <c r="AN82" i="1"/>
  <c r="AO82" i="1" s="1"/>
  <c r="AJ82" i="1"/>
  <c r="AH82" i="1" s="1"/>
  <c r="W82" i="1"/>
  <c r="V82" i="1"/>
  <c r="U82" i="1" s="1"/>
  <c r="N82" i="1"/>
  <c r="L82" i="1"/>
  <c r="BL81" i="1"/>
  <c r="BK81" i="1"/>
  <c r="BI81" i="1"/>
  <c r="BJ81" i="1" s="1"/>
  <c r="BH81" i="1"/>
  <c r="BG81" i="1"/>
  <c r="BF81" i="1"/>
  <c r="BE81" i="1"/>
  <c r="BD81" i="1"/>
  <c r="BA81" i="1"/>
  <c r="AY81" i="1"/>
  <c r="AT81" i="1"/>
  <c r="AO81" i="1"/>
  <c r="AN81" i="1"/>
  <c r="AJ81" i="1"/>
  <c r="AH81" i="1" s="1"/>
  <c r="W81" i="1"/>
  <c r="V81" i="1"/>
  <c r="U81" i="1" s="1"/>
  <c r="N81" i="1"/>
  <c r="BL80" i="1"/>
  <c r="Q80" i="1" s="1"/>
  <c r="BK80" i="1"/>
  <c r="BI80" i="1"/>
  <c r="BJ80" i="1" s="1"/>
  <c r="AV80" i="1" s="1"/>
  <c r="BH80" i="1"/>
  <c r="BG80" i="1"/>
  <c r="BF80" i="1"/>
  <c r="BE80" i="1"/>
  <c r="BD80" i="1"/>
  <c r="AY80" i="1" s="1"/>
  <c r="BA80" i="1"/>
  <c r="AT80" i="1"/>
  <c r="AX80" i="1" s="1"/>
  <c r="AO80" i="1"/>
  <c r="AN80" i="1"/>
  <c r="AJ80" i="1"/>
  <c r="AH80" i="1" s="1"/>
  <c r="W80" i="1"/>
  <c r="U80" i="1" s="1"/>
  <c r="V80" i="1"/>
  <c r="N80" i="1"/>
  <c r="I80" i="1"/>
  <c r="BL79" i="1"/>
  <c r="BK79" i="1"/>
  <c r="BJ79" i="1" s="1"/>
  <c r="BI79" i="1"/>
  <c r="BH79" i="1"/>
  <c r="BG79" i="1"/>
  <c r="BF79" i="1"/>
  <c r="BE79" i="1"/>
  <c r="BD79" i="1"/>
  <c r="AY79" i="1" s="1"/>
  <c r="BA79" i="1"/>
  <c r="AT79" i="1"/>
  <c r="AO79" i="1"/>
  <c r="AN79" i="1"/>
  <c r="AJ79" i="1"/>
  <c r="AH79" i="1"/>
  <c r="W79" i="1"/>
  <c r="V79" i="1"/>
  <c r="U79" i="1"/>
  <c r="N79" i="1"/>
  <c r="L79" i="1"/>
  <c r="BL78" i="1"/>
  <c r="BK78" i="1"/>
  <c r="BJ78" i="1"/>
  <c r="BI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 s="1"/>
  <c r="W78" i="1"/>
  <c r="V78" i="1"/>
  <c r="U78" i="1" s="1"/>
  <c r="N78" i="1"/>
  <c r="G78" i="1"/>
  <c r="Y78" i="1" s="1"/>
  <c r="BL77" i="1"/>
  <c r="BK77" i="1"/>
  <c r="BI77" i="1"/>
  <c r="BJ77" i="1" s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 s="1"/>
  <c r="W77" i="1"/>
  <c r="V77" i="1"/>
  <c r="U77" i="1" s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O76" i="1"/>
  <c r="AN76" i="1"/>
  <c r="AJ76" i="1"/>
  <c r="AI76" i="1"/>
  <c r="AH76" i="1"/>
  <c r="W76" i="1"/>
  <c r="V76" i="1"/>
  <c r="U76" i="1"/>
  <c r="N76" i="1"/>
  <c r="BL75" i="1"/>
  <c r="BK75" i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 s="1"/>
  <c r="W75" i="1"/>
  <c r="U75" i="1" s="1"/>
  <c r="V75" i="1"/>
  <c r="N75" i="1"/>
  <c r="I75" i="1"/>
  <c r="H75" i="1"/>
  <c r="AW75" i="1" s="1"/>
  <c r="BL74" i="1"/>
  <c r="BK74" i="1"/>
  <c r="BI74" i="1"/>
  <c r="BJ74" i="1" s="1"/>
  <c r="Q74" i="1" s="1"/>
  <c r="BH74" i="1"/>
  <c r="BG74" i="1"/>
  <c r="BF74" i="1"/>
  <c r="BE74" i="1"/>
  <c r="BD74" i="1"/>
  <c r="AY74" i="1" s="1"/>
  <c r="BA74" i="1"/>
  <c r="AV74" i="1"/>
  <c r="AT74" i="1"/>
  <c r="AN74" i="1"/>
  <c r="AO74" i="1" s="1"/>
  <c r="AJ74" i="1"/>
  <c r="AH74" i="1" s="1"/>
  <c r="W74" i="1"/>
  <c r="V74" i="1"/>
  <c r="U74" i="1" s="1"/>
  <c r="N74" i="1"/>
  <c r="L74" i="1"/>
  <c r="BL73" i="1"/>
  <c r="BK73" i="1"/>
  <c r="BI73" i="1"/>
  <c r="BJ73" i="1" s="1"/>
  <c r="BH73" i="1"/>
  <c r="BG73" i="1"/>
  <c r="BF73" i="1"/>
  <c r="BE73" i="1"/>
  <c r="BD73" i="1"/>
  <c r="BA73" i="1"/>
  <c r="AY73" i="1"/>
  <c r="AT73" i="1"/>
  <c r="AO73" i="1"/>
  <c r="AN73" i="1"/>
  <c r="AJ73" i="1"/>
  <c r="AH73" i="1" s="1"/>
  <c r="AI73" i="1"/>
  <c r="W73" i="1"/>
  <c r="V73" i="1"/>
  <c r="N73" i="1"/>
  <c r="BL72" i="1"/>
  <c r="BK72" i="1"/>
  <c r="BI72" i="1"/>
  <c r="BJ72" i="1" s="1"/>
  <c r="AV72" i="1" s="1"/>
  <c r="BH72" i="1"/>
  <c r="BG72" i="1"/>
  <c r="BF72" i="1"/>
  <c r="BE72" i="1"/>
  <c r="BD72" i="1"/>
  <c r="AY72" i="1" s="1"/>
  <c r="BA72" i="1"/>
  <c r="AT72" i="1"/>
  <c r="AO72" i="1"/>
  <c r="AN72" i="1"/>
  <c r="AJ72" i="1"/>
  <c r="AH72" i="1" s="1"/>
  <c r="W72" i="1"/>
  <c r="V72" i="1"/>
  <c r="U72" i="1" s="1"/>
  <c r="Q72" i="1"/>
  <c r="N72" i="1"/>
  <c r="I72" i="1"/>
  <c r="BL71" i="1"/>
  <c r="BK71" i="1"/>
  <c r="BJ71" i="1"/>
  <c r="AV71" i="1" s="1"/>
  <c r="BI71" i="1"/>
  <c r="BH71" i="1"/>
  <c r="BG71" i="1"/>
  <c r="BF71" i="1"/>
  <c r="BE71" i="1"/>
  <c r="BD71" i="1"/>
  <c r="AY71" i="1" s="1"/>
  <c r="BA71" i="1"/>
  <c r="AX71" i="1"/>
  <c r="AT71" i="1"/>
  <c r="AN71" i="1"/>
  <c r="AO71" i="1" s="1"/>
  <c r="AJ71" i="1"/>
  <c r="AH71" i="1"/>
  <c r="W71" i="1"/>
  <c r="V71" i="1"/>
  <c r="U71" i="1"/>
  <c r="N71" i="1"/>
  <c r="BL70" i="1"/>
  <c r="BK70" i="1"/>
  <c r="BJ70" i="1"/>
  <c r="BI70" i="1"/>
  <c r="BH70" i="1"/>
  <c r="BG70" i="1"/>
  <c r="BF70" i="1"/>
  <c r="BE70" i="1"/>
  <c r="BD70" i="1"/>
  <c r="AY70" i="1" s="1"/>
  <c r="BA70" i="1"/>
  <c r="AT70" i="1"/>
  <c r="AN70" i="1"/>
  <c r="AO70" i="1" s="1"/>
  <c r="AJ70" i="1"/>
  <c r="AH70" i="1" s="1"/>
  <c r="W70" i="1"/>
  <c r="V70" i="1"/>
  <c r="U70" i="1" s="1"/>
  <c r="N70" i="1"/>
  <c r="BL69" i="1"/>
  <c r="BK69" i="1"/>
  <c r="BI69" i="1"/>
  <c r="BJ69" i="1" s="1"/>
  <c r="BH69" i="1"/>
  <c r="BG69" i="1"/>
  <c r="BF69" i="1"/>
  <c r="BE69" i="1"/>
  <c r="BD69" i="1"/>
  <c r="AY69" i="1" s="1"/>
  <c r="BA69" i="1"/>
  <c r="AV69" i="1"/>
  <c r="AX69" i="1" s="1"/>
  <c r="AT69" i="1"/>
  <c r="AN69" i="1"/>
  <c r="AO69" i="1" s="1"/>
  <c r="AJ69" i="1"/>
  <c r="AH69" i="1"/>
  <c r="AI69" i="1" s="1"/>
  <c r="W69" i="1"/>
  <c r="V69" i="1"/>
  <c r="U69" i="1"/>
  <c r="Q69" i="1"/>
  <c r="N69" i="1"/>
  <c r="L69" i="1"/>
  <c r="I69" i="1"/>
  <c r="H69" i="1"/>
  <c r="AW69" i="1" s="1"/>
  <c r="G69" i="1"/>
  <c r="BL68" i="1"/>
  <c r="BK68" i="1"/>
  <c r="BI68" i="1"/>
  <c r="BJ68" i="1" s="1"/>
  <c r="AV68" i="1" s="1"/>
  <c r="BH68" i="1"/>
  <c r="BG68" i="1"/>
  <c r="BF68" i="1"/>
  <c r="BE68" i="1"/>
  <c r="BD68" i="1"/>
  <c r="AY68" i="1" s="1"/>
  <c r="BA68" i="1"/>
  <c r="AT68" i="1"/>
  <c r="AX68" i="1" s="1"/>
  <c r="AO68" i="1"/>
  <c r="AN68" i="1"/>
  <c r="AJ68" i="1"/>
  <c r="AH68" i="1"/>
  <c r="H68" i="1" s="1"/>
  <c r="AW68" i="1" s="1"/>
  <c r="AZ68" i="1" s="1"/>
  <c r="W68" i="1"/>
  <c r="V68" i="1"/>
  <c r="U68" i="1"/>
  <c r="Q68" i="1"/>
  <c r="N68" i="1"/>
  <c r="L68" i="1"/>
  <c r="I68" i="1"/>
  <c r="BL67" i="1"/>
  <c r="BK67" i="1"/>
  <c r="BJ67" i="1"/>
  <c r="BI67" i="1"/>
  <c r="BH67" i="1"/>
  <c r="BG67" i="1"/>
  <c r="BF67" i="1"/>
  <c r="BE67" i="1"/>
  <c r="BD67" i="1"/>
  <c r="AY67" i="1" s="1"/>
  <c r="BA67" i="1"/>
  <c r="AT67" i="1"/>
  <c r="AN67" i="1"/>
  <c r="AO67" i="1" s="1"/>
  <c r="AJ67" i="1"/>
  <c r="AH67" i="1" s="1"/>
  <c r="G67" i="1" s="1"/>
  <c r="W67" i="1"/>
  <c r="U67" i="1" s="1"/>
  <c r="V67" i="1"/>
  <c r="N67" i="1"/>
  <c r="BL66" i="1"/>
  <c r="BK66" i="1"/>
  <c r="BJ66" i="1" s="1"/>
  <c r="BI66" i="1"/>
  <c r="BH66" i="1"/>
  <c r="BG66" i="1"/>
  <c r="BF66" i="1"/>
  <c r="BE66" i="1"/>
  <c r="BD66" i="1"/>
  <c r="AY66" i="1" s="1"/>
  <c r="BA66" i="1"/>
  <c r="AT66" i="1"/>
  <c r="AN66" i="1"/>
  <c r="AO66" i="1" s="1"/>
  <c r="AJ66" i="1"/>
  <c r="AH66" i="1" s="1"/>
  <c r="W66" i="1"/>
  <c r="U66" i="1" s="1"/>
  <c r="V66" i="1"/>
  <c r="N66" i="1"/>
  <c r="H66" i="1"/>
  <c r="AW66" i="1" s="1"/>
  <c r="G66" i="1"/>
  <c r="Y66" i="1" s="1"/>
  <c r="BL65" i="1"/>
  <c r="BK65" i="1"/>
  <c r="BI65" i="1"/>
  <c r="BJ65" i="1" s="1"/>
  <c r="Q65" i="1" s="1"/>
  <c r="BH65" i="1"/>
  <c r="BG65" i="1"/>
  <c r="BF65" i="1"/>
  <c r="BE65" i="1"/>
  <c r="BD65" i="1"/>
  <c r="BA65" i="1"/>
  <c r="AY65" i="1"/>
  <c r="AV65" i="1"/>
  <c r="AT65" i="1"/>
  <c r="AX65" i="1" s="1"/>
  <c r="AN65" i="1"/>
  <c r="AO65" i="1" s="1"/>
  <c r="AJ65" i="1"/>
  <c r="AH65" i="1"/>
  <c r="W65" i="1"/>
  <c r="V65" i="1"/>
  <c r="U65" i="1"/>
  <c r="N65" i="1"/>
  <c r="BL64" i="1"/>
  <c r="BK64" i="1"/>
  <c r="BI64" i="1"/>
  <c r="BH64" i="1"/>
  <c r="BG64" i="1"/>
  <c r="BF64" i="1"/>
  <c r="BE64" i="1"/>
  <c r="BD64" i="1"/>
  <c r="BA64" i="1"/>
  <c r="AY64" i="1"/>
  <c r="AT64" i="1"/>
  <c r="AN64" i="1"/>
  <c r="AO64" i="1" s="1"/>
  <c r="AJ64" i="1"/>
  <c r="AH64" i="1"/>
  <c r="W64" i="1"/>
  <c r="V64" i="1"/>
  <c r="U64" i="1"/>
  <c r="N64" i="1"/>
  <c r="H64" i="1"/>
  <c r="AW64" i="1" s="1"/>
  <c r="BL63" i="1"/>
  <c r="BK63" i="1"/>
  <c r="BI63" i="1"/>
  <c r="BH63" i="1"/>
  <c r="BG63" i="1"/>
  <c r="BF63" i="1"/>
  <c r="BE63" i="1"/>
  <c r="BD63" i="1"/>
  <c r="AY63" i="1" s="1"/>
  <c r="BA63" i="1"/>
  <c r="AT63" i="1"/>
  <c r="AO63" i="1"/>
  <c r="AN63" i="1"/>
  <c r="AJ63" i="1"/>
  <c r="AH63" i="1"/>
  <c r="G63" i="1" s="1"/>
  <c r="Y63" i="1" s="1"/>
  <c r="W63" i="1"/>
  <c r="V63" i="1"/>
  <c r="U63" i="1"/>
  <c r="N63" i="1"/>
  <c r="L63" i="1"/>
  <c r="I63" i="1"/>
  <c r="H63" i="1"/>
  <c r="AW63" i="1" s="1"/>
  <c r="BL62" i="1"/>
  <c r="BK62" i="1"/>
  <c r="BI62" i="1"/>
  <c r="BJ62" i="1" s="1"/>
  <c r="Q62" i="1" s="1"/>
  <c r="BH62" i="1"/>
  <c r="BG62" i="1"/>
  <c r="BF62" i="1"/>
  <c r="BE62" i="1"/>
  <c r="BD62" i="1"/>
  <c r="BA62" i="1"/>
  <c r="AY62" i="1"/>
  <c r="AV62" i="1"/>
  <c r="AX62" i="1" s="1"/>
  <c r="AT62" i="1"/>
  <c r="AN62" i="1"/>
  <c r="AO62" i="1" s="1"/>
  <c r="AJ62" i="1"/>
  <c r="AH62" i="1" s="1"/>
  <c r="AI62" i="1"/>
  <c r="W62" i="1"/>
  <c r="V62" i="1"/>
  <c r="U62" i="1" s="1"/>
  <c r="N62" i="1"/>
  <c r="L62" i="1"/>
  <c r="BL61" i="1"/>
  <c r="BK61" i="1"/>
  <c r="BJ61" i="1"/>
  <c r="BI61" i="1"/>
  <c r="BH61" i="1"/>
  <c r="BG61" i="1"/>
  <c r="BF61" i="1"/>
  <c r="BE61" i="1"/>
  <c r="BD61" i="1"/>
  <c r="BA61" i="1"/>
  <c r="AY61" i="1"/>
  <c r="AT61" i="1"/>
  <c r="AO61" i="1"/>
  <c r="AN61" i="1"/>
  <c r="AJ61" i="1"/>
  <c r="AH61" i="1" s="1"/>
  <c r="AI61" i="1" s="1"/>
  <c r="W61" i="1"/>
  <c r="V61" i="1"/>
  <c r="N61" i="1"/>
  <c r="I61" i="1"/>
  <c r="BL60" i="1"/>
  <c r="BK60" i="1"/>
  <c r="BI60" i="1"/>
  <c r="BJ60" i="1" s="1"/>
  <c r="AV60" i="1" s="1"/>
  <c r="BH60" i="1"/>
  <c r="BG60" i="1"/>
  <c r="BF60" i="1"/>
  <c r="BE60" i="1"/>
  <c r="BD60" i="1"/>
  <c r="AY60" i="1" s="1"/>
  <c r="BA60" i="1"/>
  <c r="AT60" i="1"/>
  <c r="AX60" i="1" s="1"/>
  <c r="AO60" i="1"/>
  <c r="AN60" i="1"/>
  <c r="AJ60" i="1"/>
  <c r="AH60" i="1"/>
  <c r="H60" i="1" s="1"/>
  <c r="AW60" i="1" s="1"/>
  <c r="AZ60" i="1" s="1"/>
  <c r="W60" i="1"/>
  <c r="V60" i="1"/>
  <c r="U60" i="1"/>
  <c r="N60" i="1"/>
  <c r="L60" i="1"/>
  <c r="I60" i="1"/>
  <c r="BL59" i="1"/>
  <c r="BK59" i="1"/>
  <c r="BJ59" i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/>
  <c r="W59" i="1"/>
  <c r="V59" i="1"/>
  <c r="U59" i="1"/>
  <c r="N59" i="1"/>
  <c r="L59" i="1"/>
  <c r="BL58" i="1"/>
  <c r="BK58" i="1"/>
  <c r="BJ58" i="1"/>
  <c r="BI58" i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 s="1"/>
  <c r="W58" i="1"/>
  <c r="U58" i="1" s="1"/>
  <c r="V58" i="1"/>
  <c r="N58" i="1"/>
  <c r="BL57" i="1"/>
  <c r="BK57" i="1"/>
  <c r="BI57" i="1"/>
  <c r="BJ57" i="1" s="1"/>
  <c r="Q57" i="1" s="1"/>
  <c r="BH57" i="1"/>
  <c r="BG57" i="1"/>
  <c r="BF57" i="1"/>
  <c r="BE57" i="1"/>
  <c r="BD57" i="1"/>
  <c r="BA57" i="1"/>
  <c r="AY57" i="1"/>
  <c r="AT57" i="1"/>
  <c r="AN57" i="1"/>
  <c r="AO57" i="1" s="1"/>
  <c r="AJ57" i="1"/>
  <c r="AH57" i="1"/>
  <c r="W57" i="1"/>
  <c r="V57" i="1"/>
  <c r="U57" i="1"/>
  <c r="N57" i="1"/>
  <c r="BL56" i="1"/>
  <c r="BK56" i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I56" i="1"/>
  <c r="AH56" i="1"/>
  <c r="W56" i="1"/>
  <c r="V56" i="1"/>
  <c r="U56" i="1" s="1"/>
  <c r="N56" i="1"/>
  <c r="H56" i="1"/>
  <c r="AW56" i="1" s="1"/>
  <c r="BL55" i="1"/>
  <c r="BK55" i="1"/>
  <c r="BI55" i="1"/>
  <c r="BH55" i="1"/>
  <c r="BG55" i="1"/>
  <c r="BF55" i="1"/>
  <c r="BE55" i="1"/>
  <c r="BD55" i="1"/>
  <c r="AY55" i="1" s="1"/>
  <c r="BA55" i="1"/>
  <c r="AT55" i="1"/>
  <c r="AO55" i="1"/>
  <c r="AN55" i="1"/>
  <c r="AJ55" i="1"/>
  <c r="AH55" i="1"/>
  <c r="AI55" i="1" s="1"/>
  <c r="W55" i="1"/>
  <c r="V55" i="1"/>
  <c r="U55" i="1"/>
  <c r="N55" i="1"/>
  <c r="L55" i="1"/>
  <c r="I55" i="1"/>
  <c r="H55" i="1"/>
  <c r="AW55" i="1" s="1"/>
  <c r="G55" i="1"/>
  <c r="Y55" i="1" s="1"/>
  <c r="BL54" i="1"/>
  <c r="BK54" i="1"/>
  <c r="BI54" i="1"/>
  <c r="BJ54" i="1" s="1"/>
  <c r="Q54" i="1" s="1"/>
  <c r="BH54" i="1"/>
  <c r="BG54" i="1"/>
  <c r="BF54" i="1"/>
  <c r="BE54" i="1"/>
  <c r="BD54" i="1"/>
  <c r="BA54" i="1"/>
  <c r="AY54" i="1"/>
  <c r="AV54" i="1"/>
  <c r="AT54" i="1"/>
  <c r="AX54" i="1" s="1"/>
  <c r="AN54" i="1"/>
  <c r="AO54" i="1" s="1"/>
  <c r="AJ54" i="1"/>
  <c r="AH54" i="1" s="1"/>
  <c r="AI54" i="1"/>
  <c r="W54" i="1"/>
  <c r="V54" i="1"/>
  <c r="U54" i="1" s="1"/>
  <c r="N54" i="1"/>
  <c r="L54" i="1"/>
  <c r="G54" i="1"/>
  <c r="Y54" i="1" s="1"/>
  <c r="BL53" i="1"/>
  <c r="Q53" i="1" s="1"/>
  <c r="BK53" i="1"/>
  <c r="BJ53" i="1"/>
  <c r="AV53" i="1" s="1"/>
  <c r="BI53" i="1"/>
  <c r="BH53" i="1"/>
  <c r="BG53" i="1"/>
  <c r="BF53" i="1"/>
  <c r="BE53" i="1"/>
  <c r="BD53" i="1"/>
  <c r="AY53" i="1" s="1"/>
  <c r="BA53" i="1"/>
  <c r="AT53" i="1"/>
  <c r="AX53" i="1" s="1"/>
  <c r="AO53" i="1"/>
  <c r="AN53" i="1"/>
  <c r="AJ53" i="1"/>
  <c r="AH53" i="1" s="1"/>
  <c r="AI53" i="1"/>
  <c r="W53" i="1"/>
  <c r="V53" i="1"/>
  <c r="U53" i="1" s="1"/>
  <c r="N53" i="1"/>
  <c r="I53" i="1"/>
  <c r="BL52" i="1"/>
  <c r="BK52" i="1"/>
  <c r="BI52" i="1"/>
  <c r="BJ52" i="1" s="1"/>
  <c r="AV52" i="1" s="1"/>
  <c r="BH52" i="1"/>
  <c r="BG52" i="1"/>
  <c r="BF52" i="1"/>
  <c r="BE52" i="1"/>
  <c r="BD52" i="1"/>
  <c r="AY52" i="1" s="1"/>
  <c r="BA52" i="1"/>
  <c r="AX52" i="1"/>
  <c r="AT52" i="1"/>
  <c r="AO52" i="1"/>
  <c r="AN52" i="1"/>
  <c r="AJ52" i="1"/>
  <c r="AH52" i="1"/>
  <c r="W52" i="1"/>
  <c r="V52" i="1"/>
  <c r="U52" i="1"/>
  <c r="N52" i="1"/>
  <c r="L52" i="1"/>
  <c r="I52" i="1"/>
  <c r="H52" i="1"/>
  <c r="AW52" i="1" s="1"/>
  <c r="AZ52" i="1" s="1"/>
  <c r="BL51" i="1"/>
  <c r="BK51" i="1"/>
  <c r="BJ51" i="1"/>
  <c r="BI51" i="1"/>
  <c r="BH51" i="1"/>
  <c r="BG51" i="1"/>
  <c r="BF51" i="1"/>
  <c r="BE51" i="1"/>
  <c r="BD51" i="1"/>
  <c r="AY51" i="1" s="1"/>
  <c r="BA51" i="1"/>
  <c r="AV51" i="1"/>
  <c r="AT51" i="1"/>
  <c r="AX51" i="1" s="1"/>
  <c r="AO51" i="1"/>
  <c r="AN51" i="1"/>
  <c r="AJ51" i="1"/>
  <c r="AH51" i="1"/>
  <c r="W51" i="1"/>
  <c r="V51" i="1"/>
  <c r="U51" i="1"/>
  <c r="Q51" i="1"/>
  <c r="N51" i="1"/>
  <c r="I51" i="1"/>
  <c r="BL50" i="1"/>
  <c r="BK50" i="1"/>
  <c r="BJ50" i="1" s="1"/>
  <c r="BI50" i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/>
  <c r="W50" i="1"/>
  <c r="V50" i="1"/>
  <c r="U50" i="1"/>
  <c r="N50" i="1"/>
  <c r="L50" i="1"/>
  <c r="H50" i="1"/>
  <c r="AW50" i="1" s="1"/>
  <c r="BL49" i="1"/>
  <c r="BK49" i="1"/>
  <c r="BJ49" i="1" s="1"/>
  <c r="BI49" i="1"/>
  <c r="BH49" i="1"/>
  <c r="BG49" i="1"/>
  <c r="BF49" i="1"/>
  <c r="BE49" i="1"/>
  <c r="BD49" i="1"/>
  <c r="BA49" i="1"/>
  <c r="AY49" i="1"/>
  <c r="AT49" i="1"/>
  <c r="AN49" i="1"/>
  <c r="AO49" i="1" s="1"/>
  <c r="AJ49" i="1"/>
  <c r="AH49" i="1" s="1"/>
  <c r="W49" i="1"/>
  <c r="V49" i="1"/>
  <c r="U49" i="1" s="1"/>
  <c r="N49" i="1"/>
  <c r="H49" i="1"/>
  <c r="AW49" i="1" s="1"/>
  <c r="G49" i="1"/>
  <c r="Y49" i="1" s="1"/>
  <c r="BL48" i="1"/>
  <c r="BK48" i="1"/>
  <c r="BI48" i="1"/>
  <c r="BJ48" i="1" s="1"/>
  <c r="Q48" i="1" s="1"/>
  <c r="BH48" i="1"/>
  <c r="BG48" i="1"/>
  <c r="BF48" i="1"/>
  <c r="BE48" i="1"/>
  <c r="BD48" i="1"/>
  <c r="BA48" i="1"/>
  <c r="AY48" i="1"/>
  <c r="AV48" i="1"/>
  <c r="AT48" i="1"/>
  <c r="AX48" i="1" s="1"/>
  <c r="AO48" i="1"/>
  <c r="AN48" i="1"/>
  <c r="AJ48" i="1"/>
  <c r="AI48" i="1"/>
  <c r="AH48" i="1"/>
  <c r="I48" i="1" s="1"/>
  <c r="W48" i="1"/>
  <c r="V48" i="1"/>
  <c r="U48" i="1" s="1"/>
  <c r="N48" i="1"/>
  <c r="BL47" i="1"/>
  <c r="Q47" i="1" s="1"/>
  <c r="BK47" i="1"/>
  <c r="BI47" i="1"/>
  <c r="BJ47" i="1" s="1"/>
  <c r="AV47" i="1" s="1"/>
  <c r="BH47" i="1"/>
  <c r="BG47" i="1"/>
  <c r="BF47" i="1"/>
  <c r="BE47" i="1"/>
  <c r="BD47" i="1"/>
  <c r="BA47" i="1"/>
  <c r="AY47" i="1"/>
  <c r="AX47" i="1"/>
  <c r="AT47" i="1"/>
  <c r="AO47" i="1"/>
  <c r="AN47" i="1"/>
  <c r="AJ47" i="1"/>
  <c r="AH47" i="1"/>
  <c r="W47" i="1"/>
  <c r="V47" i="1"/>
  <c r="U47" i="1"/>
  <c r="N47" i="1"/>
  <c r="BL46" i="1"/>
  <c r="BK46" i="1"/>
  <c r="BJ46" i="1" s="1"/>
  <c r="AV46" i="1" s="1"/>
  <c r="AX46" i="1" s="1"/>
  <c r="BI46" i="1"/>
  <c r="BH46" i="1"/>
  <c r="BG46" i="1"/>
  <c r="BF46" i="1"/>
  <c r="BE46" i="1"/>
  <c r="BD46" i="1"/>
  <c r="AY46" i="1" s="1"/>
  <c r="BA46" i="1"/>
  <c r="AT46" i="1"/>
  <c r="AO46" i="1"/>
  <c r="AN46" i="1"/>
  <c r="AJ46" i="1"/>
  <c r="AH46" i="1"/>
  <c r="G46" i="1" s="1"/>
  <c r="Y46" i="1" s="1"/>
  <c r="W46" i="1"/>
  <c r="V46" i="1"/>
  <c r="U46" i="1"/>
  <c r="N46" i="1"/>
  <c r="L46" i="1"/>
  <c r="I46" i="1"/>
  <c r="H46" i="1"/>
  <c r="AW46" i="1" s="1"/>
  <c r="AZ46" i="1" s="1"/>
  <c r="BL45" i="1"/>
  <c r="BK45" i="1"/>
  <c r="BJ45" i="1"/>
  <c r="Q45" i="1" s="1"/>
  <c r="BI45" i="1"/>
  <c r="BH45" i="1"/>
  <c r="BG45" i="1"/>
  <c r="BF45" i="1"/>
  <c r="BE45" i="1"/>
  <c r="BD45" i="1"/>
  <c r="BA45" i="1"/>
  <c r="AY45" i="1"/>
  <c r="AV45" i="1"/>
  <c r="AT45" i="1"/>
  <c r="AN45" i="1"/>
  <c r="AO45" i="1" s="1"/>
  <c r="AJ45" i="1"/>
  <c r="AH45" i="1" s="1"/>
  <c r="W45" i="1"/>
  <c r="V45" i="1"/>
  <c r="N45" i="1"/>
  <c r="L45" i="1"/>
  <c r="G45" i="1"/>
  <c r="Y45" i="1" s="1"/>
  <c r="BL44" i="1"/>
  <c r="BK44" i="1"/>
  <c r="BI44" i="1"/>
  <c r="BJ44" i="1" s="1"/>
  <c r="BH44" i="1"/>
  <c r="BG44" i="1"/>
  <c r="BF44" i="1"/>
  <c r="BE44" i="1"/>
  <c r="BD44" i="1"/>
  <c r="BA44" i="1"/>
  <c r="AY44" i="1"/>
  <c r="AT44" i="1"/>
  <c r="AO44" i="1"/>
  <c r="AN44" i="1"/>
  <c r="AJ44" i="1"/>
  <c r="AH44" i="1" s="1"/>
  <c r="G44" i="1" s="1"/>
  <c r="W44" i="1"/>
  <c r="V44" i="1"/>
  <c r="U44" i="1" s="1"/>
  <c r="N44" i="1"/>
  <c r="BL43" i="1"/>
  <c r="BK43" i="1"/>
  <c r="BI43" i="1"/>
  <c r="BJ43" i="1" s="1"/>
  <c r="BH43" i="1"/>
  <c r="BG43" i="1"/>
  <c r="BF43" i="1"/>
  <c r="BE43" i="1"/>
  <c r="BD43" i="1"/>
  <c r="AY43" i="1" s="1"/>
  <c r="BA43" i="1"/>
  <c r="AT43" i="1"/>
  <c r="AO43" i="1"/>
  <c r="AN43" i="1"/>
  <c r="AJ43" i="1"/>
  <c r="AH43" i="1"/>
  <c r="W43" i="1"/>
  <c r="V43" i="1"/>
  <c r="U43" i="1"/>
  <c r="N43" i="1"/>
  <c r="BL42" i="1"/>
  <c r="BK42" i="1"/>
  <c r="BJ42" i="1" s="1"/>
  <c r="BI42" i="1"/>
  <c r="BH42" i="1"/>
  <c r="BG42" i="1"/>
  <c r="BF42" i="1"/>
  <c r="BE42" i="1"/>
  <c r="BD42" i="1"/>
  <c r="AY42" i="1" s="1"/>
  <c r="BA42" i="1"/>
  <c r="AT42" i="1"/>
  <c r="AN42" i="1"/>
  <c r="AO42" i="1" s="1"/>
  <c r="AJ42" i="1"/>
  <c r="AH42" i="1"/>
  <c r="G42" i="1" s="1"/>
  <c r="W42" i="1"/>
  <c r="U42" i="1" s="1"/>
  <c r="V42" i="1"/>
  <c r="N42" i="1"/>
  <c r="L42" i="1"/>
  <c r="H42" i="1"/>
  <c r="AW42" i="1" s="1"/>
  <c r="BL41" i="1"/>
  <c r="BK41" i="1"/>
  <c r="BJ41" i="1" s="1"/>
  <c r="Q41" i="1" s="1"/>
  <c r="BI41" i="1"/>
  <c r="BH41" i="1"/>
  <c r="BG41" i="1"/>
  <c r="BF41" i="1"/>
  <c r="BE41" i="1"/>
  <c r="BD41" i="1"/>
  <c r="AY41" i="1" s="1"/>
  <c r="BA41" i="1"/>
  <c r="AV41" i="1"/>
  <c r="AT41" i="1"/>
  <c r="AN41" i="1"/>
  <c r="AO41" i="1" s="1"/>
  <c r="AJ41" i="1"/>
  <c r="AH41" i="1" s="1"/>
  <c r="W41" i="1"/>
  <c r="V41" i="1"/>
  <c r="U41" i="1" s="1"/>
  <c r="N41" i="1"/>
  <c r="H41" i="1"/>
  <c r="AW41" i="1" s="1"/>
  <c r="AZ41" i="1" s="1"/>
  <c r="G41" i="1"/>
  <c r="BL40" i="1"/>
  <c r="BK40" i="1"/>
  <c r="BI40" i="1"/>
  <c r="BJ40" i="1" s="1"/>
  <c r="Q40" i="1" s="1"/>
  <c r="BH40" i="1"/>
  <c r="BG40" i="1"/>
  <c r="BF40" i="1"/>
  <c r="BE40" i="1"/>
  <c r="BD40" i="1"/>
  <c r="BA40" i="1"/>
  <c r="AY40" i="1"/>
  <c r="AV40" i="1"/>
  <c r="AT40" i="1"/>
  <c r="AX40" i="1" s="1"/>
  <c r="AO40" i="1"/>
  <c r="AN40" i="1"/>
  <c r="AJ40" i="1"/>
  <c r="AH40" i="1"/>
  <c r="W40" i="1"/>
  <c r="V40" i="1"/>
  <c r="U40" i="1"/>
  <c r="N40" i="1"/>
  <c r="G40" i="1"/>
  <c r="BL39" i="1"/>
  <c r="Q39" i="1" s="1"/>
  <c r="BK39" i="1"/>
  <c r="BI39" i="1"/>
  <c r="BJ39" i="1" s="1"/>
  <c r="AV39" i="1" s="1"/>
  <c r="BH39" i="1"/>
  <c r="BG39" i="1"/>
  <c r="BF39" i="1"/>
  <c r="BE39" i="1"/>
  <c r="BD39" i="1"/>
  <c r="AY39" i="1" s="1"/>
  <c r="BA39" i="1"/>
  <c r="AX39" i="1"/>
  <c r="AT39" i="1"/>
  <c r="AN39" i="1"/>
  <c r="AO39" i="1" s="1"/>
  <c r="AJ39" i="1"/>
  <c r="AH39" i="1"/>
  <c r="W39" i="1"/>
  <c r="V39" i="1"/>
  <c r="U39" i="1" s="1"/>
  <c r="N39" i="1"/>
  <c r="BL38" i="1"/>
  <c r="BK38" i="1"/>
  <c r="BJ38" i="1" s="1"/>
  <c r="BI38" i="1"/>
  <c r="BH38" i="1"/>
  <c r="BG38" i="1"/>
  <c r="BF38" i="1"/>
  <c r="BE38" i="1"/>
  <c r="BD38" i="1"/>
  <c r="AY38" i="1" s="1"/>
  <c r="BA38" i="1"/>
  <c r="AT38" i="1"/>
  <c r="AO38" i="1"/>
  <c r="AN38" i="1"/>
  <c r="AJ38" i="1"/>
  <c r="AH38" i="1"/>
  <c r="W38" i="1"/>
  <c r="U38" i="1" s="1"/>
  <c r="V38" i="1"/>
  <c r="N38" i="1"/>
  <c r="BL37" i="1"/>
  <c r="BK37" i="1"/>
  <c r="BI37" i="1"/>
  <c r="BH37" i="1"/>
  <c r="BG37" i="1"/>
  <c r="BF37" i="1"/>
  <c r="BE37" i="1"/>
  <c r="BD37" i="1"/>
  <c r="BA37" i="1"/>
  <c r="AY37" i="1"/>
  <c r="AT37" i="1"/>
  <c r="AN37" i="1"/>
  <c r="AO37" i="1" s="1"/>
  <c r="AJ37" i="1"/>
  <c r="AH37" i="1"/>
  <c r="W37" i="1"/>
  <c r="V37" i="1"/>
  <c r="U37" i="1" s="1"/>
  <c r="N37" i="1"/>
  <c r="BL36" i="1"/>
  <c r="BK36" i="1"/>
  <c r="BJ36" i="1" s="1"/>
  <c r="BI36" i="1"/>
  <c r="BH36" i="1"/>
  <c r="BG36" i="1"/>
  <c r="BF36" i="1"/>
  <c r="BE36" i="1"/>
  <c r="BD36" i="1"/>
  <c r="BA36" i="1"/>
  <c r="AY36" i="1"/>
  <c r="AT36" i="1"/>
  <c r="AN36" i="1"/>
  <c r="AO36" i="1" s="1"/>
  <c r="AJ36" i="1"/>
  <c r="AH36" i="1"/>
  <c r="G36" i="1" s="1"/>
  <c r="W36" i="1"/>
  <c r="V36" i="1"/>
  <c r="U36" i="1"/>
  <c r="N36" i="1"/>
  <c r="BL35" i="1"/>
  <c r="BK35" i="1"/>
  <c r="BJ35" i="1"/>
  <c r="Q35" i="1" s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 s="1"/>
  <c r="W35" i="1"/>
  <c r="U35" i="1" s="1"/>
  <c r="V35" i="1"/>
  <c r="N35" i="1"/>
  <c r="BL34" i="1"/>
  <c r="BK34" i="1"/>
  <c r="BI34" i="1"/>
  <c r="BJ34" i="1" s="1"/>
  <c r="Q34" i="1" s="1"/>
  <c r="BH34" i="1"/>
  <c r="BG34" i="1"/>
  <c r="BF34" i="1"/>
  <c r="BE34" i="1"/>
  <c r="BD34" i="1"/>
  <c r="BA34" i="1"/>
  <c r="AY34" i="1"/>
  <c r="AV34" i="1"/>
  <c r="AT34" i="1"/>
  <c r="AX34" i="1" s="1"/>
  <c r="AN34" i="1"/>
  <c r="AO34" i="1" s="1"/>
  <c r="AJ34" i="1"/>
  <c r="AH34" i="1"/>
  <c r="W34" i="1"/>
  <c r="V34" i="1"/>
  <c r="U34" i="1" s="1"/>
  <c r="N34" i="1"/>
  <c r="BL33" i="1"/>
  <c r="Q33" i="1" s="1"/>
  <c r="BK33" i="1"/>
  <c r="BI33" i="1"/>
  <c r="BJ33" i="1" s="1"/>
  <c r="AV33" i="1" s="1"/>
  <c r="BH33" i="1"/>
  <c r="BG33" i="1"/>
  <c r="BF33" i="1"/>
  <c r="BE33" i="1"/>
  <c r="BD33" i="1"/>
  <c r="AY33" i="1" s="1"/>
  <c r="BA33" i="1"/>
  <c r="AX33" i="1"/>
  <c r="AT33" i="1"/>
  <c r="AN33" i="1"/>
  <c r="AO33" i="1" s="1"/>
  <c r="AJ33" i="1"/>
  <c r="AH33" i="1"/>
  <c r="W33" i="1"/>
  <c r="V33" i="1"/>
  <c r="U33" i="1"/>
  <c r="N33" i="1"/>
  <c r="BL32" i="1"/>
  <c r="BK32" i="1"/>
  <c r="BI32" i="1"/>
  <c r="BJ32" i="1" s="1"/>
  <c r="AV32" i="1" s="1"/>
  <c r="BH32" i="1"/>
  <c r="BG32" i="1"/>
  <c r="BF32" i="1"/>
  <c r="BE32" i="1"/>
  <c r="BD32" i="1"/>
  <c r="BA32" i="1"/>
  <c r="AY32" i="1"/>
  <c r="AT32" i="1"/>
  <c r="AN32" i="1"/>
  <c r="AO32" i="1" s="1"/>
  <c r="AJ32" i="1"/>
  <c r="AH32" i="1" s="1"/>
  <c r="G32" i="1" s="1"/>
  <c r="W32" i="1"/>
  <c r="V32" i="1"/>
  <c r="U32" i="1" s="1"/>
  <c r="N32" i="1"/>
  <c r="H32" i="1"/>
  <c r="AW32" i="1" s="1"/>
  <c r="BL31" i="1"/>
  <c r="BK31" i="1"/>
  <c r="BJ31" i="1"/>
  <c r="AV31" i="1" s="1"/>
  <c r="BI31" i="1"/>
  <c r="BH31" i="1"/>
  <c r="BG31" i="1"/>
  <c r="BF31" i="1"/>
  <c r="BE31" i="1"/>
  <c r="BD31" i="1"/>
  <c r="AY31" i="1" s="1"/>
  <c r="BA31" i="1"/>
  <c r="AT31" i="1"/>
  <c r="AO31" i="1"/>
  <c r="AN31" i="1"/>
  <c r="AJ31" i="1"/>
  <c r="AH31" i="1" s="1"/>
  <c r="H31" i="1" s="1"/>
  <c r="AW31" i="1" s="1"/>
  <c r="AI31" i="1"/>
  <c r="W31" i="1"/>
  <c r="V31" i="1"/>
  <c r="U31" i="1" s="1"/>
  <c r="Q31" i="1"/>
  <c r="N31" i="1"/>
  <c r="BL30" i="1"/>
  <c r="BK30" i="1"/>
  <c r="BI30" i="1"/>
  <c r="BJ30" i="1" s="1"/>
  <c r="BH30" i="1"/>
  <c r="BG30" i="1"/>
  <c r="BF30" i="1"/>
  <c r="BE30" i="1"/>
  <c r="BD30" i="1"/>
  <c r="AY30" i="1" s="1"/>
  <c r="BA30" i="1"/>
  <c r="AT30" i="1"/>
  <c r="AO30" i="1"/>
  <c r="AN30" i="1"/>
  <c r="AJ30" i="1"/>
  <c r="AH30" i="1" s="1"/>
  <c r="H30" i="1" s="1"/>
  <c r="AW30" i="1" s="1"/>
  <c r="AI30" i="1"/>
  <c r="W30" i="1"/>
  <c r="V30" i="1"/>
  <c r="U30" i="1" s="1"/>
  <c r="N30" i="1"/>
  <c r="BL29" i="1"/>
  <c r="Q29" i="1" s="1"/>
  <c r="BK29" i="1"/>
  <c r="BJ29" i="1"/>
  <c r="AV29" i="1" s="1"/>
  <c r="BI29" i="1"/>
  <c r="BH29" i="1"/>
  <c r="BG29" i="1"/>
  <c r="BF29" i="1"/>
  <c r="BE29" i="1"/>
  <c r="BD29" i="1"/>
  <c r="AY29" i="1" s="1"/>
  <c r="BA29" i="1"/>
  <c r="AX29" i="1"/>
  <c r="AT29" i="1"/>
  <c r="AO29" i="1"/>
  <c r="AN29" i="1"/>
  <c r="AJ29" i="1"/>
  <c r="AH29" i="1"/>
  <c r="W29" i="1"/>
  <c r="V29" i="1"/>
  <c r="U29" i="1"/>
  <c r="N29" i="1"/>
  <c r="BL28" i="1"/>
  <c r="BK28" i="1"/>
  <c r="BJ28" i="1" s="1"/>
  <c r="BI28" i="1"/>
  <c r="BH28" i="1"/>
  <c r="BG28" i="1"/>
  <c r="BF28" i="1"/>
  <c r="BE28" i="1"/>
  <c r="BD28" i="1"/>
  <c r="AY28" i="1" s="1"/>
  <c r="BA28" i="1"/>
  <c r="AT28" i="1"/>
  <c r="AN28" i="1"/>
  <c r="AO28" i="1" s="1"/>
  <c r="AJ28" i="1"/>
  <c r="AH28" i="1" s="1"/>
  <c r="W28" i="1"/>
  <c r="V28" i="1"/>
  <c r="U28" i="1"/>
  <c r="N28" i="1"/>
  <c r="BL27" i="1"/>
  <c r="BK27" i="1"/>
  <c r="BJ27" i="1" s="1"/>
  <c r="BI27" i="1"/>
  <c r="BH27" i="1"/>
  <c r="BG27" i="1"/>
  <c r="BF27" i="1"/>
  <c r="BE27" i="1"/>
  <c r="BD27" i="1"/>
  <c r="BA27" i="1"/>
  <c r="AY27" i="1"/>
  <c r="AT27" i="1"/>
  <c r="AN27" i="1"/>
  <c r="AO27" i="1" s="1"/>
  <c r="AJ27" i="1"/>
  <c r="AH27" i="1" s="1"/>
  <c r="W27" i="1"/>
  <c r="U27" i="1" s="1"/>
  <c r="V27" i="1"/>
  <c r="N27" i="1"/>
  <c r="BL26" i="1"/>
  <c r="BK26" i="1"/>
  <c r="BI26" i="1"/>
  <c r="BH26" i="1"/>
  <c r="BG26" i="1"/>
  <c r="BF26" i="1"/>
  <c r="BE26" i="1"/>
  <c r="BD26" i="1"/>
  <c r="BA26" i="1"/>
  <c r="AY26" i="1"/>
  <c r="AT26" i="1"/>
  <c r="AN26" i="1"/>
  <c r="AO26" i="1" s="1"/>
  <c r="AJ26" i="1"/>
  <c r="AI26" i="1"/>
  <c r="AH26" i="1"/>
  <c r="W26" i="1"/>
  <c r="V26" i="1"/>
  <c r="U26" i="1"/>
  <c r="N26" i="1"/>
  <c r="H26" i="1"/>
  <c r="AW26" i="1" s="1"/>
  <c r="BL25" i="1"/>
  <c r="BK25" i="1"/>
  <c r="BI25" i="1"/>
  <c r="BJ25" i="1" s="1"/>
  <c r="Q25" i="1" s="1"/>
  <c r="BH25" i="1"/>
  <c r="BG25" i="1"/>
  <c r="BF25" i="1"/>
  <c r="BE25" i="1"/>
  <c r="BD25" i="1"/>
  <c r="AY25" i="1" s="1"/>
  <c r="BA25" i="1"/>
  <c r="AT25" i="1"/>
  <c r="AO25" i="1"/>
  <c r="AN25" i="1"/>
  <c r="AJ25" i="1"/>
  <c r="AI25" i="1"/>
  <c r="AH25" i="1"/>
  <c r="W25" i="1"/>
  <c r="V25" i="1"/>
  <c r="U25" i="1"/>
  <c r="N25" i="1"/>
  <c r="H25" i="1"/>
  <c r="AW25" i="1" s="1"/>
  <c r="BL24" i="1"/>
  <c r="BK24" i="1"/>
  <c r="BI24" i="1"/>
  <c r="BJ24" i="1" s="1"/>
  <c r="Q24" i="1" s="1"/>
  <c r="BH24" i="1"/>
  <c r="BG24" i="1"/>
  <c r="BF24" i="1"/>
  <c r="BE24" i="1"/>
  <c r="BD24" i="1"/>
  <c r="AY24" i="1" s="1"/>
  <c r="BA24" i="1"/>
  <c r="AT24" i="1"/>
  <c r="AO24" i="1"/>
  <c r="AN24" i="1"/>
  <c r="AJ24" i="1"/>
  <c r="AH24" i="1" s="1"/>
  <c r="G24" i="1" s="1"/>
  <c r="Y24" i="1"/>
  <c r="W24" i="1"/>
  <c r="V24" i="1"/>
  <c r="U24" i="1" s="1"/>
  <c r="N24" i="1"/>
  <c r="L24" i="1"/>
  <c r="H24" i="1"/>
  <c r="AW24" i="1" s="1"/>
  <c r="BL23" i="1"/>
  <c r="BK23" i="1"/>
  <c r="BJ23" i="1"/>
  <c r="BI23" i="1"/>
  <c r="BH23" i="1"/>
  <c r="BG23" i="1"/>
  <c r="BF23" i="1"/>
  <c r="BE23" i="1"/>
  <c r="BD23" i="1"/>
  <c r="BA23" i="1"/>
  <c r="AY23" i="1"/>
  <c r="AW23" i="1"/>
  <c r="AZ23" i="1" s="1"/>
  <c r="AV23" i="1"/>
  <c r="AT23" i="1"/>
  <c r="AO23" i="1"/>
  <c r="AN23" i="1"/>
  <c r="AJ23" i="1"/>
  <c r="AH23" i="1" s="1"/>
  <c r="H23" i="1" s="1"/>
  <c r="AI23" i="1"/>
  <c r="W23" i="1"/>
  <c r="V23" i="1"/>
  <c r="U23" i="1" s="1"/>
  <c r="Q23" i="1"/>
  <c r="N23" i="1"/>
  <c r="L23" i="1"/>
  <c r="I23" i="1"/>
  <c r="G23" i="1"/>
  <c r="Y23" i="1" s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O22" i="1"/>
  <c r="AN22" i="1"/>
  <c r="AJ22" i="1"/>
  <c r="AI22" i="1"/>
  <c r="AH22" i="1"/>
  <c r="I22" i="1" s="1"/>
  <c r="W22" i="1"/>
  <c r="V22" i="1"/>
  <c r="U22" i="1" s="1"/>
  <c r="N22" i="1"/>
  <c r="L22" i="1"/>
  <c r="BL21" i="1"/>
  <c r="BK21" i="1"/>
  <c r="BI21" i="1"/>
  <c r="BJ21" i="1" s="1"/>
  <c r="BH21" i="1"/>
  <c r="BG21" i="1"/>
  <c r="BF21" i="1"/>
  <c r="BE21" i="1"/>
  <c r="BD21" i="1"/>
  <c r="BA21" i="1"/>
  <c r="AY21" i="1"/>
  <c r="AT21" i="1"/>
  <c r="AO21" i="1"/>
  <c r="AN21" i="1"/>
  <c r="AJ21" i="1"/>
  <c r="AH21" i="1" s="1"/>
  <c r="AI21" i="1" s="1"/>
  <c r="W21" i="1"/>
  <c r="V21" i="1"/>
  <c r="U21" i="1" s="1"/>
  <c r="N21" i="1"/>
  <c r="BL20" i="1"/>
  <c r="BK20" i="1"/>
  <c r="BJ20" i="1"/>
  <c r="BI20" i="1"/>
  <c r="BH20" i="1"/>
  <c r="BG20" i="1"/>
  <c r="BF20" i="1"/>
  <c r="BE20" i="1"/>
  <c r="BD20" i="1"/>
  <c r="AY20" i="1" s="1"/>
  <c r="BA20" i="1"/>
  <c r="AV20" i="1"/>
  <c r="AT20" i="1"/>
  <c r="AX20" i="1" s="1"/>
  <c r="AO20" i="1"/>
  <c r="AN20" i="1"/>
  <c r="AJ20" i="1"/>
  <c r="AH20" i="1" s="1"/>
  <c r="W20" i="1"/>
  <c r="V20" i="1"/>
  <c r="U20" i="1" s="1"/>
  <c r="Q20" i="1"/>
  <c r="N20" i="1"/>
  <c r="BL19" i="1"/>
  <c r="BK19" i="1"/>
  <c r="BJ19" i="1"/>
  <c r="AV19" i="1" s="1"/>
  <c r="AX19" i="1" s="1"/>
  <c r="BI19" i="1"/>
  <c r="BH19" i="1"/>
  <c r="BG19" i="1"/>
  <c r="BF19" i="1"/>
  <c r="BE19" i="1"/>
  <c r="BD19" i="1"/>
  <c r="BA19" i="1"/>
  <c r="AY19" i="1"/>
  <c r="AT19" i="1"/>
  <c r="AO19" i="1"/>
  <c r="AN19" i="1"/>
  <c r="AJ19" i="1"/>
  <c r="AH19" i="1"/>
  <c r="I19" i="1" s="1"/>
  <c r="W19" i="1"/>
  <c r="V19" i="1"/>
  <c r="U19" i="1"/>
  <c r="N19" i="1"/>
  <c r="L19" i="1"/>
  <c r="BL18" i="1"/>
  <c r="BK18" i="1"/>
  <c r="BJ18" i="1"/>
  <c r="BI18" i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 s="1"/>
  <c r="W18" i="1"/>
  <c r="U18" i="1" s="1"/>
  <c r="V18" i="1"/>
  <c r="N18" i="1"/>
  <c r="BL17" i="1"/>
  <c r="BK17" i="1"/>
  <c r="BI17" i="1"/>
  <c r="BJ17" i="1" s="1"/>
  <c r="BH17" i="1"/>
  <c r="BG17" i="1"/>
  <c r="BF17" i="1"/>
  <c r="BE17" i="1"/>
  <c r="BD17" i="1"/>
  <c r="AY17" i="1" s="1"/>
  <c r="BA17" i="1"/>
  <c r="AT17" i="1"/>
  <c r="AN17" i="1"/>
  <c r="AO17" i="1" s="1"/>
  <c r="AJ17" i="1"/>
  <c r="AH17" i="1"/>
  <c r="I17" i="1" s="1"/>
  <c r="W17" i="1"/>
  <c r="V17" i="1"/>
  <c r="U17" i="1"/>
  <c r="N17" i="1"/>
  <c r="H20" i="1" l="1"/>
  <c r="AW20" i="1" s="1"/>
  <c r="AZ20" i="1" s="1"/>
  <c r="G20" i="1"/>
  <c r="AI20" i="1"/>
  <c r="L20" i="1"/>
  <c r="Q27" i="1"/>
  <c r="AV27" i="1"/>
  <c r="AX27" i="1" s="1"/>
  <c r="AX28" i="1"/>
  <c r="AV28" i="1"/>
  <c r="Q28" i="1"/>
  <c r="I20" i="1"/>
  <c r="AV22" i="1"/>
  <c r="Q22" i="1"/>
  <c r="AV36" i="1"/>
  <c r="AX36" i="1" s="1"/>
  <c r="Q36" i="1"/>
  <c r="Q17" i="1"/>
  <c r="AV17" i="1"/>
  <c r="AI18" i="1"/>
  <c r="L18" i="1"/>
  <c r="H18" i="1"/>
  <c r="AW18" i="1" s="1"/>
  <c r="AZ18" i="1" s="1"/>
  <c r="I18" i="1"/>
  <c r="R20" i="1"/>
  <c r="S20" i="1" s="1"/>
  <c r="G21" i="1"/>
  <c r="L21" i="1"/>
  <c r="I21" i="1"/>
  <c r="H21" i="1"/>
  <c r="AW21" i="1" s="1"/>
  <c r="AZ21" i="1" s="1"/>
  <c r="AX17" i="1"/>
  <c r="AV30" i="1"/>
  <c r="AZ30" i="1" s="1"/>
  <c r="Q30" i="1"/>
  <c r="AZ31" i="1"/>
  <c r="Y44" i="1"/>
  <c r="R24" i="1"/>
  <c r="S24" i="1" s="1"/>
  <c r="AX21" i="1"/>
  <c r="AV21" i="1"/>
  <c r="Q21" i="1"/>
  <c r="I27" i="1"/>
  <c r="AI27" i="1"/>
  <c r="L27" i="1"/>
  <c r="H27" i="1"/>
  <c r="AW27" i="1" s="1"/>
  <c r="AZ27" i="1" s="1"/>
  <c r="G27" i="1"/>
  <c r="R33" i="1"/>
  <c r="S33" i="1" s="1"/>
  <c r="Y36" i="1"/>
  <c r="G18" i="1"/>
  <c r="AV18" i="1"/>
  <c r="AX18" i="1" s="1"/>
  <c r="Q18" i="1"/>
  <c r="AI28" i="1"/>
  <c r="I28" i="1"/>
  <c r="G28" i="1"/>
  <c r="H28" i="1"/>
  <c r="AW28" i="1" s="1"/>
  <c r="AZ28" i="1" s="1"/>
  <c r="L28" i="1"/>
  <c r="H29" i="1"/>
  <c r="AW29" i="1" s="1"/>
  <c r="AZ29" i="1" s="1"/>
  <c r="AI29" i="1"/>
  <c r="G33" i="1"/>
  <c r="L33" i="1"/>
  <c r="AI33" i="1"/>
  <c r="L39" i="1"/>
  <c r="G39" i="1"/>
  <c r="H39" i="1"/>
  <c r="AW39" i="1" s="1"/>
  <c r="AZ39" i="1" s="1"/>
  <c r="L17" i="1"/>
  <c r="AI19" i="1"/>
  <c r="AV24" i="1"/>
  <c r="AV25" i="1"/>
  <c r="AX25" i="1" s="1"/>
  <c r="BJ26" i="1"/>
  <c r="G30" i="1"/>
  <c r="G31" i="1"/>
  <c r="AI32" i="1"/>
  <c r="I39" i="1"/>
  <c r="AI39" i="1"/>
  <c r="Y41" i="1"/>
  <c r="U45" i="1"/>
  <c r="L47" i="1"/>
  <c r="H47" i="1"/>
  <c r="AW47" i="1" s="1"/>
  <c r="AZ47" i="1" s="1"/>
  <c r="G47" i="1"/>
  <c r="AI47" i="1"/>
  <c r="AX24" i="1"/>
  <c r="G19" i="1"/>
  <c r="R23" i="1"/>
  <c r="S23" i="1" s="1"/>
  <c r="AZ24" i="1"/>
  <c r="L29" i="1"/>
  <c r="I30" i="1"/>
  <c r="I31" i="1"/>
  <c r="H33" i="1"/>
  <c r="AW33" i="1" s="1"/>
  <c r="AZ33" i="1" s="1"/>
  <c r="I35" i="1"/>
  <c r="AI35" i="1"/>
  <c r="L35" i="1"/>
  <c r="I37" i="1"/>
  <c r="AI37" i="1"/>
  <c r="L37" i="1"/>
  <c r="H37" i="1"/>
  <c r="AW37" i="1" s="1"/>
  <c r="G37" i="1"/>
  <c r="AI38" i="1"/>
  <c r="L38" i="1"/>
  <c r="I38" i="1"/>
  <c r="H38" i="1"/>
  <c r="AW38" i="1" s="1"/>
  <c r="G38" i="1"/>
  <c r="AV44" i="1"/>
  <c r="Q44" i="1"/>
  <c r="AI36" i="1"/>
  <c r="I36" i="1"/>
  <c r="L44" i="1"/>
  <c r="I44" i="1"/>
  <c r="H44" i="1"/>
  <c r="AW44" i="1" s="1"/>
  <c r="AZ44" i="1" s="1"/>
  <c r="I29" i="1"/>
  <c r="R47" i="1"/>
  <c r="S47" i="1" s="1"/>
  <c r="Z47" i="1" s="1"/>
  <c r="AI17" i="1"/>
  <c r="H19" i="1"/>
  <c r="AW19" i="1" s="1"/>
  <c r="AZ19" i="1" s="1"/>
  <c r="G22" i="1"/>
  <c r="G25" i="1"/>
  <c r="R25" i="1" s="1"/>
  <c r="S25" i="1" s="1"/>
  <c r="L25" i="1"/>
  <c r="L26" i="1"/>
  <c r="I26" i="1"/>
  <c r="G26" i="1"/>
  <c r="AX30" i="1"/>
  <c r="AX31" i="1"/>
  <c r="I32" i="1"/>
  <c r="I33" i="1"/>
  <c r="L34" i="1"/>
  <c r="I34" i="1"/>
  <c r="H34" i="1"/>
  <c r="AW34" i="1" s="1"/>
  <c r="AZ34" i="1" s="1"/>
  <c r="G34" i="1"/>
  <c r="H36" i="1"/>
  <c r="AW36" i="1" s="1"/>
  <c r="AZ36" i="1" s="1"/>
  <c r="H43" i="1"/>
  <c r="AW43" i="1" s="1"/>
  <c r="G43" i="1"/>
  <c r="AI43" i="1"/>
  <c r="L43" i="1"/>
  <c r="I43" i="1"/>
  <c r="I47" i="1"/>
  <c r="AV58" i="1"/>
  <c r="Q58" i="1"/>
  <c r="I71" i="1"/>
  <c r="H71" i="1"/>
  <c r="AW71" i="1" s="1"/>
  <c r="AZ71" i="1" s="1"/>
  <c r="AI71" i="1"/>
  <c r="G71" i="1"/>
  <c r="L71" i="1"/>
  <c r="AZ32" i="1"/>
  <c r="Q32" i="1"/>
  <c r="Y40" i="1"/>
  <c r="R40" i="1"/>
  <c r="S40" i="1" s="1"/>
  <c r="O40" i="1" s="1"/>
  <c r="M40" i="1" s="1"/>
  <c r="P40" i="1" s="1"/>
  <c r="G17" i="1"/>
  <c r="Q19" i="1"/>
  <c r="H22" i="1"/>
  <c r="AW22" i="1" s="1"/>
  <c r="AZ22" i="1" s="1"/>
  <c r="AI24" i="1"/>
  <c r="L30" i="1"/>
  <c r="L31" i="1"/>
  <c r="R34" i="1"/>
  <c r="S34" i="1" s="1"/>
  <c r="AI34" i="1"/>
  <c r="G35" i="1"/>
  <c r="R35" i="1" s="1"/>
  <c r="S35" i="1" s="1"/>
  <c r="L36" i="1"/>
  <c r="AX41" i="1"/>
  <c r="Y67" i="1"/>
  <c r="AX70" i="1"/>
  <c r="H17" i="1"/>
  <c r="AW17" i="1" s="1"/>
  <c r="AZ17" i="1" s="1"/>
  <c r="AZ25" i="1"/>
  <c r="L32" i="1"/>
  <c r="AX32" i="1"/>
  <c r="H35" i="1"/>
  <c r="AW35" i="1" s="1"/>
  <c r="AV35" i="1"/>
  <c r="AX35" i="1" s="1"/>
  <c r="R41" i="1"/>
  <c r="S41" i="1" s="1"/>
  <c r="O41" i="1" s="1"/>
  <c r="M41" i="1" s="1"/>
  <c r="P41" i="1" s="1"/>
  <c r="G29" i="1"/>
  <c r="R29" i="1" s="1"/>
  <c r="S29" i="1" s="1"/>
  <c r="Q38" i="1"/>
  <c r="AV38" i="1"/>
  <c r="AX38" i="1" s="1"/>
  <c r="AZ49" i="1"/>
  <c r="Y42" i="1"/>
  <c r="Q49" i="1"/>
  <c r="AV49" i="1"/>
  <c r="AX49" i="1" s="1"/>
  <c r="AX22" i="1"/>
  <c r="AX23" i="1"/>
  <c r="I24" i="1"/>
  <c r="I25" i="1"/>
  <c r="Y32" i="1"/>
  <c r="BJ37" i="1"/>
  <c r="AV43" i="1"/>
  <c r="AX43" i="1" s="1"/>
  <c r="Q43" i="1"/>
  <c r="AI44" i="1"/>
  <c r="I65" i="1"/>
  <c r="H65" i="1"/>
  <c r="AW65" i="1" s="1"/>
  <c r="AZ65" i="1" s="1"/>
  <c r="G65" i="1"/>
  <c r="AI65" i="1"/>
  <c r="L65" i="1"/>
  <c r="AZ66" i="1"/>
  <c r="AV66" i="1"/>
  <c r="Q66" i="1"/>
  <c r="R45" i="1"/>
  <c r="S45" i="1" s="1"/>
  <c r="Q46" i="1"/>
  <c r="I50" i="1"/>
  <c r="G50" i="1"/>
  <c r="AI50" i="1"/>
  <c r="BJ55" i="1"/>
  <c r="AV61" i="1"/>
  <c r="AX61" i="1" s="1"/>
  <c r="Q61" i="1"/>
  <c r="I62" i="1"/>
  <c r="H62" i="1"/>
  <c r="AW62" i="1" s="1"/>
  <c r="AZ62" i="1" s="1"/>
  <c r="G62" i="1"/>
  <c r="R62" i="1" s="1"/>
  <c r="S62" i="1" s="1"/>
  <c r="Z62" i="1" s="1"/>
  <c r="AV67" i="1"/>
  <c r="AX67" i="1" s="1"/>
  <c r="Q67" i="1"/>
  <c r="I40" i="1"/>
  <c r="H40" i="1"/>
  <c r="AW40" i="1" s="1"/>
  <c r="AZ40" i="1" s="1"/>
  <c r="L40" i="1"/>
  <c r="AI41" i="1"/>
  <c r="L41" i="1"/>
  <c r="I41" i="1"/>
  <c r="I59" i="1"/>
  <c r="H59" i="1"/>
  <c r="AW59" i="1" s="1"/>
  <c r="AZ59" i="1" s="1"/>
  <c r="AI59" i="1"/>
  <c r="G59" i="1"/>
  <c r="AI40" i="1"/>
  <c r="AV42" i="1"/>
  <c r="AX42" i="1" s="1"/>
  <c r="Q42" i="1"/>
  <c r="AX44" i="1"/>
  <c r="I45" i="1"/>
  <c r="H45" i="1"/>
  <c r="AW45" i="1" s="1"/>
  <c r="AZ45" i="1" s="1"/>
  <c r="AI45" i="1"/>
  <c r="AI51" i="1"/>
  <c r="H51" i="1"/>
  <c r="AW51" i="1" s="1"/>
  <c r="AZ51" i="1" s="1"/>
  <c r="G51" i="1"/>
  <c r="L51" i="1"/>
  <c r="Y69" i="1"/>
  <c r="Q77" i="1"/>
  <c r="AV77" i="1"/>
  <c r="AV81" i="1"/>
  <c r="AX81" i="1" s="1"/>
  <c r="Q81" i="1"/>
  <c r="AI58" i="1"/>
  <c r="L58" i="1"/>
  <c r="I58" i="1"/>
  <c r="H58" i="1"/>
  <c r="AW58" i="1" s="1"/>
  <c r="AZ58" i="1" s="1"/>
  <c r="G58" i="1"/>
  <c r="AX45" i="1"/>
  <c r="I67" i="1"/>
  <c r="H67" i="1"/>
  <c r="AW67" i="1" s="1"/>
  <c r="AZ67" i="1" s="1"/>
  <c r="AI67" i="1"/>
  <c r="L67" i="1"/>
  <c r="I42" i="1"/>
  <c r="AI42" i="1"/>
  <c r="AI49" i="1"/>
  <c r="L49" i="1"/>
  <c r="I49" i="1"/>
  <c r="AV50" i="1"/>
  <c r="AX50" i="1" s="1"/>
  <c r="Q50" i="1"/>
  <c r="BJ56" i="1"/>
  <c r="L48" i="1"/>
  <c r="L53" i="1"/>
  <c r="H53" i="1"/>
  <c r="AW53" i="1" s="1"/>
  <c r="AZ53" i="1" s="1"/>
  <c r="R54" i="1"/>
  <c r="S54" i="1" s="1"/>
  <c r="O54" i="1" s="1"/>
  <c r="M54" i="1" s="1"/>
  <c r="P54" i="1" s="1"/>
  <c r="AV57" i="1"/>
  <c r="AX57" i="1" s="1"/>
  <c r="BJ63" i="1"/>
  <c r="BJ64" i="1"/>
  <c r="AX74" i="1"/>
  <c r="I82" i="1"/>
  <c r="H82" i="1"/>
  <c r="AW82" i="1" s="1"/>
  <c r="AZ82" i="1" s="1"/>
  <c r="G82" i="1"/>
  <c r="AI82" i="1"/>
  <c r="AV89" i="1"/>
  <c r="AX89" i="1" s="1"/>
  <c r="Q89" i="1"/>
  <c r="L56" i="1"/>
  <c r="I56" i="1"/>
  <c r="G56" i="1"/>
  <c r="AX58" i="1"/>
  <c r="U61" i="1"/>
  <c r="AI66" i="1"/>
  <c r="L66" i="1"/>
  <c r="I66" i="1"/>
  <c r="I77" i="1"/>
  <c r="H77" i="1"/>
  <c r="AW77" i="1" s="1"/>
  <c r="G77" i="1"/>
  <c r="AI77" i="1"/>
  <c r="L77" i="1"/>
  <c r="AV91" i="1"/>
  <c r="AX91" i="1" s="1"/>
  <c r="Q91" i="1"/>
  <c r="L92" i="1"/>
  <c r="I92" i="1"/>
  <c r="H92" i="1"/>
  <c r="AW92" i="1" s="1"/>
  <c r="G92" i="1"/>
  <c r="AI86" i="1"/>
  <c r="L86" i="1"/>
  <c r="I86" i="1"/>
  <c r="AI92" i="1"/>
  <c r="G48" i="1"/>
  <c r="Q52" i="1"/>
  <c r="L64" i="1"/>
  <c r="I64" i="1"/>
  <c r="G64" i="1"/>
  <c r="AX66" i="1"/>
  <c r="AX77" i="1"/>
  <c r="L81" i="1"/>
  <c r="I81" i="1"/>
  <c r="H81" i="1"/>
  <c r="AW81" i="1" s="1"/>
  <c r="AI81" i="1"/>
  <c r="G81" i="1"/>
  <c r="H88" i="1"/>
  <c r="AW88" i="1" s="1"/>
  <c r="AZ88" i="1" s="1"/>
  <c r="G88" i="1"/>
  <c r="R88" i="1" s="1"/>
  <c r="S88" i="1" s="1"/>
  <c r="AI88" i="1"/>
  <c r="L88" i="1"/>
  <c r="I88" i="1"/>
  <c r="L89" i="1"/>
  <c r="I89" i="1"/>
  <c r="H89" i="1"/>
  <c r="AW89" i="1" s="1"/>
  <c r="G89" i="1"/>
  <c r="AI89" i="1"/>
  <c r="AI46" i="1"/>
  <c r="H48" i="1"/>
  <c r="AW48" i="1" s="1"/>
  <c r="AZ48" i="1" s="1"/>
  <c r="G52" i="1"/>
  <c r="AI52" i="1"/>
  <c r="G53" i="1"/>
  <c r="I54" i="1"/>
  <c r="H54" i="1"/>
  <c r="AW54" i="1" s="1"/>
  <c r="AZ54" i="1" s="1"/>
  <c r="I57" i="1"/>
  <c r="H57" i="1"/>
  <c r="AW57" i="1" s="1"/>
  <c r="G57" i="1"/>
  <c r="AI57" i="1"/>
  <c r="L57" i="1"/>
  <c r="Q60" i="1"/>
  <c r="G61" i="1"/>
  <c r="AI64" i="1"/>
  <c r="R69" i="1"/>
  <c r="S69" i="1" s="1"/>
  <c r="AX78" i="1"/>
  <c r="G86" i="1"/>
  <c r="Q90" i="1"/>
  <c r="AV90" i="1"/>
  <c r="R57" i="1"/>
  <c r="S57" i="1" s="1"/>
  <c r="AV59" i="1"/>
  <c r="AX59" i="1" s="1"/>
  <c r="Q59" i="1"/>
  <c r="L61" i="1"/>
  <c r="H61" i="1"/>
  <c r="AW61" i="1" s="1"/>
  <c r="AZ61" i="1" s="1"/>
  <c r="AI70" i="1"/>
  <c r="L70" i="1"/>
  <c r="I70" i="1"/>
  <c r="H70" i="1"/>
  <c r="AW70" i="1" s="1"/>
  <c r="AZ70" i="1" s="1"/>
  <c r="G70" i="1"/>
  <c r="AV73" i="1"/>
  <c r="AX73" i="1" s="1"/>
  <c r="Q73" i="1"/>
  <c r="AV78" i="1"/>
  <c r="Q78" i="1"/>
  <c r="H86" i="1"/>
  <c r="AW86" i="1" s="1"/>
  <c r="AV86" i="1"/>
  <c r="AX86" i="1" s="1"/>
  <c r="Q86" i="1"/>
  <c r="AZ69" i="1"/>
  <c r="H72" i="1"/>
  <c r="AW72" i="1" s="1"/>
  <c r="AZ72" i="1" s="1"/>
  <c r="G72" i="1"/>
  <c r="R72" i="1" s="1"/>
  <c r="S72" i="1" s="1"/>
  <c r="AI72" i="1"/>
  <c r="L72" i="1"/>
  <c r="U73" i="1"/>
  <c r="AV79" i="1"/>
  <c r="AX79" i="1" s="1"/>
  <c r="Q79" i="1"/>
  <c r="AV70" i="1"/>
  <c r="Q70" i="1"/>
  <c r="I79" i="1"/>
  <c r="H79" i="1"/>
  <c r="AW79" i="1" s="1"/>
  <c r="G79" i="1"/>
  <c r="AI79" i="1"/>
  <c r="AV84" i="1"/>
  <c r="AX84" i="1" s="1"/>
  <c r="Q84" i="1"/>
  <c r="I90" i="1"/>
  <c r="H90" i="1"/>
  <c r="AW90" i="1" s="1"/>
  <c r="AZ90" i="1" s="1"/>
  <c r="G90" i="1"/>
  <c r="AI90" i="1"/>
  <c r="AI60" i="1"/>
  <c r="AI68" i="1"/>
  <c r="AX72" i="1"/>
  <c r="L73" i="1"/>
  <c r="I73" i="1"/>
  <c r="H73" i="1"/>
  <c r="AW73" i="1" s="1"/>
  <c r="AZ73" i="1" s="1"/>
  <c r="G75" i="1"/>
  <c r="AI75" i="1"/>
  <c r="L75" i="1"/>
  <c r="AV76" i="1"/>
  <c r="AX76" i="1" s="1"/>
  <c r="Q76" i="1"/>
  <c r="H80" i="1"/>
  <c r="AW80" i="1" s="1"/>
  <c r="AZ80" i="1" s="1"/>
  <c r="G80" i="1"/>
  <c r="R80" i="1" s="1"/>
  <c r="S80" i="1" s="1"/>
  <c r="AI80" i="1"/>
  <c r="L80" i="1"/>
  <c r="AV92" i="1"/>
  <c r="AX92" i="1" s="1"/>
  <c r="Q92" i="1"/>
  <c r="G60" i="1"/>
  <c r="AI63" i="1"/>
  <c r="G68" i="1"/>
  <c r="I74" i="1"/>
  <c r="H74" i="1"/>
  <c r="AW74" i="1" s="1"/>
  <c r="AZ74" i="1" s="1"/>
  <c r="G74" i="1"/>
  <c r="AI74" i="1"/>
  <c r="AI78" i="1"/>
  <c r="L78" i="1"/>
  <c r="I78" i="1"/>
  <c r="AV85" i="1"/>
  <c r="AX85" i="1" s="1"/>
  <c r="AX90" i="1"/>
  <c r="AV93" i="1"/>
  <c r="AX93" i="1" s="1"/>
  <c r="G73" i="1"/>
  <c r="BJ75" i="1"/>
  <c r="L76" i="1"/>
  <c r="I76" i="1"/>
  <c r="H76" i="1"/>
  <c r="AW76" i="1" s="1"/>
  <c r="G76" i="1"/>
  <c r="H78" i="1"/>
  <c r="AW78" i="1" s="1"/>
  <c r="AZ78" i="1" s="1"/>
  <c r="BJ83" i="1"/>
  <c r="L84" i="1"/>
  <c r="I84" i="1"/>
  <c r="H84" i="1"/>
  <c r="AW84" i="1" s="1"/>
  <c r="AZ84" i="1" s="1"/>
  <c r="G84" i="1"/>
  <c r="I87" i="1"/>
  <c r="H87" i="1"/>
  <c r="AW87" i="1" s="1"/>
  <c r="AZ87" i="1" s="1"/>
  <c r="G87" i="1"/>
  <c r="R87" i="1" s="1"/>
  <c r="S87" i="1" s="1"/>
  <c r="AI87" i="1"/>
  <c r="L85" i="1"/>
  <c r="L93" i="1"/>
  <c r="AI85" i="1"/>
  <c r="L91" i="1"/>
  <c r="AI93" i="1"/>
  <c r="Q71" i="1"/>
  <c r="G85" i="1"/>
  <c r="G93" i="1"/>
  <c r="H85" i="1"/>
  <c r="AW85" i="1" s="1"/>
  <c r="AZ85" i="1" s="1"/>
  <c r="AI91" i="1"/>
  <c r="H93" i="1"/>
  <c r="AW93" i="1" s="1"/>
  <c r="AZ93" i="1" s="1"/>
  <c r="J41" i="1" l="1"/>
  <c r="K41" i="1" s="1"/>
  <c r="J54" i="1"/>
  <c r="K54" i="1" s="1"/>
  <c r="T88" i="1"/>
  <c r="X88" i="1" s="1"/>
  <c r="AA88" i="1"/>
  <c r="Z88" i="1"/>
  <c r="AA87" i="1"/>
  <c r="T87" i="1"/>
  <c r="X87" i="1" s="1"/>
  <c r="Z87" i="1"/>
  <c r="T80" i="1"/>
  <c r="X80" i="1" s="1"/>
  <c r="AA80" i="1"/>
  <c r="Z80" i="1"/>
  <c r="T35" i="1"/>
  <c r="X35" i="1" s="1"/>
  <c r="Z35" i="1"/>
  <c r="AA35" i="1"/>
  <c r="T25" i="1"/>
  <c r="X25" i="1" s="1"/>
  <c r="AA25" i="1"/>
  <c r="Z25" i="1"/>
  <c r="AA29" i="1"/>
  <c r="Z29" i="1"/>
  <c r="T29" i="1"/>
  <c r="X29" i="1" s="1"/>
  <c r="Z54" i="1"/>
  <c r="Y51" i="1"/>
  <c r="R46" i="1"/>
  <c r="S46" i="1" s="1"/>
  <c r="AV83" i="1"/>
  <c r="Q83" i="1"/>
  <c r="AZ89" i="1"/>
  <c r="Y81" i="1"/>
  <c r="R52" i="1"/>
  <c r="S52" i="1" s="1"/>
  <c r="T45" i="1"/>
  <c r="X45" i="1" s="1"/>
  <c r="AA45" i="1"/>
  <c r="O45" i="1"/>
  <c r="M45" i="1" s="1"/>
  <c r="P45" i="1" s="1"/>
  <c r="J45" i="1" s="1"/>
  <c r="K45" i="1" s="1"/>
  <c r="AZ35" i="1"/>
  <c r="Y71" i="1"/>
  <c r="Y30" i="1"/>
  <c r="T33" i="1"/>
  <c r="X33" i="1" s="1"/>
  <c r="AA33" i="1"/>
  <c r="R27" i="1"/>
  <c r="S27" i="1" s="1"/>
  <c r="T72" i="1"/>
  <c r="X72" i="1" s="1"/>
  <c r="AA72" i="1"/>
  <c r="Z72" i="1"/>
  <c r="AZ92" i="1"/>
  <c r="Q63" i="1"/>
  <c r="AV63" i="1"/>
  <c r="R51" i="1"/>
  <c r="S51" i="1" s="1"/>
  <c r="O51" i="1" s="1"/>
  <c r="M51" i="1" s="1"/>
  <c r="P51" i="1" s="1"/>
  <c r="J51" i="1" s="1"/>
  <c r="K51" i="1" s="1"/>
  <c r="AV55" i="1"/>
  <c r="Q55" i="1"/>
  <c r="Q37" i="1"/>
  <c r="AV37" i="1"/>
  <c r="AX37" i="1" s="1"/>
  <c r="T34" i="1"/>
  <c r="X34" i="1" s="1"/>
  <c r="AA34" i="1"/>
  <c r="Z34" i="1"/>
  <c r="Y34" i="1"/>
  <c r="O34" i="1"/>
  <c r="M34" i="1" s="1"/>
  <c r="P34" i="1" s="1"/>
  <c r="J34" i="1" s="1"/>
  <c r="K34" i="1" s="1"/>
  <c r="Y26" i="1"/>
  <c r="Y39" i="1"/>
  <c r="R71" i="1"/>
  <c r="S71" i="1" s="1"/>
  <c r="Y76" i="1"/>
  <c r="R70" i="1"/>
  <c r="S70" i="1" s="1"/>
  <c r="O70" i="1" s="1"/>
  <c r="M70" i="1" s="1"/>
  <c r="P70" i="1" s="1"/>
  <c r="J70" i="1" s="1"/>
  <c r="K70" i="1" s="1"/>
  <c r="R78" i="1"/>
  <c r="S78" i="1" s="1"/>
  <c r="T69" i="1"/>
  <c r="X69" i="1" s="1"/>
  <c r="AA69" i="1"/>
  <c r="Y57" i="1"/>
  <c r="O57" i="1"/>
  <c r="M57" i="1" s="1"/>
  <c r="P57" i="1" s="1"/>
  <c r="J57" i="1" s="1"/>
  <c r="K57" i="1" s="1"/>
  <c r="AZ81" i="1"/>
  <c r="AZ77" i="1"/>
  <c r="Y56" i="1"/>
  <c r="AZ50" i="1"/>
  <c r="R77" i="1"/>
  <c r="S77" i="1" s="1"/>
  <c r="R67" i="1"/>
  <c r="S67" i="1" s="1"/>
  <c r="AZ91" i="1"/>
  <c r="Y65" i="1"/>
  <c r="R65" i="1"/>
  <c r="S65" i="1" s="1"/>
  <c r="Z33" i="1"/>
  <c r="R38" i="1"/>
  <c r="S38" i="1" s="1"/>
  <c r="R44" i="1"/>
  <c r="S44" i="1" s="1"/>
  <c r="AZ37" i="1"/>
  <c r="Y18" i="1"/>
  <c r="R42" i="1"/>
  <c r="S42" i="1" s="1"/>
  <c r="R61" i="1"/>
  <c r="S61" i="1" s="1"/>
  <c r="Y17" i="1"/>
  <c r="Y31" i="1"/>
  <c r="Y73" i="1"/>
  <c r="R76" i="1"/>
  <c r="S76" i="1" s="1"/>
  <c r="O76" i="1" s="1"/>
  <c r="M76" i="1" s="1"/>
  <c r="P76" i="1" s="1"/>
  <c r="J76" i="1" s="1"/>
  <c r="K76" i="1" s="1"/>
  <c r="Y70" i="1"/>
  <c r="Y64" i="1"/>
  <c r="Y92" i="1"/>
  <c r="AV64" i="1"/>
  <c r="Q64" i="1"/>
  <c r="Y19" i="1"/>
  <c r="R18" i="1"/>
  <c r="S18" i="1" s="1"/>
  <c r="Y85" i="1"/>
  <c r="R85" i="1"/>
  <c r="S85" i="1" s="1"/>
  <c r="Y60" i="1"/>
  <c r="AZ86" i="1"/>
  <c r="Y48" i="1"/>
  <c r="Y82" i="1"/>
  <c r="T47" i="1"/>
  <c r="X47" i="1" s="1"/>
  <c r="AA47" i="1"/>
  <c r="Y37" i="1"/>
  <c r="R21" i="1"/>
  <c r="S21" i="1" s="1"/>
  <c r="Y21" i="1"/>
  <c r="AZ76" i="1"/>
  <c r="R82" i="1"/>
  <c r="S82" i="1" s="1"/>
  <c r="O72" i="1"/>
  <c r="M72" i="1" s="1"/>
  <c r="P72" i="1" s="1"/>
  <c r="J72" i="1" s="1"/>
  <c r="K72" i="1" s="1"/>
  <c r="Y72" i="1"/>
  <c r="T57" i="1"/>
  <c r="X57" i="1" s="1"/>
  <c r="AA57" i="1"/>
  <c r="Z57" i="1"/>
  <c r="AZ57" i="1"/>
  <c r="O52" i="1"/>
  <c r="M52" i="1" s="1"/>
  <c r="P52" i="1" s="1"/>
  <c r="J52" i="1" s="1"/>
  <c r="K52" i="1" s="1"/>
  <c r="Y52" i="1"/>
  <c r="AV56" i="1"/>
  <c r="Q56" i="1"/>
  <c r="Y50" i="1"/>
  <c r="R49" i="1"/>
  <c r="S49" i="1" s="1"/>
  <c r="O29" i="1"/>
  <c r="M29" i="1" s="1"/>
  <c r="P29" i="1" s="1"/>
  <c r="J29" i="1" s="1"/>
  <c r="K29" i="1" s="1"/>
  <c r="Y29" i="1"/>
  <c r="R32" i="1"/>
  <c r="S32" i="1" s="1"/>
  <c r="R30" i="1"/>
  <c r="S30" i="1" s="1"/>
  <c r="R17" i="1"/>
  <c r="S17" i="1" s="1"/>
  <c r="O17" i="1" s="1"/>
  <c r="M17" i="1" s="1"/>
  <c r="P17" i="1" s="1"/>
  <c r="J17" i="1" s="1"/>
  <c r="K17" i="1" s="1"/>
  <c r="Y68" i="1"/>
  <c r="R68" i="1"/>
  <c r="S68" i="1" s="1"/>
  <c r="O68" i="1" s="1"/>
  <c r="M68" i="1" s="1"/>
  <c r="P68" i="1" s="1"/>
  <c r="J68" i="1" s="1"/>
  <c r="K68" i="1" s="1"/>
  <c r="Y89" i="1"/>
  <c r="R43" i="1"/>
  <c r="S43" i="1" s="1"/>
  <c r="Y35" i="1"/>
  <c r="O35" i="1"/>
  <c r="M35" i="1" s="1"/>
  <c r="P35" i="1" s="1"/>
  <c r="J35" i="1" s="1"/>
  <c r="K35" i="1" s="1"/>
  <c r="J40" i="1"/>
  <c r="K40" i="1" s="1"/>
  <c r="R22" i="1"/>
  <c r="S22" i="1" s="1"/>
  <c r="Y87" i="1"/>
  <c r="O87" i="1"/>
  <c r="M87" i="1" s="1"/>
  <c r="P87" i="1" s="1"/>
  <c r="J87" i="1" s="1"/>
  <c r="K87" i="1" s="1"/>
  <c r="R84" i="1"/>
  <c r="S84" i="1" s="1"/>
  <c r="R59" i="1"/>
  <c r="S59" i="1" s="1"/>
  <c r="Y53" i="1"/>
  <c r="R53" i="1"/>
  <c r="S53" i="1" s="1"/>
  <c r="Y77" i="1"/>
  <c r="O77" i="1"/>
  <c r="M77" i="1" s="1"/>
  <c r="P77" i="1" s="1"/>
  <c r="J77" i="1" s="1"/>
  <c r="K77" i="1" s="1"/>
  <c r="T40" i="1"/>
  <c r="X40" i="1" s="1"/>
  <c r="AA40" i="1"/>
  <c r="Z40" i="1"/>
  <c r="Q26" i="1"/>
  <c r="AV26" i="1"/>
  <c r="Y84" i="1"/>
  <c r="O84" i="1"/>
  <c r="M84" i="1" s="1"/>
  <c r="P84" i="1" s="1"/>
  <c r="J84" i="1" s="1"/>
  <c r="K84" i="1" s="1"/>
  <c r="Y74" i="1"/>
  <c r="R92" i="1"/>
  <c r="S92" i="1" s="1"/>
  <c r="Y75" i="1"/>
  <c r="R73" i="1"/>
  <c r="S73" i="1" s="1"/>
  <c r="AA62" i="1"/>
  <c r="T62" i="1"/>
  <c r="X62" i="1" s="1"/>
  <c r="R91" i="1"/>
  <c r="S91" i="1" s="1"/>
  <c r="R50" i="1"/>
  <c r="S50" i="1" s="1"/>
  <c r="O50" i="1" s="1"/>
  <c r="M50" i="1" s="1"/>
  <c r="P50" i="1" s="1"/>
  <c r="J50" i="1" s="1"/>
  <c r="K50" i="1" s="1"/>
  <c r="O69" i="1"/>
  <c r="M69" i="1" s="1"/>
  <c r="P69" i="1" s="1"/>
  <c r="J69" i="1" s="1"/>
  <c r="K69" i="1" s="1"/>
  <c r="Y62" i="1"/>
  <c r="O62" i="1"/>
  <c r="M62" i="1" s="1"/>
  <c r="P62" i="1" s="1"/>
  <c r="J62" i="1" s="1"/>
  <c r="K62" i="1" s="1"/>
  <c r="Z69" i="1"/>
  <c r="AZ42" i="1"/>
  <c r="R58" i="1"/>
  <c r="S58" i="1" s="1"/>
  <c r="Y43" i="1"/>
  <c r="Y38" i="1"/>
  <c r="O38" i="1"/>
  <c r="M38" i="1" s="1"/>
  <c r="P38" i="1" s="1"/>
  <c r="J38" i="1" s="1"/>
  <c r="K38" i="1" s="1"/>
  <c r="Y28" i="1"/>
  <c r="R39" i="1"/>
  <c r="S39" i="1" s="1"/>
  <c r="O39" i="1" s="1"/>
  <c r="M39" i="1" s="1"/>
  <c r="P39" i="1" s="1"/>
  <c r="J39" i="1" s="1"/>
  <c r="K39" i="1" s="1"/>
  <c r="Y27" i="1"/>
  <c r="O27" i="1"/>
  <c r="M27" i="1" s="1"/>
  <c r="P27" i="1" s="1"/>
  <c r="J27" i="1" s="1"/>
  <c r="K27" i="1" s="1"/>
  <c r="R28" i="1"/>
  <c r="S28" i="1" s="1"/>
  <c r="Z20" i="1"/>
  <c r="T20" i="1"/>
  <c r="X20" i="1" s="1"/>
  <c r="AA20" i="1"/>
  <c r="O20" i="1"/>
  <c r="M20" i="1" s="1"/>
  <c r="P20" i="1" s="1"/>
  <c r="J20" i="1" s="1"/>
  <c r="K20" i="1" s="1"/>
  <c r="Y20" i="1"/>
  <c r="R86" i="1"/>
  <c r="S86" i="1" s="1"/>
  <c r="O86" i="1" s="1"/>
  <c r="M86" i="1" s="1"/>
  <c r="P86" i="1" s="1"/>
  <c r="J86" i="1" s="1"/>
  <c r="K86" i="1" s="1"/>
  <c r="R60" i="1"/>
  <c r="S60" i="1" s="1"/>
  <c r="AA54" i="1"/>
  <c r="T54" i="1"/>
  <c r="X54" i="1" s="1"/>
  <c r="T23" i="1"/>
  <c r="X23" i="1" s="1"/>
  <c r="AA23" i="1"/>
  <c r="O23" i="1"/>
  <c r="M23" i="1" s="1"/>
  <c r="P23" i="1" s="1"/>
  <c r="J23" i="1" s="1"/>
  <c r="K23" i="1" s="1"/>
  <c r="T24" i="1"/>
  <c r="X24" i="1" s="1"/>
  <c r="AA24" i="1"/>
  <c r="AB24" i="1" s="1"/>
  <c r="Y93" i="1"/>
  <c r="R93" i="1"/>
  <c r="S93" i="1" s="1"/>
  <c r="Y79" i="1"/>
  <c r="R90" i="1"/>
  <c r="S90" i="1" s="1"/>
  <c r="Z45" i="1"/>
  <c r="Y59" i="1"/>
  <c r="R66" i="1"/>
  <c r="S66" i="1" s="1"/>
  <c r="T41" i="1"/>
  <c r="X41" i="1" s="1"/>
  <c r="AA41" i="1"/>
  <c r="Z41" i="1"/>
  <c r="AZ43" i="1"/>
  <c r="O25" i="1"/>
  <c r="M25" i="1" s="1"/>
  <c r="P25" i="1" s="1"/>
  <c r="J25" i="1" s="1"/>
  <c r="K25" i="1" s="1"/>
  <c r="Y25" i="1"/>
  <c r="AZ38" i="1"/>
  <c r="O47" i="1"/>
  <c r="M47" i="1" s="1"/>
  <c r="P47" i="1" s="1"/>
  <c r="J47" i="1" s="1"/>
  <c r="K47" i="1" s="1"/>
  <c r="Y47" i="1"/>
  <c r="Z24" i="1"/>
  <c r="AV75" i="1"/>
  <c r="Q75" i="1"/>
  <c r="O80" i="1"/>
  <c r="M80" i="1" s="1"/>
  <c r="P80" i="1" s="1"/>
  <c r="J80" i="1" s="1"/>
  <c r="K80" i="1" s="1"/>
  <c r="Y80" i="1"/>
  <c r="Y90" i="1"/>
  <c r="O90" i="1"/>
  <c r="M90" i="1" s="1"/>
  <c r="P90" i="1" s="1"/>
  <c r="J90" i="1" s="1"/>
  <c r="K90" i="1" s="1"/>
  <c r="AZ79" i="1"/>
  <c r="R79" i="1"/>
  <c r="S79" i="1" s="1"/>
  <c r="Y86" i="1"/>
  <c r="Y61" i="1"/>
  <c r="O88" i="1"/>
  <c r="M88" i="1" s="1"/>
  <c r="P88" i="1" s="1"/>
  <c r="J88" i="1" s="1"/>
  <c r="K88" i="1" s="1"/>
  <c r="Y88" i="1"/>
  <c r="R89" i="1"/>
  <c r="S89" i="1" s="1"/>
  <c r="O89" i="1" s="1"/>
  <c r="M89" i="1" s="1"/>
  <c r="P89" i="1" s="1"/>
  <c r="J89" i="1" s="1"/>
  <c r="K89" i="1" s="1"/>
  <c r="R74" i="1"/>
  <c r="S74" i="1" s="1"/>
  <c r="Y58" i="1"/>
  <c r="O58" i="1"/>
  <c r="M58" i="1" s="1"/>
  <c r="P58" i="1" s="1"/>
  <c r="J58" i="1" s="1"/>
  <c r="K58" i="1" s="1"/>
  <c r="R81" i="1"/>
  <c r="S81" i="1" s="1"/>
  <c r="O81" i="1" s="1"/>
  <c r="M81" i="1" s="1"/>
  <c r="P81" i="1" s="1"/>
  <c r="J81" i="1" s="1"/>
  <c r="K81" i="1" s="1"/>
  <c r="Z23" i="1"/>
  <c r="O24" i="1"/>
  <c r="M24" i="1" s="1"/>
  <c r="P24" i="1" s="1"/>
  <c r="J24" i="1" s="1"/>
  <c r="K24" i="1" s="1"/>
  <c r="R19" i="1"/>
  <c r="S19" i="1" s="1"/>
  <c r="R31" i="1"/>
  <c r="S31" i="1" s="1"/>
  <c r="O31" i="1" s="1"/>
  <c r="M31" i="1" s="1"/>
  <c r="P31" i="1" s="1"/>
  <c r="J31" i="1" s="1"/>
  <c r="K31" i="1" s="1"/>
  <c r="R48" i="1"/>
  <c r="S48" i="1" s="1"/>
  <c r="O48" i="1" s="1"/>
  <c r="M48" i="1" s="1"/>
  <c r="P48" i="1" s="1"/>
  <c r="J48" i="1" s="1"/>
  <c r="K48" i="1" s="1"/>
  <c r="Y22" i="1"/>
  <c r="O22" i="1"/>
  <c r="M22" i="1" s="1"/>
  <c r="P22" i="1" s="1"/>
  <c r="J22" i="1" s="1"/>
  <c r="K22" i="1" s="1"/>
  <c r="O33" i="1"/>
  <c r="M33" i="1" s="1"/>
  <c r="P33" i="1" s="1"/>
  <c r="J33" i="1" s="1"/>
  <c r="K33" i="1" s="1"/>
  <c r="Y33" i="1"/>
  <c r="R36" i="1"/>
  <c r="S36" i="1" s="1"/>
  <c r="AB34" i="1" l="1"/>
  <c r="AB57" i="1"/>
  <c r="AB20" i="1"/>
  <c r="AB47" i="1"/>
  <c r="T21" i="1"/>
  <c r="X21" i="1" s="1"/>
  <c r="AA21" i="1"/>
  <c r="Z21" i="1"/>
  <c r="T66" i="1"/>
  <c r="X66" i="1" s="1"/>
  <c r="AA66" i="1"/>
  <c r="Z66" i="1"/>
  <c r="O66" i="1"/>
  <c r="M66" i="1" s="1"/>
  <c r="P66" i="1" s="1"/>
  <c r="J66" i="1" s="1"/>
  <c r="K66" i="1" s="1"/>
  <c r="T91" i="1"/>
  <c r="X91" i="1" s="1"/>
  <c r="AA91" i="1"/>
  <c r="O91" i="1"/>
  <c r="M91" i="1" s="1"/>
  <c r="P91" i="1" s="1"/>
  <c r="J91" i="1" s="1"/>
  <c r="K91" i="1" s="1"/>
  <c r="Z91" i="1"/>
  <c r="T61" i="1"/>
  <c r="X61" i="1" s="1"/>
  <c r="AA61" i="1"/>
  <c r="Z61" i="1"/>
  <c r="AA31" i="1"/>
  <c r="AB31" i="1" s="1"/>
  <c r="T31" i="1"/>
  <c r="X31" i="1" s="1"/>
  <c r="Z31" i="1"/>
  <c r="AB62" i="1"/>
  <c r="T43" i="1"/>
  <c r="X43" i="1" s="1"/>
  <c r="AA43" i="1"/>
  <c r="Z43" i="1"/>
  <c r="O21" i="1"/>
  <c r="M21" i="1" s="1"/>
  <c r="P21" i="1" s="1"/>
  <c r="J21" i="1" s="1"/>
  <c r="K21" i="1" s="1"/>
  <c r="AA42" i="1"/>
  <c r="AB42" i="1" s="1"/>
  <c r="T42" i="1"/>
  <c r="X42" i="1" s="1"/>
  <c r="O42" i="1"/>
  <c r="M42" i="1" s="1"/>
  <c r="P42" i="1" s="1"/>
  <c r="J42" i="1" s="1"/>
  <c r="K42" i="1" s="1"/>
  <c r="Z42" i="1"/>
  <c r="AB69" i="1"/>
  <c r="AZ63" i="1"/>
  <c r="AX63" i="1"/>
  <c r="AB33" i="1"/>
  <c r="AB45" i="1"/>
  <c r="AX83" i="1"/>
  <c r="AZ83" i="1"/>
  <c r="AB29" i="1"/>
  <c r="AB80" i="1"/>
  <c r="AA74" i="1"/>
  <c r="T74" i="1"/>
  <c r="X74" i="1" s="1"/>
  <c r="Z74" i="1"/>
  <c r="AA60" i="1"/>
  <c r="AB60" i="1" s="1"/>
  <c r="Z60" i="1"/>
  <c r="T60" i="1"/>
  <c r="X60" i="1" s="1"/>
  <c r="T73" i="1"/>
  <c r="X73" i="1" s="1"/>
  <c r="AA73" i="1"/>
  <c r="Z73" i="1"/>
  <c r="AA30" i="1"/>
  <c r="T30" i="1"/>
  <c r="X30" i="1" s="1"/>
  <c r="Z30" i="1"/>
  <c r="T18" i="1"/>
  <c r="X18" i="1" s="1"/>
  <c r="Z18" i="1"/>
  <c r="AA18" i="1"/>
  <c r="O18" i="1"/>
  <c r="M18" i="1" s="1"/>
  <c r="P18" i="1" s="1"/>
  <c r="J18" i="1" s="1"/>
  <c r="K18" i="1" s="1"/>
  <c r="AA71" i="1"/>
  <c r="T71" i="1"/>
  <c r="X71" i="1" s="1"/>
  <c r="Z71" i="1"/>
  <c r="AA19" i="1"/>
  <c r="T19" i="1"/>
  <c r="X19" i="1" s="1"/>
  <c r="Z19" i="1"/>
  <c r="T53" i="1"/>
  <c r="X53" i="1" s="1"/>
  <c r="AA53" i="1"/>
  <c r="Z53" i="1"/>
  <c r="T78" i="1"/>
  <c r="X78" i="1" s="1"/>
  <c r="AA78" i="1"/>
  <c r="AB78" i="1" s="1"/>
  <c r="O78" i="1"/>
  <c r="M78" i="1" s="1"/>
  <c r="P78" i="1" s="1"/>
  <c r="J78" i="1" s="1"/>
  <c r="K78" i="1" s="1"/>
  <c r="Z78" i="1"/>
  <c r="AB25" i="1"/>
  <c r="AA79" i="1"/>
  <c r="T79" i="1"/>
  <c r="X79" i="1" s="1"/>
  <c r="Z79" i="1"/>
  <c r="AB41" i="1"/>
  <c r="T90" i="1"/>
  <c r="X90" i="1" s="1"/>
  <c r="AA90" i="1"/>
  <c r="AB90" i="1" s="1"/>
  <c r="Z90" i="1"/>
  <c r="O43" i="1"/>
  <c r="M43" i="1" s="1"/>
  <c r="P43" i="1" s="1"/>
  <c r="J43" i="1" s="1"/>
  <c r="K43" i="1" s="1"/>
  <c r="AZ26" i="1"/>
  <c r="AX26" i="1"/>
  <c r="O53" i="1"/>
  <c r="M53" i="1" s="1"/>
  <c r="P53" i="1" s="1"/>
  <c r="J53" i="1" s="1"/>
  <c r="K53" i="1" s="1"/>
  <c r="R56" i="1"/>
  <c r="S56" i="1" s="1"/>
  <c r="O19" i="1"/>
  <c r="M19" i="1" s="1"/>
  <c r="P19" i="1" s="1"/>
  <c r="J19" i="1" s="1"/>
  <c r="K19" i="1" s="1"/>
  <c r="O30" i="1"/>
  <c r="M30" i="1" s="1"/>
  <c r="P30" i="1" s="1"/>
  <c r="J30" i="1" s="1"/>
  <c r="K30" i="1" s="1"/>
  <c r="AA52" i="1"/>
  <c r="T52" i="1"/>
  <c r="X52" i="1" s="1"/>
  <c r="Z52" i="1"/>
  <c r="T65" i="1"/>
  <c r="X65" i="1" s="1"/>
  <c r="AA65" i="1"/>
  <c r="Z65" i="1"/>
  <c r="R63" i="1"/>
  <c r="S63" i="1" s="1"/>
  <c r="AA36" i="1"/>
  <c r="AB36" i="1" s="1"/>
  <c r="Z36" i="1"/>
  <c r="T36" i="1"/>
  <c r="X36" i="1" s="1"/>
  <c r="O36" i="1"/>
  <c r="M36" i="1" s="1"/>
  <c r="P36" i="1" s="1"/>
  <c r="J36" i="1" s="1"/>
  <c r="K36" i="1" s="1"/>
  <c r="T89" i="1"/>
  <c r="X89" i="1" s="1"/>
  <c r="AA89" i="1"/>
  <c r="Z89" i="1"/>
  <c r="AX75" i="1"/>
  <c r="AZ75" i="1"/>
  <c r="T86" i="1"/>
  <c r="X86" i="1" s="1"/>
  <c r="AA86" i="1"/>
  <c r="Z86" i="1"/>
  <c r="AA28" i="1"/>
  <c r="Z28" i="1"/>
  <c r="T28" i="1"/>
  <c r="X28" i="1" s="1"/>
  <c r="O65" i="1"/>
  <c r="M65" i="1" s="1"/>
  <c r="P65" i="1" s="1"/>
  <c r="J65" i="1" s="1"/>
  <c r="K65" i="1" s="1"/>
  <c r="AA46" i="1"/>
  <c r="AB46" i="1" s="1"/>
  <c r="Z46" i="1"/>
  <c r="T46" i="1"/>
  <c r="X46" i="1" s="1"/>
  <c r="O46" i="1"/>
  <c r="M46" i="1" s="1"/>
  <c r="P46" i="1" s="1"/>
  <c r="J46" i="1" s="1"/>
  <c r="K46" i="1" s="1"/>
  <c r="O79" i="1"/>
  <c r="M79" i="1" s="1"/>
  <c r="P79" i="1" s="1"/>
  <c r="J79" i="1" s="1"/>
  <c r="K79" i="1" s="1"/>
  <c r="AB23" i="1"/>
  <c r="T58" i="1"/>
  <c r="X58" i="1" s="1"/>
  <c r="AA58" i="1"/>
  <c r="Z58" i="1"/>
  <c r="AA50" i="1"/>
  <c r="T50" i="1"/>
  <c r="X50" i="1" s="1"/>
  <c r="Z50" i="1"/>
  <c r="R26" i="1"/>
  <c r="S26" i="1" s="1"/>
  <c r="T22" i="1"/>
  <c r="X22" i="1" s="1"/>
  <c r="AA22" i="1"/>
  <c r="Z22" i="1"/>
  <c r="AA68" i="1"/>
  <c r="Z68" i="1"/>
  <c r="T68" i="1"/>
  <c r="X68" i="1" s="1"/>
  <c r="AA32" i="1"/>
  <c r="T32" i="1"/>
  <c r="X32" i="1" s="1"/>
  <c r="Z32" i="1"/>
  <c r="O32" i="1"/>
  <c r="M32" i="1" s="1"/>
  <c r="P32" i="1" s="1"/>
  <c r="J32" i="1" s="1"/>
  <c r="K32" i="1" s="1"/>
  <c r="AX56" i="1"/>
  <c r="AZ56" i="1"/>
  <c r="T44" i="1"/>
  <c r="X44" i="1" s="1"/>
  <c r="AA44" i="1"/>
  <c r="AB44" i="1" s="1"/>
  <c r="Z44" i="1"/>
  <c r="O44" i="1"/>
  <c r="M44" i="1" s="1"/>
  <c r="P44" i="1" s="1"/>
  <c r="J44" i="1" s="1"/>
  <c r="K44" i="1" s="1"/>
  <c r="T70" i="1"/>
  <c r="X70" i="1" s="1"/>
  <c r="AA70" i="1"/>
  <c r="Z70" i="1"/>
  <c r="R37" i="1"/>
  <c r="S37" i="1" s="1"/>
  <c r="AB72" i="1"/>
  <c r="O71" i="1"/>
  <c r="M71" i="1" s="1"/>
  <c r="P71" i="1" s="1"/>
  <c r="J71" i="1" s="1"/>
  <c r="K71" i="1" s="1"/>
  <c r="AB35" i="1"/>
  <c r="AB87" i="1"/>
  <c r="T81" i="1"/>
  <c r="X81" i="1" s="1"/>
  <c r="AA81" i="1"/>
  <c r="Z81" i="1"/>
  <c r="T39" i="1"/>
  <c r="X39" i="1" s="1"/>
  <c r="AA39" i="1"/>
  <c r="Z39" i="1"/>
  <c r="R64" i="1"/>
  <c r="S64" i="1" s="1"/>
  <c r="O28" i="1"/>
  <c r="M28" i="1" s="1"/>
  <c r="P28" i="1" s="1"/>
  <c r="J28" i="1" s="1"/>
  <c r="K28" i="1" s="1"/>
  <c r="AB40" i="1"/>
  <c r="AA59" i="1"/>
  <c r="T59" i="1"/>
  <c r="X59" i="1" s="1"/>
  <c r="Z59" i="1"/>
  <c r="T85" i="1"/>
  <c r="X85" i="1" s="1"/>
  <c r="Z85" i="1"/>
  <c r="AA85" i="1"/>
  <c r="AX64" i="1"/>
  <c r="AZ64" i="1"/>
  <c r="AA67" i="1"/>
  <c r="T67" i="1"/>
  <c r="X67" i="1" s="1"/>
  <c r="Z67" i="1"/>
  <c r="O67" i="1"/>
  <c r="M67" i="1" s="1"/>
  <c r="P67" i="1" s="1"/>
  <c r="J67" i="1" s="1"/>
  <c r="K67" i="1" s="1"/>
  <c r="AX55" i="1"/>
  <c r="AZ55" i="1"/>
  <c r="T27" i="1"/>
  <c r="X27" i="1" s="1"/>
  <c r="AA27" i="1"/>
  <c r="AB27" i="1" s="1"/>
  <c r="Z27" i="1"/>
  <c r="AB88" i="1"/>
  <c r="R75" i="1"/>
  <c r="S75" i="1" s="1"/>
  <c r="T92" i="1"/>
  <c r="X92" i="1" s="1"/>
  <c r="AA92" i="1"/>
  <c r="Z92" i="1"/>
  <c r="AA82" i="1"/>
  <c r="AB82" i="1" s="1"/>
  <c r="T82" i="1"/>
  <c r="X82" i="1" s="1"/>
  <c r="Z82" i="1"/>
  <c r="O60" i="1"/>
  <c r="M60" i="1" s="1"/>
  <c r="P60" i="1" s="1"/>
  <c r="J60" i="1" s="1"/>
  <c r="K60" i="1" s="1"/>
  <c r="T76" i="1"/>
  <c r="X76" i="1" s="1"/>
  <c r="AA76" i="1"/>
  <c r="Z76" i="1"/>
  <c r="R55" i="1"/>
  <c r="S55" i="1" s="1"/>
  <c r="O61" i="1"/>
  <c r="M61" i="1" s="1"/>
  <c r="P61" i="1" s="1"/>
  <c r="J61" i="1" s="1"/>
  <c r="K61" i="1" s="1"/>
  <c r="T93" i="1"/>
  <c r="X93" i="1" s="1"/>
  <c r="AA93" i="1"/>
  <c r="Z93" i="1"/>
  <c r="T48" i="1"/>
  <c r="X48" i="1" s="1"/>
  <c r="AA48" i="1"/>
  <c r="Z48" i="1"/>
  <c r="O59" i="1"/>
  <c r="M59" i="1" s="1"/>
  <c r="P59" i="1" s="1"/>
  <c r="J59" i="1" s="1"/>
  <c r="K59" i="1" s="1"/>
  <c r="O93" i="1"/>
  <c r="M93" i="1" s="1"/>
  <c r="P93" i="1" s="1"/>
  <c r="J93" i="1" s="1"/>
  <c r="K93" i="1" s="1"/>
  <c r="AB54" i="1"/>
  <c r="O74" i="1"/>
  <c r="M74" i="1" s="1"/>
  <c r="P74" i="1" s="1"/>
  <c r="J74" i="1" s="1"/>
  <c r="K74" i="1" s="1"/>
  <c r="T84" i="1"/>
  <c r="X84" i="1" s="1"/>
  <c r="AA84" i="1"/>
  <c r="Z84" i="1"/>
  <c r="AA17" i="1"/>
  <c r="T17" i="1"/>
  <c r="X17" i="1" s="1"/>
  <c r="Z17" i="1"/>
  <c r="T49" i="1"/>
  <c r="X49" i="1" s="1"/>
  <c r="Z49" i="1"/>
  <c r="AA49" i="1"/>
  <c r="O49" i="1"/>
  <c r="M49" i="1" s="1"/>
  <c r="P49" i="1" s="1"/>
  <c r="J49" i="1" s="1"/>
  <c r="K49" i="1" s="1"/>
  <c r="O82" i="1"/>
  <c r="M82" i="1" s="1"/>
  <c r="P82" i="1" s="1"/>
  <c r="J82" i="1" s="1"/>
  <c r="K82" i="1" s="1"/>
  <c r="O85" i="1"/>
  <c r="M85" i="1" s="1"/>
  <c r="P85" i="1" s="1"/>
  <c r="J85" i="1" s="1"/>
  <c r="K85" i="1" s="1"/>
  <c r="O92" i="1"/>
  <c r="M92" i="1" s="1"/>
  <c r="P92" i="1" s="1"/>
  <c r="J92" i="1" s="1"/>
  <c r="K92" i="1" s="1"/>
  <c r="O73" i="1"/>
  <c r="M73" i="1" s="1"/>
  <c r="P73" i="1" s="1"/>
  <c r="J73" i="1" s="1"/>
  <c r="K73" i="1" s="1"/>
  <c r="Z38" i="1"/>
  <c r="AA38" i="1"/>
  <c r="T38" i="1"/>
  <c r="X38" i="1" s="1"/>
  <c r="T77" i="1"/>
  <c r="X77" i="1" s="1"/>
  <c r="Z77" i="1"/>
  <c r="AA77" i="1"/>
  <c r="AB77" i="1" s="1"/>
  <c r="T51" i="1"/>
  <c r="X51" i="1" s="1"/>
  <c r="AA51" i="1"/>
  <c r="Z51" i="1"/>
  <c r="R83" i="1"/>
  <c r="S83" i="1" s="1"/>
  <c r="AB38" i="1" l="1"/>
  <c r="AB93" i="1"/>
  <c r="AB81" i="1"/>
  <c r="AB70" i="1"/>
  <c r="AB22" i="1"/>
  <c r="AB53" i="1"/>
  <c r="AB73" i="1"/>
  <c r="AB85" i="1"/>
  <c r="AB79" i="1"/>
  <c r="AB21" i="1"/>
  <c r="AB51" i="1"/>
  <c r="AB39" i="1"/>
  <c r="AB52" i="1"/>
  <c r="AB19" i="1"/>
  <c r="AB58" i="1"/>
  <c r="AB18" i="1"/>
  <c r="AB17" i="1"/>
  <c r="T63" i="1"/>
  <c r="X63" i="1" s="1"/>
  <c r="Z63" i="1"/>
  <c r="AA63" i="1"/>
  <c r="O63" i="1"/>
  <c r="M63" i="1" s="1"/>
  <c r="P63" i="1" s="1"/>
  <c r="J63" i="1" s="1"/>
  <c r="K63" i="1" s="1"/>
  <c r="AB48" i="1"/>
  <c r="T64" i="1"/>
  <c r="X64" i="1" s="1"/>
  <c r="AA64" i="1"/>
  <c r="Z64" i="1"/>
  <c r="O64" i="1"/>
  <c r="M64" i="1" s="1"/>
  <c r="P64" i="1" s="1"/>
  <c r="J64" i="1" s="1"/>
  <c r="K64" i="1" s="1"/>
  <c r="AB84" i="1"/>
  <c r="T56" i="1"/>
  <c r="X56" i="1" s="1"/>
  <c r="AA56" i="1"/>
  <c r="AB56" i="1" s="1"/>
  <c r="Z56" i="1"/>
  <c r="O56" i="1"/>
  <c r="M56" i="1" s="1"/>
  <c r="P56" i="1" s="1"/>
  <c r="J56" i="1" s="1"/>
  <c r="K56" i="1" s="1"/>
  <c r="T83" i="1"/>
  <c r="X83" i="1" s="1"/>
  <c r="AA83" i="1"/>
  <c r="Z83" i="1"/>
  <c r="O83" i="1"/>
  <c r="M83" i="1" s="1"/>
  <c r="P83" i="1" s="1"/>
  <c r="J83" i="1" s="1"/>
  <c r="K83" i="1" s="1"/>
  <c r="AB49" i="1"/>
  <c r="T75" i="1"/>
  <c r="X75" i="1" s="1"/>
  <c r="AA75" i="1"/>
  <c r="Z75" i="1"/>
  <c r="O75" i="1"/>
  <c r="M75" i="1" s="1"/>
  <c r="P75" i="1" s="1"/>
  <c r="J75" i="1" s="1"/>
  <c r="K75" i="1" s="1"/>
  <c r="AB32" i="1"/>
  <c r="AB28" i="1"/>
  <c r="AB65" i="1"/>
  <c r="AB30" i="1"/>
  <c r="AB61" i="1"/>
  <c r="AB66" i="1"/>
  <c r="AB71" i="1"/>
  <c r="AB74" i="1"/>
  <c r="AB43" i="1"/>
  <c r="AB76" i="1"/>
  <c r="AB86" i="1"/>
  <c r="AB92" i="1"/>
  <c r="AB89" i="1"/>
  <c r="AB67" i="1"/>
  <c r="AB59" i="1"/>
  <c r="AA37" i="1"/>
  <c r="T37" i="1"/>
  <c r="X37" i="1" s="1"/>
  <c r="Z37" i="1"/>
  <c r="O37" i="1"/>
  <c r="M37" i="1" s="1"/>
  <c r="P37" i="1" s="1"/>
  <c r="J37" i="1" s="1"/>
  <c r="K37" i="1" s="1"/>
  <c r="AB68" i="1"/>
  <c r="AB50" i="1"/>
  <c r="T26" i="1"/>
  <c r="X26" i="1" s="1"/>
  <c r="AA26" i="1"/>
  <c r="Z26" i="1"/>
  <c r="O26" i="1"/>
  <c r="M26" i="1" s="1"/>
  <c r="P26" i="1" s="1"/>
  <c r="J26" i="1" s="1"/>
  <c r="K26" i="1" s="1"/>
  <c r="T55" i="1"/>
  <c r="X55" i="1" s="1"/>
  <c r="AA55" i="1"/>
  <c r="AB55" i="1" s="1"/>
  <c r="Z55" i="1"/>
  <c r="O55" i="1"/>
  <c r="M55" i="1" s="1"/>
  <c r="P55" i="1" s="1"/>
  <c r="J55" i="1" s="1"/>
  <c r="K55" i="1" s="1"/>
  <c r="AB91" i="1"/>
  <c r="AB63" i="1" l="1"/>
  <c r="AB83" i="1"/>
  <c r="AB37" i="1"/>
  <c r="AB26" i="1"/>
  <c r="AB64" i="1"/>
  <c r="AB75" i="1"/>
</calcChain>
</file>

<file path=xl/sharedStrings.xml><?xml version="1.0" encoding="utf-8"?>
<sst xmlns="http://schemas.openxmlformats.org/spreadsheetml/2006/main" count="1086" uniqueCount="486">
  <si>
    <t>File opened</t>
  </si>
  <si>
    <t>2023-05-24 14:42:05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</si>
  <si>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</si>
  <si>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</si>
  <si>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</si>
  <si>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</si>
  <si>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</si>
  <si>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</si>
  <si>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</si>
  <si>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</si>
  <si>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</si>
  <si>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</si>
  <si>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</si>
  <si>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{"co2bzero": "0.956083", "h2oazero": "1.09778", "ssb_ref": "34260.8", "co2bspanconc1": "2500", "flowazero": "0.31195", "h2obspan2a": "0.0692186", "h2obzero": "1.10204", "h2obspanconc1": "12.27", "h2obspan2b": "0.0691233", "ssa_ref": "34202.9", "h2obspan1": "0.998622", "h2oaspanconc1": "12.27", "co2aspan2": "-0.0280352", "h2oaspan2b": "0.0690461", "co2bspan2a": "0.289677", "h2oaspanconc2": "0", "h2oaspan2": "0", "h2oaspan2a": "0.0688822", "co2azero": "0.956047", "oxygen": "21", "co2aspan2b": "0.285496", "co2bspan1": "0.999307", "flowmeterzero": "0.987779", "h2oaspan1": "1.00238", "flowbzero": "0.28845", "h2obspan2": "0", "co2aspan2a": "0.288024", "tazero": "0.200024", "chamberpressurezero": "2.51199", "tbzero": "0.305447", "co2bspan2": "-0.0282607", "co2bspanconc2": "301.5", "h2obspanconc2": "0", "co2aspanconc1": "2500", "co2aspan1": "0.999297", "co2aspanconc2": "301.5",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</si>
  <si>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</si>
  <si>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</si>
  <si>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</si>
  <si>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</si>
  <si>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</si>
  <si>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</si>
  <si>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</si>
  <si>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</si>
  <si>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</si>
  <si>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</si>
  <si>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14:42:05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</si>
  <si>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</si>
  <si>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</si>
  <si>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</si>
  <si>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</si>
  <si>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</si>
  <si>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</si>
  <si>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</si>
  <si>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</si>
  <si>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</si>
  <si>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</si>
  <si>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</si>
  <si>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</si>
  <si>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</si>
  <si>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</si>
  <si>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</si>
  <si>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</si>
  <si>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</si>
  <si>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</si>
  <si>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</si>
  <si>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</si>
  <si>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</si>
  <si>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</si>
  <si>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</si>
  <si>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</si>
  <si>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</si>
  <si>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</si>
  <si>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</si>
  <si>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</si>
  <si>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</si>
  <si>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</si>
  <si>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</si>
  <si>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</si>
  <si>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</si>
  <si>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</si>
  <si>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</si>
  <si>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</si>
  <si>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</si>
  <si>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</si>
  <si>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</si>
  <si>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</si>
  <si>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</si>
  <si>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</si>
  <si>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</si>
  <si>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</si>
  <si>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</si>
  <si>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</si>
  <si>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</si>
  <si>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</si>
  <si>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</si>
  <si>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</si>
  <si>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</si>
  <si>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</si>
  <si>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</si>
  <si>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</si>
  <si>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</si>
  <si>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</si>
  <si>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</si>
  <si>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</si>
  <si>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</si>
  <si>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</si>
  <si>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</si>
  <si>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</si>
  <si>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</si>
  <si>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</si>
  <si>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</si>
  <si>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</si>
  <si>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</si>
  <si>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</si>
  <si>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</si>
  <si>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</si>
  <si>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</si>
  <si>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</si>
  <si>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</si>
  <si>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</si>
  <si>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</si>
  <si>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</si>
  <si>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</si>
  <si>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</si>
  <si>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</si>
  <si>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</si>
  <si>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</si>
  <si>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</si>
  <si>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</si>
  <si>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</si>
  <si>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</si>
  <si>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</si>
  <si>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</si>
  <si>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</si>
  <si>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</si>
  <si>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</si>
  <si>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</si>
  <si>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</si>
  <si>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</si>
  <si>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</si>
  <si>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</si>
  <si>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</si>
  <si>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</si>
  <si>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</si>
  <si>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</si>
  <si>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</si>
  <si>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</si>
  <si>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</si>
  <si>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</si>
  <si>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</si>
  <si>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</si>
  <si>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</si>
  <si>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</si>
  <si>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</si>
  <si>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</si>
  <si>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</si>
  <si>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</si>
  <si>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</si>
  <si>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</si>
  <si>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</si>
  <si>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</si>
  <si>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</si>
  <si>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</si>
  <si>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</si>
  <si>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</si>
  <si>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</si>
  <si>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</si>
  <si>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</si>
  <si>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</si>
  <si>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</si>
  <si>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</si>
  <si>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</si>
  <si>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</si>
  <si>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</si>
  <si>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</si>
  <si>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</si>
  <si>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</si>
  <si>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</si>
  <si>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</si>
  <si>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</si>
  <si>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</si>
  <si>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</si>
  <si>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</si>
  <si>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</si>
  <si>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</si>
  <si>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</si>
  <si>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</si>
  <si>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</si>
  <si>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</si>
  <si>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</si>
  <si>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</si>
  <si>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</si>
  <si>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</si>
  <si>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</si>
  <si>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</si>
  <si>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</si>
  <si>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</si>
  <si>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</si>
  <si>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</si>
  <si>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</si>
  <si>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</si>
  <si>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</si>
  <si>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</si>
  <si>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</si>
  <si>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</si>
  <si>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</si>
  <si>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</si>
  <si>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</si>
  <si>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</si>
  <si>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</si>
  <si>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</si>
  <si>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</si>
  <si>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</si>
  <si>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</si>
  <si>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</si>
  <si>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</si>
  <si>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</si>
  <si>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</si>
  <si>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</si>
  <si>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</si>
  <si>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</si>
  <si>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</si>
  <si>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</si>
  <si>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</si>
  <si>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</si>
  <si>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</si>
  <si>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</si>
  <si>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</si>
  <si>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</si>
  <si>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</si>
  <si>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</si>
  <si>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</si>
  <si>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</si>
  <si>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</si>
  <si>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</si>
  <si>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</si>
  <si>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</si>
  <si>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</si>
  <si>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</si>
  <si>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</si>
  <si>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</si>
  <si>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</si>
  <si>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</si>
  <si>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</si>
  <si>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</si>
  <si>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</si>
  <si>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</si>
  <si>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</si>
  <si>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</si>
  <si>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</si>
  <si>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</si>
  <si>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</si>
  <si>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</si>
  <si>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</si>
  <si>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</si>
  <si>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</si>
  <si>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</si>
  <si>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</si>
  <si>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</si>
  <si>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</si>
  <si>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</si>
  <si>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</si>
  <si>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</si>
  <si>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</si>
  <si>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</si>
  <si>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</si>
  <si>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</si>
  <si>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</si>
  <si>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</si>
  <si>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</si>
  <si>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20230524 14:43:56</t>
  </si>
  <si>
    <t>14:43:56</t>
  </si>
  <si>
    <t>MPF-12369-20230524-14_37_47</t>
  </si>
  <si>
    <t>MPF-12370-20230524-14_43_58</t>
  </si>
  <si>
    <t>-</t>
  </si>
  <si>
    <t>0: Broadleaf</t>
  </si>
  <si>
    <t>14:42:46</t>
  </si>
  <si>
    <t>3/3</t>
  </si>
  <si>
    <t>20230524 14:44:56</t>
  </si>
  <si>
    <t>14:44:56</t>
  </si>
  <si>
    <t>MPF-12371-20230524-14_44_58</t>
  </si>
  <si>
    <t>20230524 14:45:56</t>
  </si>
  <si>
    <t>14:45:56</t>
  </si>
  <si>
    <t>MPF-12372-20230524-14_45_58</t>
  </si>
  <si>
    <t>20230524 14:46:56</t>
  </si>
  <si>
    <t>14:46:56</t>
  </si>
  <si>
    <t>MPF-12373-20230524-14_46_58</t>
  </si>
  <si>
    <t>20230524 14:47:56</t>
  </si>
  <si>
    <t>14:47:56</t>
  </si>
  <si>
    <t>MPF-12374-20230524-14_47_58</t>
  </si>
  <si>
    <t>20230524 14:48:56</t>
  </si>
  <si>
    <t>14:48:56</t>
  </si>
  <si>
    <t>MPF-12375-20230524-14_48_58</t>
  </si>
  <si>
    <t>20230524 14:49:56</t>
  </si>
  <si>
    <t>14:49:56</t>
  </si>
  <si>
    <t>MPF-12376-20230524-14_49_58</t>
  </si>
  <si>
    <t>20230524 14:50:56</t>
  </si>
  <si>
    <t>14:50:56</t>
  </si>
  <si>
    <t>MPF-12377-20230524-14_50_58</t>
  </si>
  <si>
    <t>20230524 14:51:56</t>
  </si>
  <si>
    <t>14:51:56</t>
  </si>
  <si>
    <t>MPF-12378-20230524-14_51_58</t>
  </si>
  <si>
    <t>20230524 14:52:56</t>
  </si>
  <si>
    <t>14:52:56</t>
  </si>
  <si>
    <t>MPF-12379-20230524-14_52_58</t>
  </si>
  <si>
    <t>20230524 14:53:56</t>
  </si>
  <si>
    <t>14:53:56</t>
  </si>
  <si>
    <t>MPF-12380-20230524-14_53_58</t>
  </si>
  <si>
    <t>20230524 14:54:56</t>
  </si>
  <si>
    <t>14:54:56</t>
  </si>
  <si>
    <t>MPF-12381-20230524-14_54_58</t>
  </si>
  <si>
    <t>20230524 14:55:56</t>
  </si>
  <si>
    <t>14:55:56</t>
  </si>
  <si>
    <t>MPF-12382-20230524-14_55_58</t>
  </si>
  <si>
    <t>20230524 14:56:56</t>
  </si>
  <si>
    <t>14:56:56</t>
  </si>
  <si>
    <t>MPF-12383-20230524-14_56_58</t>
  </si>
  <si>
    <t>20230524 14:57:56</t>
  </si>
  <si>
    <t>14:57:56</t>
  </si>
  <si>
    <t>MPF-12384-20230524-14_57_58</t>
  </si>
  <si>
    <t>20230524 14:58:56</t>
  </si>
  <si>
    <t>14:58:56</t>
  </si>
  <si>
    <t>MPF-12385-20230524-14_58_58</t>
  </si>
  <si>
    <t>20230524 14:59:57</t>
  </si>
  <si>
    <t>14:59:57</t>
  </si>
  <si>
    <t>MPF-12386-20230524-14_59_58</t>
  </si>
  <si>
    <t>20230524 15:00:57</t>
  </si>
  <si>
    <t>15:00:57</t>
  </si>
  <si>
    <t>MPF-12387-20230524-15_00_59</t>
  </si>
  <si>
    <t>20230524 15:01:57</t>
  </si>
  <si>
    <t>15:01:57</t>
  </si>
  <si>
    <t>MPF-12388-20230524-15_01_59</t>
  </si>
  <si>
    <t>20230524 15:03:57</t>
  </si>
  <si>
    <t>15:03:57</t>
  </si>
  <si>
    <t>MPF-12389-20230524-15_03_58</t>
  </si>
  <si>
    <t>2/3</t>
  </si>
  <si>
    <t>20230524 15:04:57</t>
  </si>
  <si>
    <t>15:04:57</t>
  </si>
  <si>
    <t>MPF-12390-20230524-15_04_58</t>
  </si>
  <si>
    <t>20230524 15:05:57</t>
  </si>
  <si>
    <t>15:05:57</t>
  </si>
  <si>
    <t>MPF-12391-20230524-15_05_58</t>
  </si>
  <si>
    <t>20230524 15:06:57</t>
  </si>
  <si>
    <t>15:06:57</t>
  </si>
  <si>
    <t>MPF-12392-20230524-15_06_58</t>
  </si>
  <si>
    <t>20230524 15:07:57</t>
  </si>
  <si>
    <t>15:07:57</t>
  </si>
  <si>
    <t>MPF-12393-20230524-15_07_58</t>
  </si>
  <si>
    <t>20230524 15:08:57</t>
  </si>
  <si>
    <t>15:08:57</t>
  </si>
  <si>
    <t>MPF-12394-20230524-15_08_58</t>
  </si>
  <si>
    <t>20230524 15:09:57</t>
  </si>
  <si>
    <t>15:09:57</t>
  </si>
  <si>
    <t>MPF-12395-20230524-15_09_58</t>
  </si>
  <si>
    <t>20230524 15:10:57</t>
  </si>
  <si>
    <t>15:10:57</t>
  </si>
  <si>
    <t>MPF-12396-20230524-15_10_58</t>
  </si>
  <si>
    <t>20230524 15:11:57</t>
  </si>
  <si>
    <t>15:11:57</t>
  </si>
  <si>
    <t>MPF-12397-20230524-15_11_58</t>
  </si>
  <si>
    <t>20230524 15:12:57</t>
  </si>
  <si>
    <t>15:12:57</t>
  </si>
  <si>
    <t>MPF-12398-20230524-15_12_58</t>
  </si>
  <si>
    <t>20230524 15:13:57</t>
  </si>
  <si>
    <t>15:13:57</t>
  </si>
  <si>
    <t>MPF-12399-20230524-15_13_58</t>
  </si>
  <si>
    <t>20230524 15:14:57</t>
  </si>
  <si>
    <t>15:14:57</t>
  </si>
  <si>
    <t>MPF-12400-20230524-15_14_58</t>
  </si>
  <si>
    <t>20230524 15:15:57</t>
  </si>
  <si>
    <t>15:15:57</t>
  </si>
  <si>
    <t>MPF-12401-20230524-15_15_58</t>
  </si>
  <si>
    <t>20230524 15:16:57</t>
  </si>
  <si>
    <t>15:16:57</t>
  </si>
  <si>
    <t>MPF-12402-20230524-15_16_58</t>
  </si>
  <si>
    <t>20230524 15:17:57</t>
  </si>
  <si>
    <t>15:17:57</t>
  </si>
  <si>
    <t>MPF-12403-20230524-15_17_59</t>
  </si>
  <si>
    <t>20230524 15:18:57</t>
  </si>
  <si>
    <t>15:18:57</t>
  </si>
  <si>
    <t>MPF-12404-20230524-15_18_59</t>
  </si>
  <si>
    <t>20230524 15:19:57</t>
  </si>
  <si>
    <t>15:19:57</t>
  </si>
  <si>
    <t>MPF-12405-20230524-15_19_59</t>
  </si>
  <si>
    <t>20230524 15:20:57</t>
  </si>
  <si>
    <t>15:20:57</t>
  </si>
  <si>
    <t>MPF-12406-20230524-15_20_59</t>
  </si>
  <si>
    <t>20230524 15:21:57</t>
  </si>
  <si>
    <t>15:21:57</t>
  </si>
  <si>
    <t>MPF-12407-20230524-15_21_59</t>
  </si>
  <si>
    <t>20230524 15:23:57</t>
  </si>
  <si>
    <t>15:23:57</t>
  </si>
  <si>
    <t>MPF-12408-20230524-15_23_58</t>
  </si>
  <si>
    <t>20230524 15:24:57</t>
  </si>
  <si>
    <t>15:24:57</t>
  </si>
  <si>
    <t>MPF-12409-20230524-15_24_58</t>
  </si>
  <si>
    <t>20230524 15:25:57</t>
  </si>
  <si>
    <t>15:25:57</t>
  </si>
  <si>
    <t>MPF-12410-20230524-15_25_58</t>
  </si>
  <si>
    <t>20230524 15:26:57</t>
  </si>
  <si>
    <t>15:26:57</t>
  </si>
  <si>
    <t>MPF-12411-20230524-15_26_58</t>
  </si>
  <si>
    <t>20230524 15:27:57</t>
  </si>
  <si>
    <t>15:27:57</t>
  </si>
  <si>
    <t>MPF-12412-20230524-15_27_58</t>
  </si>
  <si>
    <t>20230524 15:28:57</t>
  </si>
  <si>
    <t>15:28:57</t>
  </si>
  <si>
    <t>MPF-12413-20230524-15_28_58</t>
  </si>
  <si>
    <t>20230524 15:29:57</t>
  </si>
  <si>
    <t>15:29:57</t>
  </si>
  <si>
    <t>MPF-12414-20230524-15_29_58</t>
  </si>
  <si>
    <t>20230524 15:30:57</t>
  </si>
  <si>
    <t>15:30:57</t>
  </si>
  <si>
    <t>MPF-12415-20230524-15_30_58</t>
  </si>
  <si>
    <t>20230524 15:31:57</t>
  </si>
  <si>
    <t>15:31:57</t>
  </si>
  <si>
    <t>MPF-12416-20230524-15_31_58</t>
  </si>
  <si>
    <t>20230524 15:32:57</t>
  </si>
  <si>
    <t>15:32:57</t>
  </si>
  <si>
    <t>MPF-12417-20230524-15_32_59</t>
  </si>
  <si>
    <t>20230524 15:33:57</t>
  </si>
  <si>
    <t>15:33:57</t>
  </si>
  <si>
    <t>MPF-12418-20230524-15_33_59</t>
  </si>
  <si>
    <t>20230524 15:34:57</t>
  </si>
  <si>
    <t>15:34:57</t>
  </si>
  <si>
    <t>MPF-12419-20230524-15_34_59</t>
  </si>
  <si>
    <t>20230524 15:35:57</t>
  </si>
  <si>
    <t>15:35:57</t>
  </si>
  <si>
    <t>MPF-12420-20230524-15_35_59</t>
  </si>
  <si>
    <t>20230524 15:36:57</t>
  </si>
  <si>
    <t>15:36:57</t>
  </si>
  <si>
    <t>MPF-12421-20230524-15_36_59</t>
  </si>
  <si>
    <t>20230524 15:37:57</t>
  </si>
  <si>
    <t>15:37:57</t>
  </si>
  <si>
    <t>MPF-12422-20230524-15_37_59</t>
  </si>
  <si>
    <t>20230524 15:38:57</t>
  </si>
  <si>
    <t>15:38:57</t>
  </si>
  <si>
    <t>MPF-12423-20230524-15_38_59</t>
  </si>
  <si>
    <t>20230524 15:39:57</t>
  </si>
  <si>
    <t>15:39:57</t>
  </si>
  <si>
    <t>MPF-12424-20230524-15_39_59</t>
  </si>
  <si>
    <t>20230524 15:40:57</t>
  </si>
  <si>
    <t>15:40:57</t>
  </si>
  <si>
    <t>MPF-12425-20230524-15_40_59</t>
  </si>
  <si>
    <t>20230524 15:41:57</t>
  </si>
  <si>
    <t>15:41:57</t>
  </si>
  <si>
    <t>MPF-12426-20230524-15_41_59</t>
  </si>
  <si>
    <t>20230524 15:43:57</t>
  </si>
  <si>
    <t>15:43:57</t>
  </si>
  <si>
    <t>MPF-12427-20230524-15_43_59</t>
  </si>
  <si>
    <t>20230524 15:44:57</t>
  </si>
  <si>
    <t>15:44:57</t>
  </si>
  <si>
    <t>MPF-12428-20230524-15_44_59</t>
  </si>
  <si>
    <t>20230524 15:45:57</t>
  </si>
  <si>
    <t>15:45:57</t>
  </si>
  <si>
    <t>MPF-12429-20230524-15_45_59</t>
  </si>
  <si>
    <t>20230524 15:46:57</t>
  </si>
  <si>
    <t>15:46:57</t>
  </si>
  <si>
    <t>MPF-12430-20230524-15_46_59</t>
  </si>
  <si>
    <t>20230524 15:47:57</t>
  </si>
  <si>
    <t>15:47:57</t>
  </si>
  <si>
    <t>MPF-12431-20230524-15_47_59</t>
  </si>
  <si>
    <t>20230524 15:48:57</t>
  </si>
  <si>
    <t>15:48:57</t>
  </si>
  <si>
    <t>MPF-12432-20230524-15_48_59</t>
  </si>
  <si>
    <t>20230524 15:49:57</t>
  </si>
  <si>
    <t>15:49:57</t>
  </si>
  <si>
    <t>MPF-12433-20230524-15_49_59</t>
  </si>
  <si>
    <t>20230524 15:50:57</t>
  </si>
  <si>
    <t>15:50:57</t>
  </si>
  <si>
    <t>MPF-12434-20230524-15_50_59</t>
  </si>
  <si>
    <t>20230524 15:51:57</t>
  </si>
  <si>
    <t>15:51:57</t>
  </si>
  <si>
    <t>MPF-12435-20230524-15_51_59</t>
  </si>
  <si>
    <t>20230524 15:52:57</t>
  </si>
  <si>
    <t>15:52:57</t>
  </si>
  <si>
    <t>MPF-12436-20230524-15_52_59</t>
  </si>
  <si>
    <t>20230524 15:53:57</t>
  </si>
  <si>
    <t>15:53:57</t>
  </si>
  <si>
    <t>MPF-12437-20230524-15_53_59</t>
  </si>
  <si>
    <t>20230524 15:54:57</t>
  </si>
  <si>
    <t>15:54:57</t>
  </si>
  <si>
    <t>MPF-12438-20230524-15_54_59</t>
  </si>
  <si>
    <t>20230524 15:55:57</t>
  </si>
  <si>
    <t>15:55:57</t>
  </si>
  <si>
    <t>MPF-12439-20230524-15_55_59</t>
  </si>
  <si>
    <t>20230524 15:56:57</t>
  </si>
  <si>
    <t>15:56:57</t>
  </si>
  <si>
    <t>MPF-12440-20230524-15_56_59</t>
  </si>
  <si>
    <t>20230524 15:57:57</t>
  </si>
  <si>
    <t>15:57:57</t>
  </si>
  <si>
    <t>MPF-12441-20230524-15_57_59</t>
  </si>
  <si>
    <t>20230524 15:58:57</t>
  </si>
  <si>
    <t>15:58:57</t>
  </si>
  <si>
    <t>MPF-12442-20230524-15_58_59</t>
  </si>
  <si>
    <t>20230524 15:59:57</t>
  </si>
  <si>
    <t>15:59:57</t>
  </si>
  <si>
    <t>MPF-12443-20230524-15_59_59</t>
  </si>
  <si>
    <t>20230524 16:00:57</t>
  </si>
  <si>
    <t>16:00:57</t>
  </si>
  <si>
    <t>MPF-12444-20230524-16_00_59</t>
  </si>
  <si>
    <t>20230524 16:01:57</t>
  </si>
  <si>
    <t>16:01:57</t>
  </si>
  <si>
    <t>MPF-12445-20230524-16_01_59</t>
  </si>
  <si>
    <t>20230524 16:02:57</t>
  </si>
  <si>
    <t>16:02:57</t>
  </si>
  <si>
    <t>MPF-12446-20230524-16_02_59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</si>
</sst>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BA67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1684932236.8</v>
      </c>
      <c r="C17">
        <v>0</v>
      </c>
      <c r="D17" t="s">
        <v>249</v>
      </c>
      <c r="E17" t="s">
        <v>250</v>
      </c>
      <c r="F17">
        <v>1684932228.8</v>
      </c>
      <c r="G17">
        <f t="shared" ref="G17:G48" si="0">BU17*AH17*(BS17-BT17)/(100*BM17*(1000-AH17*BS17))</f>
        <v>4.0200714997348751E-3</v>
      </c>
      <c r="H17">
        <f t="shared" ref="H17:H48" si="1">BU17*AH17*(BR17-BQ17*(1000-AH17*BT17)/(1000-AH17*BS17))/(100*BM17)</f>
        <v>9.9708129533118566</v>
      </c>
      <c r="I17">
        <f t="shared" ref="I17:I48" si="2">BQ17 - IF(AH17&gt;1, H17*BM17*100/(AJ17*CA17), 0)</f>
        <v>399.97154838709702</v>
      </c>
      <c r="J17">
        <f t="shared" ref="J17:J48" si="3">((P17-G17/2)*I17-H17)/(P17+G17/2)</f>
        <v>289.92429137390974</v>
      </c>
      <c r="K17">
        <f t="shared" ref="K17:K48" si="4">J17*(BV17+BW17)/1000</f>
        <v>27.742560083535697</v>
      </c>
      <c r="L17">
        <f t="shared" ref="L17:L48" si="5">(BQ17 - IF(AH17&gt;1, H17*BM17*100/(AJ17*CA17), 0))*(BV17+BW17)/1000</f>
        <v>38.272869997371984</v>
      </c>
      <c r="M17">
        <f t="shared" ref="M17:M48" si="6">2/((1/O17-1/N17)+SIGN(O17)*SQRT((1/O17-1/N17)*(1/O17-1/N17) + 4*BN17/((BN17+1)*(BN17+1))*(2*1/O17*1/N17-1/N17*1/N17)))</f>
        <v>0.1690718860685354</v>
      </c>
      <c r="N17">
        <f t="shared" ref="N17:N48" si="7">AE17+AD17*BM17+AC17*BM17*BM17</f>
        <v>3.3623690135129185</v>
      </c>
      <c r="O17">
        <f t="shared" ref="O17:O48" si="8">G17*(1000-(1000*0.61365*EXP(17.502*S17/(240.97+S17))/(BV17+BW17)+BS17)/2)/(1000*0.61365*EXP(17.502*S17/(240.97+S17))/(BV17+BW17)-BS17)</f>
        <v>0.16448693678930784</v>
      </c>
      <c r="P17">
        <f t="shared" ref="P17:P48" si="9">1/((BN17+1)/(M17/1.6)+1/(N17/1.37)) + BN17/((BN17+1)/(M17/1.6) + BN17/(N17/1.37))</f>
        <v>0.10320591864961515</v>
      </c>
      <c r="Q17">
        <f t="shared" ref="Q17:Q48" si="10">(BJ17*BL17)</f>
        <v>161.84769732103206</v>
      </c>
      <c r="R17">
        <f t="shared" ref="R17:R48" si="11">(BX17+(Q17+2*0.95*0.0000000567*(((BX17+$B$7)+273)^4-(BX17+273)^4)-44100*G17)/(1.84*29.3*N17+8*0.95*0.0000000567*(BX17+273)^3))</f>
        <v>27.686772946585219</v>
      </c>
      <c r="S17">
        <f t="shared" ref="S17:S48" si="12">($C$7*BY17+$D$7*BZ17+$E$7*R17)</f>
        <v>27.9172612903226</v>
      </c>
      <c r="T17">
        <f t="shared" ref="T17:T48" si="13">0.61365*EXP(17.502*S17/(240.97+S17))</f>
        <v>3.7765741831983317</v>
      </c>
      <c r="U17">
        <f t="shared" ref="U17:U48" si="14">(V17/W17*100)</f>
        <v>40.134109363061491</v>
      </c>
      <c r="V17">
        <f t="shared" ref="V17:V48" si="15">BS17*(BV17+BW17)/1000</f>
        <v>1.5024389320341855</v>
      </c>
      <c r="W17">
        <f t="shared" ref="W17:W48" si="16">0.61365*EXP(17.502*BX17/(240.97+BX17))</f>
        <v>3.7435462151229295</v>
      </c>
      <c r="X17">
        <f t="shared" ref="X17:X48" si="17">(T17-BS17*(BV17+BW17)/1000)</f>
        <v>2.2741352511641462</v>
      </c>
      <c r="Y17">
        <f t="shared" ref="Y17:Y48" si="18">(-G17*44100)</f>
        <v>-177.285153138308</v>
      </c>
      <c r="Z17">
        <f t="shared" ref="Z17:Z48" si="19">2*29.3*N17*0.92*(BX17-S17)</f>
        <v>-27.281441757604703</v>
      </c>
      <c r="AA17">
        <f t="shared" ref="AA17:AA48" si="20">2*0.95*0.0000000567*(((BX17+$B$7)+273)^4-(S17+273)^4)</f>
        <v>-1.7658289344917353</v>
      </c>
      <c r="AB17">
        <f t="shared" ref="AB17:AB48" si="21">Q17+AA17+Y17+Z17</f>
        <v>-44.484726509372386</v>
      </c>
      <c r="AC17">
        <v>-3.9624647171407401E-2</v>
      </c>
      <c r="AD17">
        <v>4.4482137759650903E-2</v>
      </c>
      <c r="AE17">
        <v>3.3510076100640198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50397.435953248947</v>
      </c>
      <c r="AK17" t="s">
        <v>251</v>
      </c>
      <c r="AL17">
        <v>2.3770384615384601</v>
      </c>
      <c r="AM17">
        <v>1.8188</v>
      </c>
      <c r="AN17">
        <f t="shared" ref="AN17:AN48" si="25">AM17-AL17</f>
        <v>-0.55823846153846013</v>
      </c>
      <c r="AO17">
        <f t="shared" ref="AO17:AO48" si="26">AN17/AM17</f>
        <v>-0.30692679873458334</v>
      </c>
      <c r="AP17">
        <v>-0.60039193663713297</v>
      </c>
      <c r="AQ17" t="s">
        <v>252</v>
      </c>
      <c r="AR17">
        <v>2.2996500000000002</v>
      </c>
      <c r="AS17">
        <v>1.7472000000000001</v>
      </c>
      <c r="AT17">
        <f t="shared" ref="AT17:AT48" si="27">1-AR17/AS17</f>
        <v>-0.31619162087912089</v>
      </c>
      <c r="AU17">
        <v>0.5</v>
      </c>
      <c r="AV17">
        <f t="shared" ref="AV17:AV48" si="28">BJ17</f>
        <v>841.20121517410018</v>
      </c>
      <c r="AW17">
        <f t="shared" ref="AW17:AW48" si="29">H17</f>
        <v>9.9708129533118566</v>
      </c>
      <c r="AX17">
        <f t="shared" ref="AX17:AX48" si="30">AT17*AU17*AV17</f>
        <v>-132.99038785569243</v>
      </c>
      <c r="AY17">
        <f t="shared" ref="AY17:AY48" si="31">BD17/AS17</f>
        <v>1</v>
      </c>
      <c r="AZ17">
        <f t="shared" ref="AZ17:AZ48" si="32">(AW17-AP17)/AV17</f>
        <v>1.2566796979437442E-2</v>
      </c>
      <c r="BA17">
        <f t="shared" ref="BA17:BA48" si="33">(AM17-AS17)/AS17</f>
        <v>4.0979853479853411E-2</v>
      </c>
      <c r="BB17" t="s">
        <v>253</v>
      </c>
      <c r="BC17">
        <v>0</v>
      </c>
      <c r="BD17">
        <f t="shared" ref="BD17:BD48" si="34">AS17-BC17</f>
        <v>1.7472000000000001</v>
      </c>
      <c r="BE17">
        <f t="shared" ref="BE17:BE48" si="35">(AS17-AR17)/(AS17-BC17)</f>
        <v>-0.31619162087912095</v>
      </c>
      <c r="BF17">
        <f t="shared" ref="BF17:BF48" si="36">(AM17-AS17)/(AM17-BC17)</f>
        <v>3.9366615350780669E-2</v>
      </c>
      <c r="BG17">
        <f t="shared" ref="BG17:BG48" si="37">(AS17-AR17)/(AS17-AL17)</f>
        <v>0.87712966694757122</v>
      </c>
      <c r="BH17">
        <f t="shared" ref="BH17:BH48" si="38">(AM17-AS17)/(AM17-AL17)</f>
        <v>-0.12826059996417313</v>
      </c>
      <c r="BI17">
        <f t="shared" ref="BI17:BI48" si="39">$B$11*CB17+$C$11*CC17+$F$11*CD17</f>
        <v>1000.00103225806</v>
      </c>
      <c r="BJ17">
        <f t="shared" ref="BJ17:BJ48" si="40">BI17*BK17</f>
        <v>841.20121517410018</v>
      </c>
      <c r="BK17">
        <f t="shared" ref="BK17:BK48" si="41">($B$11*$D$9+$C$11*$D$9+$F$11*((CQ17+CI17)/MAX(CQ17+CI17+CR17, 0.1)*$I$9+CR17/MAX(CQ17+CI17+CR17, 0.1)*$J$9))/($B$11+$C$11+$F$11)</f>
        <v>0.84120034683826206</v>
      </c>
      <c r="BL17">
        <f t="shared" ref="BL17:BL48" si="42">($B$11*$K$9+$C$11*$K$9+$F$11*((CQ17+CI17)/MAX(CQ17+CI17+CR17, 0.1)*$P$9+CR17/MAX(CQ17+CI17+CR17, 0.1)*$Q$9))/($B$11+$C$11+$F$11)</f>
        <v>0.19240069367652429</v>
      </c>
      <c r="BM17">
        <v>0.72959431972279254</v>
      </c>
      <c r="BN17">
        <v>0.5</v>
      </c>
      <c r="BO17" t="s">
        <v>254</v>
      </c>
      <c r="BP17">
        <v>1684932228.8</v>
      </c>
      <c r="BQ17">
        <v>399.97154838709702</v>
      </c>
      <c r="BR17">
        <v>401.66106451612899</v>
      </c>
      <c r="BS17">
        <v>15.7012741935484</v>
      </c>
      <c r="BT17">
        <v>15.1238935483871</v>
      </c>
      <c r="BU17">
        <v>500.01141935483901</v>
      </c>
      <c r="BV17">
        <v>95.488996774193595</v>
      </c>
      <c r="BW17">
        <v>0.19998448387096801</v>
      </c>
      <c r="BX17">
        <v>27.766761290322599</v>
      </c>
      <c r="BY17">
        <v>27.9172612903226</v>
      </c>
      <c r="BZ17">
        <v>999.9</v>
      </c>
      <c r="CA17">
        <v>10007.0967741935</v>
      </c>
      <c r="CB17">
        <v>0</v>
      </c>
      <c r="CC17">
        <v>48.269564516129002</v>
      </c>
      <c r="CD17">
        <v>1000.00103225806</v>
      </c>
      <c r="CE17">
        <v>0.95999125806451602</v>
      </c>
      <c r="CF17">
        <v>4.0008496774193499E-2</v>
      </c>
      <c r="CG17">
        <v>0</v>
      </c>
      <c r="CH17">
        <v>2.3169612903225798</v>
      </c>
      <c r="CI17">
        <v>0</v>
      </c>
      <c r="CJ17">
        <v>387.93641935483902</v>
      </c>
      <c r="CK17">
        <v>9334.3064516128998</v>
      </c>
      <c r="CL17">
        <v>37.723580645161299</v>
      </c>
      <c r="CM17">
        <v>40.735774193548401</v>
      </c>
      <c r="CN17">
        <v>38.875</v>
      </c>
      <c r="CO17">
        <v>39.5</v>
      </c>
      <c r="CP17">
        <v>37.878999999999998</v>
      </c>
      <c r="CQ17">
        <v>959.98967741935496</v>
      </c>
      <c r="CR17">
        <v>40.011612903225803</v>
      </c>
      <c r="CS17">
        <v>0</v>
      </c>
      <c r="CT17">
        <v>370.5</v>
      </c>
      <c r="CU17">
        <v>2.2996500000000002</v>
      </c>
      <c r="CV17">
        <v>0.44353846025879701</v>
      </c>
      <c r="CW17">
        <v>-1.98088888036859</v>
      </c>
      <c r="CX17">
        <v>387.95496153846199</v>
      </c>
      <c r="CY17">
        <v>15</v>
      </c>
      <c r="CZ17">
        <v>1684932166.3</v>
      </c>
      <c r="DA17" t="s">
        <v>255</v>
      </c>
      <c r="DB17">
        <v>4</v>
      </c>
      <c r="DC17">
        <v>-3.9009999999999998</v>
      </c>
      <c r="DD17">
        <v>0.35799999999999998</v>
      </c>
      <c r="DE17">
        <v>401</v>
      </c>
      <c r="DF17">
        <v>15</v>
      </c>
      <c r="DG17">
        <v>2.15</v>
      </c>
      <c r="DH17">
        <v>0.31</v>
      </c>
      <c r="DI17">
        <v>-1.6774428301886799</v>
      </c>
      <c r="DJ17">
        <v>-0.12755336236086201</v>
      </c>
      <c r="DK17">
        <v>9.2554098048519398E-2</v>
      </c>
      <c r="DL17">
        <v>1</v>
      </c>
      <c r="DM17">
        <v>2.3168181818181801</v>
      </c>
      <c r="DN17">
        <v>0.25486069960076502</v>
      </c>
      <c r="DO17">
        <v>0.19405231870991399</v>
      </c>
      <c r="DP17">
        <v>1</v>
      </c>
      <c r="DQ17">
        <v>0.57990241509434004</v>
      </c>
      <c r="DR17">
        <v>-2.51818577648786E-2</v>
      </c>
      <c r="DS17">
        <v>4.1102197041491496E-3</v>
      </c>
      <c r="DT17">
        <v>1</v>
      </c>
      <c r="DU17">
        <v>3</v>
      </c>
      <c r="DV17">
        <v>3</v>
      </c>
      <c r="DW17" t="s">
        <v>256</v>
      </c>
      <c r="DX17">
        <v>100</v>
      </c>
      <c r="DY17">
        <v>100</v>
      </c>
      <c r="DZ17">
        <v>-3.9009999999999998</v>
      </c>
      <c r="EA17">
        <v>0.35799999999999998</v>
      </c>
      <c r="EB17">
        <v>2</v>
      </c>
      <c r="EC17">
        <v>514.64599999999996</v>
      </c>
      <c r="ED17">
        <v>418.91699999999997</v>
      </c>
      <c r="EE17">
        <v>26.433499999999999</v>
      </c>
      <c r="EF17">
        <v>30.084599999999998</v>
      </c>
      <c r="EG17">
        <v>29.9999</v>
      </c>
      <c r="EH17">
        <v>30.214500000000001</v>
      </c>
      <c r="EI17">
        <v>30.239599999999999</v>
      </c>
      <c r="EJ17">
        <v>20.1309</v>
      </c>
      <c r="EK17">
        <v>30.837499999999999</v>
      </c>
      <c r="EL17">
        <v>0</v>
      </c>
      <c r="EM17">
        <v>26.452100000000002</v>
      </c>
      <c r="EN17">
        <v>401.71699999999998</v>
      </c>
      <c r="EO17">
        <v>15.1281</v>
      </c>
      <c r="EP17">
        <v>100.517</v>
      </c>
      <c r="EQ17">
        <v>90.372799999999998</v>
      </c>
    </row>
    <row r="18" spans="1:147" x14ac:dyDescent="0.3">
      <c r="A18">
        <v>2</v>
      </c>
      <c r="B18">
        <v>1684932296.9000001</v>
      </c>
      <c r="C18">
        <v>60.100000143051098</v>
      </c>
      <c r="D18" t="s">
        <v>257</v>
      </c>
      <c r="E18" t="s">
        <v>258</v>
      </c>
      <c r="F18">
        <v>1684932288.9000001</v>
      </c>
      <c r="G18">
        <f t="shared" si="0"/>
        <v>3.6749478189816416E-3</v>
      </c>
      <c r="H18">
        <f t="shared" si="1"/>
        <v>10.449280641112791</v>
      </c>
      <c r="I18">
        <f t="shared" si="2"/>
        <v>400.06022580645202</v>
      </c>
      <c r="J18">
        <f t="shared" si="3"/>
        <v>275.57638327733372</v>
      </c>
      <c r="K18">
        <f t="shared" si="4"/>
        <v>26.383344207149065</v>
      </c>
      <c r="L18">
        <f t="shared" si="5"/>
        <v>38.301274280166339</v>
      </c>
      <c r="M18">
        <f t="shared" si="6"/>
        <v>0.15351839977404366</v>
      </c>
      <c r="N18">
        <f t="shared" si="7"/>
        <v>3.3640264747418849</v>
      </c>
      <c r="O18">
        <f t="shared" si="8"/>
        <v>0.14972985241308515</v>
      </c>
      <c r="P18">
        <f t="shared" si="9"/>
        <v>9.3913756557333833E-2</v>
      </c>
      <c r="Q18">
        <f t="shared" si="10"/>
        <v>161.84726453637481</v>
      </c>
      <c r="R18">
        <f t="shared" si="11"/>
        <v>27.81602940684747</v>
      </c>
      <c r="S18">
        <f t="shared" si="12"/>
        <v>27.968929032258099</v>
      </c>
      <c r="T18">
        <f t="shared" si="13"/>
        <v>3.7879713986960359</v>
      </c>
      <c r="U18">
        <f t="shared" si="14"/>
        <v>40.033916665997261</v>
      </c>
      <c r="V18">
        <f t="shared" si="15"/>
        <v>1.5031045700278911</v>
      </c>
      <c r="W18">
        <f t="shared" si="16"/>
        <v>3.7545778559921676</v>
      </c>
      <c r="X18">
        <f t="shared" si="17"/>
        <v>2.2848668286681448</v>
      </c>
      <c r="Y18">
        <f t="shared" si="18"/>
        <v>-162.06519881709039</v>
      </c>
      <c r="Z18">
        <f t="shared" si="19"/>
        <v>-27.525394476674109</v>
      </c>
      <c r="AA18">
        <f t="shared" si="20"/>
        <v>-1.7816476686369327</v>
      </c>
      <c r="AB18">
        <f t="shared" si="21"/>
        <v>-29.524976426026626</v>
      </c>
      <c r="AC18">
        <v>-3.9649182525369003E-2</v>
      </c>
      <c r="AD18">
        <v>4.45096808438879E-2</v>
      </c>
      <c r="AE18">
        <v>3.3526580363772198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50419.993127678834</v>
      </c>
      <c r="AK18" t="s">
        <v>251</v>
      </c>
      <c r="AL18">
        <v>2.3770384615384601</v>
      </c>
      <c r="AM18">
        <v>1.8188</v>
      </c>
      <c r="AN18">
        <f t="shared" si="25"/>
        <v>-0.55823846153846013</v>
      </c>
      <c r="AO18">
        <f t="shared" si="26"/>
        <v>-0.30692679873458334</v>
      </c>
      <c r="AP18">
        <v>-0.60039193663713297</v>
      </c>
      <c r="AQ18" t="s">
        <v>259</v>
      </c>
      <c r="AR18">
        <v>2.3858961538461498</v>
      </c>
      <c r="AS18">
        <v>1.3755999999999999</v>
      </c>
      <c r="AT18">
        <f t="shared" si="27"/>
        <v>-0.73444035609635794</v>
      </c>
      <c r="AU18">
        <v>0.5</v>
      </c>
      <c r="AV18">
        <f t="shared" si="28"/>
        <v>841.20156874850511</v>
      </c>
      <c r="AW18">
        <f t="shared" si="29"/>
        <v>10.449280641112791</v>
      </c>
      <c r="AX18">
        <f t="shared" si="30"/>
        <v>-308.90618985023349</v>
      </c>
      <c r="AY18">
        <f t="shared" si="31"/>
        <v>1</v>
      </c>
      <c r="AZ18">
        <f t="shared" si="32"/>
        <v>1.3135582467100053E-2</v>
      </c>
      <c r="BA18">
        <f t="shared" si="33"/>
        <v>0.32218668217505092</v>
      </c>
      <c r="BB18" t="s">
        <v>253</v>
      </c>
      <c r="BC18">
        <v>0</v>
      </c>
      <c r="BD18">
        <f t="shared" si="34"/>
        <v>1.3755999999999999</v>
      </c>
      <c r="BE18">
        <f t="shared" si="35"/>
        <v>-0.73444035609635794</v>
      </c>
      <c r="BF18">
        <f t="shared" si="36"/>
        <v>0.24367714976907853</v>
      </c>
      <c r="BG18">
        <f t="shared" si="37"/>
        <v>1.0088449691597445</v>
      </c>
      <c r="BH18">
        <f t="shared" si="38"/>
        <v>-0.79392594838158703</v>
      </c>
      <c r="BI18">
        <f t="shared" si="39"/>
        <v>1000.00180645161</v>
      </c>
      <c r="BJ18">
        <f t="shared" si="40"/>
        <v>841.20156874850511</v>
      </c>
      <c r="BK18">
        <f t="shared" si="41"/>
        <v>0.84120004916132196</v>
      </c>
      <c r="BL18">
        <f t="shared" si="42"/>
        <v>0.19240009832264407</v>
      </c>
      <c r="BM18">
        <v>0.72959431972279254</v>
      </c>
      <c r="BN18">
        <v>0.5</v>
      </c>
      <c r="BO18" t="s">
        <v>254</v>
      </c>
      <c r="BP18">
        <v>1684932288.9000001</v>
      </c>
      <c r="BQ18">
        <v>400.06022580645202</v>
      </c>
      <c r="BR18">
        <v>401.799483870968</v>
      </c>
      <c r="BS18">
        <v>15.7000612903226</v>
      </c>
      <c r="BT18">
        <v>15.1722419354839</v>
      </c>
      <c r="BU18">
        <v>500.00548387096802</v>
      </c>
      <c r="BV18">
        <v>95.538883870967695</v>
      </c>
      <c r="BW18">
        <v>0.19988696774193501</v>
      </c>
      <c r="BX18">
        <v>27.8171580645161</v>
      </c>
      <c r="BY18">
        <v>27.968929032258099</v>
      </c>
      <c r="BZ18">
        <v>999.9</v>
      </c>
      <c r="CA18">
        <v>10008.064516128999</v>
      </c>
      <c r="CB18">
        <v>0</v>
      </c>
      <c r="CC18">
        <v>69.093612903225804</v>
      </c>
      <c r="CD18">
        <v>1000.00180645161</v>
      </c>
      <c r="CE18">
        <v>0.95999383870967703</v>
      </c>
      <c r="CF18">
        <v>4.0005864516129003E-2</v>
      </c>
      <c r="CG18">
        <v>0</v>
      </c>
      <c r="CH18">
        <v>2.3471193548387101</v>
      </c>
      <c r="CI18">
        <v>0</v>
      </c>
      <c r="CJ18">
        <v>389.59741935483902</v>
      </c>
      <c r="CK18">
        <v>9334.3232258064509</v>
      </c>
      <c r="CL18">
        <v>38.024000000000001</v>
      </c>
      <c r="CM18">
        <v>40.878999999999998</v>
      </c>
      <c r="CN18">
        <v>39.133000000000003</v>
      </c>
      <c r="CO18">
        <v>39.625</v>
      </c>
      <c r="CP18">
        <v>38.125</v>
      </c>
      <c r="CQ18">
        <v>959.99774193548399</v>
      </c>
      <c r="CR18">
        <v>40.001612903225798</v>
      </c>
      <c r="CS18">
        <v>0</v>
      </c>
      <c r="CT18">
        <v>59.200000047683702</v>
      </c>
      <c r="CU18">
        <v>2.3858961538461498</v>
      </c>
      <c r="CV18">
        <v>-0.520215377936741</v>
      </c>
      <c r="CW18">
        <v>5.52290597955687</v>
      </c>
      <c r="CX18">
        <v>389.63042307692302</v>
      </c>
      <c r="CY18">
        <v>15</v>
      </c>
      <c r="CZ18">
        <v>1684932166.3</v>
      </c>
      <c r="DA18" t="s">
        <v>255</v>
      </c>
      <c r="DB18">
        <v>4</v>
      </c>
      <c r="DC18">
        <v>-3.9009999999999998</v>
      </c>
      <c r="DD18">
        <v>0.35799999999999998</v>
      </c>
      <c r="DE18">
        <v>401</v>
      </c>
      <c r="DF18">
        <v>15</v>
      </c>
      <c r="DG18">
        <v>2.15</v>
      </c>
      <c r="DH18">
        <v>0.31</v>
      </c>
      <c r="DI18">
        <v>-1.7268021698113201</v>
      </c>
      <c r="DJ18">
        <v>0.10847338167121701</v>
      </c>
      <c r="DK18">
        <v>0.71182197030940197</v>
      </c>
      <c r="DL18">
        <v>1</v>
      </c>
      <c r="DM18">
        <v>2.35235681818182</v>
      </c>
      <c r="DN18">
        <v>-8.8646821551469704E-2</v>
      </c>
      <c r="DO18">
        <v>0.15848262508399</v>
      </c>
      <c r="DP18">
        <v>1</v>
      </c>
      <c r="DQ18">
        <v>0.52674086792452801</v>
      </c>
      <c r="DR18">
        <v>-1.14043458888409E-3</v>
      </c>
      <c r="DS18">
        <v>1.1122507725986599E-2</v>
      </c>
      <c r="DT18">
        <v>1</v>
      </c>
      <c r="DU18">
        <v>3</v>
      </c>
      <c r="DV18">
        <v>3</v>
      </c>
      <c r="DW18" t="s">
        <v>256</v>
      </c>
      <c r="DX18">
        <v>100</v>
      </c>
      <c r="DY18">
        <v>100</v>
      </c>
      <c r="DZ18">
        <v>-3.9009999999999998</v>
      </c>
      <c r="EA18">
        <v>0.35799999999999998</v>
      </c>
      <c r="EB18">
        <v>2</v>
      </c>
      <c r="EC18">
        <v>514.75199999999995</v>
      </c>
      <c r="ED18">
        <v>419.16500000000002</v>
      </c>
      <c r="EE18">
        <v>26.7149</v>
      </c>
      <c r="EF18">
        <v>30.0716</v>
      </c>
      <c r="EG18">
        <v>30.0002</v>
      </c>
      <c r="EH18">
        <v>30.2118</v>
      </c>
      <c r="EI18">
        <v>30.239599999999999</v>
      </c>
      <c r="EJ18">
        <v>20.116499999999998</v>
      </c>
      <c r="EK18">
        <v>30.276199999999999</v>
      </c>
      <c r="EL18">
        <v>0</v>
      </c>
      <c r="EM18">
        <v>26.721900000000002</v>
      </c>
      <c r="EN18">
        <v>401.50799999999998</v>
      </c>
      <c r="EO18">
        <v>15.2448</v>
      </c>
      <c r="EP18">
        <v>100.517</v>
      </c>
      <c r="EQ18">
        <v>90.377300000000005</v>
      </c>
    </row>
    <row r="19" spans="1:147" x14ac:dyDescent="0.3">
      <c r="A19">
        <v>3</v>
      </c>
      <c r="B19">
        <v>1684932356.9000001</v>
      </c>
      <c r="C19">
        <v>120.10000014305101</v>
      </c>
      <c r="D19" t="s">
        <v>260</v>
      </c>
      <c r="E19" t="s">
        <v>261</v>
      </c>
      <c r="F19">
        <v>1684932348.90323</v>
      </c>
      <c r="G19">
        <f t="shared" si="0"/>
        <v>3.4424727792001964E-3</v>
      </c>
      <c r="H19">
        <f t="shared" si="1"/>
        <v>10.399658587877546</v>
      </c>
      <c r="I19">
        <f t="shared" si="2"/>
        <v>400.00251612903202</v>
      </c>
      <c r="J19">
        <f t="shared" si="3"/>
        <v>268.12964695598225</v>
      </c>
      <c r="K19">
        <f t="shared" si="4"/>
        <v>25.656417935090577</v>
      </c>
      <c r="L19">
        <f t="shared" si="5"/>
        <v>38.274886217931098</v>
      </c>
      <c r="M19">
        <f t="shared" si="6"/>
        <v>0.14296334074237271</v>
      </c>
      <c r="N19">
        <f t="shared" si="7"/>
        <v>3.359282855432359</v>
      </c>
      <c r="O19">
        <f t="shared" si="8"/>
        <v>0.13966729386263535</v>
      </c>
      <c r="P19">
        <f t="shared" si="9"/>
        <v>8.7581866175109005E-2</v>
      </c>
      <c r="Q19">
        <f t="shared" si="10"/>
        <v>161.84533551174215</v>
      </c>
      <c r="R19">
        <f t="shared" si="11"/>
        <v>27.921826573449213</v>
      </c>
      <c r="S19">
        <f t="shared" si="12"/>
        <v>28.006574193548399</v>
      </c>
      <c r="T19">
        <f t="shared" si="13"/>
        <v>3.7962943060415397</v>
      </c>
      <c r="U19">
        <f t="shared" si="14"/>
        <v>39.912359673792757</v>
      </c>
      <c r="V19">
        <f t="shared" si="15"/>
        <v>1.5031521257456857</v>
      </c>
      <c r="W19">
        <f t="shared" si="16"/>
        <v>3.7661319401585898</v>
      </c>
      <c r="X19">
        <f t="shared" si="17"/>
        <v>2.2931421802958543</v>
      </c>
      <c r="Y19">
        <f t="shared" si="18"/>
        <v>-151.81304956272865</v>
      </c>
      <c r="Z19">
        <f t="shared" si="19"/>
        <v>-24.769996012736804</v>
      </c>
      <c r="AA19">
        <f t="shared" si="20"/>
        <v>-1.6062846218749469</v>
      </c>
      <c r="AB19">
        <f t="shared" si="21"/>
        <v>-16.343994685598254</v>
      </c>
      <c r="AC19">
        <v>-3.9578976015389997E-2</v>
      </c>
      <c r="AD19">
        <v>4.4430867886008397E-2</v>
      </c>
      <c r="AE19">
        <v>3.3479345470761999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50324.4318060109</v>
      </c>
      <c r="AK19" t="s">
        <v>251</v>
      </c>
      <c r="AL19">
        <v>2.3770384615384601</v>
      </c>
      <c r="AM19">
        <v>1.8188</v>
      </c>
      <c r="AN19">
        <f t="shared" si="25"/>
        <v>-0.55823846153846013</v>
      </c>
      <c r="AO19">
        <f t="shared" si="26"/>
        <v>-0.30692679873458334</v>
      </c>
      <c r="AP19">
        <v>-0.60039193663713297</v>
      </c>
      <c r="AQ19" t="s">
        <v>262</v>
      </c>
      <c r="AR19">
        <v>2.3723999999999998</v>
      </c>
      <c r="AS19">
        <v>1.6140000000000001</v>
      </c>
      <c r="AT19">
        <f t="shared" si="27"/>
        <v>-0.46988847583643101</v>
      </c>
      <c r="AU19">
        <v>0.5</v>
      </c>
      <c r="AV19">
        <f t="shared" si="28"/>
        <v>841.19187096774169</v>
      </c>
      <c r="AW19">
        <f t="shared" si="29"/>
        <v>10.399658587877546</v>
      </c>
      <c r="AX19">
        <f t="shared" si="30"/>
        <v>-197.63318306751395</v>
      </c>
      <c r="AY19">
        <f t="shared" si="31"/>
        <v>1</v>
      </c>
      <c r="AZ19">
        <f t="shared" si="32"/>
        <v>1.3076743730131115E-2</v>
      </c>
      <c r="BA19">
        <f t="shared" si="33"/>
        <v>0.12688971499380414</v>
      </c>
      <c r="BB19" t="s">
        <v>253</v>
      </c>
      <c r="BC19">
        <v>0</v>
      </c>
      <c r="BD19">
        <f t="shared" si="34"/>
        <v>1.6140000000000001</v>
      </c>
      <c r="BE19">
        <f t="shared" si="35"/>
        <v>-0.46988847583643106</v>
      </c>
      <c r="BF19">
        <f t="shared" si="36"/>
        <v>0.11260171541675823</v>
      </c>
      <c r="BG19">
        <f t="shared" si="37"/>
        <v>0.99392106456978846</v>
      </c>
      <c r="BH19">
        <f t="shared" si="38"/>
        <v>-0.36686830827741179</v>
      </c>
      <c r="BI19">
        <f t="shared" si="39"/>
        <v>999.99032258064506</v>
      </c>
      <c r="BJ19">
        <f t="shared" si="40"/>
        <v>841.19187096774169</v>
      </c>
      <c r="BK19">
        <f t="shared" si="41"/>
        <v>0.8412000116130155</v>
      </c>
      <c r="BL19">
        <f t="shared" si="42"/>
        <v>0.19240002322603122</v>
      </c>
      <c r="BM19">
        <v>0.72959431972279298</v>
      </c>
      <c r="BN19">
        <v>0.5</v>
      </c>
      <c r="BO19" t="s">
        <v>254</v>
      </c>
      <c r="BP19">
        <v>1684932348.90323</v>
      </c>
      <c r="BQ19">
        <v>400.00251612903202</v>
      </c>
      <c r="BR19">
        <v>401.72093548387102</v>
      </c>
      <c r="BS19">
        <v>15.709116129032299</v>
      </c>
      <c r="BT19">
        <v>15.2146903225806</v>
      </c>
      <c r="BU19">
        <v>500.00493548387101</v>
      </c>
      <c r="BV19">
        <v>95.486667741935506</v>
      </c>
      <c r="BW19">
        <v>0.19994590322580599</v>
      </c>
      <c r="BX19">
        <v>27.8698032258065</v>
      </c>
      <c r="BY19">
        <v>28.006574193548399</v>
      </c>
      <c r="BZ19">
        <v>999.9</v>
      </c>
      <c r="CA19">
        <v>9995.8064516128998</v>
      </c>
      <c r="CB19">
        <v>0</v>
      </c>
      <c r="CC19">
        <v>70.458006451612903</v>
      </c>
      <c r="CD19">
        <v>999.99032258064506</v>
      </c>
      <c r="CE19">
        <v>0.95999738709677396</v>
      </c>
      <c r="CF19">
        <v>4.0002245161290299E-2</v>
      </c>
      <c r="CG19">
        <v>0</v>
      </c>
      <c r="CH19">
        <v>2.36848709677419</v>
      </c>
      <c r="CI19">
        <v>0</v>
      </c>
      <c r="CJ19">
        <v>393.60483870967698</v>
      </c>
      <c r="CK19">
        <v>9334.2290322580593</v>
      </c>
      <c r="CL19">
        <v>38.286000000000001</v>
      </c>
      <c r="CM19">
        <v>41.04</v>
      </c>
      <c r="CN19">
        <v>39.370935483871001</v>
      </c>
      <c r="CO19">
        <v>39.762</v>
      </c>
      <c r="CP19">
        <v>38.360774193548401</v>
      </c>
      <c r="CQ19">
        <v>959.99032258064506</v>
      </c>
      <c r="CR19">
        <v>40</v>
      </c>
      <c r="CS19">
        <v>0</v>
      </c>
      <c r="CT19">
        <v>58.900000095367403</v>
      </c>
      <c r="CU19">
        <v>2.3723999999999998</v>
      </c>
      <c r="CV19">
        <v>0.96404102933757596</v>
      </c>
      <c r="CW19">
        <v>2.4998632404356802</v>
      </c>
      <c r="CX19">
        <v>393.62596153846198</v>
      </c>
      <c r="CY19">
        <v>15</v>
      </c>
      <c r="CZ19">
        <v>1684932166.3</v>
      </c>
      <c r="DA19" t="s">
        <v>255</v>
      </c>
      <c r="DB19">
        <v>4</v>
      </c>
      <c r="DC19">
        <v>-3.9009999999999998</v>
      </c>
      <c r="DD19">
        <v>0.35799999999999998</v>
      </c>
      <c r="DE19">
        <v>401</v>
      </c>
      <c r="DF19">
        <v>15</v>
      </c>
      <c r="DG19">
        <v>2.15</v>
      </c>
      <c r="DH19">
        <v>0.31</v>
      </c>
      <c r="DI19">
        <v>-1.7231773584905701</v>
      </c>
      <c r="DJ19">
        <v>1.2284419012011801E-2</v>
      </c>
      <c r="DK19">
        <v>7.91934934946701E-2</v>
      </c>
      <c r="DL19">
        <v>1</v>
      </c>
      <c r="DM19">
        <v>2.37080681818182</v>
      </c>
      <c r="DN19">
        <v>0.26547229596938998</v>
      </c>
      <c r="DO19">
        <v>0.22876291756644601</v>
      </c>
      <c r="DP19">
        <v>1</v>
      </c>
      <c r="DQ19">
        <v>0.49795558490566</v>
      </c>
      <c r="DR19">
        <v>-3.6660583626934001E-2</v>
      </c>
      <c r="DS19">
        <v>5.2733365093557503E-3</v>
      </c>
      <c r="DT19">
        <v>1</v>
      </c>
      <c r="DU19">
        <v>3</v>
      </c>
      <c r="DV19">
        <v>3</v>
      </c>
      <c r="DW19" t="s">
        <v>256</v>
      </c>
      <c r="DX19">
        <v>100</v>
      </c>
      <c r="DY19">
        <v>100</v>
      </c>
      <c r="DZ19">
        <v>-3.9009999999999998</v>
      </c>
      <c r="EA19">
        <v>0.35799999999999998</v>
      </c>
      <c r="EB19">
        <v>2</v>
      </c>
      <c r="EC19">
        <v>514.68899999999996</v>
      </c>
      <c r="ED19">
        <v>419.39499999999998</v>
      </c>
      <c r="EE19">
        <v>26.677099999999999</v>
      </c>
      <c r="EF19">
        <v>30.050799999999999</v>
      </c>
      <c r="EG19">
        <v>29.9999</v>
      </c>
      <c r="EH19">
        <v>30.2041</v>
      </c>
      <c r="EI19">
        <v>30.236999999999998</v>
      </c>
      <c r="EJ19">
        <v>20.1309</v>
      </c>
      <c r="EK19">
        <v>30.276199999999999</v>
      </c>
      <c r="EL19">
        <v>0</v>
      </c>
      <c r="EM19">
        <v>26.663399999999999</v>
      </c>
      <c r="EN19">
        <v>401.745</v>
      </c>
      <c r="EO19">
        <v>15.260400000000001</v>
      </c>
      <c r="EP19">
        <v>100.52</v>
      </c>
      <c r="EQ19">
        <v>90.382300000000001</v>
      </c>
    </row>
    <row r="20" spans="1:147" x14ac:dyDescent="0.3">
      <c r="A20">
        <v>4</v>
      </c>
      <c r="B20">
        <v>1684932416.9000001</v>
      </c>
      <c r="C20">
        <v>180.10000014305101</v>
      </c>
      <c r="D20" t="s">
        <v>263</v>
      </c>
      <c r="E20" t="s">
        <v>264</v>
      </c>
      <c r="F20">
        <v>1684932408.9000001</v>
      </c>
      <c r="G20">
        <f t="shared" si="0"/>
        <v>3.1548247234114181E-3</v>
      </c>
      <c r="H20">
        <f t="shared" si="1"/>
        <v>10.502657989845462</v>
      </c>
      <c r="I20">
        <f t="shared" si="2"/>
        <v>399.99516129032298</v>
      </c>
      <c r="J20">
        <f t="shared" si="3"/>
        <v>256.39794504203525</v>
      </c>
      <c r="K20">
        <f t="shared" si="4"/>
        <v>24.534499106966674</v>
      </c>
      <c r="L20">
        <f t="shared" si="5"/>
        <v>38.275193375124417</v>
      </c>
      <c r="M20">
        <f t="shared" si="6"/>
        <v>0.13093922018196372</v>
      </c>
      <c r="N20">
        <f t="shared" si="7"/>
        <v>3.3611230516926383</v>
      </c>
      <c r="O20">
        <f t="shared" si="8"/>
        <v>0.12816998782839756</v>
      </c>
      <c r="P20">
        <f t="shared" si="9"/>
        <v>8.0350168975160133E-2</v>
      </c>
      <c r="Q20">
        <f t="shared" si="10"/>
        <v>161.84973668079573</v>
      </c>
      <c r="R20">
        <f t="shared" si="11"/>
        <v>27.991120859892213</v>
      </c>
      <c r="S20">
        <f t="shared" si="12"/>
        <v>28.0018225806452</v>
      </c>
      <c r="T20">
        <f t="shared" si="13"/>
        <v>3.7952429006665516</v>
      </c>
      <c r="U20">
        <f t="shared" si="14"/>
        <v>39.957045995448823</v>
      </c>
      <c r="V20">
        <f t="shared" si="15"/>
        <v>1.5051469729718243</v>
      </c>
      <c r="W20">
        <f t="shared" si="16"/>
        <v>3.7669125318805183</v>
      </c>
      <c r="X20">
        <f t="shared" si="17"/>
        <v>2.2900959276947273</v>
      </c>
      <c r="Y20">
        <f t="shared" si="18"/>
        <v>-139.12777030244354</v>
      </c>
      <c r="Z20">
        <f t="shared" si="19"/>
        <v>-23.278979957972457</v>
      </c>
      <c r="AA20">
        <f t="shared" si="20"/>
        <v>-1.508759688977098</v>
      </c>
      <c r="AB20">
        <f t="shared" si="21"/>
        <v>-2.065773268597372</v>
      </c>
      <c r="AC20">
        <v>-3.9606206484536097E-2</v>
      </c>
      <c r="AD20">
        <v>4.4461436473145002E-2</v>
      </c>
      <c r="AE20">
        <v>3.3497669356620099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50357.100213405181</v>
      </c>
      <c r="AK20" t="s">
        <v>251</v>
      </c>
      <c r="AL20">
        <v>2.3770384615384601</v>
      </c>
      <c r="AM20">
        <v>1.8188</v>
      </c>
      <c r="AN20">
        <f t="shared" si="25"/>
        <v>-0.55823846153846013</v>
      </c>
      <c r="AO20">
        <f t="shared" si="26"/>
        <v>-0.30692679873458334</v>
      </c>
      <c r="AP20">
        <v>-0.60039193663713297</v>
      </c>
      <c r="AQ20" t="s">
        <v>265</v>
      </c>
      <c r="AR20">
        <v>2.3043692307692298</v>
      </c>
      <c r="AS20">
        <v>1.65188</v>
      </c>
      <c r="AT20">
        <f t="shared" si="27"/>
        <v>-0.39499796036590418</v>
      </c>
      <c r="AU20">
        <v>0.5</v>
      </c>
      <c r="AV20">
        <f t="shared" si="28"/>
        <v>841.21486792257735</v>
      </c>
      <c r="AW20">
        <f t="shared" si="29"/>
        <v>10.502657989845462</v>
      </c>
      <c r="AX20">
        <f t="shared" si="30"/>
        <v>-166.13907852944575</v>
      </c>
      <c r="AY20">
        <f t="shared" si="31"/>
        <v>1</v>
      </c>
      <c r="AZ20">
        <f t="shared" si="32"/>
        <v>1.3198827493268322E-2</v>
      </c>
      <c r="BA20">
        <f t="shared" si="33"/>
        <v>0.10104850231251662</v>
      </c>
      <c r="BB20" t="s">
        <v>253</v>
      </c>
      <c r="BC20">
        <v>0</v>
      </c>
      <c r="BD20">
        <f t="shared" si="34"/>
        <v>1.65188</v>
      </c>
      <c r="BE20">
        <f t="shared" si="35"/>
        <v>-0.39499796036590418</v>
      </c>
      <c r="BF20">
        <f t="shared" si="36"/>
        <v>9.1774796569166456E-2</v>
      </c>
      <c r="BG20">
        <f t="shared" si="37"/>
        <v>0.89978848124441813</v>
      </c>
      <c r="BH20">
        <f t="shared" si="38"/>
        <v>-0.29901200203938277</v>
      </c>
      <c r="BI20">
        <f t="shared" si="39"/>
        <v>1000.01767741935</v>
      </c>
      <c r="BJ20">
        <f t="shared" si="40"/>
        <v>841.21486792257735</v>
      </c>
      <c r="BK20">
        <f t="shared" si="41"/>
        <v>0.84119999767746123</v>
      </c>
      <c r="BL20">
        <f t="shared" si="42"/>
        <v>0.19239999535492261</v>
      </c>
      <c r="BM20">
        <v>0.72959431972279298</v>
      </c>
      <c r="BN20">
        <v>0.5</v>
      </c>
      <c r="BO20" t="s">
        <v>254</v>
      </c>
      <c r="BP20">
        <v>1684932408.9000001</v>
      </c>
      <c r="BQ20">
        <v>399.99516129032298</v>
      </c>
      <c r="BR20">
        <v>401.71180645161297</v>
      </c>
      <c r="BS20">
        <v>15.7295483870968</v>
      </c>
      <c r="BT20">
        <v>15.276448387096799</v>
      </c>
      <c r="BU20">
        <v>500.00812903225801</v>
      </c>
      <c r="BV20">
        <v>95.489190322580697</v>
      </c>
      <c r="BW20">
        <v>0.19995064516128999</v>
      </c>
      <c r="BX20">
        <v>27.873354838709702</v>
      </c>
      <c r="BY20">
        <v>28.0018225806452</v>
      </c>
      <c r="BZ20">
        <v>999.9</v>
      </c>
      <c r="CA20">
        <v>10002.419354838699</v>
      </c>
      <c r="CB20">
        <v>0</v>
      </c>
      <c r="CC20">
        <v>70.418658064516094</v>
      </c>
      <c r="CD20">
        <v>1000.01767741935</v>
      </c>
      <c r="CE20">
        <v>0.96000006451612896</v>
      </c>
      <c r="CF20">
        <v>3.9999612903225797E-2</v>
      </c>
      <c r="CG20">
        <v>0</v>
      </c>
      <c r="CH20">
        <v>2.3177225806451598</v>
      </c>
      <c r="CI20">
        <v>0</v>
      </c>
      <c r="CJ20">
        <v>396.63416129032299</v>
      </c>
      <c r="CK20">
        <v>9334.4874193548403</v>
      </c>
      <c r="CL20">
        <v>38.5</v>
      </c>
      <c r="CM20">
        <v>41.215451612903202</v>
      </c>
      <c r="CN20">
        <v>39.590451612903202</v>
      </c>
      <c r="CO20">
        <v>39.918999999999997</v>
      </c>
      <c r="CP20">
        <v>38.561999999999998</v>
      </c>
      <c r="CQ20">
        <v>960.01741935483903</v>
      </c>
      <c r="CR20">
        <v>40.000645161290301</v>
      </c>
      <c r="CS20">
        <v>0</v>
      </c>
      <c r="CT20">
        <v>59.400000095367403</v>
      </c>
      <c r="CU20">
        <v>2.3043692307692298</v>
      </c>
      <c r="CV20">
        <v>-0.60655727146170602</v>
      </c>
      <c r="CW20">
        <v>4.3349743796860301</v>
      </c>
      <c r="CX20">
        <v>396.71223076923098</v>
      </c>
      <c r="CY20">
        <v>15</v>
      </c>
      <c r="CZ20">
        <v>1684932166.3</v>
      </c>
      <c r="DA20" t="s">
        <v>255</v>
      </c>
      <c r="DB20">
        <v>4</v>
      </c>
      <c r="DC20">
        <v>-3.9009999999999998</v>
      </c>
      <c r="DD20">
        <v>0.35799999999999998</v>
      </c>
      <c r="DE20">
        <v>401</v>
      </c>
      <c r="DF20">
        <v>15</v>
      </c>
      <c r="DG20">
        <v>2.15</v>
      </c>
      <c r="DH20">
        <v>0.31</v>
      </c>
      <c r="DI20">
        <v>-1.70450471698113</v>
      </c>
      <c r="DJ20">
        <v>-0.10902273826801701</v>
      </c>
      <c r="DK20">
        <v>8.9558830808934203E-2</v>
      </c>
      <c r="DL20">
        <v>1</v>
      </c>
      <c r="DM20">
        <v>2.2931272727272698</v>
      </c>
      <c r="DN20">
        <v>-8.8126968846067397E-2</v>
      </c>
      <c r="DO20">
        <v>0.16979227062881599</v>
      </c>
      <c r="DP20">
        <v>1</v>
      </c>
      <c r="DQ20">
        <v>0.44938837735849102</v>
      </c>
      <c r="DR20">
        <v>3.6559448476053101E-2</v>
      </c>
      <c r="DS20">
        <v>5.4535003584383701E-3</v>
      </c>
      <c r="DT20">
        <v>1</v>
      </c>
      <c r="DU20">
        <v>3</v>
      </c>
      <c r="DV20">
        <v>3</v>
      </c>
      <c r="DW20" t="s">
        <v>256</v>
      </c>
      <c r="DX20">
        <v>100</v>
      </c>
      <c r="DY20">
        <v>100</v>
      </c>
      <c r="DZ20">
        <v>-3.9009999999999998</v>
      </c>
      <c r="EA20">
        <v>0.35799999999999998</v>
      </c>
      <c r="EB20">
        <v>2</v>
      </c>
      <c r="EC20">
        <v>514.37300000000005</v>
      </c>
      <c r="ED20">
        <v>419.71199999999999</v>
      </c>
      <c r="EE20">
        <v>26.574400000000001</v>
      </c>
      <c r="EF20">
        <v>30.03</v>
      </c>
      <c r="EG20">
        <v>30.000299999999999</v>
      </c>
      <c r="EH20">
        <v>30.196300000000001</v>
      </c>
      <c r="EI20">
        <v>30.229299999999999</v>
      </c>
      <c r="EJ20">
        <v>20.130099999999999</v>
      </c>
      <c r="EK20">
        <v>29.988900000000001</v>
      </c>
      <c r="EL20">
        <v>0</v>
      </c>
      <c r="EM20">
        <v>26.557200000000002</v>
      </c>
      <c r="EN20">
        <v>401.70800000000003</v>
      </c>
      <c r="EO20">
        <v>15.2888</v>
      </c>
      <c r="EP20">
        <v>100.521</v>
      </c>
      <c r="EQ20">
        <v>90.386099999999999</v>
      </c>
    </row>
    <row r="21" spans="1:147" x14ac:dyDescent="0.3">
      <c r="A21">
        <v>5</v>
      </c>
      <c r="B21">
        <v>1684932476.9000001</v>
      </c>
      <c r="C21">
        <v>240.10000014305101</v>
      </c>
      <c r="D21" t="s">
        <v>266</v>
      </c>
      <c r="E21" t="s">
        <v>267</v>
      </c>
      <c r="F21">
        <v>1684932468.9000001</v>
      </c>
      <c r="G21">
        <f t="shared" si="0"/>
        <v>2.943415404995067E-3</v>
      </c>
      <c r="H21">
        <f t="shared" si="1"/>
        <v>10.475326944688561</v>
      </c>
      <c r="I21">
        <f t="shared" si="2"/>
        <v>400.00680645161299</v>
      </c>
      <c r="J21">
        <f t="shared" si="3"/>
        <v>248.05266006176086</v>
      </c>
      <c r="K21">
        <f t="shared" si="4"/>
        <v>23.736140589392679</v>
      </c>
      <c r="L21">
        <f t="shared" si="5"/>
        <v>38.276621554009843</v>
      </c>
      <c r="M21">
        <f t="shared" si="6"/>
        <v>0.12242486637306872</v>
      </c>
      <c r="N21">
        <f t="shared" si="7"/>
        <v>3.3608442875241034</v>
      </c>
      <c r="O21">
        <f t="shared" si="8"/>
        <v>0.12000027517393691</v>
      </c>
      <c r="P21">
        <f t="shared" si="9"/>
        <v>7.5214012416024462E-2</v>
      </c>
      <c r="Q21">
        <f t="shared" si="10"/>
        <v>161.84493149036976</v>
      </c>
      <c r="R21">
        <f t="shared" si="11"/>
        <v>28.036323851555789</v>
      </c>
      <c r="S21">
        <f t="shared" si="12"/>
        <v>27.9994451612903</v>
      </c>
      <c r="T21">
        <f t="shared" si="13"/>
        <v>3.7947169364483502</v>
      </c>
      <c r="U21">
        <f t="shared" si="14"/>
        <v>40.16448300435237</v>
      </c>
      <c r="V21">
        <f t="shared" si="15"/>
        <v>1.5126867167826141</v>
      </c>
      <c r="W21">
        <f t="shared" si="16"/>
        <v>3.7662297722559854</v>
      </c>
      <c r="X21">
        <f t="shared" si="17"/>
        <v>2.282030219665736</v>
      </c>
      <c r="Y21">
        <f t="shared" si="18"/>
        <v>-129.80461936028246</v>
      </c>
      <c r="Z21">
        <f t="shared" si="19"/>
        <v>-23.409142486631875</v>
      </c>
      <c r="AA21">
        <f t="shared" si="20"/>
        <v>-1.5172801665585891</v>
      </c>
      <c r="AB21">
        <f t="shared" si="21"/>
        <v>7.1138894768968477</v>
      </c>
      <c r="AC21">
        <v>-3.9602081055719697E-2</v>
      </c>
      <c r="AD21">
        <v>4.4456805317891201E-2</v>
      </c>
      <c r="AE21">
        <v>3.3494893543598101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50352.607406619791</v>
      </c>
      <c r="AK21" t="s">
        <v>251</v>
      </c>
      <c r="AL21">
        <v>2.3770384615384601</v>
      </c>
      <c r="AM21">
        <v>1.8188</v>
      </c>
      <c r="AN21">
        <f t="shared" si="25"/>
        <v>-0.55823846153846013</v>
      </c>
      <c r="AO21">
        <f t="shared" si="26"/>
        <v>-0.30692679873458334</v>
      </c>
      <c r="AP21">
        <v>-0.60039193663713297</v>
      </c>
      <c r="AQ21" t="s">
        <v>268</v>
      </c>
      <c r="AR21">
        <v>2.3508615384615399</v>
      </c>
      <c r="AS21">
        <v>1.6808000000000001</v>
      </c>
      <c r="AT21">
        <f t="shared" si="27"/>
        <v>-0.39865631750448594</v>
      </c>
      <c r="AU21">
        <v>0.5</v>
      </c>
      <c r="AV21">
        <f t="shared" si="28"/>
        <v>841.18968305801468</v>
      </c>
      <c r="AW21">
        <f t="shared" si="29"/>
        <v>10.475326944688561</v>
      </c>
      <c r="AX21">
        <f t="shared" si="30"/>
        <v>-167.67279068533691</v>
      </c>
      <c r="AY21">
        <f t="shared" si="31"/>
        <v>1</v>
      </c>
      <c r="AZ21">
        <f t="shared" si="32"/>
        <v>1.3166731718655457E-2</v>
      </c>
      <c r="BA21">
        <f t="shared" si="33"/>
        <v>8.2103760114231261E-2</v>
      </c>
      <c r="BB21" t="s">
        <v>253</v>
      </c>
      <c r="BC21">
        <v>0</v>
      </c>
      <c r="BD21">
        <f t="shared" si="34"/>
        <v>1.6808000000000001</v>
      </c>
      <c r="BE21">
        <f t="shared" si="35"/>
        <v>-0.39865631750448582</v>
      </c>
      <c r="BF21">
        <f t="shared" si="36"/>
        <v>7.5874202771057789E-2</v>
      </c>
      <c r="BG21">
        <f t="shared" si="37"/>
        <v>0.96240235993415568</v>
      </c>
      <c r="BH21">
        <f t="shared" si="38"/>
        <v>-0.24720618428849034</v>
      </c>
      <c r="BI21">
        <f t="shared" si="39"/>
        <v>999.98770967741905</v>
      </c>
      <c r="BJ21">
        <f t="shared" si="40"/>
        <v>841.18968305801468</v>
      </c>
      <c r="BK21">
        <f t="shared" si="41"/>
        <v>0.84120002167763619</v>
      </c>
      <c r="BL21">
        <f t="shared" si="42"/>
        <v>0.19240004335527228</v>
      </c>
      <c r="BM21">
        <v>0.72959431972279298</v>
      </c>
      <c r="BN21">
        <v>0.5</v>
      </c>
      <c r="BO21" t="s">
        <v>254</v>
      </c>
      <c r="BP21">
        <v>1684932468.9000001</v>
      </c>
      <c r="BQ21">
        <v>400.00680645161299</v>
      </c>
      <c r="BR21">
        <v>401.70712903225802</v>
      </c>
      <c r="BS21">
        <v>15.808212903225799</v>
      </c>
      <c r="BT21">
        <v>15.3855096774194</v>
      </c>
      <c r="BU21">
        <v>500.00825806451599</v>
      </c>
      <c r="BV21">
        <v>95.490022580645203</v>
      </c>
      <c r="BW21">
        <v>0.19990303225806499</v>
      </c>
      <c r="BX21">
        <v>27.870248387096801</v>
      </c>
      <c r="BY21">
        <v>27.9994451612903</v>
      </c>
      <c r="BZ21">
        <v>999.9</v>
      </c>
      <c r="CA21">
        <v>10001.2903225806</v>
      </c>
      <c r="CB21">
        <v>0</v>
      </c>
      <c r="CC21">
        <v>70.405541935483896</v>
      </c>
      <c r="CD21">
        <v>999.98770967741905</v>
      </c>
      <c r="CE21">
        <v>0.96000148387096795</v>
      </c>
      <c r="CF21">
        <v>3.9998296774193497E-2</v>
      </c>
      <c r="CG21">
        <v>0</v>
      </c>
      <c r="CH21">
        <v>2.3634935483870998</v>
      </c>
      <c r="CI21">
        <v>0</v>
      </c>
      <c r="CJ21">
        <v>398.42399999999998</v>
      </c>
      <c r="CK21">
        <v>9334.2177419354794</v>
      </c>
      <c r="CL21">
        <v>38.701225806451603</v>
      </c>
      <c r="CM21">
        <v>41.375</v>
      </c>
      <c r="CN21">
        <v>39.804000000000002</v>
      </c>
      <c r="CO21">
        <v>40.058</v>
      </c>
      <c r="CP21">
        <v>38.737806451612897</v>
      </c>
      <c r="CQ21">
        <v>959.98967741935496</v>
      </c>
      <c r="CR21">
        <v>40.000322580645197</v>
      </c>
      <c r="CS21">
        <v>0</v>
      </c>
      <c r="CT21">
        <v>59.299999952316298</v>
      </c>
      <c r="CU21">
        <v>2.3508615384615399</v>
      </c>
      <c r="CV21">
        <v>9.9035892610898305E-2</v>
      </c>
      <c r="CW21">
        <v>3.07945301149624</v>
      </c>
      <c r="CX21">
        <v>398.43815384615402</v>
      </c>
      <c r="CY21">
        <v>15</v>
      </c>
      <c r="CZ21">
        <v>1684932166.3</v>
      </c>
      <c r="DA21" t="s">
        <v>255</v>
      </c>
      <c r="DB21">
        <v>4</v>
      </c>
      <c r="DC21">
        <v>-3.9009999999999998</v>
      </c>
      <c r="DD21">
        <v>0.35799999999999998</v>
      </c>
      <c r="DE21">
        <v>401</v>
      </c>
      <c r="DF21">
        <v>15</v>
      </c>
      <c r="DG21">
        <v>2.15</v>
      </c>
      <c r="DH21">
        <v>0.31</v>
      </c>
      <c r="DI21">
        <v>-1.69295867924528</v>
      </c>
      <c r="DJ21">
        <v>9.4883405902444401E-2</v>
      </c>
      <c r="DK21">
        <v>7.9746209800221193E-2</v>
      </c>
      <c r="DL21">
        <v>1</v>
      </c>
      <c r="DM21">
        <v>2.3437477272727301</v>
      </c>
      <c r="DN21">
        <v>9.7627301625392807E-2</v>
      </c>
      <c r="DO21">
        <v>0.18067384663661501</v>
      </c>
      <c r="DP21">
        <v>1</v>
      </c>
      <c r="DQ21">
        <v>0.420728188679245</v>
      </c>
      <c r="DR21">
        <v>2.0779709724238499E-2</v>
      </c>
      <c r="DS21">
        <v>3.9741840888347498E-3</v>
      </c>
      <c r="DT21">
        <v>1</v>
      </c>
      <c r="DU21">
        <v>3</v>
      </c>
      <c r="DV21">
        <v>3</v>
      </c>
      <c r="DW21" t="s">
        <v>256</v>
      </c>
      <c r="DX21">
        <v>100</v>
      </c>
      <c r="DY21">
        <v>100</v>
      </c>
      <c r="DZ21">
        <v>-3.9009999999999998</v>
      </c>
      <c r="EA21">
        <v>0.35799999999999998</v>
      </c>
      <c r="EB21">
        <v>2</v>
      </c>
      <c r="EC21">
        <v>514.52300000000002</v>
      </c>
      <c r="ED21">
        <v>419.762</v>
      </c>
      <c r="EE21">
        <v>26.46</v>
      </c>
      <c r="EF21">
        <v>30.0092</v>
      </c>
      <c r="EG21">
        <v>30.000599999999999</v>
      </c>
      <c r="EH21">
        <v>30.183399999999999</v>
      </c>
      <c r="EI21">
        <v>30.218900000000001</v>
      </c>
      <c r="EJ21">
        <v>20.129200000000001</v>
      </c>
      <c r="EK21">
        <v>29.4238</v>
      </c>
      <c r="EL21">
        <v>0</v>
      </c>
      <c r="EM21">
        <v>26.451000000000001</v>
      </c>
      <c r="EN21">
        <v>401.572</v>
      </c>
      <c r="EO21">
        <v>15.3558</v>
      </c>
      <c r="EP21">
        <v>100.52500000000001</v>
      </c>
      <c r="EQ21">
        <v>90.390299999999996</v>
      </c>
    </row>
    <row r="22" spans="1:147" x14ac:dyDescent="0.3">
      <c r="A22">
        <v>6</v>
      </c>
      <c r="B22">
        <v>1684932536.9000001</v>
      </c>
      <c r="C22">
        <v>300.10000014305098</v>
      </c>
      <c r="D22" t="s">
        <v>269</v>
      </c>
      <c r="E22" t="s">
        <v>270</v>
      </c>
      <c r="F22">
        <v>1684932528.9000001</v>
      </c>
      <c r="G22">
        <f t="shared" si="0"/>
        <v>2.9494829578732696E-3</v>
      </c>
      <c r="H22">
        <f t="shared" si="1"/>
        <v>10.49421537708249</v>
      </c>
      <c r="I22">
        <f t="shared" si="2"/>
        <v>400.00364516129002</v>
      </c>
      <c r="J22">
        <f t="shared" si="3"/>
        <v>248.06574068212984</v>
      </c>
      <c r="K22">
        <f t="shared" si="4"/>
        <v>23.736995823918537</v>
      </c>
      <c r="L22">
        <f t="shared" si="5"/>
        <v>38.275679780032306</v>
      </c>
      <c r="M22">
        <f t="shared" si="6"/>
        <v>0.12266523906904787</v>
      </c>
      <c r="N22">
        <f t="shared" si="7"/>
        <v>3.3614450442157229</v>
      </c>
      <c r="O22">
        <f t="shared" si="8"/>
        <v>0.12023164520065659</v>
      </c>
      <c r="P22">
        <f t="shared" si="9"/>
        <v>7.5359405678687916E-2</v>
      </c>
      <c r="Q22">
        <f t="shared" si="10"/>
        <v>161.84481042490208</v>
      </c>
      <c r="R22">
        <f t="shared" si="11"/>
        <v>28.02230343822232</v>
      </c>
      <c r="S22">
        <f t="shared" si="12"/>
        <v>27.989983870967698</v>
      </c>
      <c r="T22">
        <f t="shared" si="13"/>
        <v>3.7926244144821091</v>
      </c>
      <c r="U22">
        <f t="shared" si="14"/>
        <v>40.12994522247488</v>
      </c>
      <c r="V22">
        <f t="shared" si="15"/>
        <v>1.5102744919468034</v>
      </c>
      <c r="W22">
        <f t="shared" si="16"/>
        <v>3.7634601382435231</v>
      </c>
      <c r="X22">
        <f t="shared" si="17"/>
        <v>2.2823499225353059</v>
      </c>
      <c r="Y22">
        <f t="shared" si="18"/>
        <v>-130.0721984422112</v>
      </c>
      <c r="Z22">
        <f t="shared" si="19"/>
        <v>-23.983300038792784</v>
      </c>
      <c r="AA22">
        <f t="shared" si="20"/>
        <v>-1.5540458286997927</v>
      </c>
      <c r="AB22">
        <f t="shared" si="21"/>
        <v>6.2352661151982929</v>
      </c>
      <c r="AC22">
        <v>-3.9610971823271501E-2</v>
      </c>
      <c r="AD22">
        <v>4.4466785983342097E-2</v>
      </c>
      <c r="AE22">
        <v>3.35008756184016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50365.523375223085</v>
      </c>
      <c r="AK22" t="s">
        <v>251</v>
      </c>
      <c r="AL22">
        <v>2.3770384615384601</v>
      </c>
      <c r="AM22">
        <v>1.8188</v>
      </c>
      <c r="AN22">
        <f t="shared" si="25"/>
        <v>-0.55823846153846013</v>
      </c>
      <c r="AO22">
        <f t="shared" si="26"/>
        <v>-0.30692679873458334</v>
      </c>
      <c r="AP22">
        <v>-0.60039193663713297</v>
      </c>
      <c r="AQ22" t="s">
        <v>271</v>
      </c>
      <c r="AR22">
        <v>2.26733076923077</v>
      </c>
      <c r="AS22">
        <v>1.4652000000000001</v>
      </c>
      <c r="AT22">
        <f t="shared" si="27"/>
        <v>-0.54745479745479786</v>
      </c>
      <c r="AU22">
        <v>0.5</v>
      </c>
      <c r="AV22">
        <f t="shared" si="28"/>
        <v>841.18888796114481</v>
      </c>
      <c r="AW22">
        <f t="shared" si="29"/>
        <v>10.49421537708249</v>
      </c>
      <c r="AX22">
        <f t="shared" si="30"/>
        <v>-230.25644613999759</v>
      </c>
      <c r="AY22">
        <f t="shared" si="31"/>
        <v>1</v>
      </c>
      <c r="AZ22">
        <f t="shared" si="32"/>
        <v>1.3189198612229043E-2</v>
      </c>
      <c r="BA22">
        <f t="shared" si="33"/>
        <v>0.24133224133224127</v>
      </c>
      <c r="BB22" t="s">
        <v>253</v>
      </c>
      <c r="BC22">
        <v>0</v>
      </c>
      <c r="BD22">
        <f t="shared" si="34"/>
        <v>1.4652000000000001</v>
      </c>
      <c r="BE22">
        <f t="shared" si="35"/>
        <v>-0.54745479745479797</v>
      </c>
      <c r="BF22">
        <f t="shared" si="36"/>
        <v>0.19441389927424671</v>
      </c>
      <c r="BG22">
        <f t="shared" si="37"/>
        <v>0.87968516690709608</v>
      </c>
      <c r="BH22">
        <f t="shared" si="38"/>
        <v>-0.63342106351021898</v>
      </c>
      <c r="BI22">
        <f t="shared" si="39"/>
        <v>999.98674193548402</v>
      </c>
      <c r="BJ22">
        <f t="shared" si="40"/>
        <v>841.18888796114481</v>
      </c>
      <c r="BK22">
        <f t="shared" si="41"/>
        <v>0.84120004064555454</v>
      </c>
      <c r="BL22">
        <f t="shared" si="42"/>
        <v>0.19240008129110928</v>
      </c>
      <c r="BM22">
        <v>0.72959431972279298</v>
      </c>
      <c r="BN22">
        <v>0.5</v>
      </c>
      <c r="BO22" t="s">
        <v>254</v>
      </c>
      <c r="BP22">
        <v>1684932528.9000001</v>
      </c>
      <c r="BQ22">
        <v>400.00364516129002</v>
      </c>
      <c r="BR22">
        <v>401.70709677419399</v>
      </c>
      <c r="BS22">
        <v>15.7832677419355</v>
      </c>
      <c r="BT22">
        <v>15.359677419354799</v>
      </c>
      <c r="BU22">
        <v>500.00235483871</v>
      </c>
      <c r="BV22">
        <v>95.488361290322601</v>
      </c>
      <c r="BW22">
        <v>0.19996616129032299</v>
      </c>
      <c r="BX22">
        <v>27.857641935483901</v>
      </c>
      <c r="BY22">
        <v>27.989983870967698</v>
      </c>
      <c r="BZ22">
        <v>999.9</v>
      </c>
      <c r="CA22">
        <v>10003.7096774194</v>
      </c>
      <c r="CB22">
        <v>0</v>
      </c>
      <c r="CC22">
        <v>70.369299999999996</v>
      </c>
      <c r="CD22">
        <v>999.98674193548402</v>
      </c>
      <c r="CE22">
        <v>0.96000290322580695</v>
      </c>
      <c r="CF22">
        <v>3.9996980645161301E-2</v>
      </c>
      <c r="CG22">
        <v>0</v>
      </c>
      <c r="CH22">
        <v>2.2580838709677402</v>
      </c>
      <c r="CI22">
        <v>0</v>
      </c>
      <c r="CJ22">
        <v>398.623290322581</v>
      </c>
      <c r="CK22">
        <v>9334.2135483871007</v>
      </c>
      <c r="CL22">
        <v>38.883000000000003</v>
      </c>
      <c r="CM22">
        <v>41.518000000000001</v>
      </c>
      <c r="CN22">
        <v>39.971548387096803</v>
      </c>
      <c r="CO22">
        <v>40.186999999999998</v>
      </c>
      <c r="CP22">
        <v>38.884999999999998</v>
      </c>
      <c r="CQ22">
        <v>959.98935483871003</v>
      </c>
      <c r="CR22">
        <v>40.000967741935497</v>
      </c>
      <c r="CS22">
        <v>0</v>
      </c>
      <c r="CT22">
        <v>59.299999952316298</v>
      </c>
      <c r="CU22">
        <v>2.26733076923077</v>
      </c>
      <c r="CV22">
        <v>-0.16997606691571401</v>
      </c>
      <c r="CW22">
        <v>0.82772649803852005</v>
      </c>
      <c r="CX22">
        <v>398.68326923076899</v>
      </c>
      <c r="CY22">
        <v>15</v>
      </c>
      <c r="CZ22">
        <v>1684932166.3</v>
      </c>
      <c r="DA22" t="s">
        <v>255</v>
      </c>
      <c r="DB22">
        <v>4</v>
      </c>
      <c r="DC22">
        <v>-3.9009999999999998</v>
      </c>
      <c r="DD22">
        <v>0.35799999999999998</v>
      </c>
      <c r="DE22">
        <v>401</v>
      </c>
      <c r="DF22">
        <v>15</v>
      </c>
      <c r="DG22">
        <v>2.15</v>
      </c>
      <c r="DH22">
        <v>0.31</v>
      </c>
      <c r="DI22">
        <v>-1.7121879245283</v>
      </c>
      <c r="DJ22">
        <v>8.0815771649856594E-2</v>
      </c>
      <c r="DK22">
        <v>8.5008578132267199E-2</v>
      </c>
      <c r="DL22">
        <v>1</v>
      </c>
      <c r="DM22">
        <v>2.2813022727272698</v>
      </c>
      <c r="DN22">
        <v>-0.27136028119473099</v>
      </c>
      <c r="DO22">
        <v>0.17983978284805299</v>
      </c>
      <c r="DP22">
        <v>1</v>
      </c>
      <c r="DQ22">
        <v>0.42412181132075499</v>
      </c>
      <c r="DR22">
        <v>-9.3955684567008594E-3</v>
      </c>
      <c r="DS22">
        <v>2.57198265829862E-3</v>
      </c>
      <c r="DT22">
        <v>1</v>
      </c>
      <c r="DU22">
        <v>3</v>
      </c>
      <c r="DV22">
        <v>3</v>
      </c>
      <c r="DW22" t="s">
        <v>256</v>
      </c>
      <c r="DX22">
        <v>100</v>
      </c>
      <c r="DY22">
        <v>100</v>
      </c>
      <c r="DZ22">
        <v>-3.9009999999999998</v>
      </c>
      <c r="EA22">
        <v>0.35799999999999998</v>
      </c>
      <c r="EB22">
        <v>2</v>
      </c>
      <c r="EC22">
        <v>515.053</v>
      </c>
      <c r="ED22">
        <v>419.315</v>
      </c>
      <c r="EE22">
        <v>26.4268</v>
      </c>
      <c r="EF22">
        <v>29.991099999999999</v>
      </c>
      <c r="EG22">
        <v>30</v>
      </c>
      <c r="EH22">
        <v>30.170400000000001</v>
      </c>
      <c r="EI22">
        <v>30.208600000000001</v>
      </c>
      <c r="EJ22">
        <v>20.1281</v>
      </c>
      <c r="EK22">
        <v>29.698499999999999</v>
      </c>
      <c r="EL22">
        <v>0</v>
      </c>
      <c r="EM22">
        <v>26.4267</v>
      </c>
      <c r="EN22">
        <v>401.67700000000002</v>
      </c>
      <c r="EO22">
        <v>15.3155</v>
      </c>
      <c r="EP22">
        <v>100.52800000000001</v>
      </c>
      <c r="EQ22">
        <v>90.394199999999998</v>
      </c>
    </row>
    <row r="23" spans="1:147" x14ac:dyDescent="0.3">
      <c r="A23">
        <v>7</v>
      </c>
      <c r="B23">
        <v>1684932596.9000001</v>
      </c>
      <c r="C23">
        <v>360.10000014305098</v>
      </c>
      <c r="D23" t="s">
        <v>272</v>
      </c>
      <c r="E23" t="s">
        <v>273</v>
      </c>
      <c r="F23">
        <v>1684932588.9000001</v>
      </c>
      <c r="G23">
        <f t="shared" si="0"/>
        <v>2.9427966632106814E-3</v>
      </c>
      <c r="H23">
        <f t="shared" si="1"/>
        <v>10.500377307342784</v>
      </c>
      <c r="I23">
        <f t="shared" si="2"/>
        <v>400.009677419355</v>
      </c>
      <c r="J23">
        <f t="shared" si="3"/>
        <v>247.8289984066277</v>
      </c>
      <c r="K23">
        <f t="shared" si="4"/>
        <v>23.714192926641569</v>
      </c>
      <c r="L23">
        <f t="shared" si="5"/>
        <v>38.276015816688876</v>
      </c>
      <c r="M23">
        <f t="shared" si="6"/>
        <v>0.12250612123335049</v>
      </c>
      <c r="N23">
        <f t="shared" si="7"/>
        <v>3.361168494922103</v>
      </c>
      <c r="O23">
        <f t="shared" si="8"/>
        <v>0.12007857407213521</v>
      </c>
      <c r="P23">
        <f t="shared" si="9"/>
        <v>7.5263207710780738E-2</v>
      </c>
      <c r="Q23">
        <f t="shared" si="10"/>
        <v>161.85053870708262</v>
      </c>
      <c r="R23">
        <f t="shared" si="11"/>
        <v>28.024780470013308</v>
      </c>
      <c r="S23">
        <f t="shared" si="12"/>
        <v>27.977187096774198</v>
      </c>
      <c r="T23">
        <f t="shared" si="13"/>
        <v>3.7897957963529767</v>
      </c>
      <c r="U23">
        <f t="shared" si="14"/>
        <v>40.112290529017237</v>
      </c>
      <c r="V23">
        <f t="shared" si="15"/>
        <v>1.5096899232972913</v>
      </c>
      <c r="W23">
        <f t="shared" si="16"/>
        <v>3.763659226104731</v>
      </c>
      <c r="X23">
        <f t="shared" si="17"/>
        <v>2.2801058730556854</v>
      </c>
      <c r="Y23">
        <f t="shared" si="18"/>
        <v>-129.77733284759105</v>
      </c>
      <c r="Z23">
        <f t="shared" si="19"/>
        <v>-21.498202142271971</v>
      </c>
      <c r="AA23">
        <f t="shared" si="20"/>
        <v>-1.3930509799826489</v>
      </c>
      <c r="AB23">
        <f t="shared" si="21"/>
        <v>9.1819527372369336</v>
      </c>
      <c r="AC23">
        <v>-3.9606879011783197E-2</v>
      </c>
      <c r="AD23">
        <v>4.4462191443896501E-2</v>
      </c>
      <c r="AE23">
        <v>3.34981218606065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50360.367128148857</v>
      </c>
      <c r="AK23" t="s">
        <v>251</v>
      </c>
      <c r="AL23">
        <v>2.3770384615384601</v>
      </c>
      <c r="AM23">
        <v>1.8188</v>
      </c>
      <c r="AN23">
        <f t="shared" si="25"/>
        <v>-0.55823846153846013</v>
      </c>
      <c r="AO23">
        <f t="shared" si="26"/>
        <v>-0.30692679873458334</v>
      </c>
      <c r="AP23">
        <v>-0.60039193663713297</v>
      </c>
      <c r="AQ23" t="s">
        <v>274</v>
      </c>
      <c r="AR23">
        <v>2.3357038461538502</v>
      </c>
      <c r="AS23">
        <v>1.2687999999999999</v>
      </c>
      <c r="AT23">
        <f t="shared" si="27"/>
        <v>-0.84087629741003345</v>
      </c>
      <c r="AU23">
        <v>0.5</v>
      </c>
      <c r="AV23">
        <f t="shared" si="28"/>
        <v>841.22121294152021</v>
      </c>
      <c r="AW23">
        <f t="shared" si="29"/>
        <v>10.500377307342784</v>
      </c>
      <c r="AX23">
        <f t="shared" si="30"/>
        <v>-353.68148942052142</v>
      </c>
      <c r="AY23">
        <f t="shared" si="31"/>
        <v>1</v>
      </c>
      <c r="AZ23">
        <f t="shared" si="32"/>
        <v>1.3196016782747984E-2</v>
      </c>
      <c r="BA23">
        <f t="shared" si="33"/>
        <v>0.43348045397225732</v>
      </c>
      <c r="BB23" t="s">
        <v>253</v>
      </c>
      <c r="BC23">
        <v>0</v>
      </c>
      <c r="BD23">
        <f t="shared" si="34"/>
        <v>1.2687999999999999</v>
      </c>
      <c r="BE23">
        <f t="shared" si="35"/>
        <v>-0.84087629741003334</v>
      </c>
      <c r="BF23">
        <f t="shared" si="36"/>
        <v>0.3023971849571146</v>
      </c>
      <c r="BG23">
        <f t="shared" si="37"/>
        <v>0.96270241755801444</v>
      </c>
      <c r="BH23">
        <f t="shared" si="38"/>
        <v>-0.98524203883094053</v>
      </c>
      <c r="BI23">
        <f t="shared" si="39"/>
        <v>1000.0255161290301</v>
      </c>
      <c r="BJ23">
        <f t="shared" si="40"/>
        <v>841.22121294152021</v>
      </c>
      <c r="BK23">
        <f t="shared" si="41"/>
        <v>0.84119974878019033</v>
      </c>
      <c r="BL23">
        <f t="shared" si="42"/>
        <v>0.19239949756038083</v>
      </c>
      <c r="BM23">
        <v>0.72959431972279298</v>
      </c>
      <c r="BN23">
        <v>0.5</v>
      </c>
      <c r="BO23" t="s">
        <v>254</v>
      </c>
      <c r="BP23">
        <v>1684932588.9000001</v>
      </c>
      <c r="BQ23">
        <v>400.009677419355</v>
      </c>
      <c r="BR23">
        <v>401.71361290322602</v>
      </c>
      <c r="BS23">
        <v>15.777258064516101</v>
      </c>
      <c r="BT23">
        <v>15.3546322580645</v>
      </c>
      <c r="BU23">
        <v>500.01045161290301</v>
      </c>
      <c r="BV23">
        <v>95.487732258064497</v>
      </c>
      <c r="BW23">
        <v>0.19999225806451601</v>
      </c>
      <c r="BX23">
        <v>27.8585483870968</v>
      </c>
      <c r="BY23">
        <v>27.977187096774198</v>
      </c>
      <c r="BZ23">
        <v>999.9</v>
      </c>
      <c r="CA23">
        <v>10002.7419354839</v>
      </c>
      <c r="CB23">
        <v>0</v>
      </c>
      <c r="CC23">
        <v>70.369299999999996</v>
      </c>
      <c r="CD23">
        <v>1000.0255161290301</v>
      </c>
      <c r="CE23">
        <v>0.96000467741935502</v>
      </c>
      <c r="CF23">
        <v>3.9995335483870999E-2</v>
      </c>
      <c r="CG23">
        <v>0</v>
      </c>
      <c r="CH23">
        <v>2.3258870967741898</v>
      </c>
      <c r="CI23">
        <v>0</v>
      </c>
      <c r="CJ23">
        <v>398.55883870967801</v>
      </c>
      <c r="CK23">
        <v>9334.5809677419293</v>
      </c>
      <c r="CL23">
        <v>39.061999999999998</v>
      </c>
      <c r="CM23">
        <v>41.658999999999999</v>
      </c>
      <c r="CN23">
        <v>40.139000000000003</v>
      </c>
      <c r="CO23">
        <v>40.311999999999998</v>
      </c>
      <c r="CP23">
        <v>39.058</v>
      </c>
      <c r="CQ23">
        <v>960.03129032258096</v>
      </c>
      <c r="CR23">
        <v>39.992580645161297</v>
      </c>
      <c r="CS23">
        <v>0</v>
      </c>
      <c r="CT23">
        <v>59.200000047683702</v>
      </c>
      <c r="CU23">
        <v>2.3357038461538502</v>
      </c>
      <c r="CV23">
        <v>0.54729231269471301</v>
      </c>
      <c r="CW23">
        <v>0.94622223200281896</v>
      </c>
      <c r="CX23">
        <v>398.56211538461503</v>
      </c>
      <c r="CY23">
        <v>15</v>
      </c>
      <c r="CZ23">
        <v>1684932166.3</v>
      </c>
      <c r="DA23" t="s">
        <v>255</v>
      </c>
      <c r="DB23">
        <v>4</v>
      </c>
      <c r="DC23">
        <v>-3.9009999999999998</v>
      </c>
      <c r="DD23">
        <v>0.35799999999999998</v>
      </c>
      <c r="DE23">
        <v>401</v>
      </c>
      <c r="DF23">
        <v>15</v>
      </c>
      <c r="DG23">
        <v>2.15</v>
      </c>
      <c r="DH23">
        <v>0.31</v>
      </c>
      <c r="DI23">
        <v>-1.72017056603774</v>
      </c>
      <c r="DJ23">
        <v>0.14530972423805999</v>
      </c>
      <c r="DK23">
        <v>0.105454354704273</v>
      </c>
      <c r="DL23">
        <v>1</v>
      </c>
      <c r="DM23">
        <v>2.3256477272727301</v>
      </c>
      <c r="DN23">
        <v>1.0052161758280199E-2</v>
      </c>
      <c r="DO23">
        <v>0.21677762221879501</v>
      </c>
      <c r="DP23">
        <v>1</v>
      </c>
      <c r="DQ23">
        <v>0.42160790566037698</v>
      </c>
      <c r="DR23">
        <v>1.0265312046444699E-2</v>
      </c>
      <c r="DS23">
        <v>2.8529115301122098E-3</v>
      </c>
      <c r="DT23">
        <v>1</v>
      </c>
      <c r="DU23">
        <v>3</v>
      </c>
      <c r="DV23">
        <v>3</v>
      </c>
      <c r="DW23" t="s">
        <v>256</v>
      </c>
      <c r="DX23">
        <v>100</v>
      </c>
      <c r="DY23">
        <v>100</v>
      </c>
      <c r="DZ23">
        <v>-3.9009999999999998</v>
      </c>
      <c r="EA23">
        <v>0.35799999999999998</v>
      </c>
      <c r="EB23">
        <v>2</v>
      </c>
      <c r="EC23">
        <v>514.56799999999998</v>
      </c>
      <c r="ED23">
        <v>419.71899999999999</v>
      </c>
      <c r="EE23">
        <v>26.449100000000001</v>
      </c>
      <c r="EF23">
        <v>29.972999999999999</v>
      </c>
      <c r="EG23">
        <v>30</v>
      </c>
      <c r="EH23">
        <v>30.157499999999999</v>
      </c>
      <c r="EI23">
        <v>30.195699999999999</v>
      </c>
      <c r="EJ23">
        <v>20.1311</v>
      </c>
      <c r="EK23">
        <v>29.698499999999999</v>
      </c>
      <c r="EL23">
        <v>0</v>
      </c>
      <c r="EM23">
        <v>26.4544</v>
      </c>
      <c r="EN23">
        <v>401.84300000000002</v>
      </c>
      <c r="EO23">
        <v>15.309900000000001</v>
      </c>
      <c r="EP23">
        <v>100.52800000000001</v>
      </c>
      <c r="EQ23">
        <v>90.397199999999998</v>
      </c>
    </row>
    <row r="24" spans="1:147" x14ac:dyDescent="0.3">
      <c r="A24">
        <v>8</v>
      </c>
      <c r="B24">
        <v>1684932656.9000001</v>
      </c>
      <c r="C24">
        <v>420.10000014305098</v>
      </c>
      <c r="D24" t="s">
        <v>275</v>
      </c>
      <c r="E24" t="s">
        <v>276</v>
      </c>
      <c r="F24">
        <v>1684932648.9000001</v>
      </c>
      <c r="G24">
        <f t="shared" si="0"/>
        <v>2.9619954634976077E-3</v>
      </c>
      <c r="H24">
        <f t="shared" si="1"/>
        <v>10.676484709047077</v>
      </c>
      <c r="I24">
        <f t="shared" si="2"/>
        <v>399.995322580645</v>
      </c>
      <c r="J24">
        <f t="shared" si="3"/>
        <v>246.36285305183256</v>
      </c>
      <c r="K24">
        <f t="shared" si="4"/>
        <v>23.574450504986821</v>
      </c>
      <c r="L24">
        <f t="shared" si="5"/>
        <v>38.275534714723143</v>
      </c>
      <c r="M24">
        <f t="shared" si="6"/>
        <v>0.12327079271008941</v>
      </c>
      <c r="N24">
        <f t="shared" si="7"/>
        <v>3.3599375911534293</v>
      </c>
      <c r="O24">
        <f t="shared" si="8"/>
        <v>0.12081229254399088</v>
      </c>
      <c r="P24">
        <f t="shared" si="9"/>
        <v>7.5724485434208691E-2</v>
      </c>
      <c r="Q24">
        <f t="shared" si="10"/>
        <v>161.8478037960694</v>
      </c>
      <c r="R24">
        <f t="shared" si="11"/>
        <v>28.027187962021522</v>
      </c>
      <c r="S24">
        <f t="shared" si="12"/>
        <v>27.981235483871</v>
      </c>
      <c r="T24">
        <f t="shared" si="13"/>
        <v>3.79069045879509</v>
      </c>
      <c r="U24">
        <f t="shared" si="14"/>
        <v>40.094153883749328</v>
      </c>
      <c r="V24">
        <f t="shared" si="15"/>
        <v>1.5096022723665632</v>
      </c>
      <c r="W24">
        <f t="shared" si="16"/>
        <v>3.7651431097500332</v>
      </c>
      <c r="X24">
        <f t="shared" si="17"/>
        <v>2.2810881864285268</v>
      </c>
      <c r="Y24">
        <f t="shared" si="18"/>
        <v>-130.62399994024449</v>
      </c>
      <c r="Z24">
        <f t="shared" si="19"/>
        <v>-21.000079989154589</v>
      </c>
      <c r="AA24">
        <f t="shared" si="20"/>
        <v>-1.3613452387660858</v>
      </c>
      <c r="AB24">
        <f t="shared" si="21"/>
        <v>8.8623786279042314</v>
      </c>
      <c r="AC24">
        <v>-3.95886638287095E-2</v>
      </c>
      <c r="AD24">
        <v>4.4441743305158599E-2</v>
      </c>
      <c r="AE24">
        <v>3.3485865050525199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50337.071951607584</v>
      </c>
      <c r="AK24" t="s">
        <v>251</v>
      </c>
      <c r="AL24">
        <v>2.3770384615384601</v>
      </c>
      <c r="AM24">
        <v>1.8188</v>
      </c>
      <c r="AN24">
        <f t="shared" si="25"/>
        <v>-0.55823846153846013</v>
      </c>
      <c r="AO24">
        <f t="shared" si="26"/>
        <v>-0.30692679873458334</v>
      </c>
      <c r="AP24">
        <v>-0.60039193663713297</v>
      </c>
      <c r="AQ24" t="s">
        <v>277</v>
      </c>
      <c r="AR24">
        <v>2.3222807692307699</v>
      </c>
      <c r="AS24">
        <v>1.6124000000000001</v>
      </c>
      <c r="AT24">
        <f t="shared" si="27"/>
        <v>-0.44026343911608157</v>
      </c>
      <c r="AU24">
        <v>0.5</v>
      </c>
      <c r="AV24">
        <f t="shared" si="28"/>
        <v>841.20726224509235</v>
      </c>
      <c r="AW24">
        <f t="shared" si="29"/>
        <v>10.676484709047077</v>
      </c>
      <c r="AX24">
        <f t="shared" si="30"/>
        <v>-185.17640114272393</v>
      </c>
      <c r="AY24">
        <f t="shared" si="31"/>
        <v>1</v>
      </c>
      <c r="AZ24">
        <f t="shared" si="32"/>
        <v>1.3405586413492711E-2</v>
      </c>
      <c r="BA24">
        <f t="shared" si="33"/>
        <v>0.12800793847680469</v>
      </c>
      <c r="BB24" t="s">
        <v>253</v>
      </c>
      <c r="BC24">
        <v>0</v>
      </c>
      <c r="BD24">
        <f t="shared" si="34"/>
        <v>1.6124000000000001</v>
      </c>
      <c r="BE24">
        <f t="shared" si="35"/>
        <v>-0.44026343911608151</v>
      </c>
      <c r="BF24">
        <f t="shared" si="36"/>
        <v>0.11348141631845168</v>
      </c>
      <c r="BG24">
        <f t="shared" si="37"/>
        <v>0.92838747321509674</v>
      </c>
      <c r="BH24">
        <f t="shared" si="38"/>
        <v>-0.36973446693582912</v>
      </c>
      <c r="BI24">
        <f t="shared" si="39"/>
        <v>1000.00896774194</v>
      </c>
      <c r="BJ24">
        <f t="shared" si="40"/>
        <v>841.20726224509235</v>
      </c>
      <c r="BK24">
        <f t="shared" si="41"/>
        <v>0.84119971858309617</v>
      </c>
      <c r="BL24">
        <f t="shared" si="42"/>
        <v>0.19239943716619243</v>
      </c>
      <c r="BM24">
        <v>0.72959431972279298</v>
      </c>
      <c r="BN24">
        <v>0.5</v>
      </c>
      <c r="BO24" t="s">
        <v>254</v>
      </c>
      <c r="BP24">
        <v>1684932648.9000001</v>
      </c>
      <c r="BQ24">
        <v>399.995322580645</v>
      </c>
      <c r="BR24">
        <v>401.72609677419302</v>
      </c>
      <c r="BS24">
        <v>15.7759741935484</v>
      </c>
      <c r="BT24">
        <v>15.3505838709677</v>
      </c>
      <c r="BU24">
        <v>500.00251612903202</v>
      </c>
      <c r="BV24">
        <v>95.490009677419394</v>
      </c>
      <c r="BW24">
        <v>0.19994606451612901</v>
      </c>
      <c r="BX24">
        <v>27.8653032258064</v>
      </c>
      <c r="BY24">
        <v>27.981235483871</v>
      </c>
      <c r="BZ24">
        <v>999.9</v>
      </c>
      <c r="CA24">
        <v>9997.9032258064508</v>
      </c>
      <c r="CB24">
        <v>0</v>
      </c>
      <c r="CC24">
        <v>70.376203225806407</v>
      </c>
      <c r="CD24">
        <v>1000.00896774194</v>
      </c>
      <c r="CE24">
        <v>0.96000751612903201</v>
      </c>
      <c r="CF24">
        <v>3.9992703225806399E-2</v>
      </c>
      <c r="CG24">
        <v>0</v>
      </c>
      <c r="CH24">
        <v>2.3347741935483901</v>
      </c>
      <c r="CI24">
        <v>0</v>
      </c>
      <c r="CJ24">
        <v>398.72848387096798</v>
      </c>
      <c r="CK24">
        <v>9334.4235483870998</v>
      </c>
      <c r="CL24">
        <v>39.213419354838699</v>
      </c>
      <c r="CM24">
        <v>41.8</v>
      </c>
      <c r="CN24">
        <v>40.311999999999998</v>
      </c>
      <c r="CO24">
        <v>40.436999999999998</v>
      </c>
      <c r="CP24">
        <v>39.183</v>
      </c>
      <c r="CQ24">
        <v>960.01774193548397</v>
      </c>
      <c r="CR24">
        <v>39.990967741935499</v>
      </c>
      <c r="CS24">
        <v>0</v>
      </c>
      <c r="CT24">
        <v>59</v>
      </c>
      <c r="CU24">
        <v>2.3222807692307699</v>
      </c>
      <c r="CV24">
        <v>-0.360748701969209</v>
      </c>
      <c r="CW24">
        <v>4.2746324832502296</v>
      </c>
      <c r="CX24">
        <v>398.72203846153798</v>
      </c>
      <c r="CY24">
        <v>15</v>
      </c>
      <c r="CZ24">
        <v>1684932166.3</v>
      </c>
      <c r="DA24" t="s">
        <v>255</v>
      </c>
      <c r="DB24">
        <v>4</v>
      </c>
      <c r="DC24">
        <v>-3.9009999999999998</v>
      </c>
      <c r="DD24">
        <v>0.35799999999999998</v>
      </c>
      <c r="DE24">
        <v>401</v>
      </c>
      <c r="DF24">
        <v>15</v>
      </c>
      <c r="DG24">
        <v>2.15</v>
      </c>
      <c r="DH24">
        <v>0.31</v>
      </c>
      <c r="DI24">
        <v>-1.7351162264150899</v>
      </c>
      <c r="DJ24">
        <v>2.8863763909094901E-2</v>
      </c>
      <c r="DK24">
        <v>0.10320346615918199</v>
      </c>
      <c r="DL24">
        <v>1</v>
      </c>
      <c r="DM24">
        <v>2.33234772727273</v>
      </c>
      <c r="DN24">
        <v>-0.11872480278120499</v>
      </c>
      <c r="DO24">
        <v>0.17031779452305701</v>
      </c>
      <c r="DP24">
        <v>1</v>
      </c>
      <c r="DQ24">
        <v>0.42491307547169799</v>
      </c>
      <c r="DR24">
        <v>8.7602902757615495E-3</v>
      </c>
      <c r="DS24">
        <v>2.9097729396538401E-3</v>
      </c>
      <c r="DT24">
        <v>1</v>
      </c>
      <c r="DU24">
        <v>3</v>
      </c>
      <c r="DV24">
        <v>3</v>
      </c>
      <c r="DW24" t="s">
        <v>256</v>
      </c>
      <c r="DX24">
        <v>100</v>
      </c>
      <c r="DY24">
        <v>100</v>
      </c>
      <c r="DZ24">
        <v>-3.9009999999999998</v>
      </c>
      <c r="EA24">
        <v>0.35799999999999998</v>
      </c>
      <c r="EB24">
        <v>2</v>
      </c>
      <c r="EC24">
        <v>514.46400000000006</v>
      </c>
      <c r="ED24">
        <v>419.99900000000002</v>
      </c>
      <c r="EE24">
        <v>26.4481</v>
      </c>
      <c r="EF24">
        <v>29.9574</v>
      </c>
      <c r="EG24">
        <v>30.0001</v>
      </c>
      <c r="EH24">
        <v>30.144500000000001</v>
      </c>
      <c r="EI24">
        <v>30.1828</v>
      </c>
      <c r="EJ24">
        <v>20.129000000000001</v>
      </c>
      <c r="EK24">
        <v>29.698499999999999</v>
      </c>
      <c r="EL24">
        <v>0</v>
      </c>
      <c r="EM24">
        <v>26.457899999999999</v>
      </c>
      <c r="EN24">
        <v>401.72899999999998</v>
      </c>
      <c r="EO24">
        <v>15.3065</v>
      </c>
      <c r="EP24">
        <v>100.53</v>
      </c>
      <c r="EQ24">
        <v>90.401700000000005</v>
      </c>
    </row>
    <row r="25" spans="1:147" x14ac:dyDescent="0.3">
      <c r="A25">
        <v>9</v>
      </c>
      <c r="B25">
        <v>1684932716.9000001</v>
      </c>
      <c r="C25">
        <v>480.10000014305098</v>
      </c>
      <c r="D25" t="s">
        <v>278</v>
      </c>
      <c r="E25" t="s">
        <v>279</v>
      </c>
      <c r="F25">
        <v>1684932708.90645</v>
      </c>
      <c r="G25">
        <f t="shared" si="0"/>
        <v>3.0123447582321018E-3</v>
      </c>
      <c r="H25">
        <f t="shared" si="1"/>
        <v>10.745764578587673</v>
      </c>
      <c r="I25">
        <f t="shared" si="2"/>
        <v>399.99683870967698</v>
      </c>
      <c r="J25">
        <f t="shared" si="3"/>
        <v>247.80566281026944</v>
      </c>
      <c r="K25">
        <f t="shared" si="4"/>
        <v>23.712497958638586</v>
      </c>
      <c r="L25">
        <f t="shared" si="5"/>
        <v>38.27565566420153</v>
      </c>
      <c r="M25">
        <f t="shared" si="6"/>
        <v>0.12541273435877273</v>
      </c>
      <c r="N25">
        <f t="shared" si="7"/>
        <v>3.3616190773692174</v>
      </c>
      <c r="O25">
        <f t="shared" si="8"/>
        <v>0.12287024915380626</v>
      </c>
      <c r="P25">
        <f t="shared" si="9"/>
        <v>7.7018044865142035E-2</v>
      </c>
      <c r="Q25">
        <f t="shared" si="10"/>
        <v>161.84697117588473</v>
      </c>
      <c r="R25">
        <f t="shared" si="11"/>
        <v>28.02023603219034</v>
      </c>
      <c r="S25">
        <f t="shared" si="12"/>
        <v>27.981938709677401</v>
      </c>
      <c r="T25">
        <f t="shared" si="13"/>
        <v>3.7908458850775584</v>
      </c>
      <c r="U25">
        <f t="shared" si="14"/>
        <v>40.089743153681326</v>
      </c>
      <c r="V25">
        <f t="shared" si="15"/>
        <v>1.509844558259704</v>
      </c>
      <c r="W25">
        <f t="shared" si="16"/>
        <v>3.7661617149100124</v>
      </c>
      <c r="X25">
        <f t="shared" si="17"/>
        <v>2.2810013268178544</v>
      </c>
      <c r="Y25">
        <f t="shared" si="18"/>
        <v>-132.8444038380357</v>
      </c>
      <c r="Z25">
        <f t="shared" si="19"/>
        <v>-20.297940062302818</v>
      </c>
      <c r="AA25">
        <f t="shared" si="20"/>
        <v>-1.3152053314743437</v>
      </c>
      <c r="AB25">
        <f t="shared" si="21"/>
        <v>7.3894219440718665</v>
      </c>
      <c r="AC25">
        <v>-3.96135475101227E-2</v>
      </c>
      <c r="AD25">
        <v>4.4469677417475199E-2</v>
      </c>
      <c r="AE25">
        <v>3.35026085647812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50366.639959494554</v>
      </c>
      <c r="AK25" t="s">
        <v>251</v>
      </c>
      <c r="AL25">
        <v>2.3770384615384601</v>
      </c>
      <c r="AM25">
        <v>1.8188</v>
      </c>
      <c r="AN25">
        <f t="shared" si="25"/>
        <v>-0.55823846153846013</v>
      </c>
      <c r="AO25">
        <f t="shared" si="26"/>
        <v>-0.30692679873458334</v>
      </c>
      <c r="AP25">
        <v>-0.60039193663713297</v>
      </c>
      <c r="AQ25" t="s">
        <v>280</v>
      </c>
      <c r="AR25">
        <v>2.2652423076923101</v>
      </c>
      <c r="AS25">
        <v>1.3580000000000001</v>
      </c>
      <c r="AT25">
        <f t="shared" si="27"/>
        <v>-0.6680723915260014</v>
      </c>
      <c r="AU25">
        <v>0.5</v>
      </c>
      <c r="AV25">
        <f t="shared" si="28"/>
        <v>841.20314117422004</v>
      </c>
      <c r="AW25">
        <f t="shared" si="29"/>
        <v>10.745764578587673</v>
      </c>
      <c r="AX25">
        <f t="shared" si="30"/>
        <v>-280.99229714172287</v>
      </c>
      <c r="AY25">
        <f t="shared" si="31"/>
        <v>1</v>
      </c>
      <c r="AZ25">
        <f t="shared" si="32"/>
        <v>1.3488010160526641E-2</v>
      </c>
      <c r="BA25">
        <f t="shared" si="33"/>
        <v>0.33932253313696603</v>
      </c>
      <c r="BB25" t="s">
        <v>253</v>
      </c>
      <c r="BC25">
        <v>0</v>
      </c>
      <c r="BD25">
        <f t="shared" si="34"/>
        <v>1.3580000000000001</v>
      </c>
      <c r="BE25">
        <f t="shared" si="35"/>
        <v>-0.6680723915260014</v>
      </c>
      <c r="BF25">
        <f t="shared" si="36"/>
        <v>0.25335385968770613</v>
      </c>
      <c r="BG25">
        <f t="shared" si="37"/>
        <v>0.89029250802038473</v>
      </c>
      <c r="BH25">
        <f t="shared" si="38"/>
        <v>-0.82545369362417675</v>
      </c>
      <c r="BI25">
        <f t="shared" si="39"/>
        <v>1000.00409677419</v>
      </c>
      <c r="BJ25">
        <f t="shared" si="40"/>
        <v>841.20314117422004</v>
      </c>
      <c r="BK25">
        <f t="shared" si="41"/>
        <v>0.84119969496902103</v>
      </c>
      <c r="BL25">
        <f t="shared" si="42"/>
        <v>0.1923993899380422</v>
      </c>
      <c r="BM25">
        <v>0.72959431972279298</v>
      </c>
      <c r="BN25">
        <v>0.5</v>
      </c>
      <c r="BO25" t="s">
        <v>254</v>
      </c>
      <c r="BP25">
        <v>1684932708.90645</v>
      </c>
      <c r="BQ25">
        <v>399.99683870967698</v>
      </c>
      <c r="BR25">
        <v>401.74064516128999</v>
      </c>
      <c r="BS25">
        <v>15.778516129032299</v>
      </c>
      <c r="BT25">
        <v>15.3459</v>
      </c>
      <c r="BU25">
        <v>500.00719354838702</v>
      </c>
      <c r="BV25">
        <v>95.489951612903198</v>
      </c>
      <c r="BW25">
        <v>0.199943806451613</v>
      </c>
      <c r="BX25">
        <v>27.869938709677399</v>
      </c>
      <c r="BY25">
        <v>27.981938709677401</v>
      </c>
      <c r="BZ25">
        <v>999.9</v>
      </c>
      <c r="CA25">
        <v>10004.1935483871</v>
      </c>
      <c r="CB25">
        <v>0</v>
      </c>
      <c r="CC25">
        <v>70.369299999999996</v>
      </c>
      <c r="CD25">
        <v>1000.00409677419</v>
      </c>
      <c r="CE25">
        <v>0.96001000000000003</v>
      </c>
      <c r="CF25">
        <v>3.9990400000000002E-2</v>
      </c>
      <c r="CG25">
        <v>0</v>
      </c>
      <c r="CH25">
        <v>2.2665870967741899</v>
      </c>
      <c r="CI25">
        <v>0</v>
      </c>
      <c r="CJ25">
        <v>399.03838709677399</v>
      </c>
      <c r="CK25">
        <v>9334.3896774193508</v>
      </c>
      <c r="CL25">
        <v>39.370935483871001</v>
      </c>
      <c r="CM25">
        <v>41.914999999999999</v>
      </c>
      <c r="CN25">
        <v>40.441064516129003</v>
      </c>
      <c r="CO25">
        <v>40.543999999999997</v>
      </c>
      <c r="CP25">
        <v>39.311999999999998</v>
      </c>
      <c r="CQ25">
        <v>960.01419354838697</v>
      </c>
      <c r="CR25">
        <v>39.99</v>
      </c>
      <c r="CS25">
        <v>0</v>
      </c>
      <c r="CT25">
        <v>59.400000095367403</v>
      </c>
      <c r="CU25">
        <v>2.2652423076923101</v>
      </c>
      <c r="CV25">
        <v>0.189049568420223</v>
      </c>
      <c r="CW25">
        <v>1.0515555425843399</v>
      </c>
      <c r="CX25">
        <v>399.032923076923</v>
      </c>
      <c r="CY25">
        <v>15</v>
      </c>
      <c r="CZ25">
        <v>1684932166.3</v>
      </c>
      <c r="DA25" t="s">
        <v>255</v>
      </c>
      <c r="DB25">
        <v>4</v>
      </c>
      <c r="DC25">
        <v>-3.9009999999999998</v>
      </c>
      <c r="DD25">
        <v>0.35799999999999998</v>
      </c>
      <c r="DE25">
        <v>401</v>
      </c>
      <c r="DF25">
        <v>15</v>
      </c>
      <c r="DG25">
        <v>2.15</v>
      </c>
      <c r="DH25">
        <v>0.31</v>
      </c>
      <c r="DI25">
        <v>-1.73564641509434</v>
      </c>
      <c r="DJ25">
        <v>-0.179930191496357</v>
      </c>
      <c r="DK25">
        <v>9.8536673760725696E-2</v>
      </c>
      <c r="DL25">
        <v>1</v>
      </c>
      <c r="DM25">
        <v>2.2942136363636401</v>
      </c>
      <c r="DN25">
        <v>-7.3787176300548096E-2</v>
      </c>
      <c r="DO25">
        <v>0.180137883541405</v>
      </c>
      <c r="DP25">
        <v>1</v>
      </c>
      <c r="DQ25">
        <v>0.43264575471698102</v>
      </c>
      <c r="DR25">
        <v>1.8465013358790201E-3</v>
      </c>
      <c r="DS25">
        <v>2.1998211154173899E-3</v>
      </c>
      <c r="DT25">
        <v>1</v>
      </c>
      <c r="DU25">
        <v>3</v>
      </c>
      <c r="DV25">
        <v>3</v>
      </c>
      <c r="DW25" t="s">
        <v>256</v>
      </c>
      <c r="DX25">
        <v>100</v>
      </c>
      <c r="DY25">
        <v>100</v>
      </c>
      <c r="DZ25">
        <v>-3.9009999999999998</v>
      </c>
      <c r="EA25">
        <v>0.35799999999999998</v>
      </c>
      <c r="EB25">
        <v>2</v>
      </c>
      <c r="EC25">
        <v>514.48699999999997</v>
      </c>
      <c r="ED25">
        <v>419.90600000000001</v>
      </c>
      <c r="EE25">
        <v>26.460100000000001</v>
      </c>
      <c r="EF25">
        <v>29.9419</v>
      </c>
      <c r="EG25">
        <v>30.0001</v>
      </c>
      <c r="EH25">
        <v>30.131599999999999</v>
      </c>
      <c r="EI25">
        <v>30.169899999999998</v>
      </c>
      <c r="EJ25">
        <v>20.128599999999999</v>
      </c>
      <c r="EK25">
        <v>29.698499999999999</v>
      </c>
      <c r="EL25">
        <v>0</v>
      </c>
      <c r="EM25">
        <v>26.470099999999999</v>
      </c>
      <c r="EN25">
        <v>401.721</v>
      </c>
      <c r="EO25">
        <v>15.302899999999999</v>
      </c>
      <c r="EP25">
        <v>100.535</v>
      </c>
      <c r="EQ25">
        <v>90.405299999999997</v>
      </c>
    </row>
    <row r="26" spans="1:147" x14ac:dyDescent="0.3">
      <c r="A26">
        <v>10</v>
      </c>
      <c r="B26">
        <v>1684932776.9000001</v>
      </c>
      <c r="C26">
        <v>540.10000014305103</v>
      </c>
      <c r="D26" t="s">
        <v>281</v>
      </c>
      <c r="E26" t="s">
        <v>282</v>
      </c>
      <c r="F26">
        <v>1684932768.9000001</v>
      </c>
      <c r="G26">
        <f t="shared" si="0"/>
        <v>3.071704137808641E-3</v>
      </c>
      <c r="H26">
        <f t="shared" si="1"/>
        <v>10.812987045655611</v>
      </c>
      <c r="I26">
        <f t="shared" si="2"/>
        <v>399.99661290322598</v>
      </c>
      <c r="J26">
        <f t="shared" si="3"/>
        <v>249.59848391105098</v>
      </c>
      <c r="K26">
        <f t="shared" si="4"/>
        <v>23.884371438768483</v>
      </c>
      <c r="L26">
        <f t="shared" si="5"/>
        <v>38.276144658933781</v>
      </c>
      <c r="M26">
        <f t="shared" si="6"/>
        <v>0.12792079347751639</v>
      </c>
      <c r="N26">
        <f t="shared" si="7"/>
        <v>3.3577239775558843</v>
      </c>
      <c r="O26">
        <f t="shared" si="8"/>
        <v>0.12527375635334023</v>
      </c>
      <c r="P26">
        <f t="shared" si="9"/>
        <v>7.8529361357031299E-2</v>
      </c>
      <c r="Q26">
        <f t="shared" si="10"/>
        <v>161.84649841726485</v>
      </c>
      <c r="R26">
        <f t="shared" si="11"/>
        <v>28.017325623852873</v>
      </c>
      <c r="S26">
        <f t="shared" si="12"/>
        <v>27.985177419354802</v>
      </c>
      <c r="T26">
        <f t="shared" si="13"/>
        <v>3.7915617733057085</v>
      </c>
      <c r="U26">
        <f t="shared" si="14"/>
        <v>40.075136452109668</v>
      </c>
      <c r="V26">
        <f t="shared" si="15"/>
        <v>1.5102203005321899</v>
      </c>
      <c r="W26">
        <f t="shared" si="16"/>
        <v>3.7684720109111138</v>
      </c>
      <c r="X26">
        <f t="shared" si="17"/>
        <v>2.2813414727735184</v>
      </c>
      <c r="Y26">
        <f t="shared" si="18"/>
        <v>-135.46215247736106</v>
      </c>
      <c r="Z26">
        <f t="shared" si="19"/>
        <v>-18.958218564898957</v>
      </c>
      <c r="AA26">
        <f t="shared" si="20"/>
        <v>-1.2299073267350409</v>
      </c>
      <c r="AB26">
        <f t="shared" si="21"/>
        <v>6.196220048269808</v>
      </c>
      <c r="AC26">
        <v>-3.9555913138738803E-2</v>
      </c>
      <c r="AD26">
        <v>4.4404977786548498E-2</v>
      </c>
      <c r="AE26">
        <v>3.3463822819184501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50294.616476744508</v>
      </c>
      <c r="AK26" t="s">
        <v>251</v>
      </c>
      <c r="AL26">
        <v>2.3770384615384601</v>
      </c>
      <c r="AM26">
        <v>1.8188</v>
      </c>
      <c r="AN26">
        <f t="shared" si="25"/>
        <v>-0.55823846153846013</v>
      </c>
      <c r="AO26">
        <f t="shared" si="26"/>
        <v>-0.30692679873458334</v>
      </c>
      <c r="AP26">
        <v>-0.60039193663713297</v>
      </c>
      <c r="AQ26" t="s">
        <v>283</v>
      </c>
      <c r="AR26">
        <v>2.2881461538461498</v>
      </c>
      <c r="AS26">
        <v>1.9319999999999999</v>
      </c>
      <c r="AT26">
        <f t="shared" si="27"/>
        <v>-0.18434065934065735</v>
      </c>
      <c r="AU26">
        <v>0.5</v>
      </c>
      <c r="AV26">
        <f t="shared" si="28"/>
        <v>841.20057569058315</v>
      </c>
      <c r="AW26">
        <f t="shared" si="29"/>
        <v>10.812987045655611</v>
      </c>
      <c r="AX26">
        <f t="shared" si="30"/>
        <v>-77.533734380271326</v>
      </c>
      <c r="AY26">
        <f t="shared" si="31"/>
        <v>1</v>
      </c>
      <c r="AZ26">
        <f t="shared" si="32"/>
        <v>1.3567963827084802E-2</v>
      </c>
      <c r="BA26">
        <f t="shared" si="33"/>
        <v>-5.8592132505175969E-2</v>
      </c>
      <c r="BB26" t="s">
        <v>253</v>
      </c>
      <c r="BC26">
        <v>0</v>
      </c>
      <c r="BD26">
        <f t="shared" si="34"/>
        <v>1.9319999999999999</v>
      </c>
      <c r="BE26">
        <f t="shared" si="35"/>
        <v>-0.1843406593406573</v>
      </c>
      <c r="BF26">
        <f t="shared" si="36"/>
        <v>-6.223883879480975E-2</v>
      </c>
      <c r="BG26">
        <f t="shared" si="37"/>
        <v>0.80025926886180332</v>
      </c>
      <c r="BH26">
        <f t="shared" si="38"/>
        <v>0.20278072508302258</v>
      </c>
      <c r="BI26">
        <f t="shared" si="39"/>
        <v>1000.00103225806</v>
      </c>
      <c r="BJ26">
        <f t="shared" si="40"/>
        <v>841.20057569058315</v>
      </c>
      <c r="BK26">
        <f t="shared" si="41"/>
        <v>0.84119970735540517</v>
      </c>
      <c r="BL26">
        <f t="shared" si="42"/>
        <v>0.19239941471081026</v>
      </c>
      <c r="BM26">
        <v>0.72959431972279298</v>
      </c>
      <c r="BN26">
        <v>0.5</v>
      </c>
      <c r="BO26" t="s">
        <v>254</v>
      </c>
      <c r="BP26">
        <v>1684932768.9000001</v>
      </c>
      <c r="BQ26">
        <v>399.99661290322598</v>
      </c>
      <c r="BR26">
        <v>401.75367741935497</v>
      </c>
      <c r="BS26">
        <v>15.7822322580645</v>
      </c>
      <c r="BT26">
        <v>15.341096774193501</v>
      </c>
      <c r="BU26">
        <v>500.01154838709698</v>
      </c>
      <c r="BV26">
        <v>95.491119354838702</v>
      </c>
      <c r="BW26">
        <v>0.20005258064516099</v>
      </c>
      <c r="BX26">
        <v>27.880448387096799</v>
      </c>
      <c r="BY26">
        <v>27.985177419354802</v>
      </c>
      <c r="BZ26">
        <v>999.9</v>
      </c>
      <c r="CA26">
        <v>9989.5161290322594</v>
      </c>
      <c r="CB26">
        <v>0</v>
      </c>
      <c r="CC26">
        <v>70.369299999999996</v>
      </c>
      <c r="CD26">
        <v>1000.00103225806</v>
      </c>
      <c r="CE26">
        <v>0.96001064516128998</v>
      </c>
      <c r="CF26">
        <v>3.9989741935483901E-2</v>
      </c>
      <c r="CG26">
        <v>0</v>
      </c>
      <c r="CH26">
        <v>2.2792258064516102</v>
      </c>
      <c r="CI26">
        <v>0</v>
      </c>
      <c r="CJ26">
        <v>399.44580645161301</v>
      </c>
      <c r="CK26">
        <v>9334.3645161290297</v>
      </c>
      <c r="CL26">
        <v>39.4898387096774</v>
      </c>
      <c r="CM26">
        <v>42.027999999999999</v>
      </c>
      <c r="CN26">
        <v>40.561999999999998</v>
      </c>
      <c r="CO26">
        <v>40.625</v>
      </c>
      <c r="CP26">
        <v>39.436999999999998</v>
      </c>
      <c r="CQ26">
        <v>960.01161290322602</v>
      </c>
      <c r="CR26">
        <v>39.990322580645199</v>
      </c>
      <c r="CS26">
        <v>0</v>
      </c>
      <c r="CT26">
        <v>59.400000095367403</v>
      </c>
      <c r="CU26">
        <v>2.2881461538461498</v>
      </c>
      <c r="CV26">
        <v>-0.19221878772529699</v>
      </c>
      <c r="CW26">
        <v>1.41063247149254</v>
      </c>
      <c r="CX26">
        <v>399.45157692307703</v>
      </c>
      <c r="CY26">
        <v>15</v>
      </c>
      <c r="CZ26">
        <v>1684932166.3</v>
      </c>
      <c r="DA26" t="s">
        <v>255</v>
      </c>
      <c r="DB26">
        <v>4</v>
      </c>
      <c r="DC26">
        <v>-3.9009999999999998</v>
      </c>
      <c r="DD26">
        <v>0.35799999999999998</v>
      </c>
      <c r="DE26">
        <v>401</v>
      </c>
      <c r="DF26">
        <v>15</v>
      </c>
      <c r="DG26">
        <v>2.15</v>
      </c>
      <c r="DH26">
        <v>0.31</v>
      </c>
      <c r="DI26">
        <v>-1.74881924528302</v>
      </c>
      <c r="DJ26">
        <v>-5.6491727140804901E-2</v>
      </c>
      <c r="DK26">
        <v>9.02130964397172E-2</v>
      </c>
      <c r="DL26">
        <v>1</v>
      </c>
      <c r="DM26">
        <v>2.2725363636363598</v>
      </c>
      <c r="DN26">
        <v>0.18255143045650901</v>
      </c>
      <c r="DO26">
        <v>0.166123259401113</v>
      </c>
      <c r="DP26">
        <v>1</v>
      </c>
      <c r="DQ26">
        <v>0.44019177358490602</v>
      </c>
      <c r="DR26">
        <v>9.6524334784701404E-3</v>
      </c>
      <c r="DS26">
        <v>2.9774574606311801E-3</v>
      </c>
      <c r="DT26">
        <v>1</v>
      </c>
      <c r="DU26">
        <v>3</v>
      </c>
      <c r="DV26">
        <v>3</v>
      </c>
      <c r="DW26" t="s">
        <v>256</v>
      </c>
      <c r="DX26">
        <v>100</v>
      </c>
      <c r="DY26">
        <v>100</v>
      </c>
      <c r="DZ26">
        <v>-3.9009999999999998</v>
      </c>
      <c r="EA26">
        <v>0.35799999999999998</v>
      </c>
      <c r="EB26">
        <v>2</v>
      </c>
      <c r="EC26">
        <v>514.51</v>
      </c>
      <c r="ED26">
        <v>420.18599999999998</v>
      </c>
      <c r="EE26">
        <v>26.503399999999999</v>
      </c>
      <c r="EF26">
        <v>29.926400000000001</v>
      </c>
      <c r="EG26">
        <v>30</v>
      </c>
      <c r="EH26">
        <v>30.1187</v>
      </c>
      <c r="EI26">
        <v>30.157</v>
      </c>
      <c r="EJ26">
        <v>20.125699999999998</v>
      </c>
      <c r="EK26">
        <v>29.698499999999999</v>
      </c>
      <c r="EL26">
        <v>0</v>
      </c>
      <c r="EM26">
        <v>26.504999999999999</v>
      </c>
      <c r="EN26">
        <v>401.642</v>
      </c>
      <c r="EO26">
        <v>15.297700000000001</v>
      </c>
      <c r="EP26">
        <v>100.536</v>
      </c>
      <c r="EQ26">
        <v>90.408799999999999</v>
      </c>
    </row>
    <row r="27" spans="1:147" x14ac:dyDescent="0.3">
      <c r="A27">
        <v>11</v>
      </c>
      <c r="B27">
        <v>1684932836.9000001</v>
      </c>
      <c r="C27">
        <v>600.10000014305103</v>
      </c>
      <c r="D27" t="s">
        <v>284</v>
      </c>
      <c r="E27" t="s">
        <v>285</v>
      </c>
      <c r="F27">
        <v>1684932828.9000001</v>
      </c>
      <c r="G27">
        <f t="shared" si="0"/>
        <v>3.1187558224121622E-3</v>
      </c>
      <c r="H27">
        <f t="shared" si="1"/>
        <v>10.898571936981238</v>
      </c>
      <c r="I27">
        <f t="shared" si="2"/>
        <v>400.00622580645199</v>
      </c>
      <c r="J27">
        <f t="shared" si="3"/>
        <v>250.6591974735164</v>
      </c>
      <c r="K27">
        <f t="shared" si="4"/>
        <v>23.985407656668116</v>
      </c>
      <c r="L27">
        <f t="shared" si="5"/>
        <v>38.276322943173398</v>
      </c>
      <c r="M27">
        <f t="shared" si="6"/>
        <v>0.12997483000518456</v>
      </c>
      <c r="N27">
        <f t="shared" si="7"/>
        <v>3.3601352267235578</v>
      </c>
      <c r="O27">
        <f t="shared" si="8"/>
        <v>0.12724499698346423</v>
      </c>
      <c r="P27">
        <f t="shared" si="9"/>
        <v>7.9768612463260835E-2</v>
      </c>
      <c r="Q27">
        <f t="shared" si="10"/>
        <v>161.84482050549619</v>
      </c>
      <c r="R27">
        <f t="shared" si="11"/>
        <v>28.008086545008148</v>
      </c>
      <c r="S27">
        <f t="shared" si="12"/>
        <v>27.9814032258064</v>
      </c>
      <c r="T27">
        <f t="shared" si="13"/>
        <v>3.790727532449262</v>
      </c>
      <c r="U27">
        <f t="shared" si="14"/>
        <v>40.07508654367372</v>
      </c>
      <c r="V27">
        <f t="shared" si="15"/>
        <v>1.5103611213376629</v>
      </c>
      <c r="W27">
        <f t="shared" si="16"/>
        <v>3.7688280964575718</v>
      </c>
      <c r="X27">
        <f t="shared" si="17"/>
        <v>2.2803664111115989</v>
      </c>
      <c r="Y27">
        <f t="shared" si="18"/>
        <v>-137.53713176837636</v>
      </c>
      <c r="Z27">
        <f t="shared" si="19"/>
        <v>-17.994782867426398</v>
      </c>
      <c r="AA27">
        <f t="shared" si="20"/>
        <v>-1.1665545281667855</v>
      </c>
      <c r="AB27">
        <f t="shared" si="21"/>
        <v>5.1463513415266497</v>
      </c>
      <c r="AC27">
        <v>-3.9591588299625398E-2</v>
      </c>
      <c r="AD27">
        <v>4.4445026279959401E-2</v>
      </c>
      <c r="AE27">
        <v>3.3487833021017699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50337.819754071505</v>
      </c>
      <c r="AK27" t="s">
        <v>251</v>
      </c>
      <c r="AL27">
        <v>2.3770384615384601</v>
      </c>
      <c r="AM27">
        <v>1.8188</v>
      </c>
      <c r="AN27">
        <f t="shared" si="25"/>
        <v>-0.55823846153846013</v>
      </c>
      <c r="AO27">
        <f t="shared" si="26"/>
        <v>-0.30692679873458334</v>
      </c>
      <c r="AP27">
        <v>-0.60039193663713297</v>
      </c>
      <c r="AQ27" t="s">
        <v>286</v>
      </c>
      <c r="AR27">
        <v>2.3103307692307702</v>
      </c>
      <c r="AS27">
        <v>1.8204</v>
      </c>
      <c r="AT27">
        <f t="shared" si="27"/>
        <v>-0.26913358010919031</v>
      </c>
      <c r="AU27">
        <v>0.5</v>
      </c>
      <c r="AV27">
        <f t="shared" si="28"/>
        <v>841.1917667234286</v>
      </c>
      <c r="AW27">
        <f t="shared" si="29"/>
        <v>10.898571936981238</v>
      </c>
      <c r="AX27">
        <f t="shared" si="30"/>
        <v>-113.19647586832559</v>
      </c>
      <c r="AY27">
        <f t="shared" si="31"/>
        <v>1</v>
      </c>
      <c r="AZ27">
        <f t="shared" si="32"/>
        <v>1.3669848337209248E-2</v>
      </c>
      <c r="BA27">
        <f t="shared" si="33"/>
        <v>-8.7892770819602607E-4</v>
      </c>
      <c r="BB27" t="s">
        <v>253</v>
      </c>
      <c r="BC27">
        <v>0</v>
      </c>
      <c r="BD27">
        <f t="shared" si="34"/>
        <v>1.8204</v>
      </c>
      <c r="BE27">
        <f t="shared" si="35"/>
        <v>-0.26913358010919036</v>
      </c>
      <c r="BF27">
        <f t="shared" si="36"/>
        <v>-8.7970090169344948E-4</v>
      </c>
      <c r="BG27">
        <f t="shared" si="37"/>
        <v>0.88015975014856052</v>
      </c>
      <c r="BH27">
        <f t="shared" si="38"/>
        <v>2.8661586584173633E-3</v>
      </c>
      <c r="BI27">
        <f t="shared" si="39"/>
        <v>999.99054838709696</v>
      </c>
      <c r="BJ27">
        <f t="shared" si="40"/>
        <v>841.1917667234286</v>
      </c>
      <c r="BK27">
        <f t="shared" si="41"/>
        <v>0.84119971741753174</v>
      </c>
      <c r="BL27">
        <f t="shared" si="42"/>
        <v>0.19239943483506344</v>
      </c>
      <c r="BM27">
        <v>0.72959431972279298</v>
      </c>
      <c r="BN27">
        <v>0.5</v>
      </c>
      <c r="BO27" t="s">
        <v>254</v>
      </c>
      <c r="BP27">
        <v>1684932828.9000001</v>
      </c>
      <c r="BQ27">
        <v>400.00622580645199</v>
      </c>
      <c r="BR27">
        <v>401.77854838709698</v>
      </c>
      <c r="BS27">
        <v>15.7840096774194</v>
      </c>
      <c r="BT27">
        <v>15.3361129032258</v>
      </c>
      <c r="BU27">
        <v>500.00609677419402</v>
      </c>
      <c r="BV27">
        <v>95.489361290322606</v>
      </c>
      <c r="BW27">
        <v>0.19995670967741899</v>
      </c>
      <c r="BX27">
        <v>27.882067741935501</v>
      </c>
      <c r="BY27">
        <v>27.9814032258064</v>
      </c>
      <c r="BZ27">
        <v>999.9</v>
      </c>
      <c r="CA27">
        <v>9998.7096774193506</v>
      </c>
      <c r="CB27">
        <v>0</v>
      </c>
      <c r="CC27">
        <v>70.369299999999996</v>
      </c>
      <c r="CD27">
        <v>999.99054838709696</v>
      </c>
      <c r="CE27">
        <v>0.96001161290322601</v>
      </c>
      <c r="CF27">
        <v>3.99887548387097E-2</v>
      </c>
      <c r="CG27">
        <v>0</v>
      </c>
      <c r="CH27">
        <v>2.2885774193548398</v>
      </c>
      <c r="CI27">
        <v>0</v>
      </c>
      <c r="CJ27">
        <v>399.89887096774203</v>
      </c>
      <c r="CK27">
        <v>9334.2729032258103</v>
      </c>
      <c r="CL27">
        <v>39.578258064516099</v>
      </c>
      <c r="CM27">
        <v>42.125</v>
      </c>
      <c r="CN27">
        <v>40.686999999999998</v>
      </c>
      <c r="CO27">
        <v>40.715451612903202</v>
      </c>
      <c r="CP27">
        <v>39.515999999999998</v>
      </c>
      <c r="CQ27">
        <v>960.00322580645195</v>
      </c>
      <c r="CR27">
        <v>39.990322580645199</v>
      </c>
      <c r="CS27">
        <v>0</v>
      </c>
      <c r="CT27">
        <v>59.400000095367403</v>
      </c>
      <c r="CU27">
        <v>2.3103307692307702</v>
      </c>
      <c r="CV27">
        <v>-8.8369238251966603E-2</v>
      </c>
      <c r="CW27">
        <v>-0.48912820595401602</v>
      </c>
      <c r="CX27">
        <v>399.915730769231</v>
      </c>
      <c r="CY27">
        <v>15</v>
      </c>
      <c r="CZ27">
        <v>1684932166.3</v>
      </c>
      <c r="DA27" t="s">
        <v>255</v>
      </c>
      <c r="DB27">
        <v>4</v>
      </c>
      <c r="DC27">
        <v>-3.9009999999999998</v>
      </c>
      <c r="DD27">
        <v>0.35799999999999998</v>
      </c>
      <c r="DE27">
        <v>401</v>
      </c>
      <c r="DF27">
        <v>15</v>
      </c>
      <c r="DG27">
        <v>2.15</v>
      </c>
      <c r="DH27">
        <v>0.31</v>
      </c>
      <c r="DI27">
        <v>-1.78033754716981</v>
      </c>
      <c r="DJ27">
        <v>0.115527266566501</v>
      </c>
      <c r="DK27">
        <v>0.10102851241307401</v>
      </c>
      <c r="DL27">
        <v>1</v>
      </c>
      <c r="DM27">
        <v>2.2954477272727298</v>
      </c>
      <c r="DN27">
        <v>-4.5297012302230599E-2</v>
      </c>
      <c r="DO27">
        <v>0.18270487191672699</v>
      </c>
      <c r="DP27">
        <v>1</v>
      </c>
      <c r="DQ27">
        <v>0.44740254716981098</v>
      </c>
      <c r="DR27">
        <v>6.7668968182218996E-3</v>
      </c>
      <c r="DS27">
        <v>2.6351401277840999E-3</v>
      </c>
      <c r="DT27">
        <v>1</v>
      </c>
      <c r="DU27">
        <v>3</v>
      </c>
      <c r="DV27">
        <v>3</v>
      </c>
      <c r="DW27" t="s">
        <v>256</v>
      </c>
      <c r="DX27">
        <v>100</v>
      </c>
      <c r="DY27">
        <v>100</v>
      </c>
      <c r="DZ27">
        <v>-3.9009999999999998</v>
      </c>
      <c r="EA27">
        <v>0.35799999999999998</v>
      </c>
      <c r="EB27">
        <v>2</v>
      </c>
      <c r="EC27">
        <v>514.51199999999994</v>
      </c>
      <c r="ED27">
        <v>420.09300000000002</v>
      </c>
      <c r="EE27">
        <v>26.474900000000002</v>
      </c>
      <c r="EF27">
        <v>29.908300000000001</v>
      </c>
      <c r="EG27">
        <v>30</v>
      </c>
      <c r="EH27">
        <v>30.103200000000001</v>
      </c>
      <c r="EI27">
        <v>30.144200000000001</v>
      </c>
      <c r="EJ27">
        <v>20.127700000000001</v>
      </c>
      <c r="EK27">
        <v>29.698499999999999</v>
      </c>
      <c r="EL27">
        <v>0</v>
      </c>
      <c r="EM27">
        <v>26.485600000000002</v>
      </c>
      <c r="EN27">
        <v>401.69200000000001</v>
      </c>
      <c r="EO27">
        <v>15.3543</v>
      </c>
      <c r="EP27">
        <v>100.539</v>
      </c>
      <c r="EQ27">
        <v>90.411000000000001</v>
      </c>
    </row>
    <row r="28" spans="1:147" x14ac:dyDescent="0.3">
      <c r="A28">
        <v>12</v>
      </c>
      <c r="B28">
        <v>1684932896.9000001</v>
      </c>
      <c r="C28">
        <v>660.10000014305103</v>
      </c>
      <c r="D28" t="s">
        <v>287</v>
      </c>
      <c r="E28" t="s">
        <v>288</v>
      </c>
      <c r="F28">
        <v>1684932888.9000001</v>
      </c>
      <c r="G28">
        <f t="shared" si="0"/>
        <v>3.1833558082803581E-3</v>
      </c>
      <c r="H28">
        <f t="shared" si="1"/>
        <v>10.85206424685888</v>
      </c>
      <c r="I28">
        <f t="shared" si="2"/>
        <v>400.00770967741897</v>
      </c>
      <c r="J28">
        <f t="shared" si="3"/>
        <v>253.96744744804172</v>
      </c>
      <c r="K28">
        <f t="shared" si="4"/>
        <v>24.302019070256684</v>
      </c>
      <c r="L28">
        <f t="shared" si="5"/>
        <v>38.27653932230475</v>
      </c>
      <c r="M28">
        <f t="shared" si="6"/>
        <v>0.13274358785937862</v>
      </c>
      <c r="N28">
        <f t="shared" si="7"/>
        <v>3.3594916895549507</v>
      </c>
      <c r="O28">
        <f t="shared" si="8"/>
        <v>0.12989705233805252</v>
      </c>
      <c r="P28">
        <f t="shared" si="9"/>
        <v>8.1436323605283856E-2</v>
      </c>
      <c r="Q28">
        <f t="shared" si="10"/>
        <v>161.84852500319056</v>
      </c>
      <c r="R28">
        <f t="shared" si="11"/>
        <v>28.008384389965951</v>
      </c>
      <c r="S28">
        <f t="shared" si="12"/>
        <v>27.982003225806402</v>
      </c>
      <c r="T28">
        <f t="shared" si="13"/>
        <v>3.7908601446479624</v>
      </c>
      <c r="U28">
        <f t="shared" si="14"/>
        <v>40.051160262342478</v>
      </c>
      <c r="V28">
        <f t="shared" si="15"/>
        <v>1.5107835470926587</v>
      </c>
      <c r="W28">
        <f t="shared" si="16"/>
        <v>3.7721342832436018</v>
      </c>
      <c r="X28">
        <f t="shared" si="17"/>
        <v>2.2800765975553037</v>
      </c>
      <c r="Y28">
        <f t="shared" si="18"/>
        <v>-140.38599114516379</v>
      </c>
      <c r="Z28">
        <f t="shared" si="19"/>
        <v>-15.377994661854432</v>
      </c>
      <c r="AA28">
        <f t="shared" si="20"/>
        <v>-0.99718365855335711</v>
      </c>
      <c r="AB28">
        <f t="shared" si="21"/>
        <v>5.0873555376189881</v>
      </c>
      <c r="AC28">
        <v>-3.95820659510282E-2</v>
      </c>
      <c r="AD28">
        <v>4.4434336609455602E-2</v>
      </c>
      <c r="AE28">
        <v>3.3481424952349301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50323.696160111067</v>
      </c>
      <c r="AK28" t="s">
        <v>251</v>
      </c>
      <c r="AL28">
        <v>2.3770384615384601</v>
      </c>
      <c r="AM28">
        <v>1.8188</v>
      </c>
      <c r="AN28">
        <f t="shared" si="25"/>
        <v>-0.55823846153846013</v>
      </c>
      <c r="AO28">
        <f t="shared" si="26"/>
        <v>-0.30692679873458334</v>
      </c>
      <c r="AP28">
        <v>-0.60039193663713297</v>
      </c>
      <c r="AQ28" t="s">
        <v>289</v>
      </c>
      <c r="AR28">
        <v>2.2572115384615401</v>
      </c>
      <c r="AS28">
        <v>1.204</v>
      </c>
      <c r="AT28">
        <f t="shared" si="27"/>
        <v>-0.87476041400460147</v>
      </c>
      <c r="AU28">
        <v>0.5</v>
      </c>
      <c r="AV28">
        <f t="shared" si="28"/>
        <v>841.21100732988543</v>
      </c>
      <c r="AW28">
        <f t="shared" si="29"/>
        <v>10.85206424685888</v>
      </c>
      <c r="AX28">
        <f t="shared" si="30"/>
        <v>-367.92904451855924</v>
      </c>
      <c r="AY28">
        <f t="shared" si="31"/>
        <v>1</v>
      </c>
      <c r="AZ28">
        <f t="shared" si="32"/>
        <v>1.3614249081033328E-2</v>
      </c>
      <c r="BA28">
        <f t="shared" si="33"/>
        <v>0.51063122923588045</v>
      </c>
      <c r="BB28" t="s">
        <v>253</v>
      </c>
      <c r="BC28">
        <v>0</v>
      </c>
      <c r="BD28">
        <f t="shared" si="34"/>
        <v>1.204</v>
      </c>
      <c r="BE28">
        <f t="shared" si="35"/>
        <v>-0.87476041400460147</v>
      </c>
      <c r="BF28">
        <f t="shared" si="36"/>
        <v>0.33802507147569827</v>
      </c>
      <c r="BG28">
        <f t="shared" si="37"/>
        <v>0.89784910980688137</v>
      </c>
      <c r="BH28">
        <f t="shared" si="38"/>
        <v>-1.1013214644968403</v>
      </c>
      <c r="BI28">
        <f t="shared" si="39"/>
        <v>1000.01341935484</v>
      </c>
      <c r="BJ28">
        <f t="shared" si="40"/>
        <v>841.21100732988543</v>
      </c>
      <c r="BK28">
        <f t="shared" si="41"/>
        <v>0.84119971897236523</v>
      </c>
      <c r="BL28">
        <f t="shared" si="42"/>
        <v>0.19239943794473055</v>
      </c>
      <c r="BM28">
        <v>0.72959431972279298</v>
      </c>
      <c r="BN28">
        <v>0.5</v>
      </c>
      <c r="BO28" t="s">
        <v>254</v>
      </c>
      <c r="BP28">
        <v>1684932888.9000001</v>
      </c>
      <c r="BQ28">
        <v>400.00770967741897</v>
      </c>
      <c r="BR28">
        <v>401.77699999999999</v>
      </c>
      <c r="BS28">
        <v>15.7883935483871</v>
      </c>
      <c r="BT28">
        <v>15.3312258064516</v>
      </c>
      <c r="BU28">
        <v>500.01096774193502</v>
      </c>
      <c r="BV28">
        <v>95.489500000000007</v>
      </c>
      <c r="BW28">
        <v>0.20000396774193499</v>
      </c>
      <c r="BX28">
        <v>27.8970967741935</v>
      </c>
      <c r="BY28">
        <v>27.982003225806402</v>
      </c>
      <c r="BZ28">
        <v>999.9</v>
      </c>
      <c r="CA28">
        <v>9996.2903225806494</v>
      </c>
      <c r="CB28">
        <v>0</v>
      </c>
      <c r="CC28">
        <v>70.369299999999996</v>
      </c>
      <c r="CD28">
        <v>1000.01341935484</v>
      </c>
      <c r="CE28">
        <v>0.96001225806451596</v>
      </c>
      <c r="CF28">
        <v>3.9988096774193502E-2</v>
      </c>
      <c r="CG28">
        <v>0</v>
      </c>
      <c r="CH28">
        <v>2.2600225806451602</v>
      </c>
      <c r="CI28">
        <v>0</v>
      </c>
      <c r="CJ28">
        <v>399.81564516128998</v>
      </c>
      <c r="CK28">
        <v>9334.4812903225793</v>
      </c>
      <c r="CL28">
        <v>39.686999999999998</v>
      </c>
      <c r="CM28">
        <v>42.227645161290297</v>
      </c>
      <c r="CN28">
        <v>40.793999999999997</v>
      </c>
      <c r="CO28">
        <v>40.811999999999998</v>
      </c>
      <c r="CP28">
        <v>39.625</v>
      </c>
      <c r="CQ28">
        <v>960.02516129032199</v>
      </c>
      <c r="CR28">
        <v>39.991290322580603</v>
      </c>
      <c r="CS28">
        <v>0</v>
      </c>
      <c r="CT28">
        <v>59.200000047683702</v>
      </c>
      <c r="CU28">
        <v>2.2572115384615401</v>
      </c>
      <c r="CV28">
        <v>0.75800683385897305</v>
      </c>
      <c r="CW28">
        <v>0.63432478686330795</v>
      </c>
      <c r="CX28">
        <v>399.84530769230798</v>
      </c>
      <c r="CY28">
        <v>15</v>
      </c>
      <c r="CZ28">
        <v>1684932166.3</v>
      </c>
      <c r="DA28" t="s">
        <v>255</v>
      </c>
      <c r="DB28">
        <v>4</v>
      </c>
      <c r="DC28">
        <v>-3.9009999999999998</v>
      </c>
      <c r="DD28">
        <v>0.35799999999999998</v>
      </c>
      <c r="DE28">
        <v>401</v>
      </c>
      <c r="DF28">
        <v>15</v>
      </c>
      <c r="DG28">
        <v>2.15</v>
      </c>
      <c r="DH28">
        <v>0.31</v>
      </c>
      <c r="DI28">
        <v>-1.77823188679245</v>
      </c>
      <c r="DJ28">
        <v>0.105725302370567</v>
      </c>
      <c r="DK28">
        <v>8.0973190323445896E-2</v>
      </c>
      <c r="DL28">
        <v>1</v>
      </c>
      <c r="DM28">
        <v>2.2719204545454499</v>
      </c>
      <c r="DN28">
        <v>0.11597656707654599</v>
      </c>
      <c r="DO28">
        <v>0.20312746399014101</v>
      </c>
      <c r="DP28">
        <v>1</v>
      </c>
      <c r="DQ28">
        <v>0.456535981132075</v>
      </c>
      <c r="DR28">
        <v>7.5491243347846201E-3</v>
      </c>
      <c r="DS28">
        <v>2.30751221498078E-3</v>
      </c>
      <c r="DT28">
        <v>1</v>
      </c>
      <c r="DU28">
        <v>3</v>
      </c>
      <c r="DV28">
        <v>3</v>
      </c>
      <c r="DW28" t="s">
        <v>256</v>
      </c>
      <c r="DX28">
        <v>100</v>
      </c>
      <c r="DY28">
        <v>100</v>
      </c>
      <c r="DZ28">
        <v>-3.9009999999999998</v>
      </c>
      <c r="EA28">
        <v>0.35799999999999998</v>
      </c>
      <c r="EB28">
        <v>2</v>
      </c>
      <c r="EC28">
        <v>515.02099999999996</v>
      </c>
      <c r="ED28">
        <v>419.85700000000003</v>
      </c>
      <c r="EE28">
        <v>26.5031</v>
      </c>
      <c r="EF28">
        <v>29.892900000000001</v>
      </c>
      <c r="EG28">
        <v>30.0001</v>
      </c>
      <c r="EH28">
        <v>30.087700000000002</v>
      </c>
      <c r="EI28">
        <v>30.128699999999998</v>
      </c>
      <c r="EJ28">
        <v>20.129000000000001</v>
      </c>
      <c r="EK28">
        <v>29.698499999999999</v>
      </c>
      <c r="EL28">
        <v>0</v>
      </c>
      <c r="EM28">
        <v>26.508500000000002</v>
      </c>
      <c r="EN28">
        <v>401.90600000000001</v>
      </c>
      <c r="EO28">
        <v>15.349299999999999</v>
      </c>
      <c r="EP28">
        <v>100.541</v>
      </c>
      <c r="EQ28">
        <v>90.416399999999996</v>
      </c>
    </row>
    <row r="29" spans="1:147" x14ac:dyDescent="0.3">
      <c r="A29">
        <v>13</v>
      </c>
      <c r="B29">
        <v>1684932956.9000001</v>
      </c>
      <c r="C29">
        <v>720.10000014305103</v>
      </c>
      <c r="D29" t="s">
        <v>290</v>
      </c>
      <c r="E29" t="s">
        <v>291</v>
      </c>
      <c r="F29">
        <v>1684932948.9096799</v>
      </c>
      <c r="G29">
        <f t="shared" si="0"/>
        <v>3.2301946198199697E-3</v>
      </c>
      <c r="H29">
        <f t="shared" si="1"/>
        <v>11.011466802807723</v>
      </c>
      <c r="I29">
        <f t="shared" si="2"/>
        <v>400.017</v>
      </c>
      <c r="J29">
        <f t="shared" si="3"/>
        <v>253.80157587423747</v>
      </c>
      <c r="K29">
        <f t="shared" si="4"/>
        <v>24.286605234534449</v>
      </c>
      <c r="L29">
        <f t="shared" si="5"/>
        <v>38.278150687751136</v>
      </c>
      <c r="M29">
        <f t="shared" si="6"/>
        <v>0.13456456839325215</v>
      </c>
      <c r="N29">
        <f t="shared" si="7"/>
        <v>3.3580297983516756</v>
      </c>
      <c r="O29">
        <f t="shared" si="8"/>
        <v>0.13163908315019096</v>
      </c>
      <c r="P29">
        <f t="shared" si="9"/>
        <v>8.2531972929832331E-2</v>
      </c>
      <c r="Q29">
        <f t="shared" si="10"/>
        <v>161.84811531631132</v>
      </c>
      <c r="R29">
        <f t="shared" si="11"/>
        <v>28.005131771707443</v>
      </c>
      <c r="S29">
        <f t="shared" si="12"/>
        <v>27.996706451612901</v>
      </c>
      <c r="T29">
        <f t="shared" si="13"/>
        <v>3.7941111216218215</v>
      </c>
      <c r="U29">
        <f t="shared" si="14"/>
        <v>40.042288958668479</v>
      </c>
      <c r="V29">
        <f t="shared" si="15"/>
        <v>1.5111028370034454</v>
      </c>
      <c r="W29">
        <f t="shared" si="16"/>
        <v>3.7737673751947622</v>
      </c>
      <c r="X29">
        <f t="shared" si="17"/>
        <v>2.2830082846183761</v>
      </c>
      <c r="Y29">
        <f t="shared" si="18"/>
        <v>-142.45158273406065</v>
      </c>
      <c r="Z29">
        <f t="shared" si="19"/>
        <v>-16.689961067834744</v>
      </c>
      <c r="AA29">
        <f t="shared" si="20"/>
        <v>-1.0828484653407788</v>
      </c>
      <c r="AB29">
        <f t="shared" si="21"/>
        <v>1.6237230490751386</v>
      </c>
      <c r="AC29">
        <v>-3.9560437271852301E-2</v>
      </c>
      <c r="AD29">
        <v>4.44100565223043E-2</v>
      </c>
      <c r="AE29">
        <v>3.3466868055291501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50296.114599406508</v>
      </c>
      <c r="AK29" t="s">
        <v>251</v>
      </c>
      <c r="AL29">
        <v>2.3770384615384601</v>
      </c>
      <c r="AM29">
        <v>1.8188</v>
      </c>
      <c r="AN29">
        <f t="shared" si="25"/>
        <v>-0.55823846153846013</v>
      </c>
      <c r="AO29">
        <f t="shared" si="26"/>
        <v>-0.30692679873458334</v>
      </c>
      <c r="AP29">
        <v>-0.60039193663713297</v>
      </c>
      <c r="AQ29" t="s">
        <v>292</v>
      </c>
      <c r="AR29">
        <v>2.2697076923076902</v>
      </c>
      <c r="AS29">
        <v>1.3211999999999999</v>
      </c>
      <c r="AT29">
        <f t="shared" si="27"/>
        <v>-0.71791378467127642</v>
      </c>
      <c r="AU29">
        <v>0.5</v>
      </c>
      <c r="AV29">
        <f t="shared" si="28"/>
        <v>841.2088407489606</v>
      </c>
      <c r="AW29">
        <f t="shared" si="29"/>
        <v>11.011466802807723</v>
      </c>
      <c r="AX29">
        <f t="shared" si="30"/>
        <v>-301.95771128051166</v>
      </c>
      <c r="AY29">
        <f t="shared" si="31"/>
        <v>1</v>
      </c>
      <c r="AZ29">
        <f t="shared" si="32"/>
        <v>1.380377639529605E-2</v>
      </c>
      <c r="BA29">
        <f t="shared" si="33"/>
        <v>0.37662730850741755</v>
      </c>
      <c r="BB29" t="s">
        <v>253</v>
      </c>
      <c r="BC29">
        <v>0</v>
      </c>
      <c r="BD29">
        <f t="shared" si="34"/>
        <v>1.3211999999999999</v>
      </c>
      <c r="BE29">
        <f t="shared" si="35"/>
        <v>-0.71791378467127631</v>
      </c>
      <c r="BF29">
        <f t="shared" si="36"/>
        <v>0.27358698042665497</v>
      </c>
      <c r="BG29">
        <f t="shared" si="37"/>
        <v>0.89834546368544066</v>
      </c>
      <c r="BH29">
        <f t="shared" si="38"/>
        <v>-0.89137534276777453</v>
      </c>
      <c r="BI29">
        <f t="shared" si="39"/>
        <v>1000.01083870968</v>
      </c>
      <c r="BJ29">
        <f t="shared" si="40"/>
        <v>841.2088407489606</v>
      </c>
      <c r="BK29">
        <f t="shared" si="41"/>
        <v>0.84119972322937764</v>
      </c>
      <c r="BL29">
        <f t="shared" si="42"/>
        <v>0.19239944645875537</v>
      </c>
      <c r="BM29">
        <v>0.72959431972279298</v>
      </c>
      <c r="BN29">
        <v>0.5</v>
      </c>
      <c r="BO29" t="s">
        <v>254</v>
      </c>
      <c r="BP29">
        <v>1684932948.9096799</v>
      </c>
      <c r="BQ29">
        <v>400.017</v>
      </c>
      <c r="BR29">
        <v>401.81229032258102</v>
      </c>
      <c r="BS29">
        <v>15.7914322580645</v>
      </c>
      <c r="BT29">
        <v>15.3275387096774</v>
      </c>
      <c r="BU29">
        <v>500.010290322581</v>
      </c>
      <c r="BV29">
        <v>95.491248387096803</v>
      </c>
      <c r="BW29">
        <v>0.20006145161290301</v>
      </c>
      <c r="BX29">
        <v>27.904516129032199</v>
      </c>
      <c r="BY29">
        <v>27.996706451612901</v>
      </c>
      <c r="BZ29">
        <v>999.9</v>
      </c>
      <c r="CA29">
        <v>9990.6451612903202</v>
      </c>
      <c r="CB29">
        <v>0</v>
      </c>
      <c r="CC29">
        <v>70.369299999999996</v>
      </c>
      <c r="CD29">
        <v>1000.01083870968</v>
      </c>
      <c r="CE29">
        <v>0.96001290322580701</v>
      </c>
      <c r="CF29">
        <v>3.99874387096774E-2</v>
      </c>
      <c r="CG29">
        <v>0</v>
      </c>
      <c r="CH29">
        <v>2.2585387096774201</v>
      </c>
      <c r="CI29">
        <v>0</v>
      </c>
      <c r="CJ29">
        <v>399.574903225806</v>
      </c>
      <c r="CK29">
        <v>9334.4632258064503</v>
      </c>
      <c r="CL29">
        <v>39.758000000000003</v>
      </c>
      <c r="CM29">
        <v>42.311999999999998</v>
      </c>
      <c r="CN29">
        <v>40.875</v>
      </c>
      <c r="CO29">
        <v>40.875</v>
      </c>
      <c r="CP29">
        <v>39.686999999999998</v>
      </c>
      <c r="CQ29">
        <v>960.02161290322601</v>
      </c>
      <c r="CR29">
        <v>39.991290322580603</v>
      </c>
      <c r="CS29">
        <v>0</v>
      </c>
      <c r="CT29">
        <v>59</v>
      </c>
      <c r="CU29">
        <v>2.2697076923076902</v>
      </c>
      <c r="CV29">
        <v>-7.4981189229789899E-2</v>
      </c>
      <c r="CW29">
        <v>0.85377778712876795</v>
      </c>
      <c r="CX29">
        <v>399.58119230769199</v>
      </c>
      <c r="CY29">
        <v>15</v>
      </c>
      <c r="CZ29">
        <v>1684932166.3</v>
      </c>
      <c r="DA29" t="s">
        <v>255</v>
      </c>
      <c r="DB29">
        <v>4</v>
      </c>
      <c r="DC29">
        <v>-3.9009999999999998</v>
      </c>
      <c r="DD29">
        <v>0.35799999999999998</v>
      </c>
      <c r="DE29">
        <v>401</v>
      </c>
      <c r="DF29">
        <v>15</v>
      </c>
      <c r="DG29">
        <v>2.15</v>
      </c>
      <c r="DH29">
        <v>0.31</v>
      </c>
      <c r="DI29">
        <v>-1.81470867924528</v>
      </c>
      <c r="DJ29">
        <v>0.200509540003074</v>
      </c>
      <c r="DK29">
        <v>8.7043156765854002E-2</v>
      </c>
      <c r="DL29">
        <v>1</v>
      </c>
      <c r="DM29">
        <v>2.26984090909091</v>
      </c>
      <c r="DN29">
        <v>-7.2979872865028897E-2</v>
      </c>
      <c r="DO29">
        <v>0.15259052800071601</v>
      </c>
      <c r="DP29">
        <v>1</v>
      </c>
      <c r="DQ29">
        <v>0.46325918867924498</v>
      </c>
      <c r="DR29">
        <v>6.9129587303583201E-3</v>
      </c>
      <c r="DS29">
        <v>2.5099036518875899E-3</v>
      </c>
      <c r="DT29">
        <v>1</v>
      </c>
      <c r="DU29">
        <v>3</v>
      </c>
      <c r="DV29">
        <v>3</v>
      </c>
      <c r="DW29" t="s">
        <v>256</v>
      </c>
      <c r="DX29">
        <v>100</v>
      </c>
      <c r="DY29">
        <v>100</v>
      </c>
      <c r="DZ29">
        <v>-3.9009999999999998</v>
      </c>
      <c r="EA29">
        <v>0.35799999999999998</v>
      </c>
      <c r="EB29">
        <v>2</v>
      </c>
      <c r="EC29">
        <v>514.91700000000003</v>
      </c>
      <c r="ED29">
        <v>419.74599999999998</v>
      </c>
      <c r="EE29">
        <v>26.4618</v>
      </c>
      <c r="EF29">
        <v>29.877400000000002</v>
      </c>
      <c r="EG29">
        <v>30</v>
      </c>
      <c r="EH29">
        <v>30.0748</v>
      </c>
      <c r="EI29">
        <v>30.113299999999999</v>
      </c>
      <c r="EJ29">
        <v>20.123699999999999</v>
      </c>
      <c r="EK29">
        <v>29.698499999999999</v>
      </c>
      <c r="EL29">
        <v>0</v>
      </c>
      <c r="EM29">
        <v>26.4605</v>
      </c>
      <c r="EN29">
        <v>401.72899999999998</v>
      </c>
      <c r="EO29">
        <v>15.340999999999999</v>
      </c>
      <c r="EP29">
        <v>100.545</v>
      </c>
      <c r="EQ29">
        <v>90.420699999999997</v>
      </c>
    </row>
    <row r="30" spans="1:147" x14ac:dyDescent="0.3">
      <c r="A30">
        <v>14</v>
      </c>
      <c r="B30">
        <v>1684933016.9000001</v>
      </c>
      <c r="C30">
        <v>780.10000014305103</v>
      </c>
      <c r="D30" t="s">
        <v>293</v>
      </c>
      <c r="E30" t="s">
        <v>294</v>
      </c>
      <c r="F30">
        <v>1684933008.90323</v>
      </c>
      <c r="G30">
        <f t="shared" si="0"/>
        <v>3.218042658555337E-3</v>
      </c>
      <c r="H30">
        <f t="shared" si="1"/>
        <v>10.761996979731869</v>
      </c>
      <c r="I30">
        <f t="shared" si="2"/>
        <v>400.007612903226</v>
      </c>
      <c r="J30">
        <f t="shared" si="3"/>
        <v>256.47130914652939</v>
      </c>
      <c r="K30">
        <f t="shared" si="4"/>
        <v>24.542211371887745</v>
      </c>
      <c r="L30">
        <f t="shared" si="5"/>
        <v>38.277464324972307</v>
      </c>
      <c r="M30">
        <f t="shared" si="6"/>
        <v>0.13423634331921222</v>
      </c>
      <c r="N30">
        <f t="shared" si="7"/>
        <v>3.3627517191492085</v>
      </c>
      <c r="O30">
        <f t="shared" si="8"/>
        <v>0.13132893852689548</v>
      </c>
      <c r="P30">
        <f t="shared" si="9"/>
        <v>8.2336560564941819E-2</v>
      </c>
      <c r="Q30">
        <f t="shared" si="10"/>
        <v>161.84555444865441</v>
      </c>
      <c r="R30">
        <f t="shared" si="11"/>
        <v>28.009571595446403</v>
      </c>
      <c r="S30">
        <f t="shared" si="12"/>
        <v>27.996587096774199</v>
      </c>
      <c r="T30">
        <f t="shared" si="13"/>
        <v>3.7940847217167333</v>
      </c>
      <c r="U30">
        <f t="shared" si="14"/>
        <v>40.123302621429943</v>
      </c>
      <c r="V30">
        <f t="shared" si="15"/>
        <v>1.5143199658468183</v>
      </c>
      <c r="W30">
        <f t="shared" si="16"/>
        <v>3.7741658011920896</v>
      </c>
      <c r="X30">
        <f t="shared" si="17"/>
        <v>2.2797647558699152</v>
      </c>
      <c r="Y30">
        <f t="shared" si="18"/>
        <v>-141.91568124229036</v>
      </c>
      <c r="Z30">
        <f t="shared" si="19"/>
        <v>-16.363710381856826</v>
      </c>
      <c r="AA30">
        <f t="shared" si="20"/>
        <v>-1.0601993823454692</v>
      </c>
      <c r="AB30">
        <f t="shared" si="21"/>
        <v>2.5059634421617503</v>
      </c>
      <c r="AC30">
        <v>-3.9630311913939301E-2</v>
      </c>
      <c r="AD30">
        <v>4.4488496929401697E-2</v>
      </c>
      <c r="AE30">
        <v>3.35138869147322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50381.029042912407</v>
      </c>
      <c r="AK30" t="s">
        <v>251</v>
      </c>
      <c r="AL30">
        <v>2.3770384615384601</v>
      </c>
      <c r="AM30">
        <v>1.8188</v>
      </c>
      <c r="AN30">
        <f t="shared" si="25"/>
        <v>-0.55823846153846013</v>
      </c>
      <c r="AO30">
        <f t="shared" si="26"/>
        <v>-0.30692679873458334</v>
      </c>
      <c r="AP30">
        <v>-0.60039193663713297</v>
      </c>
      <c r="AQ30" t="s">
        <v>295</v>
      </c>
      <c r="AR30">
        <v>2.3279884615384598</v>
      </c>
      <c r="AS30">
        <v>1.2292000000000001</v>
      </c>
      <c r="AT30">
        <f t="shared" si="27"/>
        <v>-0.89390535432676521</v>
      </c>
      <c r="AU30">
        <v>0.5</v>
      </c>
      <c r="AV30">
        <f t="shared" si="28"/>
        <v>841.19571340728692</v>
      </c>
      <c r="AW30">
        <f t="shared" si="29"/>
        <v>10.761996979731869</v>
      </c>
      <c r="AX30">
        <f t="shared" si="30"/>
        <v>-375.97467612574843</v>
      </c>
      <c r="AY30">
        <f t="shared" si="31"/>
        <v>1</v>
      </c>
      <c r="AZ30">
        <f t="shared" si="32"/>
        <v>1.350742607846315E-2</v>
      </c>
      <c r="BA30">
        <f t="shared" si="33"/>
        <v>0.47966156849983721</v>
      </c>
      <c r="BB30" t="s">
        <v>253</v>
      </c>
      <c r="BC30">
        <v>0</v>
      </c>
      <c r="BD30">
        <f t="shared" si="34"/>
        <v>1.2292000000000001</v>
      </c>
      <c r="BE30">
        <f t="shared" si="35"/>
        <v>-0.8939053543267651</v>
      </c>
      <c r="BF30">
        <f t="shared" si="36"/>
        <v>0.32416978227402676</v>
      </c>
      <c r="BG30">
        <f t="shared" si="37"/>
        <v>0.9572675061486805</v>
      </c>
      <c r="BH30">
        <f t="shared" si="38"/>
        <v>-1.056179465626768</v>
      </c>
      <c r="BI30">
        <f t="shared" si="39"/>
        <v>999.99525806451595</v>
      </c>
      <c r="BJ30">
        <f t="shared" si="40"/>
        <v>841.19571340728692</v>
      </c>
      <c r="BK30">
        <f t="shared" si="41"/>
        <v>0.84119970232200447</v>
      </c>
      <c r="BL30">
        <f t="shared" si="42"/>
        <v>0.19239940464400898</v>
      </c>
      <c r="BM30">
        <v>0.72959431972279298</v>
      </c>
      <c r="BN30">
        <v>0.5</v>
      </c>
      <c r="BO30" t="s">
        <v>254</v>
      </c>
      <c r="BP30">
        <v>1684933008.90323</v>
      </c>
      <c r="BQ30">
        <v>400.007612903226</v>
      </c>
      <c r="BR30">
        <v>401.765774193548</v>
      </c>
      <c r="BS30">
        <v>15.824964516129</v>
      </c>
      <c r="BT30">
        <v>15.362835483871001</v>
      </c>
      <c r="BU30">
        <v>500.01419354838703</v>
      </c>
      <c r="BV30">
        <v>95.491874193548398</v>
      </c>
      <c r="BW30">
        <v>0.199965387096774</v>
      </c>
      <c r="BX30">
        <v>27.906325806451601</v>
      </c>
      <c r="BY30">
        <v>27.996587096774199</v>
      </c>
      <c r="BZ30">
        <v>999.9</v>
      </c>
      <c r="CA30">
        <v>10008.225806451601</v>
      </c>
      <c r="CB30">
        <v>0</v>
      </c>
      <c r="CC30">
        <v>70.369299999999996</v>
      </c>
      <c r="CD30">
        <v>999.99525806451595</v>
      </c>
      <c r="CE30">
        <v>0.96001354838709696</v>
      </c>
      <c r="CF30">
        <v>3.9986780645161299E-2</v>
      </c>
      <c r="CG30">
        <v>0</v>
      </c>
      <c r="CH30">
        <v>2.3245451612903199</v>
      </c>
      <c r="CI30">
        <v>0</v>
      </c>
      <c r="CJ30">
        <v>399.52674193548398</v>
      </c>
      <c r="CK30">
        <v>9334.3254838709709</v>
      </c>
      <c r="CL30">
        <v>39.870935483871001</v>
      </c>
      <c r="CM30">
        <v>42.378999999999998</v>
      </c>
      <c r="CN30">
        <v>40.957322580645098</v>
      </c>
      <c r="CO30">
        <v>40.936999999999998</v>
      </c>
      <c r="CP30">
        <v>39.756</v>
      </c>
      <c r="CQ30">
        <v>960.00806451612902</v>
      </c>
      <c r="CR30">
        <v>39.99</v>
      </c>
      <c r="CS30">
        <v>0</v>
      </c>
      <c r="CT30">
        <v>59.399999856948902</v>
      </c>
      <c r="CU30">
        <v>2.3279884615384598</v>
      </c>
      <c r="CV30">
        <v>6.7497442099293301E-2</v>
      </c>
      <c r="CW30">
        <v>-0.494529900520566</v>
      </c>
      <c r="CX30">
        <v>399.51603846153802</v>
      </c>
      <c r="CY30">
        <v>15</v>
      </c>
      <c r="CZ30">
        <v>1684932166.3</v>
      </c>
      <c r="DA30" t="s">
        <v>255</v>
      </c>
      <c r="DB30">
        <v>4</v>
      </c>
      <c r="DC30">
        <v>-3.9009999999999998</v>
      </c>
      <c r="DD30">
        <v>0.35799999999999998</v>
      </c>
      <c r="DE30">
        <v>401</v>
      </c>
      <c r="DF30">
        <v>15</v>
      </c>
      <c r="DG30">
        <v>2.15</v>
      </c>
      <c r="DH30">
        <v>0.31</v>
      </c>
      <c r="DI30">
        <v>-1.7625669811320801</v>
      </c>
      <c r="DJ30">
        <v>-1.55057928315401E-2</v>
      </c>
      <c r="DK30">
        <v>0.111445437865689</v>
      </c>
      <c r="DL30">
        <v>1</v>
      </c>
      <c r="DM30">
        <v>2.3103363636363601</v>
      </c>
      <c r="DN30">
        <v>3.5647334505002903E-2</v>
      </c>
      <c r="DO30">
        <v>0.19463844814390499</v>
      </c>
      <c r="DP30">
        <v>1</v>
      </c>
      <c r="DQ30">
        <v>0.458319698113207</v>
      </c>
      <c r="DR30">
        <v>3.8008268818943501E-2</v>
      </c>
      <c r="DS30">
        <v>5.9018581294845102E-3</v>
      </c>
      <c r="DT30">
        <v>1</v>
      </c>
      <c r="DU30">
        <v>3</v>
      </c>
      <c r="DV30">
        <v>3</v>
      </c>
      <c r="DW30" t="s">
        <v>256</v>
      </c>
      <c r="DX30">
        <v>100</v>
      </c>
      <c r="DY30">
        <v>100</v>
      </c>
      <c r="DZ30">
        <v>-3.9009999999999998</v>
      </c>
      <c r="EA30">
        <v>0.35799999999999998</v>
      </c>
      <c r="EB30">
        <v>2</v>
      </c>
      <c r="EC30">
        <v>514.66600000000005</v>
      </c>
      <c r="ED30">
        <v>420.15</v>
      </c>
      <c r="EE30">
        <v>26.431899999999999</v>
      </c>
      <c r="EF30">
        <v>29.861899999999999</v>
      </c>
      <c r="EG30">
        <v>30</v>
      </c>
      <c r="EH30">
        <v>30.0593</v>
      </c>
      <c r="EI30">
        <v>30.1004</v>
      </c>
      <c r="EJ30">
        <v>20.126799999999999</v>
      </c>
      <c r="EK30">
        <v>29.4191</v>
      </c>
      <c r="EL30">
        <v>0</v>
      </c>
      <c r="EM30">
        <v>26.429600000000001</v>
      </c>
      <c r="EN30">
        <v>401.73200000000003</v>
      </c>
      <c r="EO30">
        <v>15.3819</v>
      </c>
      <c r="EP30">
        <v>100.54600000000001</v>
      </c>
      <c r="EQ30">
        <v>90.423400000000001</v>
      </c>
    </row>
    <row r="31" spans="1:147" x14ac:dyDescent="0.3">
      <c r="A31">
        <v>15</v>
      </c>
      <c r="B31">
        <v>1684933076.9000001</v>
      </c>
      <c r="C31">
        <v>840.10000014305103</v>
      </c>
      <c r="D31" t="s">
        <v>296</v>
      </c>
      <c r="E31" t="s">
        <v>297</v>
      </c>
      <c r="F31">
        <v>1684933068.92258</v>
      </c>
      <c r="G31">
        <f t="shared" si="0"/>
        <v>3.2719487764288941E-3</v>
      </c>
      <c r="H31">
        <f t="shared" si="1"/>
        <v>11.053447002136593</v>
      </c>
      <c r="I31">
        <f t="shared" si="2"/>
        <v>400.015548387097</v>
      </c>
      <c r="J31">
        <f t="shared" si="3"/>
        <v>255.26194796616886</v>
      </c>
      <c r="K31">
        <f t="shared" si="4"/>
        <v>24.42610478849145</v>
      </c>
      <c r="L31">
        <f t="shared" si="5"/>
        <v>38.277627275742951</v>
      </c>
      <c r="M31">
        <f t="shared" si="6"/>
        <v>0.13661413025222049</v>
      </c>
      <c r="N31">
        <f t="shared" si="7"/>
        <v>3.3601640596523423</v>
      </c>
      <c r="O31">
        <f t="shared" si="8"/>
        <v>0.13360179427560642</v>
      </c>
      <c r="P31">
        <f t="shared" si="9"/>
        <v>8.3766235645153231E-2</v>
      </c>
      <c r="Q31">
        <f t="shared" si="10"/>
        <v>161.84618979441839</v>
      </c>
      <c r="R31">
        <f t="shared" si="11"/>
        <v>27.999244616664264</v>
      </c>
      <c r="S31">
        <f t="shared" si="12"/>
        <v>27.994809677419401</v>
      </c>
      <c r="T31">
        <f t="shared" si="13"/>
        <v>3.7936915961478288</v>
      </c>
      <c r="U31">
        <f t="shared" si="14"/>
        <v>40.14249783886671</v>
      </c>
      <c r="V31">
        <f t="shared" si="15"/>
        <v>1.515214072646264</v>
      </c>
      <c r="W31">
        <f t="shared" si="16"/>
        <v>3.7745884143243464</v>
      </c>
      <c r="X31">
        <f t="shared" si="17"/>
        <v>2.2784775235015648</v>
      </c>
      <c r="Y31">
        <f t="shared" si="18"/>
        <v>-144.29294104051422</v>
      </c>
      <c r="Z31">
        <f t="shared" si="19"/>
        <v>-15.681436054780333</v>
      </c>
      <c r="AA31">
        <f t="shared" si="20"/>
        <v>-1.0167781887971381</v>
      </c>
      <c r="AB31">
        <f t="shared" si="21"/>
        <v>0.85503451032670519</v>
      </c>
      <c r="AC31">
        <v>-3.9592014954709799E-2</v>
      </c>
      <c r="AD31">
        <v>4.4445505237668798E-2</v>
      </c>
      <c r="AE31">
        <v>3.3488120126975902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50333.983044733272</v>
      </c>
      <c r="AK31" t="s">
        <v>251</v>
      </c>
      <c r="AL31">
        <v>2.3770384615384601</v>
      </c>
      <c r="AM31">
        <v>1.8188</v>
      </c>
      <c r="AN31">
        <f t="shared" si="25"/>
        <v>-0.55823846153846013</v>
      </c>
      <c r="AO31">
        <f t="shared" si="26"/>
        <v>-0.30692679873458334</v>
      </c>
      <c r="AP31">
        <v>-0.60039193663713297</v>
      </c>
      <c r="AQ31" t="s">
        <v>298</v>
      </c>
      <c r="AR31">
        <v>2.3272807692307702</v>
      </c>
      <c r="AS31">
        <v>1.4316</v>
      </c>
      <c r="AT31">
        <f t="shared" si="27"/>
        <v>-0.6256501601220803</v>
      </c>
      <c r="AU31">
        <v>0.5</v>
      </c>
      <c r="AV31">
        <f t="shared" si="28"/>
        <v>841.19661236126376</v>
      </c>
      <c r="AW31">
        <f t="shared" si="29"/>
        <v>11.053447002136593</v>
      </c>
      <c r="AX31">
        <f t="shared" si="30"/>
        <v>-263.14739760898811</v>
      </c>
      <c r="AY31">
        <f t="shared" si="31"/>
        <v>1</v>
      </c>
      <c r="AZ31">
        <f t="shared" si="32"/>
        <v>1.3853882395057507E-2</v>
      </c>
      <c r="BA31">
        <f t="shared" si="33"/>
        <v>0.27046661078513551</v>
      </c>
      <c r="BB31" t="s">
        <v>253</v>
      </c>
      <c r="BC31">
        <v>0</v>
      </c>
      <c r="BD31">
        <f t="shared" si="34"/>
        <v>1.4316</v>
      </c>
      <c r="BE31">
        <f t="shared" si="35"/>
        <v>-0.6256501601220803</v>
      </c>
      <c r="BF31">
        <f t="shared" si="36"/>
        <v>0.21288761820980867</v>
      </c>
      <c r="BG31">
        <f t="shared" si="37"/>
        <v>0.94737077627800126</v>
      </c>
      <c r="BH31">
        <f t="shared" si="38"/>
        <v>-0.6936103953369821</v>
      </c>
      <c r="BI31">
        <f t="shared" si="39"/>
        <v>999.99599999999998</v>
      </c>
      <c r="BJ31">
        <f t="shared" si="40"/>
        <v>841.19661236126376</v>
      </c>
      <c r="BK31">
        <f t="shared" si="41"/>
        <v>0.84119997716117245</v>
      </c>
      <c r="BL31">
        <f t="shared" si="42"/>
        <v>0.19239995432234488</v>
      </c>
      <c r="BM31">
        <v>0.72959431972279298</v>
      </c>
      <c r="BN31">
        <v>0.5</v>
      </c>
      <c r="BO31" t="s">
        <v>254</v>
      </c>
      <c r="BP31">
        <v>1684933068.92258</v>
      </c>
      <c r="BQ31">
        <v>400.015548387097</v>
      </c>
      <c r="BR31">
        <v>401.819419354839</v>
      </c>
      <c r="BS31">
        <v>15.8345548387097</v>
      </c>
      <c r="BT31">
        <v>15.3646806451613</v>
      </c>
      <c r="BU31">
        <v>500.00512903225803</v>
      </c>
      <c r="BV31">
        <v>95.490390322580595</v>
      </c>
      <c r="BW31">
        <v>0.199958290322581</v>
      </c>
      <c r="BX31">
        <v>27.908245161290299</v>
      </c>
      <c r="BY31">
        <v>27.994809677419401</v>
      </c>
      <c r="BZ31">
        <v>999.9</v>
      </c>
      <c r="CA31">
        <v>9998.7096774193506</v>
      </c>
      <c r="CB31">
        <v>0</v>
      </c>
      <c r="CC31">
        <v>70.422799999999995</v>
      </c>
      <c r="CD31">
        <v>999.99599999999998</v>
      </c>
      <c r="CE31">
        <v>0.95999990322580697</v>
      </c>
      <c r="CF31">
        <v>4.0000377419354798E-2</v>
      </c>
      <c r="CG31">
        <v>0</v>
      </c>
      <c r="CH31">
        <v>2.3492935483871</v>
      </c>
      <c r="CI31">
        <v>0</v>
      </c>
      <c r="CJ31">
        <v>398.42354838709701</v>
      </c>
      <c r="CK31">
        <v>9334.2858064516204</v>
      </c>
      <c r="CL31">
        <v>39.936999999999998</v>
      </c>
      <c r="CM31">
        <v>42.436999999999998</v>
      </c>
      <c r="CN31">
        <v>41.061999999999998</v>
      </c>
      <c r="CO31">
        <v>41.002000000000002</v>
      </c>
      <c r="CP31">
        <v>39.846548387096803</v>
      </c>
      <c r="CQ31">
        <v>959.99580645161302</v>
      </c>
      <c r="CR31">
        <v>39.999032258064503</v>
      </c>
      <c r="CS31">
        <v>0</v>
      </c>
      <c r="CT31">
        <v>59.200000047683702</v>
      </c>
      <c r="CU31">
        <v>2.3272807692307702</v>
      </c>
      <c r="CV31">
        <v>5.0184605105926303E-2</v>
      </c>
      <c r="CW31">
        <v>2.7999658081663501</v>
      </c>
      <c r="CX31">
        <v>398.46550000000002</v>
      </c>
      <c r="CY31">
        <v>15</v>
      </c>
      <c r="CZ31">
        <v>1684932166.3</v>
      </c>
      <c r="DA31" t="s">
        <v>255</v>
      </c>
      <c r="DB31">
        <v>4</v>
      </c>
      <c r="DC31">
        <v>-3.9009999999999998</v>
      </c>
      <c r="DD31">
        <v>0.35799999999999998</v>
      </c>
      <c r="DE31">
        <v>401</v>
      </c>
      <c r="DF31">
        <v>15</v>
      </c>
      <c r="DG31">
        <v>2.15</v>
      </c>
      <c r="DH31">
        <v>0.31</v>
      </c>
      <c r="DI31">
        <v>-1.7818709433962301</v>
      </c>
      <c r="DJ31">
        <v>5.3400846523110203E-2</v>
      </c>
      <c r="DK31">
        <v>0.103408239795485</v>
      </c>
      <c r="DL31">
        <v>1</v>
      </c>
      <c r="DM31">
        <v>2.2943204545454501</v>
      </c>
      <c r="DN31">
        <v>0.33621717686432401</v>
      </c>
      <c r="DO31">
        <v>0.17761036463862701</v>
      </c>
      <c r="DP31">
        <v>1</v>
      </c>
      <c r="DQ31">
        <v>0.46994530188679201</v>
      </c>
      <c r="DR31">
        <v>-3.3434157959976802E-4</v>
      </c>
      <c r="DS31">
        <v>2.55687550766449E-3</v>
      </c>
      <c r="DT31">
        <v>1</v>
      </c>
      <c r="DU31">
        <v>3</v>
      </c>
      <c r="DV31">
        <v>3</v>
      </c>
      <c r="DW31" t="s">
        <v>256</v>
      </c>
      <c r="DX31">
        <v>100</v>
      </c>
      <c r="DY31">
        <v>100</v>
      </c>
      <c r="DZ31">
        <v>-3.9009999999999998</v>
      </c>
      <c r="EA31">
        <v>0.35799999999999998</v>
      </c>
      <c r="EB31">
        <v>2</v>
      </c>
      <c r="EC31">
        <v>514.94299999999998</v>
      </c>
      <c r="ED31">
        <v>420.30599999999998</v>
      </c>
      <c r="EE31">
        <v>26.3873</v>
      </c>
      <c r="EF31">
        <v>29.851600000000001</v>
      </c>
      <c r="EG31">
        <v>30</v>
      </c>
      <c r="EH31">
        <v>30.046500000000002</v>
      </c>
      <c r="EI31">
        <v>30.087599999999998</v>
      </c>
      <c r="EJ31">
        <v>20.126799999999999</v>
      </c>
      <c r="EK31">
        <v>29.4191</v>
      </c>
      <c r="EL31">
        <v>0</v>
      </c>
      <c r="EM31">
        <v>26.392399999999999</v>
      </c>
      <c r="EN31">
        <v>401.78800000000001</v>
      </c>
      <c r="EO31">
        <v>15.2835</v>
      </c>
      <c r="EP31">
        <v>100.55</v>
      </c>
      <c r="EQ31">
        <v>90.424400000000006</v>
      </c>
    </row>
    <row r="32" spans="1:147" x14ac:dyDescent="0.3">
      <c r="A32">
        <v>16</v>
      </c>
      <c r="B32">
        <v>1684933136.9000001</v>
      </c>
      <c r="C32">
        <v>900.10000014305103</v>
      </c>
      <c r="D32" t="s">
        <v>299</v>
      </c>
      <c r="E32" t="s">
        <v>300</v>
      </c>
      <c r="F32">
        <v>1684933128.9516101</v>
      </c>
      <c r="G32">
        <f t="shared" si="0"/>
        <v>3.3223509839499696E-3</v>
      </c>
      <c r="H32">
        <f t="shared" si="1"/>
        <v>11.004525786138645</v>
      </c>
      <c r="I32">
        <f t="shared" si="2"/>
        <v>400.01093548387098</v>
      </c>
      <c r="J32">
        <f t="shared" si="3"/>
        <v>257.66471316653667</v>
      </c>
      <c r="K32">
        <f t="shared" si="4"/>
        <v>24.655136021500915</v>
      </c>
      <c r="L32">
        <f t="shared" si="5"/>
        <v>38.275803866353797</v>
      </c>
      <c r="M32">
        <f t="shared" si="6"/>
        <v>0.13863813614016923</v>
      </c>
      <c r="N32">
        <f t="shared" si="7"/>
        <v>3.3596774597781609</v>
      </c>
      <c r="O32">
        <f t="shared" si="8"/>
        <v>0.13553653368092622</v>
      </c>
      <c r="P32">
        <f t="shared" si="9"/>
        <v>8.4983220899093215E-2</v>
      </c>
      <c r="Q32">
        <f t="shared" si="10"/>
        <v>161.8480578045357</v>
      </c>
      <c r="R32">
        <f t="shared" si="11"/>
        <v>27.980093991552192</v>
      </c>
      <c r="S32">
        <f t="shared" si="12"/>
        <v>27.993864516129001</v>
      </c>
      <c r="T32">
        <f t="shared" si="13"/>
        <v>3.7934825619979242</v>
      </c>
      <c r="U32">
        <f t="shared" si="14"/>
        <v>40.101384082904389</v>
      </c>
      <c r="V32">
        <f t="shared" si="15"/>
        <v>1.5129869646370597</v>
      </c>
      <c r="W32">
        <f t="shared" si="16"/>
        <v>3.7729045997743027</v>
      </c>
      <c r="X32">
        <f t="shared" si="17"/>
        <v>2.2804955973608645</v>
      </c>
      <c r="Y32">
        <f t="shared" si="18"/>
        <v>-146.51567839219365</v>
      </c>
      <c r="Z32">
        <f t="shared" si="19"/>
        <v>-16.893299877809287</v>
      </c>
      <c r="AA32">
        <f t="shared" si="20"/>
        <v>-1.0954666931985815</v>
      </c>
      <c r="AB32">
        <f t="shared" si="21"/>
        <v>-2.6563871586658117</v>
      </c>
      <c r="AC32">
        <v>-3.9584814696178298E-2</v>
      </c>
      <c r="AD32">
        <v>4.4437422316689797E-2</v>
      </c>
      <c r="AE32">
        <v>3.3483274773223499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50326.40670758237</v>
      </c>
      <c r="AK32" t="s">
        <v>251</v>
      </c>
      <c r="AL32">
        <v>2.3770384615384601</v>
      </c>
      <c r="AM32">
        <v>1.8188</v>
      </c>
      <c r="AN32">
        <f t="shared" si="25"/>
        <v>-0.55823846153846013</v>
      </c>
      <c r="AO32">
        <f t="shared" si="26"/>
        <v>-0.30692679873458334</v>
      </c>
      <c r="AP32">
        <v>-0.60039193663713297</v>
      </c>
      <c r="AQ32" t="s">
        <v>301</v>
      </c>
      <c r="AR32">
        <v>2.34315769230769</v>
      </c>
      <c r="AS32">
        <v>1.782</v>
      </c>
      <c r="AT32">
        <f t="shared" si="27"/>
        <v>-0.31490330656997201</v>
      </c>
      <c r="AU32">
        <v>0.5</v>
      </c>
      <c r="AV32">
        <f t="shared" si="28"/>
        <v>841.20576623227009</v>
      </c>
      <c r="AW32">
        <f t="shared" si="29"/>
        <v>11.004525786138645</v>
      </c>
      <c r="AX32">
        <f t="shared" si="30"/>
        <v>-132.44923864613438</v>
      </c>
      <c r="AY32">
        <f t="shared" si="31"/>
        <v>1</v>
      </c>
      <c r="AZ32">
        <f t="shared" si="32"/>
        <v>1.3795575575704598E-2</v>
      </c>
      <c r="BA32">
        <f t="shared" si="33"/>
        <v>2.0650953984287287E-2</v>
      </c>
      <c r="BB32" t="s">
        <v>253</v>
      </c>
      <c r="BC32">
        <v>0</v>
      </c>
      <c r="BD32">
        <f t="shared" si="34"/>
        <v>1.782</v>
      </c>
      <c r="BE32">
        <f t="shared" si="35"/>
        <v>-0.3149033065699719</v>
      </c>
      <c r="BF32">
        <f t="shared" si="36"/>
        <v>2.0233120738948725E-2</v>
      </c>
      <c r="BG32">
        <f t="shared" si="37"/>
        <v>0.94306121129855702</v>
      </c>
      <c r="BH32">
        <f t="shared" si="38"/>
        <v>-6.5921649143597369E-2</v>
      </c>
      <c r="BI32">
        <f t="shared" si="39"/>
        <v>1000.00680645161</v>
      </c>
      <c r="BJ32">
        <f t="shared" si="40"/>
        <v>841.20576623227009</v>
      </c>
      <c r="BK32">
        <f t="shared" si="41"/>
        <v>0.84120004064489906</v>
      </c>
      <c r="BL32">
        <f t="shared" si="42"/>
        <v>0.19240008128979813</v>
      </c>
      <c r="BM32">
        <v>0.72959431972279298</v>
      </c>
      <c r="BN32">
        <v>0.5</v>
      </c>
      <c r="BO32" t="s">
        <v>254</v>
      </c>
      <c r="BP32">
        <v>1684933128.9516101</v>
      </c>
      <c r="BQ32">
        <v>400.01093548387098</v>
      </c>
      <c r="BR32">
        <v>401.810580645161</v>
      </c>
      <c r="BS32">
        <v>15.811851612903199</v>
      </c>
      <c r="BT32">
        <v>15.334735483871</v>
      </c>
      <c r="BU32">
        <v>500.01264516128998</v>
      </c>
      <c r="BV32">
        <v>95.486887096774197</v>
      </c>
      <c r="BW32">
        <v>0.20000661290322599</v>
      </c>
      <c r="BX32">
        <v>27.900596774193499</v>
      </c>
      <c r="BY32">
        <v>27.993864516129001</v>
      </c>
      <c r="BZ32">
        <v>999.9</v>
      </c>
      <c r="CA32">
        <v>9997.2580645161306</v>
      </c>
      <c r="CB32">
        <v>0</v>
      </c>
      <c r="CC32">
        <v>70.422799999999995</v>
      </c>
      <c r="CD32">
        <v>1000.00680645161</v>
      </c>
      <c r="CE32">
        <v>0.95999832258064499</v>
      </c>
      <c r="CF32">
        <v>4.0001987096774203E-2</v>
      </c>
      <c r="CG32">
        <v>0</v>
      </c>
      <c r="CH32">
        <v>2.3602548387096798</v>
      </c>
      <c r="CI32">
        <v>0</v>
      </c>
      <c r="CJ32">
        <v>398.036612903226</v>
      </c>
      <c r="CK32">
        <v>9334.3832258064504</v>
      </c>
      <c r="CL32">
        <v>40</v>
      </c>
      <c r="CM32">
        <v>42.508000000000003</v>
      </c>
      <c r="CN32">
        <v>41.125</v>
      </c>
      <c r="CO32">
        <v>41.061999999999998</v>
      </c>
      <c r="CP32">
        <v>39.908999999999999</v>
      </c>
      <c r="CQ32">
        <v>960.00483870967798</v>
      </c>
      <c r="CR32">
        <v>40.001612903225798</v>
      </c>
      <c r="CS32">
        <v>0</v>
      </c>
      <c r="CT32">
        <v>59</v>
      </c>
      <c r="CU32">
        <v>2.34315769230769</v>
      </c>
      <c r="CV32">
        <v>-0.398478654516848</v>
      </c>
      <c r="CW32">
        <v>1.97405129345477</v>
      </c>
      <c r="CX32">
        <v>398.04696153846203</v>
      </c>
      <c r="CY32">
        <v>15</v>
      </c>
      <c r="CZ32">
        <v>1684932166.3</v>
      </c>
      <c r="DA32" t="s">
        <v>255</v>
      </c>
      <c r="DB32">
        <v>4</v>
      </c>
      <c r="DC32">
        <v>-3.9009999999999998</v>
      </c>
      <c r="DD32">
        <v>0.35799999999999998</v>
      </c>
      <c r="DE32">
        <v>401</v>
      </c>
      <c r="DF32">
        <v>15</v>
      </c>
      <c r="DG32">
        <v>2.15</v>
      </c>
      <c r="DH32">
        <v>0.31</v>
      </c>
      <c r="DI32">
        <v>-1.81996830188679</v>
      </c>
      <c r="DJ32">
        <v>0.14702696349575201</v>
      </c>
      <c r="DK32">
        <v>9.1290678598656499E-2</v>
      </c>
      <c r="DL32">
        <v>1</v>
      </c>
      <c r="DM32">
        <v>2.3039863636363598</v>
      </c>
      <c r="DN32">
        <v>0.18638756441343199</v>
      </c>
      <c r="DO32">
        <v>0.18426343122490901</v>
      </c>
      <c r="DP32">
        <v>1</v>
      </c>
      <c r="DQ32">
        <v>0.47696867924528302</v>
      </c>
      <c r="DR32">
        <v>2.4913439191752E-3</v>
      </c>
      <c r="DS32">
        <v>3.0310863223179298E-3</v>
      </c>
      <c r="DT32">
        <v>1</v>
      </c>
      <c r="DU32">
        <v>3</v>
      </c>
      <c r="DV32">
        <v>3</v>
      </c>
      <c r="DW32" t="s">
        <v>256</v>
      </c>
      <c r="DX32">
        <v>100</v>
      </c>
      <c r="DY32">
        <v>100</v>
      </c>
      <c r="DZ32">
        <v>-3.9009999999999998</v>
      </c>
      <c r="EA32">
        <v>0.35799999999999998</v>
      </c>
      <c r="EB32">
        <v>2</v>
      </c>
      <c r="EC32">
        <v>514.35199999999998</v>
      </c>
      <c r="ED32">
        <v>419.84</v>
      </c>
      <c r="EE32">
        <v>26.3277</v>
      </c>
      <c r="EF32">
        <v>29.8413</v>
      </c>
      <c r="EG32">
        <v>30</v>
      </c>
      <c r="EH32">
        <v>30.036200000000001</v>
      </c>
      <c r="EI32">
        <v>30.0747</v>
      </c>
      <c r="EJ32">
        <v>20.125299999999999</v>
      </c>
      <c r="EK32">
        <v>29.693000000000001</v>
      </c>
      <c r="EL32">
        <v>0</v>
      </c>
      <c r="EM32">
        <v>26.327500000000001</v>
      </c>
      <c r="EN32">
        <v>401.846</v>
      </c>
      <c r="EO32">
        <v>15.3232</v>
      </c>
      <c r="EP32">
        <v>100.55200000000001</v>
      </c>
      <c r="EQ32">
        <v>90.427800000000005</v>
      </c>
    </row>
    <row r="33" spans="1:147" x14ac:dyDescent="0.3">
      <c r="A33">
        <v>17</v>
      </c>
      <c r="B33">
        <v>1684933197</v>
      </c>
      <c r="C33">
        <v>960.20000004768394</v>
      </c>
      <c r="D33" t="s">
        <v>302</v>
      </c>
      <c r="E33" t="s">
        <v>303</v>
      </c>
      <c r="F33">
        <v>1684933188.95806</v>
      </c>
      <c r="G33">
        <f t="shared" si="0"/>
        <v>3.3506965363894084E-3</v>
      </c>
      <c r="H33">
        <f t="shared" si="1"/>
        <v>11.286020758814363</v>
      </c>
      <c r="I33">
        <f t="shared" si="2"/>
        <v>399.98032258064501</v>
      </c>
      <c r="J33">
        <f t="shared" si="3"/>
        <v>255.67696576675155</v>
      </c>
      <c r="K33">
        <f t="shared" si="4"/>
        <v>24.464984718783064</v>
      </c>
      <c r="L33">
        <f t="shared" si="5"/>
        <v>38.272952944366942</v>
      </c>
      <c r="M33">
        <f t="shared" si="6"/>
        <v>0.14003034935034775</v>
      </c>
      <c r="N33">
        <f t="shared" si="7"/>
        <v>3.3645609145475155</v>
      </c>
      <c r="O33">
        <f t="shared" si="8"/>
        <v>0.13687138678841232</v>
      </c>
      <c r="P33">
        <f t="shared" si="9"/>
        <v>8.5822501532993034E-2</v>
      </c>
      <c r="Q33">
        <f t="shared" si="10"/>
        <v>161.8479270289609</v>
      </c>
      <c r="R33">
        <f t="shared" si="11"/>
        <v>27.975054289735162</v>
      </c>
      <c r="S33">
        <f t="shared" si="12"/>
        <v>27.983877419354801</v>
      </c>
      <c r="T33">
        <f t="shared" si="13"/>
        <v>3.7912744055948573</v>
      </c>
      <c r="U33">
        <f t="shared" si="14"/>
        <v>40.117467490511594</v>
      </c>
      <c r="V33">
        <f t="shared" si="15"/>
        <v>1.5137299384795069</v>
      </c>
      <c r="W33">
        <f t="shared" si="16"/>
        <v>3.7732440085793741</v>
      </c>
      <c r="X33">
        <f t="shared" si="17"/>
        <v>2.2775444671153506</v>
      </c>
      <c r="Y33">
        <f t="shared" si="18"/>
        <v>-147.76571725477291</v>
      </c>
      <c r="Z33">
        <f t="shared" si="19"/>
        <v>-14.826601552086162</v>
      </c>
      <c r="AA33">
        <f t="shared" si="20"/>
        <v>-0.96001321152248975</v>
      </c>
      <c r="AB33">
        <f t="shared" si="21"/>
        <v>-1.7044049894206683</v>
      </c>
      <c r="AC33">
        <v>-3.9657094877067998E-2</v>
      </c>
      <c r="AD33">
        <v>4.4518563151830101E-2</v>
      </c>
      <c r="AE33">
        <v>3.3531902075085198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50414.274840813494</v>
      </c>
      <c r="AK33" t="s">
        <v>251</v>
      </c>
      <c r="AL33">
        <v>2.3770384615384601</v>
      </c>
      <c r="AM33">
        <v>1.8188</v>
      </c>
      <c r="AN33">
        <f t="shared" si="25"/>
        <v>-0.55823846153846013</v>
      </c>
      <c r="AO33">
        <f t="shared" si="26"/>
        <v>-0.30692679873458334</v>
      </c>
      <c r="AP33">
        <v>-0.60039193663713297</v>
      </c>
      <c r="AQ33" t="s">
        <v>304</v>
      </c>
      <c r="AR33">
        <v>2.2486000000000002</v>
      </c>
      <c r="AS33">
        <v>1.3355999999999999</v>
      </c>
      <c r="AT33">
        <f t="shared" si="27"/>
        <v>-0.68358790056903285</v>
      </c>
      <c r="AU33">
        <v>0.5</v>
      </c>
      <c r="AV33">
        <f t="shared" si="28"/>
        <v>841.20730362562017</v>
      </c>
      <c r="AW33">
        <f t="shared" si="29"/>
        <v>11.286020758814363</v>
      </c>
      <c r="AX33">
        <f t="shared" si="30"/>
        <v>-287.51956731438736</v>
      </c>
      <c r="AY33">
        <f t="shared" si="31"/>
        <v>1</v>
      </c>
      <c r="AZ33">
        <f t="shared" si="32"/>
        <v>1.4130182470148345E-2</v>
      </c>
      <c r="BA33">
        <f t="shared" si="33"/>
        <v>0.36178496555855055</v>
      </c>
      <c r="BB33" t="s">
        <v>253</v>
      </c>
      <c r="BC33">
        <v>0</v>
      </c>
      <c r="BD33">
        <f t="shared" si="34"/>
        <v>1.3355999999999999</v>
      </c>
      <c r="BE33">
        <f t="shared" si="35"/>
        <v>-0.68358790056903285</v>
      </c>
      <c r="BF33">
        <f t="shared" si="36"/>
        <v>0.26566967231141414</v>
      </c>
      <c r="BG33">
        <f t="shared" si="37"/>
        <v>0.8766720586171507</v>
      </c>
      <c r="BH33">
        <f t="shared" si="38"/>
        <v>-0.86557991484201913</v>
      </c>
      <c r="BI33">
        <f t="shared" si="39"/>
        <v>1000.00893548387</v>
      </c>
      <c r="BJ33">
        <f t="shared" si="40"/>
        <v>841.20730362562017</v>
      </c>
      <c r="BK33">
        <f t="shared" si="41"/>
        <v>0.84119978709849108</v>
      </c>
      <c r="BL33">
        <f t="shared" si="42"/>
        <v>0.19239957419698228</v>
      </c>
      <c r="BM33">
        <v>0.72959431972279298</v>
      </c>
      <c r="BN33">
        <v>0.5</v>
      </c>
      <c r="BO33" t="s">
        <v>254</v>
      </c>
      <c r="BP33">
        <v>1684933188.95806</v>
      </c>
      <c r="BQ33">
        <v>399.98032258064501</v>
      </c>
      <c r="BR33">
        <v>401.82270967741903</v>
      </c>
      <c r="BS33">
        <v>15.819583870967699</v>
      </c>
      <c r="BT33">
        <v>15.338393548387099</v>
      </c>
      <c r="BU33">
        <v>500.005032258065</v>
      </c>
      <c r="BV33">
        <v>95.487161290322604</v>
      </c>
      <c r="BW33">
        <v>0.199928258064516</v>
      </c>
      <c r="BX33">
        <v>27.902138709677399</v>
      </c>
      <c r="BY33">
        <v>27.983877419354801</v>
      </c>
      <c r="BZ33">
        <v>999.9</v>
      </c>
      <c r="CA33">
        <v>10015.483870967701</v>
      </c>
      <c r="CB33">
        <v>0</v>
      </c>
      <c r="CC33">
        <v>70.422799999999995</v>
      </c>
      <c r="CD33">
        <v>1000.00893548387</v>
      </c>
      <c r="CE33">
        <v>0.96000561290322595</v>
      </c>
      <c r="CF33">
        <v>3.9994622580645199E-2</v>
      </c>
      <c r="CG33">
        <v>0</v>
      </c>
      <c r="CH33">
        <v>2.2229645161290299</v>
      </c>
      <c r="CI33">
        <v>0</v>
      </c>
      <c r="CJ33">
        <v>397.87522580645202</v>
      </c>
      <c r="CK33">
        <v>9334.4270967741904</v>
      </c>
      <c r="CL33">
        <v>40.061999999999998</v>
      </c>
      <c r="CM33">
        <v>42.566064516129003</v>
      </c>
      <c r="CN33">
        <v>41.186999999999998</v>
      </c>
      <c r="CO33">
        <v>41.125</v>
      </c>
      <c r="CP33">
        <v>39.9695161290323</v>
      </c>
      <c r="CQ33">
        <v>960.01483870967695</v>
      </c>
      <c r="CR33">
        <v>39.993225806451598</v>
      </c>
      <c r="CS33">
        <v>0</v>
      </c>
      <c r="CT33">
        <v>59.400000095367403</v>
      </c>
      <c r="CU33">
        <v>2.2486000000000002</v>
      </c>
      <c r="CV33">
        <v>0.197641043279559</v>
      </c>
      <c r="CW33">
        <v>1.54458118605835</v>
      </c>
      <c r="CX33">
        <v>397.87965384615399</v>
      </c>
      <c r="CY33">
        <v>15</v>
      </c>
      <c r="CZ33">
        <v>1684932166.3</v>
      </c>
      <c r="DA33" t="s">
        <v>255</v>
      </c>
      <c r="DB33">
        <v>4</v>
      </c>
      <c r="DC33">
        <v>-3.9009999999999998</v>
      </c>
      <c r="DD33">
        <v>0.35799999999999998</v>
      </c>
      <c r="DE33">
        <v>401</v>
      </c>
      <c r="DF33">
        <v>15</v>
      </c>
      <c r="DG33">
        <v>2.15</v>
      </c>
      <c r="DH33">
        <v>0.31</v>
      </c>
      <c r="DI33">
        <v>-1.81172641509434</v>
      </c>
      <c r="DJ33">
        <v>-0.31637439895159403</v>
      </c>
      <c r="DK33">
        <v>0.11036483636564901</v>
      </c>
      <c r="DL33">
        <v>1</v>
      </c>
      <c r="DM33">
        <v>2.2477931818181802</v>
      </c>
      <c r="DN33">
        <v>-0.235414324891185</v>
      </c>
      <c r="DO33">
        <v>0.197763499019464</v>
      </c>
      <c r="DP33">
        <v>1</v>
      </c>
      <c r="DQ33">
        <v>0.48109626415094298</v>
      </c>
      <c r="DR33">
        <v>-6.8886568436309103E-4</v>
      </c>
      <c r="DS33">
        <v>2.5478124627449699E-3</v>
      </c>
      <c r="DT33">
        <v>1</v>
      </c>
      <c r="DU33">
        <v>3</v>
      </c>
      <c r="DV33">
        <v>3</v>
      </c>
      <c r="DW33" t="s">
        <v>256</v>
      </c>
      <c r="DX33">
        <v>100</v>
      </c>
      <c r="DY33">
        <v>100</v>
      </c>
      <c r="DZ33">
        <v>-3.9009999999999998</v>
      </c>
      <c r="EA33">
        <v>0.35799999999999998</v>
      </c>
      <c r="EB33">
        <v>2</v>
      </c>
      <c r="EC33">
        <v>514.52300000000002</v>
      </c>
      <c r="ED33">
        <v>419.90899999999999</v>
      </c>
      <c r="EE33">
        <v>26.319299999999998</v>
      </c>
      <c r="EF33">
        <v>29.833500000000001</v>
      </c>
      <c r="EG33">
        <v>30.0001</v>
      </c>
      <c r="EH33">
        <v>30.0259</v>
      </c>
      <c r="EI33">
        <v>30.067</v>
      </c>
      <c r="EJ33">
        <v>20.1279</v>
      </c>
      <c r="EK33">
        <v>29.693000000000001</v>
      </c>
      <c r="EL33">
        <v>0</v>
      </c>
      <c r="EM33">
        <v>26.3325</v>
      </c>
      <c r="EN33">
        <v>401.76900000000001</v>
      </c>
      <c r="EO33">
        <v>15.3119</v>
      </c>
      <c r="EP33">
        <v>100.554</v>
      </c>
      <c r="EQ33">
        <v>90.430599999999998</v>
      </c>
    </row>
    <row r="34" spans="1:147" x14ac:dyDescent="0.3">
      <c r="A34">
        <v>18</v>
      </c>
      <c r="B34">
        <v>1684933257.5</v>
      </c>
      <c r="C34">
        <v>1020.70000004768</v>
      </c>
      <c r="D34" t="s">
        <v>305</v>
      </c>
      <c r="E34" t="s">
        <v>306</v>
      </c>
      <c r="F34">
        <v>1684933249.4451599</v>
      </c>
      <c r="G34">
        <f t="shared" si="0"/>
        <v>3.359112108236367E-3</v>
      </c>
      <c r="H34">
        <f t="shared" si="1"/>
        <v>10.869219815830375</v>
      </c>
      <c r="I34">
        <f t="shared" si="2"/>
        <v>400.01438709677399</v>
      </c>
      <c r="J34">
        <f t="shared" si="3"/>
        <v>260.73383522310667</v>
      </c>
      <c r="K34">
        <f t="shared" si="4"/>
        <v>24.948858845054083</v>
      </c>
      <c r="L34">
        <f t="shared" si="5"/>
        <v>38.276207885058575</v>
      </c>
      <c r="M34">
        <f t="shared" si="6"/>
        <v>0.14034237733252106</v>
      </c>
      <c r="N34">
        <f t="shared" si="7"/>
        <v>3.3567467668880551</v>
      </c>
      <c r="O34">
        <f t="shared" si="8"/>
        <v>0.13716228695031946</v>
      </c>
      <c r="P34">
        <f t="shared" si="9"/>
        <v>8.6006146096699432E-2</v>
      </c>
      <c r="Q34">
        <f t="shared" si="10"/>
        <v>161.84485686837039</v>
      </c>
      <c r="R34">
        <f t="shared" si="11"/>
        <v>27.969284992931698</v>
      </c>
      <c r="S34">
        <f t="shared" si="12"/>
        <v>27.9912322580645</v>
      </c>
      <c r="T34">
        <f t="shared" si="13"/>
        <v>3.792900458419469</v>
      </c>
      <c r="U34">
        <f t="shared" si="14"/>
        <v>40.147423041828368</v>
      </c>
      <c r="V34">
        <f t="shared" si="15"/>
        <v>1.5145079088217142</v>
      </c>
      <c r="W34">
        <f t="shared" si="16"/>
        <v>3.772366428708998</v>
      </c>
      <c r="X34">
        <f t="shared" si="17"/>
        <v>2.2783925495977551</v>
      </c>
      <c r="Y34">
        <f t="shared" si="18"/>
        <v>-148.13684397322379</v>
      </c>
      <c r="Z34">
        <f t="shared" si="19"/>
        <v>-16.844704916458713</v>
      </c>
      <c r="AA34">
        <f t="shared" si="20"/>
        <v>-1.0932414997913338</v>
      </c>
      <c r="AB34">
        <f t="shared" si="21"/>
        <v>-4.229933521103451</v>
      </c>
      <c r="AC34">
        <v>-3.9541457983640303E-2</v>
      </c>
      <c r="AD34">
        <v>4.4388750608609299E-2</v>
      </c>
      <c r="AE34">
        <v>3.3454092159146298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50273.937944747442</v>
      </c>
      <c r="AK34" t="s">
        <v>251</v>
      </c>
      <c r="AL34">
        <v>2.3770384615384601</v>
      </c>
      <c r="AM34">
        <v>1.8188</v>
      </c>
      <c r="AN34">
        <f t="shared" si="25"/>
        <v>-0.55823846153846013</v>
      </c>
      <c r="AO34">
        <f t="shared" si="26"/>
        <v>-0.30692679873458334</v>
      </c>
      <c r="AP34">
        <v>-0.60039193663713297</v>
      </c>
      <c r="AQ34" t="s">
        <v>307</v>
      </c>
      <c r="AR34">
        <v>2.2750653846153801</v>
      </c>
      <c r="AS34">
        <v>1.3380000000000001</v>
      </c>
      <c r="AT34">
        <f t="shared" si="27"/>
        <v>-0.70034782108772786</v>
      </c>
      <c r="AU34">
        <v>0.5</v>
      </c>
      <c r="AV34">
        <f t="shared" si="28"/>
        <v>841.19054423215607</v>
      </c>
      <c r="AW34">
        <f t="shared" si="29"/>
        <v>10.869219815830375</v>
      </c>
      <c r="AX34">
        <f t="shared" si="30"/>
        <v>-294.56298238629523</v>
      </c>
      <c r="AY34">
        <f t="shared" si="31"/>
        <v>1</v>
      </c>
      <c r="AZ34">
        <f t="shared" si="32"/>
        <v>1.3634974657183101E-2</v>
      </c>
      <c r="BA34">
        <f t="shared" si="33"/>
        <v>0.35934230194319872</v>
      </c>
      <c r="BB34" t="s">
        <v>253</v>
      </c>
      <c r="BC34">
        <v>0</v>
      </c>
      <c r="BD34">
        <f t="shared" si="34"/>
        <v>1.3380000000000001</v>
      </c>
      <c r="BE34">
        <f t="shared" si="35"/>
        <v>-0.70034782108772797</v>
      </c>
      <c r="BF34">
        <f t="shared" si="36"/>
        <v>0.26435012095887395</v>
      </c>
      <c r="BG34">
        <f t="shared" si="37"/>
        <v>0.90185822691097228</v>
      </c>
      <c r="BH34">
        <f t="shared" si="38"/>
        <v>-0.86128067685439291</v>
      </c>
      <c r="BI34">
        <f t="shared" si="39"/>
        <v>999.98890322580598</v>
      </c>
      <c r="BJ34">
        <f t="shared" si="40"/>
        <v>841.19054423215607</v>
      </c>
      <c r="BK34">
        <f t="shared" si="41"/>
        <v>0.84119987883726355</v>
      </c>
      <c r="BL34">
        <f t="shared" si="42"/>
        <v>0.19239975767452708</v>
      </c>
      <c r="BM34">
        <v>0.72959431972279298</v>
      </c>
      <c r="BN34">
        <v>0.5</v>
      </c>
      <c r="BO34" t="s">
        <v>254</v>
      </c>
      <c r="BP34">
        <v>1684933249.4451599</v>
      </c>
      <c r="BQ34">
        <v>400.01438709677399</v>
      </c>
      <c r="BR34">
        <v>401.79638709677403</v>
      </c>
      <c r="BS34">
        <v>15.8277161290323</v>
      </c>
      <c r="BT34">
        <v>15.3453419354839</v>
      </c>
      <c r="BU34">
        <v>500.02648387096798</v>
      </c>
      <c r="BV34">
        <v>95.487058064516106</v>
      </c>
      <c r="BW34">
        <v>0.20002</v>
      </c>
      <c r="BX34">
        <v>27.898151612903199</v>
      </c>
      <c r="BY34">
        <v>27.9912322580645</v>
      </c>
      <c r="BZ34">
        <v>999.9</v>
      </c>
      <c r="CA34">
        <v>9986.2903225806494</v>
      </c>
      <c r="CB34">
        <v>0</v>
      </c>
      <c r="CC34">
        <v>70.426251612903201</v>
      </c>
      <c r="CD34">
        <v>999.98890322580598</v>
      </c>
      <c r="CE34">
        <v>0.960003580645161</v>
      </c>
      <c r="CF34">
        <v>3.9996735483870997E-2</v>
      </c>
      <c r="CG34">
        <v>0</v>
      </c>
      <c r="CH34">
        <v>2.2753774193548399</v>
      </c>
      <c r="CI34">
        <v>0</v>
      </c>
      <c r="CJ34">
        <v>397.17690322580597</v>
      </c>
      <c r="CK34">
        <v>9334.2254838709705</v>
      </c>
      <c r="CL34">
        <v>40.125</v>
      </c>
      <c r="CM34">
        <v>42.625</v>
      </c>
      <c r="CN34">
        <v>41.25</v>
      </c>
      <c r="CO34">
        <v>41.186999999999998</v>
      </c>
      <c r="CP34">
        <v>40.015999999999998</v>
      </c>
      <c r="CQ34">
        <v>959.99258064516198</v>
      </c>
      <c r="CR34">
        <v>39.995483870967703</v>
      </c>
      <c r="CS34">
        <v>0</v>
      </c>
      <c r="CT34">
        <v>59.799999952316298</v>
      </c>
      <c r="CU34">
        <v>2.2750653846153801</v>
      </c>
      <c r="CV34">
        <v>-0.45357606943374301</v>
      </c>
      <c r="CW34">
        <v>2.3729572726142201</v>
      </c>
      <c r="CX34">
        <v>397.19503846153799</v>
      </c>
      <c r="CY34">
        <v>15</v>
      </c>
      <c r="CZ34">
        <v>1684932166.3</v>
      </c>
      <c r="DA34" t="s">
        <v>255</v>
      </c>
      <c r="DB34">
        <v>4</v>
      </c>
      <c r="DC34">
        <v>-3.9009999999999998</v>
      </c>
      <c r="DD34">
        <v>0.35799999999999998</v>
      </c>
      <c r="DE34">
        <v>401</v>
      </c>
      <c r="DF34">
        <v>15</v>
      </c>
      <c r="DG34">
        <v>2.15</v>
      </c>
      <c r="DH34">
        <v>0.31</v>
      </c>
      <c r="DI34">
        <v>-1.80211452830189</v>
      </c>
      <c r="DJ34">
        <v>0.113232661971762</v>
      </c>
      <c r="DK34">
        <v>9.1852188038277105E-2</v>
      </c>
      <c r="DL34">
        <v>1</v>
      </c>
      <c r="DM34">
        <v>2.3266022727272699</v>
      </c>
      <c r="DN34">
        <v>-0.308209279495332</v>
      </c>
      <c r="DO34">
        <v>0.17428157140443301</v>
      </c>
      <c r="DP34">
        <v>1</v>
      </c>
      <c r="DQ34">
        <v>0.48215090566037699</v>
      </c>
      <c r="DR34">
        <v>2.86102909795662E-3</v>
      </c>
      <c r="DS34">
        <v>2.7732928542169798E-3</v>
      </c>
      <c r="DT34">
        <v>1</v>
      </c>
      <c r="DU34">
        <v>3</v>
      </c>
      <c r="DV34">
        <v>3</v>
      </c>
      <c r="DW34" t="s">
        <v>256</v>
      </c>
      <c r="DX34">
        <v>100</v>
      </c>
      <c r="DY34">
        <v>100</v>
      </c>
      <c r="DZ34">
        <v>-3.9009999999999998</v>
      </c>
      <c r="EA34">
        <v>0.35799999999999998</v>
      </c>
      <c r="EB34">
        <v>2</v>
      </c>
      <c r="EC34">
        <v>514.33399999999995</v>
      </c>
      <c r="ED34">
        <v>420.20800000000003</v>
      </c>
      <c r="EE34">
        <v>26.314299999999999</v>
      </c>
      <c r="EF34">
        <v>29.828399999999998</v>
      </c>
      <c r="EG34">
        <v>30.0001</v>
      </c>
      <c r="EH34">
        <v>30.0181</v>
      </c>
      <c r="EI34">
        <v>30.056799999999999</v>
      </c>
      <c r="EJ34">
        <v>20.125699999999998</v>
      </c>
      <c r="EK34">
        <v>29.693000000000001</v>
      </c>
      <c r="EL34">
        <v>0</v>
      </c>
      <c r="EM34">
        <v>26.3096</v>
      </c>
      <c r="EN34">
        <v>401.767</v>
      </c>
      <c r="EO34">
        <v>15.3277</v>
      </c>
      <c r="EP34">
        <v>100.554</v>
      </c>
      <c r="EQ34">
        <v>90.430199999999999</v>
      </c>
    </row>
    <row r="35" spans="1:147" x14ac:dyDescent="0.3">
      <c r="A35">
        <v>19</v>
      </c>
      <c r="B35">
        <v>1684933317.5</v>
      </c>
      <c r="C35">
        <v>1080.7000000476801</v>
      </c>
      <c r="D35" t="s">
        <v>308</v>
      </c>
      <c r="E35" t="s">
        <v>309</v>
      </c>
      <c r="F35">
        <v>1684933309.5</v>
      </c>
      <c r="G35">
        <f t="shared" si="0"/>
        <v>3.3733298936806573E-3</v>
      </c>
      <c r="H35">
        <f t="shared" si="1"/>
        <v>11.091177719170116</v>
      </c>
      <c r="I35">
        <f t="shared" si="2"/>
        <v>400.00161290322598</v>
      </c>
      <c r="J35">
        <f t="shared" si="3"/>
        <v>258.95655701870987</v>
      </c>
      <c r="K35">
        <f t="shared" si="4"/>
        <v>24.779733082996216</v>
      </c>
      <c r="L35">
        <f t="shared" si="5"/>
        <v>38.276432597896211</v>
      </c>
      <c r="M35">
        <f t="shared" si="6"/>
        <v>0.14118656928300097</v>
      </c>
      <c r="N35">
        <f t="shared" si="7"/>
        <v>3.3614711494391409</v>
      </c>
      <c r="O35">
        <f t="shared" si="8"/>
        <v>0.13797299025366719</v>
      </c>
      <c r="P35">
        <f t="shared" si="9"/>
        <v>8.6515754056651781E-2</v>
      </c>
      <c r="Q35">
        <f t="shared" si="10"/>
        <v>161.84783170840134</v>
      </c>
      <c r="R35">
        <f t="shared" si="11"/>
        <v>27.960915443994917</v>
      </c>
      <c r="S35">
        <f t="shared" si="12"/>
        <v>27.978400000000001</v>
      </c>
      <c r="T35">
        <f t="shared" si="13"/>
        <v>3.7900638193155531</v>
      </c>
      <c r="U35">
        <f t="shared" si="14"/>
        <v>40.181804625260192</v>
      </c>
      <c r="V35">
        <f t="shared" si="15"/>
        <v>1.5153590909554269</v>
      </c>
      <c r="W35">
        <f t="shared" si="16"/>
        <v>3.7712569285720932</v>
      </c>
      <c r="X35">
        <f t="shared" si="17"/>
        <v>2.2747047283601263</v>
      </c>
      <c r="Y35">
        <f t="shared" si="18"/>
        <v>-148.76384831131699</v>
      </c>
      <c r="Z35">
        <f t="shared" si="19"/>
        <v>-15.456622084412656</v>
      </c>
      <c r="AA35">
        <f t="shared" si="20"/>
        <v>-1.0016541339180354</v>
      </c>
      <c r="AB35">
        <f t="shared" si="21"/>
        <v>-3.3742928212463408</v>
      </c>
      <c r="AC35">
        <v>-3.96113581765343E-2</v>
      </c>
      <c r="AD35">
        <v>4.44672196987261E-2</v>
      </c>
      <c r="AE35">
        <v>3.3501135562861801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50360.110994839706</v>
      </c>
      <c r="AK35" t="s">
        <v>251</v>
      </c>
      <c r="AL35">
        <v>2.3770384615384601</v>
      </c>
      <c r="AM35">
        <v>1.8188</v>
      </c>
      <c r="AN35">
        <f t="shared" si="25"/>
        <v>-0.55823846153846013</v>
      </c>
      <c r="AO35">
        <f t="shared" si="26"/>
        <v>-0.30692679873458334</v>
      </c>
      <c r="AP35">
        <v>-0.60039193663713297</v>
      </c>
      <c r="AQ35" t="s">
        <v>310</v>
      </c>
      <c r="AR35">
        <v>2.31936923076923</v>
      </c>
      <c r="AS35">
        <v>1.6230100000000001</v>
      </c>
      <c r="AT35">
        <f t="shared" si="27"/>
        <v>-0.42905418375070381</v>
      </c>
      <c r="AU35">
        <v>0.5</v>
      </c>
      <c r="AV35">
        <f t="shared" si="28"/>
        <v>841.20783719988333</v>
      </c>
      <c r="AW35">
        <f t="shared" si="29"/>
        <v>11.091177719170116</v>
      </c>
      <c r="AX35">
        <f t="shared" si="30"/>
        <v>-180.46187097724544</v>
      </c>
      <c r="AY35">
        <f t="shared" si="31"/>
        <v>1</v>
      </c>
      <c r="AZ35">
        <f t="shared" si="32"/>
        <v>1.3898550558830753E-2</v>
      </c>
      <c r="BA35">
        <f t="shared" si="33"/>
        <v>0.12063388395635265</v>
      </c>
      <c r="BB35" t="s">
        <v>253</v>
      </c>
      <c r="BC35">
        <v>0</v>
      </c>
      <c r="BD35">
        <f t="shared" si="34"/>
        <v>1.6230100000000001</v>
      </c>
      <c r="BE35">
        <f t="shared" si="35"/>
        <v>-0.42905418375070387</v>
      </c>
      <c r="BF35">
        <f t="shared" si="36"/>
        <v>0.10764789971409716</v>
      </c>
      <c r="BG35">
        <f t="shared" si="37"/>
        <v>0.9235184960371835</v>
      </c>
      <c r="BH35">
        <f t="shared" si="38"/>
        <v>-0.35072825233219951</v>
      </c>
      <c r="BI35">
        <f t="shared" si="39"/>
        <v>1000.00970967742</v>
      </c>
      <c r="BJ35">
        <f t="shared" si="40"/>
        <v>841.20783719988333</v>
      </c>
      <c r="BK35">
        <f t="shared" si="41"/>
        <v>0.84119966942244739</v>
      </c>
      <c r="BL35">
        <f t="shared" si="42"/>
        <v>0.19239933884489469</v>
      </c>
      <c r="BM35">
        <v>0.72959431972279298</v>
      </c>
      <c r="BN35">
        <v>0.5</v>
      </c>
      <c r="BO35" t="s">
        <v>254</v>
      </c>
      <c r="BP35">
        <v>1684933309.5</v>
      </c>
      <c r="BQ35">
        <v>400.00161290322598</v>
      </c>
      <c r="BR35">
        <v>401.81693548387102</v>
      </c>
      <c r="BS35">
        <v>15.8360129032258</v>
      </c>
      <c r="BT35">
        <v>15.3515709677419</v>
      </c>
      <c r="BU35">
        <v>499.99538709677398</v>
      </c>
      <c r="BV35">
        <v>95.490832258064501</v>
      </c>
      <c r="BW35">
        <v>0.19986338709677401</v>
      </c>
      <c r="BX35">
        <v>27.8931096774194</v>
      </c>
      <c r="BY35">
        <v>27.978400000000001</v>
      </c>
      <c r="BZ35">
        <v>999.9</v>
      </c>
      <c r="CA35">
        <v>10003.5483870968</v>
      </c>
      <c r="CB35">
        <v>0</v>
      </c>
      <c r="CC35">
        <v>70.441783870967697</v>
      </c>
      <c r="CD35">
        <v>1000.00970967742</v>
      </c>
      <c r="CE35">
        <v>0.96001019354838701</v>
      </c>
      <c r="CF35">
        <v>3.9990032258064502E-2</v>
      </c>
      <c r="CG35">
        <v>0</v>
      </c>
      <c r="CH35">
        <v>2.2939612903225801</v>
      </c>
      <c r="CI35">
        <v>0</v>
      </c>
      <c r="CJ35">
        <v>396.55664516129002</v>
      </c>
      <c r="CK35">
        <v>9334.4551612903197</v>
      </c>
      <c r="CL35">
        <v>40.186999999999998</v>
      </c>
      <c r="CM35">
        <v>42.721548387096803</v>
      </c>
      <c r="CN35">
        <v>41.311999999999998</v>
      </c>
      <c r="CO35">
        <v>41.25</v>
      </c>
      <c r="CP35">
        <v>40.061999999999998</v>
      </c>
      <c r="CQ35">
        <v>960.02</v>
      </c>
      <c r="CR35">
        <v>39.989354838709701</v>
      </c>
      <c r="CS35">
        <v>0</v>
      </c>
      <c r="CT35">
        <v>59.399999856948902</v>
      </c>
      <c r="CU35">
        <v>2.31936923076923</v>
      </c>
      <c r="CV35">
        <v>1.0081504234654499</v>
      </c>
      <c r="CW35">
        <v>0.53319657114528995</v>
      </c>
      <c r="CX35">
        <v>396.56907692307698</v>
      </c>
      <c r="CY35">
        <v>15</v>
      </c>
      <c r="CZ35">
        <v>1684932166.3</v>
      </c>
      <c r="DA35" t="s">
        <v>255</v>
      </c>
      <c r="DB35">
        <v>4</v>
      </c>
      <c r="DC35">
        <v>-3.9009999999999998</v>
      </c>
      <c r="DD35">
        <v>0.35799999999999998</v>
      </c>
      <c r="DE35">
        <v>401</v>
      </c>
      <c r="DF35">
        <v>15</v>
      </c>
      <c r="DG35">
        <v>2.15</v>
      </c>
      <c r="DH35">
        <v>0.31</v>
      </c>
      <c r="DI35">
        <v>-1.8155709433962299</v>
      </c>
      <c r="DJ35">
        <v>9.3317851959376003E-2</v>
      </c>
      <c r="DK35">
        <v>8.7324339714979701E-2</v>
      </c>
      <c r="DL35">
        <v>1</v>
      </c>
      <c r="DM35">
        <v>2.2668454545454502</v>
      </c>
      <c r="DN35">
        <v>0.55179613356754398</v>
      </c>
      <c r="DO35">
        <v>0.17559576700031701</v>
      </c>
      <c r="DP35">
        <v>1</v>
      </c>
      <c r="DQ35">
        <v>0.48360641509433999</v>
      </c>
      <c r="DR35">
        <v>6.1738848572820103E-3</v>
      </c>
      <c r="DS35">
        <v>2.6292047182253E-3</v>
      </c>
      <c r="DT35">
        <v>1</v>
      </c>
      <c r="DU35">
        <v>3</v>
      </c>
      <c r="DV35">
        <v>3</v>
      </c>
      <c r="DW35" t="s">
        <v>256</v>
      </c>
      <c r="DX35">
        <v>100</v>
      </c>
      <c r="DY35">
        <v>100</v>
      </c>
      <c r="DZ35">
        <v>-3.9009999999999998</v>
      </c>
      <c r="EA35">
        <v>0.35799999999999998</v>
      </c>
      <c r="EB35">
        <v>2</v>
      </c>
      <c r="EC35">
        <v>514.529</v>
      </c>
      <c r="ED35">
        <v>419.79</v>
      </c>
      <c r="EE35">
        <v>26.314499999999999</v>
      </c>
      <c r="EF35">
        <v>29.825900000000001</v>
      </c>
      <c r="EG35">
        <v>30.0001</v>
      </c>
      <c r="EH35">
        <v>30.010400000000001</v>
      </c>
      <c r="EI35">
        <v>30.0501</v>
      </c>
      <c r="EJ35">
        <v>20.1282</v>
      </c>
      <c r="EK35">
        <v>29.693000000000001</v>
      </c>
      <c r="EL35">
        <v>0</v>
      </c>
      <c r="EM35">
        <v>26.323499999999999</v>
      </c>
      <c r="EN35">
        <v>401.87900000000002</v>
      </c>
      <c r="EO35">
        <v>15.3186</v>
      </c>
      <c r="EP35">
        <v>100.553</v>
      </c>
      <c r="EQ35">
        <v>90.430899999999994</v>
      </c>
    </row>
    <row r="36" spans="1:147" x14ac:dyDescent="0.3">
      <c r="A36">
        <v>20</v>
      </c>
      <c r="B36">
        <v>1684933437</v>
      </c>
      <c r="C36">
        <v>1200.2000000476801</v>
      </c>
      <c r="D36" t="s">
        <v>311</v>
      </c>
      <c r="E36" t="s">
        <v>312</v>
      </c>
      <c r="F36">
        <v>1684933429</v>
      </c>
      <c r="G36">
        <f t="shared" si="0"/>
        <v>3.7924438266369776E-3</v>
      </c>
      <c r="H36">
        <f t="shared" si="1"/>
        <v>1.2321636297600951</v>
      </c>
      <c r="I36">
        <f t="shared" si="2"/>
        <v>400.08280645161301</v>
      </c>
      <c r="J36">
        <f t="shared" si="3"/>
        <v>373.07473693861539</v>
      </c>
      <c r="K36">
        <f t="shared" si="4"/>
        <v>35.697834148586253</v>
      </c>
      <c r="L36">
        <f t="shared" si="5"/>
        <v>38.282114161915366</v>
      </c>
      <c r="M36">
        <f t="shared" si="6"/>
        <v>0.16354311929855733</v>
      </c>
      <c r="N36">
        <f t="shared" si="7"/>
        <v>3.359336828431434</v>
      </c>
      <c r="O36">
        <f t="shared" si="8"/>
        <v>0.15924526206240683</v>
      </c>
      <c r="P36">
        <f t="shared" si="9"/>
        <v>9.9905026706392647E-2</v>
      </c>
      <c r="Q36">
        <f t="shared" si="10"/>
        <v>16.521965094924603</v>
      </c>
      <c r="R36">
        <f t="shared" si="11"/>
        <v>27.326575805564723</v>
      </c>
      <c r="S36">
        <f t="shared" si="12"/>
        <v>27.697683870967701</v>
      </c>
      <c r="T36">
        <f t="shared" si="13"/>
        <v>3.7284714152812541</v>
      </c>
      <c r="U36">
        <f t="shared" si="14"/>
        <v>39.59647481754687</v>
      </c>
      <c r="V36">
        <f t="shared" si="15"/>
        <v>1.5121135799044467</v>
      </c>
      <c r="W36">
        <f t="shared" si="16"/>
        <v>3.8188085855419773</v>
      </c>
      <c r="X36">
        <f t="shared" si="17"/>
        <v>2.2163578353768072</v>
      </c>
      <c r="Y36">
        <f t="shared" si="18"/>
        <v>-167.24677275469071</v>
      </c>
      <c r="Z36">
        <f t="shared" si="19"/>
        <v>74.320529502526213</v>
      </c>
      <c r="AA36">
        <f t="shared" si="20"/>
        <v>4.817765165115488</v>
      </c>
      <c r="AB36">
        <f t="shared" si="21"/>
        <v>-71.586512992124412</v>
      </c>
      <c r="AC36">
        <v>-3.9579774599087597E-2</v>
      </c>
      <c r="AD36">
        <v>4.4431764366168802E-2</v>
      </c>
      <c r="AE36">
        <v>3.3479882911008301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50285.562120951996</v>
      </c>
      <c r="AK36" t="s">
        <v>251</v>
      </c>
      <c r="AL36">
        <v>2.3770384615384601</v>
      </c>
      <c r="AM36">
        <v>1.8188</v>
      </c>
      <c r="AN36">
        <f t="shared" si="25"/>
        <v>-0.55823846153846013</v>
      </c>
      <c r="AO36">
        <f t="shared" si="26"/>
        <v>-0.30692679873458334</v>
      </c>
      <c r="AP36">
        <v>-0.60039193663713297</v>
      </c>
      <c r="AQ36" t="s">
        <v>313</v>
      </c>
      <c r="AR36">
        <v>2.2807499999999998</v>
      </c>
      <c r="AS36">
        <v>1.3728</v>
      </c>
      <c r="AT36">
        <f t="shared" si="27"/>
        <v>-0.66138548951048937</v>
      </c>
      <c r="AU36">
        <v>0.5</v>
      </c>
      <c r="AV36">
        <f t="shared" si="28"/>
        <v>84.299561243699827</v>
      </c>
      <c r="AW36">
        <f t="shared" si="29"/>
        <v>1.2321636297600951</v>
      </c>
      <c r="AX36">
        <f t="shared" si="30"/>
        <v>-27.877253289341944</v>
      </c>
      <c r="AY36">
        <f t="shared" si="31"/>
        <v>1</v>
      </c>
      <c r="AZ36">
        <f t="shared" si="32"/>
        <v>2.1738613337494505E-2</v>
      </c>
      <c r="BA36">
        <f t="shared" si="33"/>
        <v>0.32488344988344986</v>
      </c>
      <c r="BB36" t="s">
        <v>253</v>
      </c>
      <c r="BC36">
        <v>0</v>
      </c>
      <c r="BD36">
        <f t="shared" si="34"/>
        <v>1.3728</v>
      </c>
      <c r="BE36">
        <f t="shared" si="35"/>
        <v>-0.66138548951048937</v>
      </c>
      <c r="BF36">
        <f t="shared" si="36"/>
        <v>0.24521662634704197</v>
      </c>
      <c r="BG36">
        <f t="shared" si="37"/>
        <v>0.9041179309235482</v>
      </c>
      <c r="BH36">
        <f t="shared" si="38"/>
        <v>-0.79894172603381708</v>
      </c>
      <c r="BI36">
        <f t="shared" si="39"/>
        <v>100.000006451613</v>
      </c>
      <c r="BJ36">
        <f t="shared" si="40"/>
        <v>84.299561243699827</v>
      </c>
      <c r="BK36">
        <f t="shared" si="41"/>
        <v>0.84299555805018722</v>
      </c>
      <c r="BL36">
        <f t="shared" si="42"/>
        <v>0.19599111610037451</v>
      </c>
      <c r="BM36">
        <v>0.72959431972279298</v>
      </c>
      <c r="BN36">
        <v>0.5</v>
      </c>
      <c r="BO36" t="s">
        <v>254</v>
      </c>
      <c r="BP36">
        <v>1684933429</v>
      </c>
      <c r="BQ36">
        <v>400.08280645161301</v>
      </c>
      <c r="BR36">
        <v>400.48399999999998</v>
      </c>
      <c r="BS36">
        <v>15.802958064516099</v>
      </c>
      <c r="BT36">
        <v>15.258319354838701</v>
      </c>
      <c r="BU36">
        <v>500.00477419354797</v>
      </c>
      <c r="BV36">
        <v>95.485512903225796</v>
      </c>
      <c r="BW36">
        <v>0.199964064516129</v>
      </c>
      <c r="BX36">
        <v>28.108048387096801</v>
      </c>
      <c r="BY36">
        <v>27.697683870967701</v>
      </c>
      <c r="BZ36">
        <v>999.9</v>
      </c>
      <c r="CA36">
        <v>9996.1290322580608</v>
      </c>
      <c r="CB36">
        <v>0</v>
      </c>
      <c r="CC36">
        <v>70.429703225806406</v>
      </c>
      <c r="CD36">
        <v>100.000006451613</v>
      </c>
      <c r="CE36">
        <v>0.90014822580645204</v>
      </c>
      <c r="CF36">
        <v>9.98513838709678E-2</v>
      </c>
      <c r="CG36">
        <v>0</v>
      </c>
      <c r="CH36">
        <v>2.2942580645161299</v>
      </c>
      <c r="CI36">
        <v>0</v>
      </c>
      <c r="CJ36">
        <v>36.869345161290298</v>
      </c>
      <c r="CK36">
        <v>914.38622580645199</v>
      </c>
      <c r="CL36">
        <v>39.536161290322603</v>
      </c>
      <c r="CM36">
        <v>42.811999999999998</v>
      </c>
      <c r="CN36">
        <v>41.3</v>
      </c>
      <c r="CO36">
        <v>41.256</v>
      </c>
      <c r="CP36">
        <v>39.842483870967698</v>
      </c>
      <c r="CQ36">
        <v>90.014516129032302</v>
      </c>
      <c r="CR36">
        <v>9.9851612903225799</v>
      </c>
      <c r="CS36">
        <v>0</v>
      </c>
      <c r="CT36">
        <v>118.799999952316</v>
      </c>
      <c r="CU36">
        <v>2.2807499999999998</v>
      </c>
      <c r="CV36">
        <v>-0.24727864075556899</v>
      </c>
      <c r="CW36">
        <v>-3.3931589740560102</v>
      </c>
      <c r="CX36">
        <v>36.887634615384599</v>
      </c>
      <c r="CY36">
        <v>15</v>
      </c>
      <c r="CZ36">
        <v>1684932166.3</v>
      </c>
      <c r="DA36" t="s">
        <v>255</v>
      </c>
      <c r="DB36">
        <v>4</v>
      </c>
      <c r="DC36">
        <v>-3.9009999999999998</v>
      </c>
      <c r="DD36">
        <v>0.35799999999999998</v>
      </c>
      <c r="DE36">
        <v>401</v>
      </c>
      <c r="DF36">
        <v>15</v>
      </c>
      <c r="DG36">
        <v>2.15</v>
      </c>
      <c r="DH36">
        <v>0.31</v>
      </c>
      <c r="DI36">
        <v>-0.37942152830188702</v>
      </c>
      <c r="DJ36">
        <v>-0.31654466376380402</v>
      </c>
      <c r="DK36">
        <v>0.11060761586314199</v>
      </c>
      <c r="DL36">
        <v>1</v>
      </c>
      <c r="DM36">
        <v>2.2623636363636401</v>
      </c>
      <c r="DN36">
        <v>0.120569202290816</v>
      </c>
      <c r="DO36">
        <v>0.16174764026789201</v>
      </c>
      <c r="DP36">
        <v>1</v>
      </c>
      <c r="DQ36">
        <v>0.532273283018868</v>
      </c>
      <c r="DR36">
        <v>0.108543115626496</v>
      </c>
      <c r="DS36">
        <v>1.7749743950720199E-2</v>
      </c>
      <c r="DT36">
        <v>0</v>
      </c>
      <c r="DU36">
        <v>2</v>
      </c>
      <c r="DV36">
        <v>3</v>
      </c>
      <c r="DW36" t="s">
        <v>314</v>
      </c>
      <c r="DX36">
        <v>100</v>
      </c>
      <c r="DY36">
        <v>100</v>
      </c>
      <c r="DZ36">
        <v>-3.9009999999999998</v>
      </c>
      <c r="EA36">
        <v>0.35799999999999998</v>
      </c>
      <c r="EB36">
        <v>2</v>
      </c>
      <c r="EC36">
        <v>514.33600000000001</v>
      </c>
      <c r="ED36">
        <v>420.34500000000003</v>
      </c>
      <c r="EE36">
        <v>30.148800000000001</v>
      </c>
      <c r="EF36">
        <v>29.8156</v>
      </c>
      <c r="EG36">
        <v>30</v>
      </c>
      <c r="EH36">
        <v>30.002700000000001</v>
      </c>
      <c r="EI36">
        <v>30.041399999999999</v>
      </c>
      <c r="EJ36">
        <v>20.069700000000001</v>
      </c>
      <c r="EK36">
        <v>29.5945</v>
      </c>
      <c r="EL36">
        <v>0</v>
      </c>
      <c r="EM36">
        <v>30.2088</v>
      </c>
      <c r="EN36">
        <v>400.40300000000002</v>
      </c>
      <c r="EO36">
        <v>15.461499999999999</v>
      </c>
      <c r="EP36">
        <v>100.553</v>
      </c>
      <c r="EQ36">
        <v>90.434299999999993</v>
      </c>
    </row>
    <row r="37" spans="1:147" x14ac:dyDescent="0.3">
      <c r="A37">
        <v>21</v>
      </c>
      <c r="B37">
        <v>1684933497</v>
      </c>
      <c r="C37">
        <v>1260.2000000476801</v>
      </c>
      <c r="D37" t="s">
        <v>315</v>
      </c>
      <c r="E37" t="s">
        <v>316</v>
      </c>
      <c r="F37">
        <v>1684933489</v>
      </c>
      <c r="G37">
        <f t="shared" si="0"/>
        <v>2.8183733773630201E-3</v>
      </c>
      <c r="H37">
        <f t="shared" si="1"/>
        <v>1.407956735030216</v>
      </c>
      <c r="I37">
        <f t="shared" si="2"/>
        <v>400.043580645161</v>
      </c>
      <c r="J37">
        <f t="shared" si="3"/>
        <v>365.43637443624129</v>
      </c>
      <c r="K37">
        <f t="shared" si="4"/>
        <v>34.968885332721854</v>
      </c>
      <c r="L37">
        <f t="shared" si="5"/>
        <v>38.280475284522659</v>
      </c>
      <c r="M37">
        <f t="shared" si="6"/>
        <v>0.1168645378148867</v>
      </c>
      <c r="N37">
        <f t="shared" si="7"/>
        <v>3.3622479663810223</v>
      </c>
      <c r="O37">
        <f t="shared" si="8"/>
        <v>0.11465394721040179</v>
      </c>
      <c r="P37">
        <f t="shared" si="9"/>
        <v>7.185384694655092E-2</v>
      </c>
      <c r="Q37">
        <f t="shared" si="10"/>
        <v>16.521522241717165</v>
      </c>
      <c r="R37">
        <f t="shared" si="11"/>
        <v>28.083360526283752</v>
      </c>
      <c r="S37">
        <f t="shared" si="12"/>
        <v>28.221064516129001</v>
      </c>
      <c r="T37">
        <f t="shared" si="13"/>
        <v>3.8440207287517878</v>
      </c>
      <c r="U37">
        <f t="shared" si="14"/>
        <v>39.557109515074629</v>
      </c>
      <c r="V37">
        <f t="shared" si="15"/>
        <v>1.5581894836731585</v>
      </c>
      <c r="W37">
        <f t="shared" si="16"/>
        <v>3.9390883276730708</v>
      </c>
      <c r="X37">
        <f t="shared" si="17"/>
        <v>2.2858312450786293</v>
      </c>
      <c r="Y37">
        <f t="shared" si="18"/>
        <v>-124.29026594170918</v>
      </c>
      <c r="Z37">
        <f t="shared" si="19"/>
        <v>76.206945034933497</v>
      </c>
      <c r="AA37">
        <f t="shared" si="20"/>
        <v>4.9618216836190214</v>
      </c>
      <c r="AB37">
        <f t="shared" si="21"/>
        <v>-26.599976981439497</v>
      </c>
      <c r="AC37">
        <v>-3.96228555075522E-2</v>
      </c>
      <c r="AD37">
        <v>4.4480126460015097E-2</v>
      </c>
      <c r="AE37">
        <v>3.35088707664814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50249.15101474605</v>
      </c>
      <c r="AK37" t="s">
        <v>251</v>
      </c>
      <c r="AL37">
        <v>2.3770384615384601</v>
      </c>
      <c r="AM37">
        <v>1.8188</v>
      </c>
      <c r="AN37">
        <f t="shared" si="25"/>
        <v>-0.55823846153846013</v>
      </c>
      <c r="AO37">
        <f t="shared" si="26"/>
        <v>-0.30692679873458334</v>
      </c>
      <c r="AP37">
        <v>-0.60039193663713297</v>
      </c>
      <c r="AQ37" t="s">
        <v>317</v>
      </c>
      <c r="AR37">
        <v>2.3677230769230801</v>
      </c>
      <c r="AS37">
        <v>1.3768</v>
      </c>
      <c r="AT37">
        <f t="shared" si="27"/>
        <v>-0.71972913780002923</v>
      </c>
      <c r="AU37">
        <v>0.5</v>
      </c>
      <c r="AV37">
        <f t="shared" si="28"/>
        <v>84.297518311073318</v>
      </c>
      <c r="AW37">
        <f t="shared" si="29"/>
        <v>1.407956735030216</v>
      </c>
      <c r="AX37">
        <f t="shared" si="30"/>
        <v>-30.335690086355488</v>
      </c>
      <c r="AY37">
        <f t="shared" si="31"/>
        <v>1</v>
      </c>
      <c r="AZ37">
        <f t="shared" si="32"/>
        <v>2.3824529024166215E-2</v>
      </c>
      <c r="BA37">
        <f t="shared" si="33"/>
        <v>0.32103428239395698</v>
      </c>
      <c r="BB37" t="s">
        <v>253</v>
      </c>
      <c r="BC37">
        <v>0</v>
      </c>
      <c r="BD37">
        <f t="shared" si="34"/>
        <v>1.3768</v>
      </c>
      <c r="BE37">
        <f t="shared" si="35"/>
        <v>-0.71972913780002912</v>
      </c>
      <c r="BF37">
        <f t="shared" si="36"/>
        <v>0.24301737409280841</v>
      </c>
      <c r="BG37">
        <f t="shared" si="37"/>
        <v>0.99068683621598397</v>
      </c>
      <c r="BH37">
        <f t="shared" si="38"/>
        <v>-0.79177632938777387</v>
      </c>
      <c r="BI37">
        <f t="shared" si="39"/>
        <v>99.9976129032258</v>
      </c>
      <c r="BJ37">
        <f t="shared" si="40"/>
        <v>84.297518311073318</v>
      </c>
      <c r="BK37">
        <f t="shared" si="41"/>
        <v>0.8429953062244947</v>
      </c>
      <c r="BL37">
        <f t="shared" si="42"/>
        <v>0.19599061244898947</v>
      </c>
      <c r="BM37">
        <v>0.72959431972279298</v>
      </c>
      <c r="BN37">
        <v>0.5</v>
      </c>
      <c r="BO37" t="s">
        <v>254</v>
      </c>
      <c r="BP37">
        <v>1684933489</v>
      </c>
      <c r="BQ37">
        <v>400.043580645161</v>
      </c>
      <c r="BR37">
        <v>400.41354838709702</v>
      </c>
      <c r="BS37">
        <v>16.283593548387099</v>
      </c>
      <c r="BT37">
        <v>15.879035483871</v>
      </c>
      <c r="BU37">
        <v>499.99887096774199</v>
      </c>
      <c r="BV37">
        <v>95.490835483870995</v>
      </c>
      <c r="BW37">
        <v>0.19992706451612899</v>
      </c>
      <c r="BX37">
        <v>28.641480645161302</v>
      </c>
      <c r="BY37">
        <v>28.221064516129001</v>
      </c>
      <c r="BZ37">
        <v>999.9</v>
      </c>
      <c r="CA37">
        <v>10006.4516129032</v>
      </c>
      <c r="CB37">
        <v>0</v>
      </c>
      <c r="CC37">
        <v>70.430393548387102</v>
      </c>
      <c r="CD37">
        <v>99.9976129032258</v>
      </c>
      <c r="CE37">
        <v>0.90013829032258097</v>
      </c>
      <c r="CF37">
        <v>9.9861329032258098E-2</v>
      </c>
      <c r="CG37">
        <v>0</v>
      </c>
      <c r="CH37">
        <v>2.3483999999999998</v>
      </c>
      <c r="CI37">
        <v>0</v>
      </c>
      <c r="CJ37">
        <v>35.638403225806499</v>
      </c>
      <c r="CK37">
        <v>914.36096774193504</v>
      </c>
      <c r="CL37">
        <v>39.1267741935484</v>
      </c>
      <c r="CM37">
        <v>42.75</v>
      </c>
      <c r="CN37">
        <v>41.078258064516099</v>
      </c>
      <c r="CO37">
        <v>41.219516129032201</v>
      </c>
      <c r="CP37">
        <v>39.531999999999996</v>
      </c>
      <c r="CQ37">
        <v>90.011290322580606</v>
      </c>
      <c r="CR37">
        <v>9.9838709677419395</v>
      </c>
      <c r="CS37">
        <v>0</v>
      </c>
      <c r="CT37">
        <v>58.900000095367403</v>
      </c>
      <c r="CU37">
        <v>2.3677230769230801</v>
      </c>
      <c r="CV37">
        <v>0.14566837746865899</v>
      </c>
      <c r="CW37">
        <v>0.56280684628182598</v>
      </c>
      <c r="CX37">
        <v>35.621450000000003</v>
      </c>
      <c r="CY37">
        <v>15</v>
      </c>
      <c r="CZ37">
        <v>1684932166.3</v>
      </c>
      <c r="DA37" t="s">
        <v>255</v>
      </c>
      <c r="DB37">
        <v>4</v>
      </c>
      <c r="DC37">
        <v>-3.9009999999999998</v>
      </c>
      <c r="DD37">
        <v>0.35799999999999998</v>
      </c>
      <c r="DE37">
        <v>401</v>
      </c>
      <c r="DF37">
        <v>15</v>
      </c>
      <c r="DG37">
        <v>2.15</v>
      </c>
      <c r="DH37">
        <v>0.31</v>
      </c>
      <c r="DI37">
        <v>-0.38593277358490602</v>
      </c>
      <c r="DJ37">
        <v>0.24258483792929</v>
      </c>
      <c r="DK37">
        <v>9.8158020251452593E-2</v>
      </c>
      <c r="DL37">
        <v>1</v>
      </c>
      <c r="DM37">
        <v>2.3356204545454502</v>
      </c>
      <c r="DN37">
        <v>0.12973183580660799</v>
      </c>
      <c r="DO37">
        <v>0.18998022454449101</v>
      </c>
      <c r="DP37">
        <v>1</v>
      </c>
      <c r="DQ37">
        <v>0.41114647169811303</v>
      </c>
      <c r="DR37">
        <v>-2.75084276729585E-2</v>
      </c>
      <c r="DS37">
        <v>1.6473643705277999E-2</v>
      </c>
      <c r="DT37">
        <v>1</v>
      </c>
      <c r="DU37">
        <v>3</v>
      </c>
      <c r="DV37">
        <v>3</v>
      </c>
      <c r="DW37" t="s">
        <v>256</v>
      </c>
      <c r="DX37">
        <v>100</v>
      </c>
      <c r="DY37">
        <v>100</v>
      </c>
      <c r="DZ37">
        <v>-3.9009999999999998</v>
      </c>
      <c r="EA37">
        <v>0.35799999999999998</v>
      </c>
      <c r="EB37">
        <v>2</v>
      </c>
      <c r="EC37">
        <v>514.928</v>
      </c>
      <c r="ED37">
        <v>420.43200000000002</v>
      </c>
      <c r="EE37">
        <v>30.153099999999998</v>
      </c>
      <c r="EF37">
        <v>29.802700000000002</v>
      </c>
      <c r="EG37">
        <v>29.9999</v>
      </c>
      <c r="EH37">
        <v>29.997599999999998</v>
      </c>
      <c r="EI37">
        <v>30.036300000000001</v>
      </c>
      <c r="EJ37">
        <v>20.074200000000001</v>
      </c>
      <c r="EK37">
        <v>26.519400000000001</v>
      </c>
      <c r="EL37">
        <v>0</v>
      </c>
      <c r="EM37">
        <v>30.15</v>
      </c>
      <c r="EN37">
        <v>400.30799999999999</v>
      </c>
      <c r="EO37">
        <v>16.017299999999999</v>
      </c>
      <c r="EP37">
        <v>100.554</v>
      </c>
      <c r="EQ37">
        <v>90.430800000000005</v>
      </c>
    </row>
    <row r="38" spans="1:147" x14ac:dyDescent="0.3">
      <c r="A38">
        <v>22</v>
      </c>
      <c r="B38">
        <v>1684933557</v>
      </c>
      <c r="C38">
        <v>1320.2000000476801</v>
      </c>
      <c r="D38" t="s">
        <v>318</v>
      </c>
      <c r="E38" t="s">
        <v>319</v>
      </c>
      <c r="F38">
        <v>1684933549</v>
      </c>
      <c r="G38">
        <f t="shared" si="0"/>
        <v>2.8304972239091863E-3</v>
      </c>
      <c r="H38">
        <f t="shared" si="1"/>
        <v>1.497350018719523</v>
      </c>
      <c r="I38">
        <f t="shared" si="2"/>
        <v>400.02409677419399</v>
      </c>
      <c r="J38">
        <f t="shared" si="3"/>
        <v>365.17309067806599</v>
      </c>
      <c r="K38">
        <f t="shared" si="4"/>
        <v>34.94299604287415</v>
      </c>
      <c r="L38">
        <f t="shared" si="5"/>
        <v>38.277849018612123</v>
      </c>
      <c r="M38">
        <f t="shared" si="6"/>
        <v>0.1204788342477993</v>
      </c>
      <c r="N38">
        <f t="shared" si="7"/>
        <v>3.3593439443937241</v>
      </c>
      <c r="O38">
        <f t="shared" si="8"/>
        <v>0.11812888772749795</v>
      </c>
      <c r="P38">
        <f t="shared" si="9"/>
        <v>7.4037870499800734E-2</v>
      </c>
      <c r="Q38">
        <f t="shared" si="10"/>
        <v>16.520217496313546</v>
      </c>
      <c r="R38">
        <f t="shared" si="11"/>
        <v>27.913437190629086</v>
      </c>
      <c r="S38">
        <f t="shared" si="12"/>
        <v>28.0560516129032</v>
      </c>
      <c r="T38">
        <f t="shared" si="13"/>
        <v>3.8072574498495153</v>
      </c>
      <c r="U38">
        <f t="shared" si="14"/>
        <v>40.474522443807125</v>
      </c>
      <c r="V38">
        <f t="shared" si="15"/>
        <v>1.5789778979568387</v>
      </c>
      <c r="W38">
        <f t="shared" si="16"/>
        <v>3.9011649863170477</v>
      </c>
      <c r="X38">
        <f t="shared" si="17"/>
        <v>2.2282795518926766</v>
      </c>
      <c r="Y38">
        <f t="shared" si="18"/>
        <v>-124.82492757439512</v>
      </c>
      <c r="Z38">
        <f t="shared" si="19"/>
        <v>75.84726012094589</v>
      </c>
      <c r="AA38">
        <f t="shared" si="20"/>
        <v>4.9345189573080406</v>
      </c>
      <c r="AB38">
        <f t="shared" si="21"/>
        <v>-27.522930999827651</v>
      </c>
      <c r="AC38">
        <v>-3.9579879887151101E-2</v>
      </c>
      <c r="AD38">
        <v>4.44318825612438E-2</v>
      </c>
      <c r="AE38">
        <v>3.34799537687433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50224.580650256103</v>
      </c>
      <c r="AK38" t="s">
        <v>251</v>
      </c>
      <c r="AL38">
        <v>2.3770384615384601</v>
      </c>
      <c r="AM38">
        <v>1.8188</v>
      </c>
      <c r="AN38">
        <f t="shared" si="25"/>
        <v>-0.55823846153846013</v>
      </c>
      <c r="AO38">
        <f t="shared" si="26"/>
        <v>-0.30692679873458334</v>
      </c>
      <c r="AP38">
        <v>-0.60039193663713297</v>
      </c>
      <c r="AQ38" t="s">
        <v>320</v>
      </c>
      <c r="AR38">
        <v>2.2756307692307698</v>
      </c>
      <c r="AS38">
        <v>1.91587</v>
      </c>
      <c r="AT38">
        <f t="shared" si="27"/>
        <v>-0.18777932178632684</v>
      </c>
      <c r="AU38">
        <v>0.5</v>
      </c>
      <c r="AV38">
        <f t="shared" si="28"/>
        <v>84.291319337979118</v>
      </c>
      <c r="AW38">
        <f t="shared" si="29"/>
        <v>1.497350018719523</v>
      </c>
      <c r="AX38">
        <f t="shared" si="30"/>
        <v>-7.9140833888802078</v>
      </c>
      <c r="AY38">
        <f t="shared" si="31"/>
        <v>1</v>
      </c>
      <c r="AZ38">
        <f t="shared" si="32"/>
        <v>2.4886808888889667E-2</v>
      </c>
      <c r="BA38">
        <f t="shared" si="33"/>
        <v>-5.0666276939458313E-2</v>
      </c>
      <c r="BB38" t="s">
        <v>253</v>
      </c>
      <c r="BC38">
        <v>0</v>
      </c>
      <c r="BD38">
        <f t="shared" si="34"/>
        <v>1.91587</v>
      </c>
      <c r="BE38">
        <f t="shared" si="35"/>
        <v>-0.18777932178632675</v>
      </c>
      <c r="BF38">
        <f t="shared" si="36"/>
        <v>-5.3370354079612929E-2</v>
      </c>
      <c r="BG38">
        <f t="shared" si="37"/>
        <v>0.78010705248708079</v>
      </c>
      <c r="BH38">
        <f t="shared" si="38"/>
        <v>0.17388626310785341</v>
      </c>
      <c r="BI38">
        <f t="shared" si="39"/>
        <v>99.990322580645199</v>
      </c>
      <c r="BJ38">
        <f t="shared" si="40"/>
        <v>84.291319337979118</v>
      </c>
      <c r="BK38">
        <f t="shared" si="41"/>
        <v>0.84299477351916374</v>
      </c>
      <c r="BL38">
        <f t="shared" si="42"/>
        <v>0.19598954703832752</v>
      </c>
      <c r="BM38">
        <v>0.72959431972279298</v>
      </c>
      <c r="BN38">
        <v>0.5</v>
      </c>
      <c r="BO38" t="s">
        <v>254</v>
      </c>
      <c r="BP38">
        <v>1684933549</v>
      </c>
      <c r="BQ38">
        <v>400.02409677419399</v>
      </c>
      <c r="BR38">
        <v>400.407806451613</v>
      </c>
      <c r="BS38">
        <v>16.5011677419355</v>
      </c>
      <c r="BT38">
        <v>16.094961290322601</v>
      </c>
      <c r="BU38">
        <v>500.00138709677401</v>
      </c>
      <c r="BV38">
        <v>95.488848387096795</v>
      </c>
      <c r="BW38">
        <v>0.20000967741935499</v>
      </c>
      <c r="BX38">
        <v>28.4748451612903</v>
      </c>
      <c r="BY38">
        <v>28.0560516129032</v>
      </c>
      <c r="BZ38">
        <v>999.9</v>
      </c>
      <c r="CA38">
        <v>9995.8064516128998</v>
      </c>
      <c r="CB38">
        <v>0</v>
      </c>
      <c r="CC38">
        <v>70.426251612903201</v>
      </c>
      <c r="CD38">
        <v>99.990322580645199</v>
      </c>
      <c r="CE38">
        <v>0.90014648387096796</v>
      </c>
      <c r="CF38">
        <v>9.9853158064516195E-2</v>
      </c>
      <c r="CG38">
        <v>0</v>
      </c>
      <c r="CH38">
        <v>2.3019806451612901</v>
      </c>
      <c r="CI38">
        <v>0</v>
      </c>
      <c r="CJ38">
        <v>33.8643419354839</v>
      </c>
      <c r="CK38">
        <v>914.296774193548</v>
      </c>
      <c r="CL38">
        <v>38.777999999999999</v>
      </c>
      <c r="CM38">
        <v>42.640999999999998</v>
      </c>
      <c r="CN38">
        <v>40.818129032258099</v>
      </c>
      <c r="CO38">
        <v>41.133000000000003</v>
      </c>
      <c r="CP38">
        <v>39.270000000000003</v>
      </c>
      <c r="CQ38">
        <v>90.005806451612997</v>
      </c>
      <c r="CR38">
        <v>9.9812903225806497</v>
      </c>
      <c r="CS38">
        <v>0</v>
      </c>
      <c r="CT38">
        <v>59.400000095367403</v>
      </c>
      <c r="CU38">
        <v>2.2756307692307698</v>
      </c>
      <c r="CV38">
        <v>-1.03904957852803</v>
      </c>
      <c r="CW38">
        <v>-7.1135042884590396E-2</v>
      </c>
      <c r="CX38">
        <v>33.924380769230801</v>
      </c>
      <c r="CY38">
        <v>15</v>
      </c>
      <c r="CZ38">
        <v>1684932166.3</v>
      </c>
      <c r="DA38" t="s">
        <v>255</v>
      </c>
      <c r="DB38">
        <v>4</v>
      </c>
      <c r="DC38">
        <v>-3.9009999999999998</v>
      </c>
      <c r="DD38">
        <v>0.35799999999999998</v>
      </c>
      <c r="DE38">
        <v>401</v>
      </c>
      <c r="DF38">
        <v>15</v>
      </c>
      <c r="DG38">
        <v>2.15</v>
      </c>
      <c r="DH38">
        <v>0.31</v>
      </c>
      <c r="DI38">
        <v>-0.38259309433962302</v>
      </c>
      <c r="DJ38">
        <v>4.0460116110337403E-2</v>
      </c>
      <c r="DK38">
        <v>8.3028869993211296E-2</v>
      </c>
      <c r="DL38">
        <v>1</v>
      </c>
      <c r="DM38">
        <v>2.2725568181818199</v>
      </c>
      <c r="DN38">
        <v>9.3205134376218399E-2</v>
      </c>
      <c r="DO38">
        <v>0.186508303980044</v>
      </c>
      <c r="DP38">
        <v>1</v>
      </c>
      <c r="DQ38">
        <v>0.38919801886792499</v>
      </c>
      <c r="DR38">
        <v>0.23639791969037799</v>
      </c>
      <c r="DS38">
        <v>3.61531179842179E-2</v>
      </c>
      <c r="DT38">
        <v>0</v>
      </c>
      <c r="DU38">
        <v>2</v>
      </c>
      <c r="DV38">
        <v>3</v>
      </c>
      <c r="DW38" t="s">
        <v>314</v>
      </c>
      <c r="DX38">
        <v>100</v>
      </c>
      <c r="DY38">
        <v>100</v>
      </c>
      <c r="DZ38">
        <v>-3.9009999999999998</v>
      </c>
      <c r="EA38">
        <v>0.35799999999999998</v>
      </c>
      <c r="EB38">
        <v>2</v>
      </c>
      <c r="EC38">
        <v>515.14</v>
      </c>
      <c r="ED38">
        <v>420.37599999999998</v>
      </c>
      <c r="EE38">
        <v>26.931799999999999</v>
      </c>
      <c r="EF38">
        <v>29.805299999999999</v>
      </c>
      <c r="EG38">
        <v>29.9999</v>
      </c>
      <c r="EH38">
        <v>29.9924</v>
      </c>
      <c r="EI38">
        <v>30.028600000000001</v>
      </c>
      <c r="EJ38">
        <v>20.078900000000001</v>
      </c>
      <c r="EK38">
        <v>26.7424</v>
      </c>
      <c r="EL38">
        <v>0</v>
      </c>
      <c r="EM38">
        <v>26.9634</v>
      </c>
      <c r="EN38">
        <v>400.44099999999997</v>
      </c>
      <c r="EO38">
        <v>15.894299999999999</v>
      </c>
      <c r="EP38">
        <v>100.556</v>
      </c>
      <c r="EQ38">
        <v>90.429299999999998</v>
      </c>
    </row>
    <row r="39" spans="1:147" x14ac:dyDescent="0.3">
      <c r="A39">
        <v>23</v>
      </c>
      <c r="B39">
        <v>1684933617</v>
      </c>
      <c r="C39">
        <v>1380.2000000476801</v>
      </c>
      <c r="D39" t="s">
        <v>321</v>
      </c>
      <c r="E39" t="s">
        <v>322</v>
      </c>
      <c r="F39">
        <v>1684933609</v>
      </c>
      <c r="G39">
        <f t="shared" si="0"/>
        <v>2.9991498796452238E-3</v>
      </c>
      <c r="H39">
        <f t="shared" si="1"/>
        <v>1.4375487091525352</v>
      </c>
      <c r="I39">
        <f t="shared" si="2"/>
        <v>400.00470967741899</v>
      </c>
      <c r="J39">
        <f t="shared" si="3"/>
        <v>367.24974366425567</v>
      </c>
      <c r="K39">
        <f t="shared" si="4"/>
        <v>35.140788954973701</v>
      </c>
      <c r="L39">
        <f t="shared" si="5"/>
        <v>38.274992226053989</v>
      </c>
      <c r="M39">
        <f t="shared" si="6"/>
        <v>0.12872396518323725</v>
      </c>
      <c r="N39">
        <f t="shared" si="7"/>
        <v>3.3588854328141204</v>
      </c>
      <c r="O39">
        <f t="shared" si="8"/>
        <v>0.12604486513589824</v>
      </c>
      <c r="P39">
        <f t="shared" si="9"/>
        <v>7.9014103046570625E-2</v>
      </c>
      <c r="Q39">
        <f t="shared" si="10"/>
        <v>16.520139464631928</v>
      </c>
      <c r="R39">
        <f t="shared" si="11"/>
        <v>27.63920108991519</v>
      </c>
      <c r="S39">
        <f t="shared" si="12"/>
        <v>27.859964516129001</v>
      </c>
      <c r="T39">
        <f t="shared" si="13"/>
        <v>3.7639702749988135</v>
      </c>
      <c r="U39">
        <f t="shared" si="14"/>
        <v>40.290083804579929</v>
      </c>
      <c r="V39">
        <f t="shared" si="15"/>
        <v>1.5504059928166456</v>
      </c>
      <c r="W39">
        <f t="shared" si="16"/>
        <v>3.8481081358297025</v>
      </c>
      <c r="X39">
        <f t="shared" si="17"/>
        <v>2.2135642821821682</v>
      </c>
      <c r="Y39">
        <f t="shared" si="18"/>
        <v>-132.26250969235437</v>
      </c>
      <c r="Z39">
        <f t="shared" si="19"/>
        <v>68.696347701418162</v>
      </c>
      <c r="AA39">
        <f t="shared" si="20"/>
        <v>4.4603012938367312</v>
      </c>
      <c r="AB39">
        <f t="shared" si="21"/>
        <v>-42.585721232467549</v>
      </c>
      <c r="AC39">
        <v>-3.9573095917288303E-2</v>
      </c>
      <c r="AD39">
        <v>4.4424266960764403E-2</v>
      </c>
      <c r="AE39">
        <v>3.3475388104330199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50255.530227527604</v>
      </c>
      <c r="AK39" t="s">
        <v>251</v>
      </c>
      <c r="AL39">
        <v>2.3770384615384601</v>
      </c>
      <c r="AM39">
        <v>1.8188</v>
      </c>
      <c r="AN39">
        <f t="shared" si="25"/>
        <v>-0.55823846153846013</v>
      </c>
      <c r="AO39">
        <f t="shared" si="26"/>
        <v>-0.30692679873458334</v>
      </c>
      <c r="AP39">
        <v>-0.60039193663713297</v>
      </c>
      <c r="AQ39" t="s">
        <v>323</v>
      </c>
      <c r="AR39">
        <v>2.3062884615384598</v>
      </c>
      <c r="AS39">
        <v>1.1564000000000001</v>
      </c>
      <c r="AT39">
        <f t="shared" si="27"/>
        <v>-0.99436912965968483</v>
      </c>
      <c r="AU39">
        <v>0.5</v>
      </c>
      <c r="AV39">
        <f t="shared" si="28"/>
        <v>84.290929506568517</v>
      </c>
      <c r="AW39">
        <f t="shared" si="29"/>
        <v>1.4375487091525352</v>
      </c>
      <c r="AX39">
        <f t="shared" si="30"/>
        <v>-41.90814910582619</v>
      </c>
      <c r="AY39">
        <f t="shared" si="31"/>
        <v>1</v>
      </c>
      <c r="AZ39">
        <f t="shared" si="32"/>
        <v>2.4177460821936461E-2</v>
      </c>
      <c r="BA39">
        <f t="shared" si="33"/>
        <v>0.57281217571774456</v>
      </c>
      <c r="BB39" t="s">
        <v>253</v>
      </c>
      <c r="BC39">
        <v>0</v>
      </c>
      <c r="BD39">
        <f t="shared" si="34"/>
        <v>1.1564000000000001</v>
      </c>
      <c r="BE39">
        <f t="shared" si="35"/>
        <v>-0.99436912965968494</v>
      </c>
      <c r="BF39">
        <f t="shared" si="36"/>
        <v>0.36419617330107756</v>
      </c>
      <c r="BG39">
        <f t="shared" si="37"/>
        <v>0.94203852964715784</v>
      </c>
      <c r="BH39">
        <f t="shared" si="38"/>
        <v>-1.1865896845847543</v>
      </c>
      <c r="BI39">
        <f t="shared" si="39"/>
        <v>99.989861290322594</v>
      </c>
      <c r="BJ39">
        <f t="shared" si="40"/>
        <v>84.290929506568517</v>
      </c>
      <c r="BK39">
        <f t="shared" si="41"/>
        <v>0.84299476385738847</v>
      </c>
      <c r="BL39">
        <f t="shared" si="42"/>
        <v>0.19598952771477704</v>
      </c>
      <c r="BM39">
        <v>0.72959431972279298</v>
      </c>
      <c r="BN39">
        <v>0.5</v>
      </c>
      <c r="BO39" t="s">
        <v>254</v>
      </c>
      <c r="BP39">
        <v>1684933609</v>
      </c>
      <c r="BQ39">
        <v>400.00470967741899</v>
      </c>
      <c r="BR39">
        <v>400.38951612903202</v>
      </c>
      <c r="BS39">
        <v>16.202999999999999</v>
      </c>
      <c r="BT39">
        <v>15.772474193548399</v>
      </c>
      <c r="BU39">
        <v>500.01832258064502</v>
      </c>
      <c r="BV39">
        <v>95.486348387096797</v>
      </c>
      <c r="BW39">
        <v>0.200005548387097</v>
      </c>
      <c r="BX39">
        <v>28.2393258064516</v>
      </c>
      <c r="BY39">
        <v>27.859964516129001</v>
      </c>
      <c r="BZ39">
        <v>999.9</v>
      </c>
      <c r="CA39">
        <v>9994.3548387096798</v>
      </c>
      <c r="CB39">
        <v>0</v>
      </c>
      <c r="CC39">
        <v>70.426251612903201</v>
      </c>
      <c r="CD39">
        <v>99.989861290322594</v>
      </c>
      <c r="CE39">
        <v>0.90014648387096796</v>
      </c>
      <c r="CF39">
        <v>9.9853158064516098E-2</v>
      </c>
      <c r="CG39">
        <v>0</v>
      </c>
      <c r="CH39">
        <v>2.3103580645161301</v>
      </c>
      <c r="CI39">
        <v>0</v>
      </c>
      <c r="CJ39">
        <v>32.418245161290301</v>
      </c>
      <c r="CK39">
        <v>914.29238709677395</v>
      </c>
      <c r="CL39">
        <v>38.501967741935502</v>
      </c>
      <c r="CM39">
        <v>42.5</v>
      </c>
      <c r="CN39">
        <v>40.570193548387103</v>
      </c>
      <c r="CO39">
        <v>41.04</v>
      </c>
      <c r="CP39">
        <v>39.031999999999996</v>
      </c>
      <c r="CQ39">
        <v>90.006129032258102</v>
      </c>
      <c r="CR39">
        <v>9.9812903225806497</v>
      </c>
      <c r="CS39">
        <v>0</v>
      </c>
      <c r="CT39">
        <v>59.399999856948902</v>
      </c>
      <c r="CU39">
        <v>2.3062884615384598</v>
      </c>
      <c r="CV39">
        <v>0.89311794540755396</v>
      </c>
      <c r="CW39">
        <v>2.2044444428993901</v>
      </c>
      <c r="CX39">
        <v>32.411876923076903</v>
      </c>
      <c r="CY39">
        <v>15</v>
      </c>
      <c r="CZ39">
        <v>1684932166.3</v>
      </c>
      <c r="DA39" t="s">
        <v>255</v>
      </c>
      <c r="DB39">
        <v>4</v>
      </c>
      <c r="DC39">
        <v>-3.9009999999999998</v>
      </c>
      <c r="DD39">
        <v>0.35799999999999998</v>
      </c>
      <c r="DE39">
        <v>401</v>
      </c>
      <c r="DF39">
        <v>15</v>
      </c>
      <c r="DG39">
        <v>2.15</v>
      </c>
      <c r="DH39">
        <v>0.31</v>
      </c>
      <c r="DI39">
        <v>-0.374299169811321</v>
      </c>
      <c r="DJ39">
        <v>-5.98032739783705E-2</v>
      </c>
      <c r="DK39">
        <v>0.101288403708055</v>
      </c>
      <c r="DL39">
        <v>1</v>
      </c>
      <c r="DM39">
        <v>2.3060431818181799</v>
      </c>
      <c r="DN39">
        <v>0.290369318483571</v>
      </c>
      <c r="DO39">
        <v>0.184067921502471</v>
      </c>
      <c r="DP39">
        <v>1</v>
      </c>
      <c r="DQ39">
        <v>0.43174249056603797</v>
      </c>
      <c r="DR39">
        <v>-2.9858885294383599E-2</v>
      </c>
      <c r="DS39">
        <v>1.45598148296107E-2</v>
      </c>
      <c r="DT39">
        <v>1</v>
      </c>
      <c r="DU39">
        <v>3</v>
      </c>
      <c r="DV39">
        <v>3</v>
      </c>
      <c r="DW39" t="s">
        <v>256</v>
      </c>
      <c r="DX39">
        <v>100</v>
      </c>
      <c r="DY39">
        <v>100</v>
      </c>
      <c r="DZ39">
        <v>-3.9009999999999998</v>
      </c>
      <c r="EA39">
        <v>0.35799999999999998</v>
      </c>
      <c r="EB39">
        <v>2</v>
      </c>
      <c r="EC39">
        <v>514.67499999999995</v>
      </c>
      <c r="ED39">
        <v>420.27100000000002</v>
      </c>
      <c r="EE39">
        <v>27.4131</v>
      </c>
      <c r="EF39">
        <v>29.828399999999998</v>
      </c>
      <c r="EG39">
        <v>30.0002</v>
      </c>
      <c r="EH39">
        <v>29.997599999999998</v>
      </c>
      <c r="EI39">
        <v>30.031199999999998</v>
      </c>
      <c r="EJ39">
        <v>20.073799999999999</v>
      </c>
      <c r="EK39">
        <v>27.867899999999999</v>
      </c>
      <c r="EL39">
        <v>0</v>
      </c>
      <c r="EM39">
        <v>27.4863</v>
      </c>
      <c r="EN39">
        <v>400.29300000000001</v>
      </c>
      <c r="EO39">
        <v>15.7127</v>
      </c>
      <c r="EP39">
        <v>100.556</v>
      </c>
      <c r="EQ39">
        <v>90.426900000000003</v>
      </c>
    </row>
    <row r="40" spans="1:147" x14ac:dyDescent="0.3">
      <c r="A40">
        <v>24</v>
      </c>
      <c r="B40">
        <v>1684933677</v>
      </c>
      <c r="C40">
        <v>1440.2000000476801</v>
      </c>
      <c r="D40" t="s">
        <v>324</v>
      </c>
      <c r="E40" t="s">
        <v>325</v>
      </c>
      <c r="F40">
        <v>1684933669</v>
      </c>
      <c r="G40">
        <f t="shared" si="0"/>
        <v>2.7692766066327403E-3</v>
      </c>
      <c r="H40">
        <f t="shared" si="1"/>
        <v>1.5573120022329967</v>
      </c>
      <c r="I40">
        <f t="shared" si="2"/>
        <v>399.99835483870999</v>
      </c>
      <c r="J40">
        <f t="shared" si="3"/>
        <v>363.7930682300601</v>
      </c>
      <c r="K40">
        <f t="shared" si="4"/>
        <v>34.809623136088007</v>
      </c>
      <c r="L40">
        <f t="shared" si="5"/>
        <v>38.273934285590599</v>
      </c>
      <c r="M40">
        <f t="shared" si="6"/>
        <v>0.11747768730313174</v>
      </c>
      <c r="N40">
        <f t="shared" si="7"/>
        <v>3.3599758314396797</v>
      </c>
      <c r="O40">
        <f t="shared" si="8"/>
        <v>0.11524259882645381</v>
      </c>
      <c r="P40">
        <f t="shared" si="9"/>
        <v>7.2223896212267616E-2</v>
      </c>
      <c r="Q40">
        <f t="shared" si="10"/>
        <v>16.52186350816611</v>
      </c>
      <c r="R40">
        <f t="shared" si="11"/>
        <v>27.67765722685418</v>
      </c>
      <c r="S40">
        <f t="shared" si="12"/>
        <v>27.915419354838701</v>
      </c>
      <c r="T40">
        <f t="shared" si="13"/>
        <v>3.7761684296935218</v>
      </c>
      <c r="U40">
        <f t="shared" si="14"/>
        <v>40.072111054180588</v>
      </c>
      <c r="V40">
        <f t="shared" si="15"/>
        <v>1.5407374513046963</v>
      </c>
      <c r="W40">
        <f t="shared" si="16"/>
        <v>3.844912111621722</v>
      </c>
      <c r="X40">
        <f t="shared" si="17"/>
        <v>2.2354309783888255</v>
      </c>
      <c r="Y40">
        <f t="shared" si="18"/>
        <v>-122.12509835250385</v>
      </c>
      <c r="Z40">
        <f t="shared" si="19"/>
        <v>56.087137061631594</v>
      </c>
      <c r="AA40">
        <f t="shared" si="20"/>
        <v>3.6411779255719754</v>
      </c>
      <c r="AB40">
        <f t="shared" si="21"/>
        <v>-45.874919857134174</v>
      </c>
      <c r="AC40">
        <v>-3.9589229675853203E-2</v>
      </c>
      <c r="AD40">
        <v>4.4442378518148397E-2</v>
      </c>
      <c r="AE40">
        <v>3.3486245830958699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50277.541861250393</v>
      </c>
      <c r="AK40" t="s">
        <v>251</v>
      </c>
      <c r="AL40">
        <v>2.3770384615384601</v>
      </c>
      <c r="AM40">
        <v>1.8188</v>
      </c>
      <c r="AN40">
        <f t="shared" si="25"/>
        <v>-0.55823846153846013</v>
      </c>
      <c r="AO40">
        <f t="shared" si="26"/>
        <v>-0.30692679873458334</v>
      </c>
      <c r="AP40">
        <v>-0.60039193663713297</v>
      </c>
      <c r="AQ40" t="s">
        <v>326</v>
      </c>
      <c r="AR40">
        <v>2.3089499999999998</v>
      </c>
      <c r="AS40">
        <v>1.2036</v>
      </c>
      <c r="AT40">
        <f t="shared" si="27"/>
        <v>-0.91836989032901273</v>
      </c>
      <c r="AU40">
        <v>0.5</v>
      </c>
      <c r="AV40">
        <f t="shared" si="28"/>
        <v>84.29999205807664</v>
      </c>
      <c r="AW40">
        <f t="shared" si="29"/>
        <v>1.5573120022329967</v>
      </c>
      <c r="AX40">
        <f t="shared" si="30"/>
        <v>-38.709287230556242</v>
      </c>
      <c r="AY40">
        <f t="shared" si="31"/>
        <v>1</v>
      </c>
      <c r="AZ40">
        <f t="shared" si="32"/>
        <v>2.5595541425242684E-2</v>
      </c>
      <c r="BA40">
        <f t="shared" si="33"/>
        <v>0.51113326686606841</v>
      </c>
      <c r="BB40" t="s">
        <v>253</v>
      </c>
      <c r="BC40">
        <v>0</v>
      </c>
      <c r="BD40">
        <f t="shared" si="34"/>
        <v>1.2036</v>
      </c>
      <c r="BE40">
        <f t="shared" si="35"/>
        <v>-0.91836989032901284</v>
      </c>
      <c r="BF40">
        <f t="shared" si="36"/>
        <v>0.33824499670112163</v>
      </c>
      <c r="BG40">
        <f t="shared" si="37"/>
        <v>0.94197526008377852</v>
      </c>
      <c r="BH40">
        <f t="shared" si="38"/>
        <v>-1.1020380041614446</v>
      </c>
      <c r="BI40">
        <f t="shared" si="39"/>
        <v>100.000648387097</v>
      </c>
      <c r="BJ40">
        <f t="shared" si="40"/>
        <v>84.29999205807664</v>
      </c>
      <c r="BK40">
        <f t="shared" si="41"/>
        <v>0.84299445471349355</v>
      </c>
      <c r="BL40">
        <f t="shared" si="42"/>
        <v>0.19598890942698705</v>
      </c>
      <c r="BM40">
        <v>0.72959431972279298</v>
      </c>
      <c r="BN40">
        <v>0.5</v>
      </c>
      <c r="BO40" t="s">
        <v>254</v>
      </c>
      <c r="BP40">
        <v>1684933669</v>
      </c>
      <c r="BQ40">
        <v>399.99835483870999</v>
      </c>
      <c r="BR40">
        <v>400.38722580645202</v>
      </c>
      <c r="BS40">
        <v>16.102145161290299</v>
      </c>
      <c r="BT40">
        <v>15.704567741935501</v>
      </c>
      <c r="BU40">
        <v>500.00700000000001</v>
      </c>
      <c r="BV40">
        <v>95.485212903225801</v>
      </c>
      <c r="BW40">
        <v>0.20001635483871</v>
      </c>
      <c r="BX40">
        <v>28.225048387096798</v>
      </c>
      <c r="BY40">
        <v>27.915419354838701</v>
      </c>
      <c r="BZ40">
        <v>999.9</v>
      </c>
      <c r="CA40">
        <v>9998.5483870967691</v>
      </c>
      <c r="CB40">
        <v>0</v>
      </c>
      <c r="CC40">
        <v>70.422799999999995</v>
      </c>
      <c r="CD40">
        <v>100.000648387097</v>
      </c>
      <c r="CE40">
        <v>0.90016258064516097</v>
      </c>
      <c r="CF40">
        <v>9.9837125806451599E-2</v>
      </c>
      <c r="CG40">
        <v>0</v>
      </c>
      <c r="CH40">
        <v>2.3057322580645199</v>
      </c>
      <c r="CI40">
        <v>0</v>
      </c>
      <c r="CJ40">
        <v>31.825564516128999</v>
      </c>
      <c r="CK40">
        <v>914.39593548387097</v>
      </c>
      <c r="CL40">
        <v>38.259903225806397</v>
      </c>
      <c r="CM40">
        <v>42.348580645161299</v>
      </c>
      <c r="CN40">
        <v>40.340451612903202</v>
      </c>
      <c r="CO40">
        <v>40.911000000000001</v>
      </c>
      <c r="CP40">
        <v>38.805999999999997</v>
      </c>
      <c r="CQ40">
        <v>90.016451612903296</v>
      </c>
      <c r="CR40">
        <v>9.9812903225806497</v>
      </c>
      <c r="CS40">
        <v>0</v>
      </c>
      <c r="CT40">
        <v>59.200000047683702</v>
      </c>
      <c r="CU40">
        <v>2.3089499999999998</v>
      </c>
      <c r="CV40">
        <v>0.70798975200056502</v>
      </c>
      <c r="CW40">
        <v>2.16391452679248</v>
      </c>
      <c r="CX40">
        <v>31.856134615384601</v>
      </c>
      <c r="CY40">
        <v>15</v>
      </c>
      <c r="CZ40">
        <v>1684932166.3</v>
      </c>
      <c r="DA40" t="s">
        <v>255</v>
      </c>
      <c r="DB40">
        <v>4</v>
      </c>
      <c r="DC40">
        <v>-3.9009999999999998</v>
      </c>
      <c r="DD40">
        <v>0.35799999999999998</v>
      </c>
      <c r="DE40">
        <v>401</v>
      </c>
      <c r="DF40">
        <v>15</v>
      </c>
      <c r="DG40">
        <v>2.15</v>
      </c>
      <c r="DH40">
        <v>0.31</v>
      </c>
      <c r="DI40">
        <v>-0.39693696226415098</v>
      </c>
      <c r="DJ40">
        <v>-1.14167198838377E-2</v>
      </c>
      <c r="DK40">
        <v>0.117248113569885</v>
      </c>
      <c r="DL40">
        <v>1</v>
      </c>
      <c r="DM40">
        <v>2.2730227272727301</v>
      </c>
      <c r="DN40">
        <v>0.27102665047866698</v>
      </c>
      <c r="DO40">
        <v>0.18098681125183499</v>
      </c>
      <c r="DP40">
        <v>1</v>
      </c>
      <c r="DQ40">
        <v>0.399501226415094</v>
      </c>
      <c r="DR40">
        <v>-1.9446482825349502E-2</v>
      </c>
      <c r="DS40">
        <v>3.29820836808445E-3</v>
      </c>
      <c r="DT40">
        <v>1</v>
      </c>
      <c r="DU40">
        <v>3</v>
      </c>
      <c r="DV40">
        <v>3</v>
      </c>
      <c r="DW40" t="s">
        <v>256</v>
      </c>
      <c r="DX40">
        <v>100</v>
      </c>
      <c r="DY40">
        <v>100</v>
      </c>
      <c r="DZ40">
        <v>-3.9009999999999998</v>
      </c>
      <c r="EA40">
        <v>0.35799999999999998</v>
      </c>
      <c r="EB40">
        <v>2</v>
      </c>
      <c r="EC40">
        <v>514.71600000000001</v>
      </c>
      <c r="ED40">
        <v>419.935</v>
      </c>
      <c r="EE40">
        <v>28.096900000000002</v>
      </c>
      <c r="EF40">
        <v>29.8413</v>
      </c>
      <c r="EG40">
        <v>30.0002</v>
      </c>
      <c r="EH40">
        <v>30.002700000000001</v>
      </c>
      <c r="EI40">
        <v>30.036300000000001</v>
      </c>
      <c r="EJ40">
        <v>20.077000000000002</v>
      </c>
      <c r="EK40">
        <v>28.1586</v>
      </c>
      <c r="EL40">
        <v>0</v>
      </c>
      <c r="EM40">
        <v>28.125800000000002</v>
      </c>
      <c r="EN40">
        <v>400.43400000000003</v>
      </c>
      <c r="EO40">
        <v>15.703799999999999</v>
      </c>
      <c r="EP40">
        <v>100.55500000000001</v>
      </c>
      <c r="EQ40">
        <v>90.422399999999996</v>
      </c>
    </row>
    <row r="41" spans="1:147" x14ac:dyDescent="0.3">
      <c r="A41">
        <v>25</v>
      </c>
      <c r="B41">
        <v>1684933737</v>
      </c>
      <c r="C41">
        <v>1500.2000000476801</v>
      </c>
      <c r="D41" t="s">
        <v>327</v>
      </c>
      <c r="E41" t="s">
        <v>328</v>
      </c>
      <c r="F41">
        <v>1684933729</v>
      </c>
      <c r="G41">
        <f t="shared" si="0"/>
        <v>2.6236141907486415E-3</v>
      </c>
      <c r="H41">
        <f t="shared" si="1"/>
        <v>1.6589387200048011</v>
      </c>
      <c r="I41">
        <f t="shared" si="2"/>
        <v>399.98370967741897</v>
      </c>
      <c r="J41">
        <f t="shared" si="3"/>
        <v>360.79160884665009</v>
      </c>
      <c r="K41">
        <f t="shared" si="4"/>
        <v>34.5240340743971</v>
      </c>
      <c r="L41">
        <f t="shared" si="5"/>
        <v>38.274313713255829</v>
      </c>
      <c r="M41">
        <f t="shared" si="6"/>
        <v>0.11015697386254626</v>
      </c>
      <c r="N41">
        <f t="shared" si="7"/>
        <v>3.361007057274755</v>
      </c>
      <c r="O41">
        <f t="shared" si="8"/>
        <v>0.10818984603163638</v>
      </c>
      <c r="P41">
        <f t="shared" si="9"/>
        <v>6.7792466453965444E-2</v>
      </c>
      <c r="Q41">
        <f t="shared" si="10"/>
        <v>16.521934839763684</v>
      </c>
      <c r="R41">
        <f t="shared" si="11"/>
        <v>27.760069730364759</v>
      </c>
      <c r="S41">
        <f t="shared" si="12"/>
        <v>27.9987806451613</v>
      </c>
      <c r="T41">
        <f t="shared" si="13"/>
        <v>3.7945699347555237</v>
      </c>
      <c r="U41">
        <f t="shared" si="14"/>
        <v>39.90665870584747</v>
      </c>
      <c r="V41">
        <f t="shared" si="15"/>
        <v>1.5387527369745453</v>
      </c>
      <c r="W41">
        <f t="shared" si="16"/>
        <v>3.8558796623809397</v>
      </c>
      <c r="X41">
        <f t="shared" si="17"/>
        <v>2.2558171977809787</v>
      </c>
      <c r="Y41">
        <f t="shared" si="18"/>
        <v>-115.70138581201509</v>
      </c>
      <c r="Z41">
        <f t="shared" si="19"/>
        <v>49.869365222155579</v>
      </c>
      <c r="AA41">
        <f t="shared" si="20"/>
        <v>3.238660579460714</v>
      </c>
      <c r="AB41">
        <f t="shared" si="21"/>
        <v>-46.071425170635109</v>
      </c>
      <c r="AC41">
        <v>-3.9604489867059903E-2</v>
      </c>
      <c r="AD41">
        <v>4.4459509419644098E-2</v>
      </c>
      <c r="AE41">
        <v>3.3496514334424199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50288.053382985912</v>
      </c>
      <c r="AK41" t="s">
        <v>251</v>
      </c>
      <c r="AL41">
        <v>2.3770384615384601</v>
      </c>
      <c r="AM41">
        <v>1.8188</v>
      </c>
      <c r="AN41">
        <f t="shared" si="25"/>
        <v>-0.55823846153846013</v>
      </c>
      <c r="AO41">
        <f t="shared" si="26"/>
        <v>-0.30692679873458334</v>
      </c>
      <c r="AP41">
        <v>-0.60039193663713297</v>
      </c>
      <c r="AQ41" t="s">
        <v>329</v>
      </c>
      <c r="AR41">
        <v>2.2891692307692302</v>
      </c>
      <c r="AS41">
        <v>2.2787600000000001</v>
      </c>
      <c r="AT41">
        <f t="shared" si="27"/>
        <v>-4.5679364080597473E-3</v>
      </c>
      <c r="AU41">
        <v>0.5</v>
      </c>
      <c r="AV41">
        <f t="shared" si="28"/>
        <v>84.300738878882797</v>
      </c>
      <c r="AW41">
        <f t="shared" si="29"/>
        <v>1.6589387200048011</v>
      </c>
      <c r="AX41">
        <f t="shared" si="30"/>
        <v>-0.19254020717559328</v>
      </c>
      <c r="AY41">
        <f t="shared" si="31"/>
        <v>1</v>
      </c>
      <c r="AZ41">
        <f t="shared" si="32"/>
        <v>2.6800840499013618E-2</v>
      </c>
      <c r="BA41">
        <f t="shared" si="33"/>
        <v>-0.2018466183362882</v>
      </c>
      <c r="BB41" t="s">
        <v>253</v>
      </c>
      <c r="BC41">
        <v>0</v>
      </c>
      <c r="BD41">
        <f t="shared" si="34"/>
        <v>2.2787600000000001</v>
      </c>
      <c r="BE41">
        <f t="shared" si="35"/>
        <v>-4.5679364080596727E-3</v>
      </c>
      <c r="BF41">
        <f t="shared" si="36"/>
        <v>-0.25289201671431721</v>
      </c>
      <c r="BG41">
        <f t="shared" si="37"/>
        <v>0.10591568698047379</v>
      </c>
      <c r="BH41">
        <f t="shared" si="38"/>
        <v>0.82394896032850817</v>
      </c>
      <c r="BI41">
        <f t="shared" si="39"/>
        <v>100.001587096774</v>
      </c>
      <c r="BJ41">
        <f t="shared" si="40"/>
        <v>84.300738878882797</v>
      </c>
      <c r="BK41">
        <f t="shared" si="41"/>
        <v>0.84299400965809568</v>
      </c>
      <c r="BL41">
        <f t="shared" si="42"/>
        <v>0.19598801931619134</v>
      </c>
      <c r="BM41">
        <v>0.72959431972279298</v>
      </c>
      <c r="BN41">
        <v>0.5</v>
      </c>
      <c r="BO41" t="s">
        <v>254</v>
      </c>
      <c r="BP41">
        <v>1684933729</v>
      </c>
      <c r="BQ41">
        <v>399.98370967741897</v>
      </c>
      <c r="BR41">
        <v>400.37890322580603</v>
      </c>
      <c r="BS41">
        <v>16.080654838709702</v>
      </c>
      <c r="BT41">
        <v>15.7039806451613</v>
      </c>
      <c r="BU41">
        <v>500.00580645161301</v>
      </c>
      <c r="BV41">
        <v>95.489670967741901</v>
      </c>
      <c r="BW41">
        <v>0.20001035483870999</v>
      </c>
      <c r="BX41">
        <v>28.274000000000001</v>
      </c>
      <c r="BY41">
        <v>27.9987806451613</v>
      </c>
      <c r="BZ41">
        <v>999.9</v>
      </c>
      <c r="CA41">
        <v>10001.935483871001</v>
      </c>
      <c r="CB41">
        <v>0</v>
      </c>
      <c r="CC41">
        <v>70.351006451612903</v>
      </c>
      <c r="CD41">
        <v>100.001587096774</v>
      </c>
      <c r="CE41">
        <v>0.90018100000000001</v>
      </c>
      <c r="CF41">
        <v>9.9818699999999996E-2</v>
      </c>
      <c r="CG41">
        <v>0</v>
      </c>
      <c r="CH41">
        <v>2.2918935483871001</v>
      </c>
      <c r="CI41">
        <v>0</v>
      </c>
      <c r="CJ41">
        <v>31.557838709677402</v>
      </c>
      <c r="CK41">
        <v>914.41099999999994</v>
      </c>
      <c r="CL41">
        <v>38.027999999999999</v>
      </c>
      <c r="CM41">
        <v>42.186999999999998</v>
      </c>
      <c r="CN41">
        <v>40.122967741935497</v>
      </c>
      <c r="CO41">
        <v>40.777999999999999</v>
      </c>
      <c r="CP41">
        <v>38.602645161290297</v>
      </c>
      <c r="CQ41">
        <v>90.019677419354906</v>
      </c>
      <c r="CR41">
        <v>9.98</v>
      </c>
      <c r="CS41">
        <v>0</v>
      </c>
      <c r="CT41">
        <v>59</v>
      </c>
      <c r="CU41">
        <v>2.2891692307692302</v>
      </c>
      <c r="CV41">
        <v>-0.33227349987035198</v>
      </c>
      <c r="CW41">
        <v>0.73501194779446899</v>
      </c>
      <c r="CX41">
        <v>31.542196153846199</v>
      </c>
      <c r="CY41">
        <v>15</v>
      </c>
      <c r="CZ41">
        <v>1684932166.3</v>
      </c>
      <c r="DA41" t="s">
        <v>255</v>
      </c>
      <c r="DB41">
        <v>4</v>
      </c>
      <c r="DC41">
        <v>-3.9009999999999998</v>
      </c>
      <c r="DD41">
        <v>0.35799999999999998</v>
      </c>
      <c r="DE41">
        <v>401</v>
      </c>
      <c r="DF41">
        <v>15</v>
      </c>
      <c r="DG41">
        <v>2.15</v>
      </c>
      <c r="DH41">
        <v>0.31</v>
      </c>
      <c r="DI41">
        <v>-0.37729628301886797</v>
      </c>
      <c r="DJ41">
        <v>-0.14182939525883601</v>
      </c>
      <c r="DK41">
        <v>0.10537129623337201</v>
      </c>
      <c r="DL41">
        <v>1</v>
      </c>
      <c r="DM41">
        <v>2.28426818181818</v>
      </c>
      <c r="DN41">
        <v>1.6884931140422499E-2</v>
      </c>
      <c r="DO41">
        <v>0.164956349284959</v>
      </c>
      <c r="DP41">
        <v>1</v>
      </c>
      <c r="DQ41">
        <v>0.37855671698113202</v>
      </c>
      <c r="DR41">
        <v>-2.1940154813737501E-2</v>
      </c>
      <c r="DS41">
        <v>4.1414221847516502E-3</v>
      </c>
      <c r="DT41">
        <v>1</v>
      </c>
      <c r="DU41">
        <v>3</v>
      </c>
      <c r="DV41">
        <v>3</v>
      </c>
      <c r="DW41" t="s">
        <v>256</v>
      </c>
      <c r="DX41">
        <v>100</v>
      </c>
      <c r="DY41">
        <v>100</v>
      </c>
      <c r="DZ41">
        <v>-3.9009999999999998</v>
      </c>
      <c r="EA41">
        <v>0.35799999999999998</v>
      </c>
      <c r="EB41">
        <v>2</v>
      </c>
      <c r="EC41">
        <v>514.48400000000004</v>
      </c>
      <c r="ED41">
        <v>420.202</v>
      </c>
      <c r="EE41">
        <v>28.133600000000001</v>
      </c>
      <c r="EF41">
        <v>29.843800000000002</v>
      </c>
      <c r="EG41">
        <v>29.9999</v>
      </c>
      <c r="EH41">
        <v>30.005299999999998</v>
      </c>
      <c r="EI41">
        <v>30.038799999999998</v>
      </c>
      <c r="EJ41">
        <v>20.076499999999999</v>
      </c>
      <c r="EK41">
        <v>28.1586</v>
      </c>
      <c r="EL41">
        <v>0</v>
      </c>
      <c r="EM41">
        <v>28.1309</v>
      </c>
      <c r="EN41">
        <v>400.54</v>
      </c>
      <c r="EO41">
        <v>15.7492</v>
      </c>
      <c r="EP41">
        <v>100.556</v>
      </c>
      <c r="EQ41">
        <v>90.425399999999996</v>
      </c>
    </row>
    <row r="42" spans="1:147" x14ac:dyDescent="0.3">
      <c r="A42">
        <v>26</v>
      </c>
      <c r="B42">
        <v>1684933797</v>
      </c>
      <c r="C42">
        <v>1560.2000000476801</v>
      </c>
      <c r="D42" t="s">
        <v>330</v>
      </c>
      <c r="E42" t="s">
        <v>331</v>
      </c>
      <c r="F42">
        <v>1684933789</v>
      </c>
      <c r="G42">
        <f t="shared" si="0"/>
        <v>2.2451779925999177E-3</v>
      </c>
      <c r="H42">
        <f t="shared" si="1"/>
        <v>1.4003563647276478</v>
      </c>
      <c r="I42">
        <f t="shared" si="2"/>
        <v>400.01822580645199</v>
      </c>
      <c r="J42">
        <f t="shared" si="3"/>
        <v>361.16263145983106</v>
      </c>
      <c r="K42">
        <f t="shared" si="4"/>
        <v>34.559443405788613</v>
      </c>
      <c r="L42">
        <f t="shared" si="5"/>
        <v>38.277512765269606</v>
      </c>
      <c r="M42">
        <f t="shared" si="6"/>
        <v>9.4085085606029545E-2</v>
      </c>
      <c r="N42">
        <f t="shared" si="7"/>
        <v>3.3622961918930687</v>
      </c>
      <c r="O42">
        <f t="shared" si="8"/>
        <v>9.2646591952706026E-2</v>
      </c>
      <c r="P42">
        <f t="shared" si="9"/>
        <v>5.803153077968666E-2</v>
      </c>
      <c r="Q42">
        <f t="shared" si="10"/>
        <v>16.521573813610374</v>
      </c>
      <c r="R42">
        <f t="shared" si="11"/>
        <v>27.838486326008066</v>
      </c>
      <c r="S42">
        <f t="shared" si="12"/>
        <v>28.005638709677399</v>
      </c>
      <c r="T42">
        <f t="shared" si="13"/>
        <v>3.796087288289784</v>
      </c>
      <c r="U42">
        <f t="shared" si="14"/>
        <v>40.006075277854983</v>
      </c>
      <c r="V42">
        <f t="shared" si="15"/>
        <v>1.5418492107668795</v>
      </c>
      <c r="W42">
        <f t="shared" si="16"/>
        <v>3.8540376681747555</v>
      </c>
      <c r="X42">
        <f t="shared" si="17"/>
        <v>2.2542380775229045</v>
      </c>
      <c r="Y42">
        <f t="shared" si="18"/>
        <v>-99.012349473656371</v>
      </c>
      <c r="Z42">
        <f t="shared" si="19"/>
        <v>47.156607046234718</v>
      </c>
      <c r="AA42">
        <f t="shared" si="20"/>
        <v>3.0612913177132985</v>
      </c>
      <c r="AB42">
        <f t="shared" si="21"/>
        <v>-32.272877296097981</v>
      </c>
      <c r="AC42">
        <v>-3.9623569308229099E-2</v>
      </c>
      <c r="AD42">
        <v>4.4480927763807299E-2</v>
      </c>
      <c r="AE42">
        <v>3.3509350974952099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50312.654037208078</v>
      </c>
      <c r="AK42" t="s">
        <v>251</v>
      </c>
      <c r="AL42">
        <v>2.3770384615384601</v>
      </c>
      <c r="AM42">
        <v>1.8188</v>
      </c>
      <c r="AN42">
        <f t="shared" si="25"/>
        <v>-0.55823846153846013</v>
      </c>
      <c r="AO42">
        <f t="shared" si="26"/>
        <v>-0.30692679873458334</v>
      </c>
      <c r="AP42">
        <v>-0.60039193663713297</v>
      </c>
      <c r="AQ42" t="s">
        <v>332</v>
      </c>
      <c r="AR42">
        <v>2.2758346153846198</v>
      </c>
      <c r="AS42">
        <v>1.3168</v>
      </c>
      <c r="AT42">
        <f t="shared" si="27"/>
        <v>-0.72830696794093241</v>
      </c>
      <c r="AU42">
        <v>0.5</v>
      </c>
      <c r="AV42">
        <f t="shared" si="28"/>
        <v>84.297806381684467</v>
      </c>
      <c r="AW42">
        <f t="shared" si="29"/>
        <v>1.4003563647276478</v>
      </c>
      <c r="AX42">
        <f t="shared" si="30"/>
        <v>-30.697339884958197</v>
      </c>
      <c r="AY42">
        <f t="shared" si="31"/>
        <v>1</v>
      </c>
      <c r="AZ42">
        <f t="shared" si="32"/>
        <v>2.3734286658727184E-2</v>
      </c>
      <c r="BA42">
        <f t="shared" si="33"/>
        <v>0.38122721749696237</v>
      </c>
      <c r="BB42" t="s">
        <v>253</v>
      </c>
      <c r="BC42">
        <v>0</v>
      </c>
      <c r="BD42">
        <f t="shared" si="34"/>
        <v>1.3168</v>
      </c>
      <c r="BE42">
        <f t="shared" si="35"/>
        <v>-0.72830696794093253</v>
      </c>
      <c r="BF42">
        <f t="shared" si="36"/>
        <v>0.27600615790631183</v>
      </c>
      <c r="BG42">
        <f t="shared" si="37"/>
        <v>0.90454614709318482</v>
      </c>
      <c r="BH42">
        <f t="shared" si="38"/>
        <v>-0.89925727907842201</v>
      </c>
      <c r="BI42">
        <f t="shared" si="39"/>
        <v>99.997958064516098</v>
      </c>
      <c r="BJ42">
        <f t="shared" si="40"/>
        <v>84.297806381684467</v>
      </c>
      <c r="BK42">
        <f t="shared" si="41"/>
        <v>0.84299527723653822</v>
      </c>
      <c r="BL42">
        <f t="shared" si="42"/>
        <v>0.19599055447307637</v>
      </c>
      <c r="BM42">
        <v>0.72959431972279298</v>
      </c>
      <c r="BN42">
        <v>0.5</v>
      </c>
      <c r="BO42" t="s">
        <v>254</v>
      </c>
      <c r="BP42">
        <v>1684933789</v>
      </c>
      <c r="BQ42">
        <v>400.01822580645199</v>
      </c>
      <c r="BR42">
        <v>400.35361290322601</v>
      </c>
      <c r="BS42">
        <v>16.1130580645161</v>
      </c>
      <c r="BT42">
        <v>15.790725806451601</v>
      </c>
      <c r="BU42">
        <v>500.00419354838698</v>
      </c>
      <c r="BV42">
        <v>95.489477419354799</v>
      </c>
      <c r="BW42">
        <v>0.199944451612903</v>
      </c>
      <c r="BX42">
        <v>28.265787096774201</v>
      </c>
      <c r="BY42">
        <v>28.005638709677399</v>
      </c>
      <c r="BZ42">
        <v>999.9</v>
      </c>
      <c r="CA42">
        <v>10006.774193548399</v>
      </c>
      <c r="CB42">
        <v>0</v>
      </c>
      <c r="CC42">
        <v>70.351351612903201</v>
      </c>
      <c r="CD42">
        <v>99.997958064516098</v>
      </c>
      <c r="CE42">
        <v>0.90015061290322596</v>
      </c>
      <c r="CF42">
        <v>9.9849109677419404E-2</v>
      </c>
      <c r="CG42">
        <v>0</v>
      </c>
      <c r="CH42">
        <v>2.2658483870967698</v>
      </c>
      <c r="CI42">
        <v>0</v>
      </c>
      <c r="CJ42">
        <v>31.3687419354839</v>
      </c>
      <c r="CK42">
        <v>914.36761290322602</v>
      </c>
      <c r="CL42">
        <v>37.846548387096803</v>
      </c>
      <c r="CM42">
        <v>42.037999999999997</v>
      </c>
      <c r="CN42">
        <v>39.929000000000002</v>
      </c>
      <c r="CO42">
        <v>40.631</v>
      </c>
      <c r="CP42">
        <v>38.429000000000002</v>
      </c>
      <c r="CQ42">
        <v>90.012258064516203</v>
      </c>
      <c r="CR42">
        <v>9.9838709677419395</v>
      </c>
      <c r="CS42">
        <v>0</v>
      </c>
      <c r="CT42">
        <v>59.400000095367403</v>
      </c>
      <c r="CU42">
        <v>2.2758346153846198</v>
      </c>
      <c r="CV42">
        <v>0.76926836586724301</v>
      </c>
      <c r="CW42">
        <v>-3.6951281816574202</v>
      </c>
      <c r="CX42">
        <v>31.314857692307701</v>
      </c>
      <c r="CY42">
        <v>15</v>
      </c>
      <c r="CZ42">
        <v>1684932166.3</v>
      </c>
      <c r="DA42" t="s">
        <v>255</v>
      </c>
      <c r="DB42">
        <v>4</v>
      </c>
      <c r="DC42">
        <v>-3.9009999999999998</v>
      </c>
      <c r="DD42">
        <v>0.35799999999999998</v>
      </c>
      <c r="DE42">
        <v>401</v>
      </c>
      <c r="DF42">
        <v>15</v>
      </c>
      <c r="DG42">
        <v>2.15</v>
      </c>
      <c r="DH42">
        <v>0.31</v>
      </c>
      <c r="DI42">
        <v>-0.32815725283018898</v>
      </c>
      <c r="DJ42">
        <v>-4.8034608611518301E-2</v>
      </c>
      <c r="DK42">
        <v>0.102855853941418</v>
      </c>
      <c r="DL42">
        <v>1</v>
      </c>
      <c r="DM42">
        <v>2.2444409090909101</v>
      </c>
      <c r="DN42">
        <v>0.33488787271030601</v>
      </c>
      <c r="DO42">
        <v>0.15718408767224301</v>
      </c>
      <c r="DP42">
        <v>1</v>
      </c>
      <c r="DQ42">
        <v>0.32370843396226401</v>
      </c>
      <c r="DR42">
        <v>-1.9363202709271301E-2</v>
      </c>
      <c r="DS42">
        <v>1.3596091470143399E-2</v>
      </c>
      <c r="DT42">
        <v>1</v>
      </c>
      <c r="DU42">
        <v>3</v>
      </c>
      <c r="DV42">
        <v>3</v>
      </c>
      <c r="DW42" t="s">
        <v>256</v>
      </c>
      <c r="DX42">
        <v>100</v>
      </c>
      <c r="DY42">
        <v>100</v>
      </c>
      <c r="DZ42">
        <v>-3.9009999999999998</v>
      </c>
      <c r="EA42">
        <v>0.35799999999999998</v>
      </c>
      <c r="EB42">
        <v>2</v>
      </c>
      <c r="EC42">
        <v>514.505</v>
      </c>
      <c r="ED42">
        <v>420.221</v>
      </c>
      <c r="EE42">
        <v>27.883400000000002</v>
      </c>
      <c r="EF42">
        <v>29.843800000000002</v>
      </c>
      <c r="EG42">
        <v>30.0002</v>
      </c>
      <c r="EH42">
        <v>30.007899999999999</v>
      </c>
      <c r="EI42">
        <v>30.041399999999999</v>
      </c>
      <c r="EJ42">
        <v>20.071999999999999</v>
      </c>
      <c r="EK42">
        <v>27.6098</v>
      </c>
      <c r="EL42">
        <v>0</v>
      </c>
      <c r="EM42">
        <v>28.005600000000001</v>
      </c>
      <c r="EN42">
        <v>400.40199999999999</v>
      </c>
      <c r="EO42">
        <v>15.7944</v>
      </c>
      <c r="EP42">
        <v>100.553</v>
      </c>
      <c r="EQ42">
        <v>90.422799999999995</v>
      </c>
    </row>
    <row r="43" spans="1:147" x14ac:dyDescent="0.3">
      <c r="A43">
        <v>27</v>
      </c>
      <c r="B43">
        <v>1684933857</v>
      </c>
      <c r="C43">
        <v>1620.2000000476801</v>
      </c>
      <c r="D43" t="s">
        <v>333</v>
      </c>
      <c r="E43" t="s">
        <v>334</v>
      </c>
      <c r="F43">
        <v>1684933849</v>
      </c>
      <c r="G43">
        <f t="shared" si="0"/>
        <v>2.2062539235753911E-3</v>
      </c>
      <c r="H43">
        <f t="shared" si="1"/>
        <v>1.5884213021640574</v>
      </c>
      <c r="I43">
        <f t="shared" si="2"/>
        <v>400.00958064516101</v>
      </c>
      <c r="J43">
        <f t="shared" si="3"/>
        <v>357.57927490626003</v>
      </c>
      <c r="K43">
        <f t="shared" si="4"/>
        <v>34.216429397466264</v>
      </c>
      <c r="L43">
        <f t="shared" si="5"/>
        <v>38.276546027571882</v>
      </c>
      <c r="M43">
        <f t="shared" si="6"/>
        <v>9.2608417146710337E-2</v>
      </c>
      <c r="N43">
        <f t="shared" si="7"/>
        <v>3.3611625898018014</v>
      </c>
      <c r="O43">
        <f t="shared" si="8"/>
        <v>9.1213900317827265E-2</v>
      </c>
      <c r="P43">
        <f t="shared" si="9"/>
        <v>5.713223019390623E-2</v>
      </c>
      <c r="Q43">
        <f t="shared" si="10"/>
        <v>16.52257913413791</v>
      </c>
      <c r="R43">
        <f t="shared" si="11"/>
        <v>27.798861014682196</v>
      </c>
      <c r="S43">
        <f t="shared" si="12"/>
        <v>27.9823806451613</v>
      </c>
      <c r="T43">
        <f t="shared" si="13"/>
        <v>3.7909435640725286</v>
      </c>
      <c r="U43">
        <f t="shared" si="14"/>
        <v>40.094897987297429</v>
      </c>
      <c r="V43">
        <f t="shared" si="15"/>
        <v>1.5409283723039799</v>
      </c>
      <c r="W43">
        <f t="shared" si="16"/>
        <v>3.8432031247271552</v>
      </c>
      <c r="X43">
        <f t="shared" si="17"/>
        <v>2.2500151917685489</v>
      </c>
      <c r="Y43">
        <f t="shared" si="18"/>
        <v>-97.295798029674742</v>
      </c>
      <c r="Z43">
        <f t="shared" si="19"/>
        <v>42.588905270550093</v>
      </c>
      <c r="AA43">
        <f t="shared" si="20"/>
        <v>2.7647129232622132</v>
      </c>
      <c r="AB43">
        <f t="shared" si="21"/>
        <v>-35.419600701724526</v>
      </c>
      <c r="AC43">
        <v>-3.9606791620022501E-2</v>
      </c>
      <c r="AD43">
        <v>4.4462093338989303E-2</v>
      </c>
      <c r="AE43">
        <v>3.3498063059978098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50300.29152969156</v>
      </c>
      <c r="AK43" t="s">
        <v>251</v>
      </c>
      <c r="AL43">
        <v>2.3770384615384601</v>
      </c>
      <c r="AM43">
        <v>1.8188</v>
      </c>
      <c r="AN43">
        <f t="shared" si="25"/>
        <v>-0.55823846153846013</v>
      </c>
      <c r="AO43">
        <f t="shared" si="26"/>
        <v>-0.30692679873458334</v>
      </c>
      <c r="AP43">
        <v>-0.60039193663713297</v>
      </c>
      <c r="AQ43" t="s">
        <v>335</v>
      </c>
      <c r="AR43">
        <v>2.3117230769230801</v>
      </c>
      <c r="AS43">
        <v>2.18811</v>
      </c>
      <c r="AT43">
        <f t="shared" si="27"/>
        <v>-5.6493081665492273E-2</v>
      </c>
      <c r="AU43">
        <v>0.5</v>
      </c>
      <c r="AV43">
        <f t="shared" si="28"/>
        <v>84.301495372600584</v>
      </c>
      <c r="AW43">
        <f t="shared" si="29"/>
        <v>1.5884213021640574</v>
      </c>
      <c r="AX43">
        <f t="shared" si="30"/>
        <v>-2.3812256313037219</v>
      </c>
      <c r="AY43">
        <f t="shared" si="31"/>
        <v>1</v>
      </c>
      <c r="AZ43">
        <f t="shared" si="32"/>
        <v>2.5964109285688802E-2</v>
      </c>
      <c r="BA43">
        <f t="shared" si="33"/>
        <v>-0.1687803629616427</v>
      </c>
      <c r="BB43" t="s">
        <v>253</v>
      </c>
      <c r="BC43">
        <v>0</v>
      </c>
      <c r="BD43">
        <f t="shared" si="34"/>
        <v>2.18811</v>
      </c>
      <c r="BE43">
        <f t="shared" si="35"/>
        <v>-5.6493081665492183E-2</v>
      </c>
      <c r="BF43">
        <f t="shared" si="36"/>
        <v>-0.20305146250274908</v>
      </c>
      <c r="BG43">
        <f t="shared" si="37"/>
        <v>0.65428509773746413</v>
      </c>
      <c r="BH43">
        <f t="shared" si="38"/>
        <v>0.6615631588375539</v>
      </c>
      <c r="BI43">
        <f t="shared" si="39"/>
        <v>100.002135483871</v>
      </c>
      <c r="BJ43">
        <f t="shared" si="40"/>
        <v>84.301495372600584</v>
      </c>
      <c r="BK43">
        <f t="shared" si="41"/>
        <v>0.84299695166207</v>
      </c>
      <c r="BL43">
        <f t="shared" si="42"/>
        <v>0.19599390332413996</v>
      </c>
      <c r="BM43">
        <v>0.72959431972279298</v>
      </c>
      <c r="BN43">
        <v>0.5</v>
      </c>
      <c r="BO43" t="s">
        <v>254</v>
      </c>
      <c r="BP43">
        <v>1684933849</v>
      </c>
      <c r="BQ43">
        <v>400.00958064516101</v>
      </c>
      <c r="BR43">
        <v>400.37012903225798</v>
      </c>
      <c r="BS43">
        <v>16.1034935483871</v>
      </c>
      <c r="BT43">
        <v>15.786751612903201</v>
      </c>
      <c r="BU43">
        <v>500.01241935483898</v>
      </c>
      <c r="BV43">
        <v>95.489061290322596</v>
      </c>
      <c r="BW43">
        <v>0.20001187096774201</v>
      </c>
      <c r="BX43">
        <v>28.217409677419401</v>
      </c>
      <c r="BY43">
        <v>27.9823806451613</v>
      </c>
      <c r="BZ43">
        <v>999.9</v>
      </c>
      <c r="CA43">
        <v>10002.580645161301</v>
      </c>
      <c r="CB43">
        <v>0</v>
      </c>
      <c r="CC43">
        <v>70.339961290322606</v>
      </c>
      <c r="CD43">
        <v>100.002135483871</v>
      </c>
      <c r="CE43">
        <v>0.90009216129032299</v>
      </c>
      <c r="CF43">
        <v>9.9907638709677393E-2</v>
      </c>
      <c r="CG43">
        <v>0</v>
      </c>
      <c r="CH43">
        <v>2.2978064516129</v>
      </c>
      <c r="CI43">
        <v>0</v>
      </c>
      <c r="CJ43">
        <v>31.216941935483899</v>
      </c>
      <c r="CK43">
        <v>914.38751612903195</v>
      </c>
      <c r="CL43">
        <v>37.655000000000001</v>
      </c>
      <c r="CM43">
        <v>41.875</v>
      </c>
      <c r="CN43">
        <v>39.741870967741903</v>
      </c>
      <c r="CO43">
        <v>40.5</v>
      </c>
      <c r="CP43">
        <v>38.268000000000001</v>
      </c>
      <c r="CQ43">
        <v>90.011612903225895</v>
      </c>
      <c r="CR43">
        <v>9.99</v>
      </c>
      <c r="CS43">
        <v>0</v>
      </c>
      <c r="CT43">
        <v>59.400000095367403</v>
      </c>
      <c r="CU43">
        <v>2.3117230769230801</v>
      </c>
      <c r="CV43">
        <v>0.12670769222664099</v>
      </c>
      <c r="CW43">
        <v>-1.87028376218934</v>
      </c>
      <c r="CX43">
        <v>31.203938461538499</v>
      </c>
      <c r="CY43">
        <v>15</v>
      </c>
      <c r="CZ43">
        <v>1684932166.3</v>
      </c>
      <c r="DA43" t="s">
        <v>255</v>
      </c>
      <c r="DB43">
        <v>4</v>
      </c>
      <c r="DC43">
        <v>-3.9009999999999998</v>
      </c>
      <c r="DD43">
        <v>0.35799999999999998</v>
      </c>
      <c r="DE43">
        <v>401</v>
      </c>
      <c r="DF43">
        <v>15</v>
      </c>
      <c r="DG43">
        <v>2.15</v>
      </c>
      <c r="DH43">
        <v>0.31</v>
      </c>
      <c r="DI43">
        <v>-0.34214062641509402</v>
      </c>
      <c r="DJ43">
        <v>-0.21292837348785901</v>
      </c>
      <c r="DK43">
        <v>9.8446932144065094E-2</v>
      </c>
      <c r="DL43">
        <v>1</v>
      </c>
      <c r="DM43">
        <v>2.2913477272727301</v>
      </c>
      <c r="DN43">
        <v>0.20716093217889101</v>
      </c>
      <c r="DO43">
        <v>0.16927341584849201</v>
      </c>
      <c r="DP43">
        <v>1</v>
      </c>
      <c r="DQ43">
        <v>0.31865492452830202</v>
      </c>
      <c r="DR43">
        <v>-2.14648379293821E-2</v>
      </c>
      <c r="DS43">
        <v>3.7239813491267201E-3</v>
      </c>
      <c r="DT43">
        <v>1</v>
      </c>
      <c r="DU43">
        <v>3</v>
      </c>
      <c r="DV43">
        <v>3</v>
      </c>
      <c r="DW43" t="s">
        <v>256</v>
      </c>
      <c r="DX43">
        <v>100</v>
      </c>
      <c r="DY43">
        <v>100</v>
      </c>
      <c r="DZ43">
        <v>-3.9009999999999998</v>
      </c>
      <c r="EA43">
        <v>0.35799999999999998</v>
      </c>
      <c r="EB43">
        <v>2</v>
      </c>
      <c r="EC43">
        <v>514.25099999999998</v>
      </c>
      <c r="ED43">
        <v>419.97199999999998</v>
      </c>
      <c r="EE43">
        <v>27.8536</v>
      </c>
      <c r="EF43">
        <v>29.846399999999999</v>
      </c>
      <c r="EG43">
        <v>30.000399999999999</v>
      </c>
      <c r="EH43">
        <v>30.007899999999999</v>
      </c>
      <c r="EI43">
        <v>30.041399999999999</v>
      </c>
      <c r="EJ43">
        <v>20.0686</v>
      </c>
      <c r="EK43">
        <v>27.6098</v>
      </c>
      <c r="EL43">
        <v>0</v>
      </c>
      <c r="EM43">
        <v>27.860399999999998</v>
      </c>
      <c r="EN43">
        <v>400.25099999999998</v>
      </c>
      <c r="EO43">
        <v>15.838200000000001</v>
      </c>
      <c r="EP43">
        <v>100.55500000000001</v>
      </c>
      <c r="EQ43">
        <v>90.422600000000003</v>
      </c>
    </row>
    <row r="44" spans="1:147" x14ac:dyDescent="0.3">
      <c r="A44">
        <v>28</v>
      </c>
      <c r="B44">
        <v>1684933917</v>
      </c>
      <c r="C44">
        <v>1680.2000000476801</v>
      </c>
      <c r="D44" t="s">
        <v>336</v>
      </c>
      <c r="E44" t="s">
        <v>337</v>
      </c>
      <c r="F44">
        <v>1684933909</v>
      </c>
      <c r="G44">
        <f t="shared" si="0"/>
        <v>2.0113045580077357E-3</v>
      </c>
      <c r="H44">
        <f t="shared" si="1"/>
        <v>1.6906822059498896</v>
      </c>
      <c r="I44">
        <f t="shared" si="2"/>
        <v>400.00032258064499</v>
      </c>
      <c r="J44">
        <f t="shared" si="3"/>
        <v>353.07891772979849</v>
      </c>
      <c r="K44">
        <f t="shared" si="4"/>
        <v>33.785442165661351</v>
      </c>
      <c r="L44">
        <f t="shared" si="5"/>
        <v>38.275261099379193</v>
      </c>
      <c r="M44">
        <f t="shared" si="6"/>
        <v>8.4473912587503239E-2</v>
      </c>
      <c r="N44">
        <f t="shared" si="7"/>
        <v>3.3594965350356936</v>
      </c>
      <c r="O44">
        <f t="shared" si="8"/>
        <v>8.3311393585369042E-2</v>
      </c>
      <c r="P44">
        <f t="shared" si="9"/>
        <v>5.2172735833897831E-2</v>
      </c>
      <c r="Q44">
        <f t="shared" si="10"/>
        <v>16.522751730045211</v>
      </c>
      <c r="R44">
        <f t="shared" si="11"/>
        <v>27.81693733285795</v>
      </c>
      <c r="S44">
        <f t="shared" si="12"/>
        <v>27.962177419354799</v>
      </c>
      <c r="T44">
        <f t="shared" si="13"/>
        <v>3.7864803804562719</v>
      </c>
      <c r="U44">
        <f t="shared" si="14"/>
        <v>40.149890736366466</v>
      </c>
      <c r="V44">
        <f t="shared" si="15"/>
        <v>1.54068203904668</v>
      </c>
      <c r="W44">
        <f t="shared" si="16"/>
        <v>3.8373256085879714</v>
      </c>
      <c r="X44">
        <f t="shared" si="17"/>
        <v>2.2457983414095919</v>
      </c>
      <c r="Y44">
        <f t="shared" si="18"/>
        <v>-88.698531008141146</v>
      </c>
      <c r="Z44">
        <f t="shared" si="19"/>
        <v>41.464732847876697</v>
      </c>
      <c r="AA44">
        <f t="shared" si="20"/>
        <v>2.6924469564973861</v>
      </c>
      <c r="AB44">
        <f t="shared" si="21"/>
        <v>-28.018599473721856</v>
      </c>
      <c r="AC44">
        <v>-3.9582137646293598E-2</v>
      </c>
      <c r="AD44">
        <v>4.4434417093671803E-2</v>
      </c>
      <c r="AE44">
        <v>3.3481473201587999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50274.628716735067</v>
      </c>
      <c r="AK44" t="s">
        <v>251</v>
      </c>
      <c r="AL44">
        <v>2.3770384615384601</v>
      </c>
      <c r="AM44">
        <v>1.8188</v>
      </c>
      <c r="AN44">
        <f t="shared" si="25"/>
        <v>-0.55823846153846013</v>
      </c>
      <c r="AO44">
        <f t="shared" si="26"/>
        <v>-0.30692679873458334</v>
      </c>
      <c r="AP44">
        <v>-0.60039193663713297</v>
      </c>
      <c r="AQ44" t="s">
        <v>338</v>
      </c>
      <c r="AR44">
        <v>2.26176538461538</v>
      </c>
      <c r="AS44">
        <v>1.7524</v>
      </c>
      <c r="AT44">
        <f t="shared" si="27"/>
        <v>-0.290667304619596</v>
      </c>
      <c r="AU44">
        <v>0.5</v>
      </c>
      <c r="AV44">
        <f t="shared" si="28"/>
        <v>84.3008026422509</v>
      </c>
      <c r="AW44">
        <f t="shared" si="29"/>
        <v>1.6906822059498896</v>
      </c>
      <c r="AX44">
        <f t="shared" si="30"/>
        <v>-12.251743540645792</v>
      </c>
      <c r="AY44">
        <f t="shared" si="31"/>
        <v>1</v>
      </c>
      <c r="AZ44">
        <f t="shared" si="32"/>
        <v>2.7177370449362179E-2</v>
      </c>
      <c r="BA44">
        <f t="shared" si="33"/>
        <v>3.7890892490299026E-2</v>
      </c>
      <c r="BB44" t="s">
        <v>253</v>
      </c>
      <c r="BC44">
        <v>0</v>
      </c>
      <c r="BD44">
        <f t="shared" si="34"/>
        <v>1.7524</v>
      </c>
      <c r="BE44">
        <f t="shared" si="35"/>
        <v>-0.290667304619596</v>
      </c>
      <c r="BF44">
        <f t="shared" si="36"/>
        <v>3.6507587420277113E-2</v>
      </c>
      <c r="BG44">
        <f t="shared" si="37"/>
        <v>0.81545632550520986</v>
      </c>
      <c r="BH44">
        <f t="shared" si="38"/>
        <v>-0.11894558432431721</v>
      </c>
      <c r="BI44">
        <f t="shared" si="39"/>
        <v>100.001096774194</v>
      </c>
      <c r="BJ44">
        <f t="shared" si="40"/>
        <v>84.3008026422509</v>
      </c>
      <c r="BK44">
        <f t="shared" si="41"/>
        <v>0.84299878062942735</v>
      </c>
      <c r="BL44">
        <f t="shared" si="42"/>
        <v>0.19599756125885492</v>
      </c>
      <c r="BM44">
        <v>0.72959431972279298</v>
      </c>
      <c r="BN44">
        <v>0.5</v>
      </c>
      <c r="BO44" t="s">
        <v>254</v>
      </c>
      <c r="BP44">
        <v>1684933909</v>
      </c>
      <c r="BQ44">
        <v>400.00032258064499</v>
      </c>
      <c r="BR44">
        <v>400.36441935483901</v>
      </c>
      <c r="BS44">
        <v>16.101087096774201</v>
      </c>
      <c r="BT44">
        <v>15.8123258064516</v>
      </c>
      <c r="BU44">
        <v>500.00090322580598</v>
      </c>
      <c r="BV44">
        <v>95.488132258064496</v>
      </c>
      <c r="BW44">
        <v>0.19994332258064501</v>
      </c>
      <c r="BX44">
        <v>28.191116129032299</v>
      </c>
      <c r="BY44">
        <v>27.962177419354799</v>
      </c>
      <c r="BZ44">
        <v>999.9</v>
      </c>
      <c r="CA44">
        <v>9996.4516129032309</v>
      </c>
      <c r="CB44">
        <v>0</v>
      </c>
      <c r="CC44">
        <v>70.346864516129003</v>
      </c>
      <c r="CD44">
        <v>100.001096774194</v>
      </c>
      <c r="CE44">
        <v>0.90002232258064496</v>
      </c>
      <c r="CF44">
        <v>9.9977529032258095E-2</v>
      </c>
      <c r="CG44">
        <v>0</v>
      </c>
      <c r="CH44">
        <v>2.2653193548387098</v>
      </c>
      <c r="CI44">
        <v>0</v>
      </c>
      <c r="CJ44">
        <v>31.029254838709701</v>
      </c>
      <c r="CK44">
        <v>914.355419354839</v>
      </c>
      <c r="CL44">
        <v>37.495935483871001</v>
      </c>
      <c r="CM44">
        <v>41.75</v>
      </c>
      <c r="CN44">
        <v>39.568096774193499</v>
      </c>
      <c r="CO44">
        <v>40.375</v>
      </c>
      <c r="CP44">
        <v>38.116870967741903</v>
      </c>
      <c r="CQ44">
        <v>90.002903225806506</v>
      </c>
      <c r="CR44">
        <v>9.9958064516128999</v>
      </c>
      <c r="CS44">
        <v>0</v>
      </c>
      <c r="CT44">
        <v>59.399999856948902</v>
      </c>
      <c r="CU44">
        <v>2.26176538461538</v>
      </c>
      <c r="CV44">
        <v>-0.85467692062159895</v>
      </c>
      <c r="CW44">
        <v>0.69020172136279501</v>
      </c>
      <c r="CX44">
        <v>30.9975076923077</v>
      </c>
      <c r="CY44">
        <v>15</v>
      </c>
      <c r="CZ44">
        <v>1684932166.3</v>
      </c>
      <c r="DA44" t="s">
        <v>255</v>
      </c>
      <c r="DB44">
        <v>4</v>
      </c>
      <c r="DC44">
        <v>-3.9009999999999998</v>
      </c>
      <c r="DD44">
        <v>0.35799999999999998</v>
      </c>
      <c r="DE44">
        <v>401</v>
      </c>
      <c r="DF44">
        <v>15</v>
      </c>
      <c r="DG44">
        <v>2.15</v>
      </c>
      <c r="DH44">
        <v>0.31</v>
      </c>
      <c r="DI44">
        <v>-0.35103967924528301</v>
      </c>
      <c r="DJ44">
        <v>-0.12775105134973</v>
      </c>
      <c r="DK44">
        <v>8.2908328705997E-2</v>
      </c>
      <c r="DL44">
        <v>1</v>
      </c>
      <c r="DM44">
        <v>2.2865000000000002</v>
      </c>
      <c r="DN44">
        <v>-1.6613942588721E-3</v>
      </c>
      <c r="DO44">
        <v>0.162778605920602</v>
      </c>
      <c r="DP44">
        <v>1</v>
      </c>
      <c r="DQ44">
        <v>0.28951877358490602</v>
      </c>
      <c r="DR44">
        <v>-8.4803954008345304E-3</v>
      </c>
      <c r="DS44">
        <v>2.7196168892342E-3</v>
      </c>
      <c r="DT44">
        <v>1</v>
      </c>
      <c r="DU44">
        <v>3</v>
      </c>
      <c r="DV44">
        <v>3</v>
      </c>
      <c r="DW44" t="s">
        <v>256</v>
      </c>
      <c r="DX44">
        <v>100</v>
      </c>
      <c r="DY44">
        <v>100</v>
      </c>
      <c r="DZ44">
        <v>-3.9009999999999998</v>
      </c>
      <c r="EA44">
        <v>0.35799999999999998</v>
      </c>
      <c r="EB44">
        <v>2</v>
      </c>
      <c r="EC44">
        <v>514.25099999999998</v>
      </c>
      <c r="ED44">
        <v>420.221</v>
      </c>
      <c r="EE44">
        <v>27.960799999999999</v>
      </c>
      <c r="EF44">
        <v>29.846399999999999</v>
      </c>
      <c r="EG44">
        <v>30</v>
      </c>
      <c r="EH44">
        <v>30.007899999999999</v>
      </c>
      <c r="EI44">
        <v>30.041399999999999</v>
      </c>
      <c r="EJ44">
        <v>20.078399999999998</v>
      </c>
      <c r="EK44">
        <v>27.3325</v>
      </c>
      <c r="EL44">
        <v>0</v>
      </c>
      <c r="EM44">
        <v>27.976199999999999</v>
      </c>
      <c r="EN44">
        <v>400.43700000000001</v>
      </c>
      <c r="EO44">
        <v>15.799099999999999</v>
      </c>
      <c r="EP44">
        <v>100.55500000000001</v>
      </c>
      <c r="EQ44">
        <v>90.421899999999994</v>
      </c>
    </row>
    <row r="45" spans="1:147" x14ac:dyDescent="0.3">
      <c r="A45">
        <v>29</v>
      </c>
      <c r="B45">
        <v>1684933977</v>
      </c>
      <c r="C45">
        <v>1740.2000000476801</v>
      </c>
      <c r="D45" t="s">
        <v>339</v>
      </c>
      <c r="E45" t="s">
        <v>340</v>
      </c>
      <c r="F45">
        <v>1684933969</v>
      </c>
      <c r="G45">
        <f t="shared" si="0"/>
        <v>1.8719384455483348E-3</v>
      </c>
      <c r="H45">
        <f t="shared" si="1"/>
        <v>1.2620670723989382</v>
      </c>
      <c r="I45">
        <f t="shared" si="2"/>
        <v>400.03777419354799</v>
      </c>
      <c r="J45">
        <f t="shared" si="3"/>
        <v>359.28243037513761</v>
      </c>
      <c r="K45">
        <f t="shared" si="4"/>
        <v>34.377789900543782</v>
      </c>
      <c r="L45">
        <f t="shared" si="5"/>
        <v>38.277448020900039</v>
      </c>
      <c r="M45">
        <f t="shared" si="6"/>
        <v>7.8306730308964803E-2</v>
      </c>
      <c r="N45">
        <f t="shared" si="7"/>
        <v>3.3573656628981876</v>
      </c>
      <c r="O45">
        <f t="shared" si="8"/>
        <v>7.7306049399966575E-2</v>
      </c>
      <c r="P45">
        <f t="shared" si="9"/>
        <v>4.8405122599276346E-2</v>
      </c>
      <c r="Q45">
        <f t="shared" si="10"/>
        <v>16.522061302682364</v>
      </c>
      <c r="R45">
        <f t="shared" si="11"/>
        <v>27.850341274681913</v>
      </c>
      <c r="S45">
        <f t="shared" si="12"/>
        <v>27.978751612903199</v>
      </c>
      <c r="T45">
        <f t="shared" si="13"/>
        <v>3.7901415205535205</v>
      </c>
      <c r="U45">
        <f t="shared" si="14"/>
        <v>40.06755499042216</v>
      </c>
      <c r="V45">
        <f t="shared" si="15"/>
        <v>1.5376790447937478</v>
      </c>
      <c r="W45">
        <f t="shared" si="16"/>
        <v>3.8377161899729546</v>
      </c>
      <c r="X45">
        <f t="shared" si="17"/>
        <v>2.2524624757597724</v>
      </c>
      <c r="Y45">
        <f t="shared" si="18"/>
        <v>-82.552485448681566</v>
      </c>
      <c r="Z45">
        <f t="shared" si="19"/>
        <v>38.75492743356606</v>
      </c>
      <c r="AA45">
        <f t="shared" si="20"/>
        <v>2.518317026624497</v>
      </c>
      <c r="AB45">
        <f t="shared" si="21"/>
        <v>-24.757179685808644</v>
      </c>
      <c r="AC45">
        <v>-3.9550612655860497E-2</v>
      </c>
      <c r="AD45">
        <v>4.4399027530169798E-2</v>
      </c>
      <c r="AE45">
        <v>3.3460254870452499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50235.84703800577</v>
      </c>
      <c r="AK45" t="s">
        <v>251</v>
      </c>
      <c r="AL45">
        <v>2.3770384615384601</v>
      </c>
      <c r="AM45">
        <v>1.8188</v>
      </c>
      <c r="AN45">
        <f t="shared" si="25"/>
        <v>-0.55823846153846013</v>
      </c>
      <c r="AO45">
        <f t="shared" si="26"/>
        <v>-0.30692679873458334</v>
      </c>
      <c r="AP45">
        <v>-0.60039193663713297</v>
      </c>
      <c r="AQ45" t="s">
        <v>341</v>
      </c>
      <c r="AR45">
        <v>2.2058153846153798</v>
      </c>
      <c r="AS45">
        <v>1.3311999999999999</v>
      </c>
      <c r="AT45">
        <f t="shared" si="27"/>
        <v>-0.65701275887573618</v>
      </c>
      <c r="AU45">
        <v>0.5</v>
      </c>
      <c r="AV45">
        <f t="shared" si="28"/>
        <v>84.298145803579501</v>
      </c>
      <c r="AW45">
        <f t="shared" si="29"/>
        <v>1.2620670723989382</v>
      </c>
      <c r="AX45">
        <f t="shared" si="30"/>
        <v>-27.692478671259416</v>
      </c>
      <c r="AY45">
        <f t="shared" si="31"/>
        <v>1</v>
      </c>
      <c r="AZ45">
        <f t="shared" si="32"/>
        <v>2.2093712634863042E-2</v>
      </c>
      <c r="BA45">
        <f t="shared" si="33"/>
        <v>0.36628605769230771</v>
      </c>
      <c r="BB45" t="s">
        <v>253</v>
      </c>
      <c r="BC45">
        <v>0</v>
      </c>
      <c r="BD45">
        <f t="shared" si="34"/>
        <v>1.3311999999999999</v>
      </c>
      <c r="BE45">
        <f t="shared" si="35"/>
        <v>-0.65701275887573618</v>
      </c>
      <c r="BF45">
        <f t="shared" si="36"/>
        <v>0.26808884979107106</v>
      </c>
      <c r="BG45">
        <f t="shared" si="37"/>
        <v>0.83628152604829054</v>
      </c>
      <c r="BH45">
        <f t="shared" si="38"/>
        <v>-0.8734618511526665</v>
      </c>
      <c r="BI45">
        <f t="shared" si="39"/>
        <v>99.998064516129006</v>
      </c>
      <c r="BJ45">
        <f t="shared" si="40"/>
        <v>84.298145803579501</v>
      </c>
      <c r="BK45">
        <f t="shared" si="41"/>
        <v>0.84299777412174592</v>
      </c>
      <c r="BL45">
        <f t="shared" si="42"/>
        <v>0.19599554824349172</v>
      </c>
      <c r="BM45">
        <v>0.72959431972279298</v>
      </c>
      <c r="BN45">
        <v>0.5</v>
      </c>
      <c r="BO45" t="s">
        <v>254</v>
      </c>
      <c r="BP45">
        <v>1684933969</v>
      </c>
      <c r="BQ45">
        <v>400.03777419354799</v>
      </c>
      <c r="BR45">
        <v>400.33119354838698</v>
      </c>
      <c r="BS45">
        <v>16.0702903225806</v>
      </c>
      <c r="BT45">
        <v>15.8015387096774</v>
      </c>
      <c r="BU45">
        <v>500.01841935483901</v>
      </c>
      <c r="BV45">
        <v>95.484490322580697</v>
      </c>
      <c r="BW45">
        <v>0.20009370967741899</v>
      </c>
      <c r="BX45">
        <v>28.192864516128999</v>
      </c>
      <c r="BY45">
        <v>27.978751612903199</v>
      </c>
      <c r="BZ45">
        <v>999.9</v>
      </c>
      <c r="CA45">
        <v>9988.8709677419392</v>
      </c>
      <c r="CB45">
        <v>0</v>
      </c>
      <c r="CC45">
        <v>70.358945161290293</v>
      </c>
      <c r="CD45">
        <v>99.998064516129006</v>
      </c>
      <c r="CE45">
        <v>0.90006141935483897</v>
      </c>
      <c r="CF45">
        <v>9.9938451612903295E-2</v>
      </c>
      <c r="CG45">
        <v>0</v>
      </c>
      <c r="CH45">
        <v>2.2152064516129002</v>
      </c>
      <c r="CI45">
        <v>0</v>
      </c>
      <c r="CJ45">
        <v>30.6080516129032</v>
      </c>
      <c r="CK45">
        <v>914.33996774193497</v>
      </c>
      <c r="CL45">
        <v>37.342483870967698</v>
      </c>
      <c r="CM45">
        <v>41.588419354838699</v>
      </c>
      <c r="CN45">
        <v>39.417000000000002</v>
      </c>
      <c r="CO45">
        <v>40.258000000000003</v>
      </c>
      <c r="CP45">
        <v>37.983741935483899</v>
      </c>
      <c r="CQ45">
        <v>90.004516129032297</v>
      </c>
      <c r="CR45">
        <v>9.9922580645161307</v>
      </c>
      <c r="CS45">
        <v>0</v>
      </c>
      <c r="CT45">
        <v>58.899999856948902</v>
      </c>
      <c r="CU45">
        <v>2.2058153846153798</v>
      </c>
      <c r="CV45">
        <v>-7.6307732490636798E-3</v>
      </c>
      <c r="CW45">
        <v>1.04925812622062</v>
      </c>
      <c r="CX45">
        <v>30.625930769230798</v>
      </c>
      <c r="CY45">
        <v>15</v>
      </c>
      <c r="CZ45">
        <v>1684932166.3</v>
      </c>
      <c r="DA45" t="s">
        <v>255</v>
      </c>
      <c r="DB45">
        <v>4</v>
      </c>
      <c r="DC45">
        <v>-3.9009999999999998</v>
      </c>
      <c r="DD45">
        <v>0.35799999999999998</v>
      </c>
      <c r="DE45">
        <v>401</v>
      </c>
      <c r="DF45">
        <v>15</v>
      </c>
      <c r="DG45">
        <v>2.15</v>
      </c>
      <c r="DH45">
        <v>0.31</v>
      </c>
      <c r="DI45">
        <v>-0.31236011320754697</v>
      </c>
      <c r="DJ45">
        <v>0.20992089556721799</v>
      </c>
      <c r="DK45">
        <v>8.1317623987010604E-2</v>
      </c>
      <c r="DL45">
        <v>1</v>
      </c>
      <c r="DM45">
        <v>2.2036477272727302</v>
      </c>
      <c r="DN45">
        <v>9.93428738846521E-2</v>
      </c>
      <c r="DO45">
        <v>0.17752546870882799</v>
      </c>
      <c r="DP45">
        <v>1</v>
      </c>
      <c r="DQ45">
        <v>0.270649849056604</v>
      </c>
      <c r="DR45">
        <v>-1.8902425667909201E-2</v>
      </c>
      <c r="DS45">
        <v>3.9085474472017601E-3</v>
      </c>
      <c r="DT45">
        <v>1</v>
      </c>
      <c r="DU45">
        <v>3</v>
      </c>
      <c r="DV45">
        <v>3</v>
      </c>
      <c r="DW45" t="s">
        <v>256</v>
      </c>
      <c r="DX45">
        <v>100</v>
      </c>
      <c r="DY45">
        <v>100</v>
      </c>
      <c r="DZ45">
        <v>-3.9009999999999998</v>
      </c>
      <c r="EA45">
        <v>0.35799999999999998</v>
      </c>
      <c r="EB45">
        <v>2</v>
      </c>
      <c r="EC45">
        <v>514.37800000000004</v>
      </c>
      <c r="ED45">
        <v>420.096</v>
      </c>
      <c r="EE45">
        <v>28.026599999999998</v>
      </c>
      <c r="EF45">
        <v>29.843800000000002</v>
      </c>
      <c r="EG45">
        <v>30.0001</v>
      </c>
      <c r="EH45">
        <v>30.007899999999999</v>
      </c>
      <c r="EI45">
        <v>30.041399999999999</v>
      </c>
      <c r="EJ45">
        <v>20.074400000000001</v>
      </c>
      <c r="EK45">
        <v>27.3325</v>
      </c>
      <c r="EL45">
        <v>0</v>
      </c>
      <c r="EM45">
        <v>28.031300000000002</v>
      </c>
      <c r="EN45">
        <v>400.39100000000002</v>
      </c>
      <c r="EO45">
        <v>15.828900000000001</v>
      </c>
      <c r="EP45">
        <v>100.556</v>
      </c>
      <c r="EQ45">
        <v>90.423299999999998</v>
      </c>
    </row>
    <row r="46" spans="1:147" x14ac:dyDescent="0.3">
      <c r="A46">
        <v>30</v>
      </c>
      <c r="B46">
        <v>1684934037</v>
      </c>
      <c r="C46">
        <v>1800.2000000476801</v>
      </c>
      <c r="D46" t="s">
        <v>342</v>
      </c>
      <c r="E46" t="s">
        <v>343</v>
      </c>
      <c r="F46">
        <v>1684934029.0032301</v>
      </c>
      <c r="G46">
        <f t="shared" si="0"/>
        <v>1.674441939100321E-3</v>
      </c>
      <c r="H46">
        <f t="shared" si="1"/>
        <v>1.0901502829812268</v>
      </c>
      <c r="I46">
        <f t="shared" si="2"/>
        <v>400.02770967741901</v>
      </c>
      <c r="J46">
        <f t="shared" si="3"/>
        <v>360.1448086482801</v>
      </c>
      <c r="K46">
        <f t="shared" si="4"/>
        <v>34.460859238285494</v>
      </c>
      <c r="L46">
        <f t="shared" si="5"/>
        <v>38.277099276669261</v>
      </c>
      <c r="M46">
        <f t="shared" si="6"/>
        <v>6.9951584740054099E-2</v>
      </c>
      <c r="N46">
        <f t="shared" si="7"/>
        <v>3.359656040302883</v>
      </c>
      <c r="O46">
        <f t="shared" si="8"/>
        <v>6.9152414689373012E-2</v>
      </c>
      <c r="P46">
        <f t="shared" si="9"/>
        <v>4.3291300563562209E-2</v>
      </c>
      <c r="Q46">
        <f t="shared" si="10"/>
        <v>16.522713207282166</v>
      </c>
      <c r="R46">
        <f t="shared" si="11"/>
        <v>27.895559887327426</v>
      </c>
      <c r="S46">
        <f t="shared" si="12"/>
        <v>27.983787096774201</v>
      </c>
      <c r="T46">
        <f t="shared" si="13"/>
        <v>3.7912544403060746</v>
      </c>
      <c r="U46">
        <f t="shared" si="14"/>
        <v>40.098744566597219</v>
      </c>
      <c r="V46">
        <f t="shared" si="15"/>
        <v>1.5388621413976491</v>
      </c>
      <c r="W46">
        <f t="shared" si="16"/>
        <v>3.8376815983399681</v>
      </c>
      <c r="X46">
        <f t="shared" si="17"/>
        <v>2.2523922989084255</v>
      </c>
      <c r="Y46">
        <f t="shared" si="18"/>
        <v>-73.842889514324156</v>
      </c>
      <c r="Z46">
        <f t="shared" si="19"/>
        <v>37.841264636196541</v>
      </c>
      <c r="AA46">
        <f t="shared" si="20"/>
        <v>2.4573301007155712</v>
      </c>
      <c r="AB46">
        <f t="shared" si="21"/>
        <v>-17.021581570129882</v>
      </c>
      <c r="AC46">
        <v>-3.9584497760207102E-2</v>
      </c>
      <c r="AD46">
        <v>4.4437066528297001E-2</v>
      </c>
      <c r="AE46">
        <v>3.3483061487207499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50277.19490147983</v>
      </c>
      <c r="AK46" t="s">
        <v>251</v>
      </c>
      <c r="AL46">
        <v>2.3770384615384601</v>
      </c>
      <c r="AM46">
        <v>1.8188</v>
      </c>
      <c r="AN46">
        <f t="shared" si="25"/>
        <v>-0.55823846153846013</v>
      </c>
      <c r="AO46">
        <f t="shared" si="26"/>
        <v>-0.30692679873458334</v>
      </c>
      <c r="AP46">
        <v>-0.60039193663713297</v>
      </c>
      <c r="AQ46" t="s">
        <v>344</v>
      </c>
      <c r="AR46">
        <v>2.2758923076923101</v>
      </c>
      <c r="AS46">
        <v>1.454</v>
      </c>
      <c r="AT46">
        <f t="shared" si="27"/>
        <v>-0.5652629351391405</v>
      </c>
      <c r="AU46">
        <v>0.5</v>
      </c>
      <c r="AV46">
        <f t="shared" si="28"/>
        <v>84.299673725594502</v>
      </c>
      <c r="AW46">
        <f t="shared" si="29"/>
        <v>1.0901502829812268</v>
      </c>
      <c r="AX46">
        <f t="shared" si="30"/>
        <v>-23.825740500700714</v>
      </c>
      <c r="AY46">
        <f t="shared" si="31"/>
        <v>1</v>
      </c>
      <c r="AZ46">
        <f t="shared" si="32"/>
        <v>2.0053959225527686E-2</v>
      </c>
      <c r="BA46">
        <f t="shared" si="33"/>
        <v>0.25089408528198076</v>
      </c>
      <c r="BB46" t="s">
        <v>253</v>
      </c>
      <c r="BC46">
        <v>0</v>
      </c>
      <c r="BD46">
        <f t="shared" si="34"/>
        <v>1.454</v>
      </c>
      <c r="BE46">
        <f t="shared" si="35"/>
        <v>-0.56526293513914039</v>
      </c>
      <c r="BF46">
        <f t="shared" si="36"/>
        <v>0.20057180558610074</v>
      </c>
      <c r="BG46">
        <f t="shared" si="37"/>
        <v>0.89042043418476169</v>
      </c>
      <c r="BH46">
        <f t="shared" si="38"/>
        <v>-0.65348417411914017</v>
      </c>
      <c r="BI46">
        <f t="shared" si="39"/>
        <v>99.999629032258099</v>
      </c>
      <c r="BJ46">
        <f t="shared" si="40"/>
        <v>84.299673725594502</v>
      </c>
      <c r="BK46">
        <f t="shared" si="41"/>
        <v>0.84299986451350661</v>
      </c>
      <c r="BL46">
        <f t="shared" si="42"/>
        <v>0.19599972902701343</v>
      </c>
      <c r="BM46">
        <v>0.72959431972279298</v>
      </c>
      <c r="BN46">
        <v>0.5</v>
      </c>
      <c r="BO46" t="s">
        <v>254</v>
      </c>
      <c r="BP46">
        <v>1684934029.0032301</v>
      </c>
      <c r="BQ46">
        <v>400.02770967741901</v>
      </c>
      <c r="BR46">
        <v>400.284516129032</v>
      </c>
      <c r="BS46">
        <v>16.082396774193501</v>
      </c>
      <c r="BT46">
        <v>15.842000000000001</v>
      </c>
      <c r="BU46">
        <v>500.01338709677401</v>
      </c>
      <c r="BV46">
        <v>95.486122580645201</v>
      </c>
      <c r="BW46">
        <v>0.19999703225806501</v>
      </c>
      <c r="BX46">
        <v>28.192709677419298</v>
      </c>
      <c r="BY46">
        <v>27.983787096774201</v>
      </c>
      <c r="BZ46">
        <v>999.9</v>
      </c>
      <c r="CA46">
        <v>9997.2580645161306</v>
      </c>
      <c r="CB46">
        <v>0</v>
      </c>
      <c r="CC46">
        <v>70.322703225806507</v>
      </c>
      <c r="CD46">
        <v>99.999629032258099</v>
      </c>
      <c r="CE46">
        <v>0.899981419354839</v>
      </c>
      <c r="CF46">
        <v>0.100018535483871</v>
      </c>
      <c r="CG46">
        <v>0</v>
      </c>
      <c r="CH46">
        <v>2.27555161290323</v>
      </c>
      <c r="CI46">
        <v>0</v>
      </c>
      <c r="CJ46">
        <v>30.420135483871</v>
      </c>
      <c r="CK46">
        <v>914.32951612903196</v>
      </c>
      <c r="CL46">
        <v>37.207322580645197</v>
      </c>
      <c r="CM46">
        <v>41.477645161290297</v>
      </c>
      <c r="CN46">
        <v>39.270000000000003</v>
      </c>
      <c r="CO46">
        <v>40.168999999999997</v>
      </c>
      <c r="CP46">
        <v>37.8648387096774</v>
      </c>
      <c r="CQ46">
        <v>89.998709677419299</v>
      </c>
      <c r="CR46">
        <v>9.9993548387096798</v>
      </c>
      <c r="CS46">
        <v>0</v>
      </c>
      <c r="CT46">
        <v>59.400000095367403</v>
      </c>
      <c r="CU46">
        <v>2.2758923076923101</v>
      </c>
      <c r="CV46">
        <v>0.29458460649381402</v>
      </c>
      <c r="CW46">
        <v>0.15535384126002</v>
      </c>
      <c r="CX46">
        <v>30.3820269230769</v>
      </c>
      <c r="CY46">
        <v>15</v>
      </c>
      <c r="CZ46">
        <v>1684932166.3</v>
      </c>
      <c r="DA46" t="s">
        <v>255</v>
      </c>
      <c r="DB46">
        <v>4</v>
      </c>
      <c r="DC46">
        <v>-3.9009999999999998</v>
      </c>
      <c r="DD46">
        <v>0.35799999999999998</v>
      </c>
      <c r="DE46">
        <v>401</v>
      </c>
      <c r="DF46">
        <v>15</v>
      </c>
      <c r="DG46">
        <v>2.15</v>
      </c>
      <c r="DH46">
        <v>0.31</v>
      </c>
      <c r="DI46">
        <v>-0.297695564150943</v>
      </c>
      <c r="DJ46">
        <v>0.26570528013191202</v>
      </c>
      <c r="DK46">
        <v>0.10820401572548199</v>
      </c>
      <c r="DL46">
        <v>1</v>
      </c>
      <c r="DM46">
        <v>2.29842272727273</v>
      </c>
      <c r="DN46">
        <v>-0.228623911972928</v>
      </c>
      <c r="DO46">
        <v>0.18392021721837101</v>
      </c>
      <c r="DP46">
        <v>1</v>
      </c>
      <c r="DQ46">
        <v>0.241081471698113</v>
      </c>
      <c r="DR46">
        <v>-4.3910749878618002E-3</v>
      </c>
      <c r="DS46">
        <v>2.2480556848989601E-3</v>
      </c>
      <c r="DT46">
        <v>1</v>
      </c>
      <c r="DU46">
        <v>3</v>
      </c>
      <c r="DV46">
        <v>3</v>
      </c>
      <c r="DW46" t="s">
        <v>256</v>
      </c>
      <c r="DX46">
        <v>100</v>
      </c>
      <c r="DY46">
        <v>100</v>
      </c>
      <c r="DZ46">
        <v>-3.9009999999999998</v>
      </c>
      <c r="EA46">
        <v>0.35799999999999998</v>
      </c>
      <c r="EB46">
        <v>2</v>
      </c>
      <c r="EC46">
        <v>514.37800000000004</v>
      </c>
      <c r="ED46">
        <v>420.096</v>
      </c>
      <c r="EE46">
        <v>28.0214</v>
      </c>
      <c r="EF46">
        <v>29.8413</v>
      </c>
      <c r="EG46">
        <v>30.0001</v>
      </c>
      <c r="EH46">
        <v>30.007899999999999</v>
      </c>
      <c r="EI46">
        <v>30.041399999999999</v>
      </c>
      <c r="EJ46">
        <v>20.075800000000001</v>
      </c>
      <c r="EK46">
        <v>27.046900000000001</v>
      </c>
      <c r="EL46">
        <v>0</v>
      </c>
      <c r="EM46">
        <v>28.0275</v>
      </c>
      <c r="EN46">
        <v>400.33199999999999</v>
      </c>
      <c r="EO46">
        <v>15.868499999999999</v>
      </c>
      <c r="EP46">
        <v>100.557</v>
      </c>
      <c r="EQ46">
        <v>90.422700000000006</v>
      </c>
    </row>
    <row r="47" spans="1:147" x14ac:dyDescent="0.3">
      <c r="A47">
        <v>31</v>
      </c>
      <c r="B47">
        <v>1684934097</v>
      </c>
      <c r="C47">
        <v>1860.2000000476801</v>
      </c>
      <c r="D47" t="s">
        <v>345</v>
      </c>
      <c r="E47" t="s">
        <v>346</v>
      </c>
      <c r="F47">
        <v>1684934089.01613</v>
      </c>
      <c r="G47">
        <f t="shared" si="0"/>
        <v>1.550322817436863E-3</v>
      </c>
      <c r="H47">
        <f t="shared" si="1"/>
        <v>1.2839654807585299</v>
      </c>
      <c r="I47">
        <f t="shared" si="2"/>
        <v>400.01764516128998</v>
      </c>
      <c r="J47">
        <f t="shared" si="3"/>
        <v>353.35927498173453</v>
      </c>
      <c r="K47">
        <f t="shared" si="4"/>
        <v>33.811635757557383</v>
      </c>
      <c r="L47">
        <f t="shared" si="5"/>
        <v>38.27620179345373</v>
      </c>
      <c r="M47">
        <f t="shared" si="6"/>
        <v>6.4641317975611387E-2</v>
      </c>
      <c r="N47">
        <f t="shared" si="7"/>
        <v>3.3600056587016511</v>
      </c>
      <c r="O47">
        <f t="shared" si="8"/>
        <v>6.3958309151571732E-2</v>
      </c>
      <c r="P47">
        <f t="shared" si="9"/>
        <v>4.00347073479871E-2</v>
      </c>
      <c r="Q47">
        <f t="shared" si="10"/>
        <v>16.523320022805763</v>
      </c>
      <c r="R47">
        <f t="shared" si="11"/>
        <v>27.909888409033801</v>
      </c>
      <c r="S47">
        <f t="shared" si="12"/>
        <v>27.980345161290298</v>
      </c>
      <c r="T47">
        <f t="shared" si="13"/>
        <v>3.7904936885412668</v>
      </c>
      <c r="U47">
        <f t="shared" si="14"/>
        <v>40.047836739469716</v>
      </c>
      <c r="V47">
        <f t="shared" si="15"/>
        <v>1.5356497177105144</v>
      </c>
      <c r="W47">
        <f t="shared" si="16"/>
        <v>3.8345384987974467</v>
      </c>
      <c r="X47">
        <f t="shared" si="17"/>
        <v>2.2548439708307524</v>
      </c>
      <c r="Y47">
        <f t="shared" si="18"/>
        <v>-68.369236248965663</v>
      </c>
      <c r="Z47">
        <f t="shared" si="19"/>
        <v>35.919226139271657</v>
      </c>
      <c r="AA47">
        <f t="shared" si="20"/>
        <v>2.3320708156885432</v>
      </c>
      <c r="AB47">
        <f t="shared" si="21"/>
        <v>-13.594619271199704</v>
      </c>
      <c r="AC47">
        <v>-3.9589671036062299E-2</v>
      </c>
      <c r="AD47">
        <v>4.4442873983648302E-2</v>
      </c>
      <c r="AE47">
        <v>3.34865428380854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50285.850448527555</v>
      </c>
      <c r="AK47" t="s">
        <v>251</v>
      </c>
      <c r="AL47">
        <v>2.3770384615384601</v>
      </c>
      <c r="AM47">
        <v>1.8188</v>
      </c>
      <c r="AN47">
        <f t="shared" si="25"/>
        <v>-0.55823846153846013</v>
      </c>
      <c r="AO47">
        <f t="shared" si="26"/>
        <v>-0.30692679873458334</v>
      </c>
      <c r="AP47">
        <v>-0.60039193663713297</v>
      </c>
      <c r="AQ47" t="s">
        <v>347</v>
      </c>
      <c r="AR47">
        <v>2.3538423076923101</v>
      </c>
      <c r="AS47">
        <v>1.94323</v>
      </c>
      <c r="AT47">
        <f t="shared" si="27"/>
        <v>-0.21130401840868562</v>
      </c>
      <c r="AU47">
        <v>0.5</v>
      </c>
      <c r="AV47">
        <f t="shared" si="28"/>
        <v>84.300005900388385</v>
      </c>
      <c r="AW47">
        <f t="shared" si="29"/>
        <v>1.2839654807585299</v>
      </c>
      <c r="AX47">
        <f t="shared" si="30"/>
        <v>-8.9064649993139877</v>
      </c>
      <c r="AY47">
        <f t="shared" si="31"/>
        <v>1</v>
      </c>
      <c r="AZ47">
        <f t="shared" si="32"/>
        <v>2.2352992710608831E-2</v>
      </c>
      <c r="BA47">
        <f t="shared" si="33"/>
        <v>-6.4032564338755593E-2</v>
      </c>
      <c r="BB47" t="s">
        <v>253</v>
      </c>
      <c r="BC47">
        <v>0</v>
      </c>
      <c r="BD47">
        <f t="shared" si="34"/>
        <v>1.94323</v>
      </c>
      <c r="BE47">
        <f t="shared" si="35"/>
        <v>-0.21130401840868557</v>
      </c>
      <c r="BF47">
        <f t="shared" si="36"/>
        <v>-6.8413239498570505E-2</v>
      </c>
      <c r="BG47">
        <f t="shared" si="37"/>
        <v>0.94652904241681435</v>
      </c>
      <c r="BH47">
        <f t="shared" si="38"/>
        <v>0.22289757616678901</v>
      </c>
      <c r="BI47">
        <f t="shared" si="39"/>
        <v>99.999641935483893</v>
      </c>
      <c r="BJ47">
        <f t="shared" si="40"/>
        <v>84.300005900388385</v>
      </c>
      <c r="BK47">
        <f t="shared" si="41"/>
        <v>0.84300307749877412</v>
      </c>
      <c r="BL47">
        <f t="shared" si="42"/>
        <v>0.19600615499754831</v>
      </c>
      <c r="BM47">
        <v>0.72959431972279298</v>
      </c>
      <c r="BN47">
        <v>0.5</v>
      </c>
      <c r="BO47" t="s">
        <v>254</v>
      </c>
      <c r="BP47">
        <v>1684934089.01613</v>
      </c>
      <c r="BQ47">
        <v>400.01764516128998</v>
      </c>
      <c r="BR47">
        <v>400.29548387096798</v>
      </c>
      <c r="BS47">
        <v>16.048796774193502</v>
      </c>
      <c r="BT47">
        <v>15.8262129032258</v>
      </c>
      <c r="BU47">
        <v>500.01548387096801</v>
      </c>
      <c r="BV47">
        <v>95.486277419354906</v>
      </c>
      <c r="BW47">
        <v>0.20000606451612901</v>
      </c>
      <c r="BX47">
        <v>28.178635483870998</v>
      </c>
      <c r="BY47">
        <v>27.980345161290298</v>
      </c>
      <c r="BZ47">
        <v>999.9</v>
      </c>
      <c r="CA47">
        <v>9998.5483870967691</v>
      </c>
      <c r="CB47">
        <v>0</v>
      </c>
      <c r="CC47">
        <v>70.340651612903201</v>
      </c>
      <c r="CD47">
        <v>99.999641935483893</v>
      </c>
      <c r="CE47">
        <v>0.89987300000000003</v>
      </c>
      <c r="CF47">
        <v>0.10012699999999999</v>
      </c>
      <c r="CG47">
        <v>0</v>
      </c>
      <c r="CH47">
        <v>2.3432967741935502</v>
      </c>
      <c r="CI47">
        <v>0</v>
      </c>
      <c r="CJ47">
        <v>30.153583870967701</v>
      </c>
      <c r="CK47">
        <v>914.29487096774199</v>
      </c>
      <c r="CL47">
        <v>37.086387096774203</v>
      </c>
      <c r="CM47">
        <v>41.375</v>
      </c>
      <c r="CN47">
        <v>39.145000000000003</v>
      </c>
      <c r="CO47">
        <v>40.061999999999998</v>
      </c>
      <c r="CP47">
        <v>37.743903225806498</v>
      </c>
      <c r="CQ47">
        <v>89.987419354838707</v>
      </c>
      <c r="CR47">
        <v>10.01</v>
      </c>
      <c r="CS47">
        <v>0</v>
      </c>
      <c r="CT47">
        <v>59.199999809265101</v>
      </c>
      <c r="CU47">
        <v>2.3538423076923101</v>
      </c>
      <c r="CV47">
        <v>0.227935044239786</v>
      </c>
      <c r="CW47">
        <v>-0.93205130275061499</v>
      </c>
      <c r="CX47">
        <v>30.1177423076923</v>
      </c>
      <c r="CY47">
        <v>15</v>
      </c>
      <c r="CZ47">
        <v>1684932166.3</v>
      </c>
      <c r="DA47" t="s">
        <v>255</v>
      </c>
      <c r="DB47">
        <v>4</v>
      </c>
      <c r="DC47">
        <v>-3.9009999999999998</v>
      </c>
      <c r="DD47">
        <v>0.35799999999999998</v>
      </c>
      <c r="DE47">
        <v>401</v>
      </c>
      <c r="DF47">
        <v>15</v>
      </c>
      <c r="DG47">
        <v>2.15</v>
      </c>
      <c r="DH47">
        <v>0.31</v>
      </c>
      <c r="DI47">
        <v>-0.29088320943396201</v>
      </c>
      <c r="DJ47">
        <v>-1.16938025235444E-2</v>
      </c>
      <c r="DK47">
        <v>0.10140882697923</v>
      </c>
      <c r="DL47">
        <v>1</v>
      </c>
      <c r="DM47">
        <v>2.3314022727272699</v>
      </c>
      <c r="DN47">
        <v>0.40372414747909402</v>
      </c>
      <c r="DO47">
        <v>0.158779766699087</v>
      </c>
      <c r="DP47">
        <v>1</v>
      </c>
      <c r="DQ47">
        <v>0.223423716981132</v>
      </c>
      <c r="DR47">
        <v>-1.02718221069081E-2</v>
      </c>
      <c r="DS47">
        <v>2.8851365186453601E-3</v>
      </c>
      <c r="DT47">
        <v>1</v>
      </c>
      <c r="DU47">
        <v>3</v>
      </c>
      <c r="DV47">
        <v>3</v>
      </c>
      <c r="DW47" t="s">
        <v>256</v>
      </c>
      <c r="DX47">
        <v>100</v>
      </c>
      <c r="DY47">
        <v>100</v>
      </c>
      <c r="DZ47">
        <v>-3.9009999999999998</v>
      </c>
      <c r="EA47">
        <v>0.35799999999999998</v>
      </c>
      <c r="EB47">
        <v>2</v>
      </c>
      <c r="EC47">
        <v>514.10400000000004</v>
      </c>
      <c r="ED47">
        <v>420.34500000000003</v>
      </c>
      <c r="EE47">
        <v>27.994800000000001</v>
      </c>
      <c r="EF47">
        <v>29.838699999999999</v>
      </c>
      <c r="EG47">
        <v>29.9999</v>
      </c>
      <c r="EH47">
        <v>30.005299999999998</v>
      </c>
      <c r="EI47">
        <v>30.041399999999999</v>
      </c>
      <c r="EJ47">
        <v>20.0715</v>
      </c>
      <c r="EK47">
        <v>27.046900000000001</v>
      </c>
      <c r="EL47">
        <v>0</v>
      </c>
      <c r="EM47">
        <v>28.002600000000001</v>
      </c>
      <c r="EN47">
        <v>400.27</v>
      </c>
      <c r="EO47">
        <v>15.8919</v>
      </c>
      <c r="EP47">
        <v>100.557</v>
      </c>
      <c r="EQ47">
        <v>90.423500000000004</v>
      </c>
    </row>
    <row r="48" spans="1:147" x14ac:dyDescent="0.3">
      <c r="A48">
        <v>32</v>
      </c>
      <c r="B48">
        <v>1684934157.0999999</v>
      </c>
      <c r="C48">
        <v>1920.2999999523199</v>
      </c>
      <c r="D48" t="s">
        <v>348</v>
      </c>
      <c r="E48" t="s">
        <v>349</v>
      </c>
      <c r="F48">
        <v>1684934149.0387101</v>
      </c>
      <c r="G48">
        <f t="shared" si="0"/>
        <v>1.4234152134051041E-3</v>
      </c>
      <c r="H48">
        <f t="shared" si="1"/>
        <v>1.6558981080218829</v>
      </c>
      <c r="I48">
        <f t="shared" si="2"/>
        <v>400.00564516128998</v>
      </c>
      <c r="J48">
        <f t="shared" si="3"/>
        <v>340.58458749389848</v>
      </c>
      <c r="K48">
        <f t="shared" si="4"/>
        <v>32.588040549877896</v>
      </c>
      <c r="L48">
        <f t="shared" si="5"/>
        <v>38.27360562794027</v>
      </c>
      <c r="M48">
        <f t="shared" si="6"/>
        <v>5.9273033335016503E-2</v>
      </c>
      <c r="N48">
        <f t="shared" si="7"/>
        <v>3.3594301262453587</v>
      </c>
      <c r="O48">
        <f t="shared" si="8"/>
        <v>5.8698116324613074E-2</v>
      </c>
      <c r="P48">
        <f t="shared" si="9"/>
        <v>3.6737511847591234E-2</v>
      </c>
      <c r="Q48">
        <f t="shared" si="10"/>
        <v>16.525869458576224</v>
      </c>
      <c r="R48">
        <f t="shared" si="11"/>
        <v>27.929565767850459</v>
      </c>
      <c r="S48">
        <f t="shared" si="12"/>
        <v>27.988619354838701</v>
      </c>
      <c r="T48">
        <f t="shared" si="13"/>
        <v>3.7923227120884961</v>
      </c>
      <c r="U48">
        <f t="shared" si="14"/>
        <v>40.095754825234586</v>
      </c>
      <c r="V48">
        <f t="shared" si="15"/>
        <v>1.536654319564807</v>
      </c>
      <c r="W48">
        <f t="shared" si="16"/>
        <v>3.8324613821653291</v>
      </c>
      <c r="X48">
        <f t="shared" si="17"/>
        <v>2.2556683925236891</v>
      </c>
      <c r="Y48">
        <f t="shared" si="18"/>
        <v>-62.772610911165089</v>
      </c>
      <c r="Z48">
        <f t="shared" si="19"/>
        <v>32.728979684018491</v>
      </c>
      <c r="AA48">
        <f t="shared" si="20"/>
        <v>2.1252958000409476</v>
      </c>
      <c r="AB48">
        <f t="shared" si="21"/>
        <v>-11.392465968529429</v>
      </c>
      <c r="AC48">
        <v>-3.95811550445044E-2</v>
      </c>
      <c r="AD48">
        <v>4.4433314037082797E-2</v>
      </c>
      <c r="AE48">
        <v>3.34808119310562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50276.95136256727</v>
      </c>
      <c r="AK48" t="s">
        <v>251</v>
      </c>
      <c r="AL48">
        <v>2.3770384615384601</v>
      </c>
      <c r="AM48">
        <v>1.8188</v>
      </c>
      <c r="AN48">
        <f t="shared" si="25"/>
        <v>-0.55823846153846013</v>
      </c>
      <c r="AO48">
        <f t="shared" si="26"/>
        <v>-0.30692679873458334</v>
      </c>
      <c r="AP48">
        <v>-0.60039193663713297</v>
      </c>
      <c r="AQ48" t="s">
        <v>350</v>
      </c>
      <c r="AR48">
        <v>2.3043961538461502</v>
      </c>
      <c r="AS48">
        <v>1.4483999999999999</v>
      </c>
      <c r="AT48">
        <f t="shared" si="27"/>
        <v>-0.59099430671509956</v>
      </c>
      <c r="AU48">
        <v>0.5</v>
      </c>
      <c r="AV48">
        <f t="shared" si="28"/>
        <v>84.31338780959463</v>
      </c>
      <c r="AW48">
        <f t="shared" si="29"/>
        <v>1.6558981080218829</v>
      </c>
      <c r="AX48">
        <f t="shared" si="30"/>
        <v>-24.914366087666352</v>
      </c>
      <c r="AY48">
        <f t="shared" si="31"/>
        <v>1</v>
      </c>
      <c r="AZ48">
        <f t="shared" si="32"/>
        <v>2.6760756545027079E-2</v>
      </c>
      <c r="BA48">
        <f t="shared" si="33"/>
        <v>0.25573046119856402</v>
      </c>
      <c r="BB48" t="s">
        <v>253</v>
      </c>
      <c r="BC48">
        <v>0</v>
      </c>
      <c r="BD48">
        <f t="shared" si="34"/>
        <v>1.4483999999999999</v>
      </c>
      <c r="BE48">
        <f t="shared" si="35"/>
        <v>-0.59099430671509967</v>
      </c>
      <c r="BF48">
        <f t="shared" si="36"/>
        <v>0.20365075874202776</v>
      </c>
      <c r="BG48">
        <f t="shared" si="37"/>
        <v>0.92177546946314859</v>
      </c>
      <c r="BH48">
        <f t="shared" si="38"/>
        <v>-0.66351572942360071</v>
      </c>
      <c r="BI48">
        <f t="shared" si="39"/>
        <v>100.015567741935</v>
      </c>
      <c r="BJ48">
        <f t="shared" si="40"/>
        <v>84.31338780959463</v>
      </c>
      <c r="BK48">
        <f t="shared" si="41"/>
        <v>0.84300264162019367</v>
      </c>
      <c r="BL48">
        <f t="shared" si="42"/>
        <v>0.19600528324038743</v>
      </c>
      <c r="BM48">
        <v>0.72959431972279298</v>
      </c>
      <c r="BN48">
        <v>0.5</v>
      </c>
      <c r="BO48" t="s">
        <v>254</v>
      </c>
      <c r="BP48">
        <v>1684934149.0387101</v>
      </c>
      <c r="BQ48">
        <v>400.00564516128998</v>
      </c>
      <c r="BR48">
        <v>400.33035483870998</v>
      </c>
      <c r="BS48">
        <v>16.059903225806501</v>
      </c>
      <c r="BT48">
        <v>15.855535483871</v>
      </c>
      <c r="BU48">
        <v>499.99925806451603</v>
      </c>
      <c r="BV48">
        <v>95.482680645161295</v>
      </c>
      <c r="BW48">
        <v>0.19998306451612899</v>
      </c>
      <c r="BX48">
        <v>28.169329032258101</v>
      </c>
      <c r="BY48">
        <v>27.988619354838701</v>
      </c>
      <c r="BZ48">
        <v>999.9</v>
      </c>
      <c r="CA48">
        <v>9996.77419354839</v>
      </c>
      <c r="CB48">
        <v>0</v>
      </c>
      <c r="CC48">
        <v>70.337199999999996</v>
      </c>
      <c r="CD48">
        <v>100.015567741935</v>
      </c>
      <c r="CE48">
        <v>0.89988932258064502</v>
      </c>
      <c r="CF48">
        <v>0.10011069032258101</v>
      </c>
      <c r="CG48">
        <v>0</v>
      </c>
      <c r="CH48">
        <v>2.2991064516129001</v>
      </c>
      <c r="CI48">
        <v>0</v>
      </c>
      <c r="CJ48">
        <v>29.976035483871001</v>
      </c>
      <c r="CK48">
        <v>914.44590322580598</v>
      </c>
      <c r="CL48">
        <v>36.965451612903202</v>
      </c>
      <c r="CM48">
        <v>41.25</v>
      </c>
      <c r="CN48">
        <v>39.031999999999996</v>
      </c>
      <c r="CO48">
        <v>39.936999999999998</v>
      </c>
      <c r="CP48">
        <v>37.633000000000003</v>
      </c>
      <c r="CQ48">
        <v>90.001935483870895</v>
      </c>
      <c r="CR48">
        <v>10.01</v>
      </c>
      <c r="CS48">
        <v>0</v>
      </c>
      <c r="CT48">
        <v>59.200000047683702</v>
      </c>
      <c r="CU48">
        <v>2.3043961538461502</v>
      </c>
      <c r="CV48">
        <v>0.16015384698746801</v>
      </c>
      <c r="CW48">
        <v>-0.32232478591790298</v>
      </c>
      <c r="CX48">
        <v>29.998530769230801</v>
      </c>
      <c r="CY48">
        <v>15</v>
      </c>
      <c r="CZ48">
        <v>1684932166.3</v>
      </c>
      <c r="DA48" t="s">
        <v>255</v>
      </c>
      <c r="DB48">
        <v>4</v>
      </c>
      <c r="DC48">
        <v>-3.9009999999999998</v>
      </c>
      <c r="DD48">
        <v>0.35799999999999998</v>
      </c>
      <c r="DE48">
        <v>401</v>
      </c>
      <c r="DF48">
        <v>15</v>
      </c>
      <c r="DG48">
        <v>2.15</v>
      </c>
      <c r="DH48">
        <v>0.31</v>
      </c>
      <c r="DI48">
        <v>-0.32541013207547198</v>
      </c>
      <c r="DJ48">
        <v>7.5348698811803894E-2</v>
      </c>
      <c r="DK48">
        <v>0.113592494605911</v>
      </c>
      <c r="DL48">
        <v>1</v>
      </c>
      <c r="DM48">
        <v>2.27023181818182</v>
      </c>
      <c r="DN48">
        <v>0.254146113250318</v>
      </c>
      <c r="DO48">
        <v>0.17660621549435801</v>
      </c>
      <c r="DP48">
        <v>1</v>
      </c>
      <c r="DQ48">
        <v>0.20427426415094299</v>
      </c>
      <c r="DR48">
        <v>2.0168797355943702E-3</v>
      </c>
      <c r="DS48">
        <v>2.8660430229620702E-3</v>
      </c>
      <c r="DT48">
        <v>1</v>
      </c>
      <c r="DU48">
        <v>3</v>
      </c>
      <c r="DV48">
        <v>3</v>
      </c>
      <c r="DW48" t="s">
        <v>256</v>
      </c>
      <c r="DX48">
        <v>100</v>
      </c>
      <c r="DY48">
        <v>100</v>
      </c>
      <c r="DZ48">
        <v>-3.9009999999999998</v>
      </c>
      <c r="EA48">
        <v>0.35799999999999998</v>
      </c>
      <c r="EB48">
        <v>2</v>
      </c>
      <c r="EC48">
        <v>514.35699999999997</v>
      </c>
      <c r="ED48">
        <v>420.45</v>
      </c>
      <c r="EE48">
        <v>27.99</v>
      </c>
      <c r="EF48">
        <v>29.836200000000002</v>
      </c>
      <c r="EG48">
        <v>30</v>
      </c>
      <c r="EH48">
        <v>30.005299999999998</v>
      </c>
      <c r="EI48">
        <v>30.038799999999998</v>
      </c>
      <c r="EJ48">
        <v>20.072299999999998</v>
      </c>
      <c r="EK48">
        <v>26.773700000000002</v>
      </c>
      <c r="EL48">
        <v>0</v>
      </c>
      <c r="EM48">
        <v>27.9938</v>
      </c>
      <c r="EN48">
        <v>400.34500000000003</v>
      </c>
      <c r="EO48">
        <v>15.8895</v>
      </c>
      <c r="EP48">
        <v>100.557</v>
      </c>
      <c r="EQ48">
        <v>90.4238</v>
      </c>
    </row>
    <row r="49" spans="1:147" x14ac:dyDescent="0.3">
      <c r="A49">
        <v>33</v>
      </c>
      <c r="B49">
        <v>1684934217</v>
      </c>
      <c r="C49">
        <v>1980.2000000476801</v>
      </c>
      <c r="D49" t="s">
        <v>351</v>
      </c>
      <c r="E49" t="s">
        <v>352</v>
      </c>
      <c r="F49">
        <v>1684934209.0580599</v>
      </c>
      <c r="G49">
        <f t="shared" ref="G49:G80" si="43">BU49*AH49*(BS49-BT49)/(100*BM49*(1000-AH49*BS49))</f>
        <v>1.1517111919563175E-3</v>
      </c>
      <c r="H49">
        <f t="shared" ref="H49:H80" si="44">BU49*AH49*(BR49-BQ49*(1000-AH49*BT49)/(1000-AH49*BS49))/(100*BM49)</f>
        <v>1.5187366006571446</v>
      </c>
      <c r="I49">
        <f t="shared" ref="I49:I80" si="45">BQ49 - IF(AH49&gt;1, H49*BM49*100/(AJ49*CA49), 0)</f>
        <v>400.019935483871</v>
      </c>
      <c r="J49">
        <f t="shared" ref="J49:J80" si="46">((P49-G49/2)*I49-H49)/(P49+G49/2)</f>
        <v>334.76167402317662</v>
      </c>
      <c r="K49">
        <f t="shared" ref="K49:K80" si="47">J49*(BV49+BW49)/1000</f>
        <v>32.033123342207539</v>
      </c>
      <c r="L49">
        <f t="shared" ref="L49:L80" si="48">(BQ49 - IF(AH49&gt;1, H49*BM49*100/(AJ49*CA49), 0))*(BV49+BW49)/1000</f>
        <v>38.277643251985872</v>
      </c>
      <c r="M49">
        <f t="shared" ref="M49:M80" si="49">2/((1/O49-1/N49)+SIGN(O49)*SQRT((1/O49-1/N49)*(1/O49-1/N49) + 4*BN49/((BN49+1)*(BN49+1))*(2*1/O49*1/N49-1/N49*1/N49)))</f>
        <v>4.7933602827521356E-2</v>
      </c>
      <c r="N49">
        <f t="shared" ref="N49:N80" si="50">AE49+AD49*BM49+AC49*BM49*BM49</f>
        <v>3.3589270238556033</v>
      </c>
      <c r="O49">
        <f t="shared" ref="O49:O80" si="51">G49*(1000-(1000*0.61365*EXP(17.502*S49/(240.97+S49))/(BV49+BW49)+BS49)/2)/(1000*0.61365*EXP(17.502*S49/(240.97+S49))/(BV49+BW49)-BS49)</f>
        <v>4.7556807169350436E-2</v>
      </c>
      <c r="P49">
        <f t="shared" ref="P49:P80" si="52">1/((BN49+1)/(M49/1.6)+1/(N49/1.37)) + BN49/((BN49+1)/(M49/1.6) + BN49/(N49/1.37))</f>
        <v>2.9756611022854471E-2</v>
      </c>
      <c r="Q49">
        <f t="shared" ref="Q49:Q80" si="53">(BJ49*BL49)</f>
        <v>16.52226633717332</v>
      </c>
      <c r="R49">
        <f t="shared" ref="R49:R80" si="54">(BX49+(Q49+2*0.95*0.0000000567*(((BX49+$B$7)+273)^4-(BX49+273)^4)-44100*G49)/(1.84*29.3*N49+8*0.95*0.0000000567*(BX49+273)^3))</f>
        <v>27.983203154638979</v>
      </c>
      <c r="S49">
        <f t="shared" ref="S49:S80" si="55">($C$7*BY49+$D$7*BZ49+$E$7*R49)</f>
        <v>27.983625806451599</v>
      </c>
      <c r="T49">
        <f t="shared" ref="T49:T80" si="56">0.61365*EXP(17.502*S49/(240.97+S49))</f>
        <v>3.791218788232809</v>
      </c>
      <c r="U49">
        <f t="shared" ref="U49:U80" si="57">(V49/W49*100)</f>
        <v>40.160741954442223</v>
      </c>
      <c r="V49">
        <f t="shared" ref="V49:V80" si="58">BS49*(BV49+BW49)/1000</f>
        <v>1.5383888617507959</v>
      </c>
      <c r="W49">
        <f t="shared" ref="W49:W80" si="59">0.61365*EXP(17.502*BX49/(240.97+BX49))</f>
        <v>3.8305787863578882</v>
      </c>
      <c r="X49">
        <f t="shared" ref="X49:X80" si="60">(T49-BS49*(BV49+BW49)/1000)</f>
        <v>2.2528299264820131</v>
      </c>
      <c r="Y49">
        <f t="shared" ref="Y49:Y80" si="61">(-G49*44100)</f>
        <v>-50.790463565273605</v>
      </c>
      <c r="Z49">
        <f t="shared" ref="Z49:Z80" si="62">2*29.3*N49*0.92*(BX49-S49)</f>
        <v>32.100206139728357</v>
      </c>
      <c r="AA49">
        <f t="shared" ref="AA49:AA80" si="63">2*0.95*0.0000000567*(((BX49+$B$7)+273)^4-(S49+273)^4)</f>
        <v>2.0846383251304426</v>
      </c>
      <c r="AB49">
        <f t="shared" ref="AB49:AB80" si="64">Q49+AA49+Y49+Z49</f>
        <v>-8.3352763241485661E-2</v>
      </c>
      <c r="AC49">
        <v>-3.9573711267576903E-2</v>
      </c>
      <c r="AD49">
        <v>4.4424957745370898E-2</v>
      </c>
      <c r="AE49">
        <v>3.3475802250377802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50269.433677506488</v>
      </c>
      <c r="AK49" t="s">
        <v>251</v>
      </c>
      <c r="AL49">
        <v>2.3770384615384601</v>
      </c>
      <c r="AM49">
        <v>1.8188</v>
      </c>
      <c r="AN49">
        <f t="shared" ref="AN49:AN80" si="68">AM49-AL49</f>
        <v>-0.55823846153846013</v>
      </c>
      <c r="AO49">
        <f t="shared" ref="AO49:AO80" si="69">AN49/AM49</f>
        <v>-0.30692679873458334</v>
      </c>
      <c r="AP49">
        <v>-0.60039193663713297</v>
      </c>
      <c r="AQ49" t="s">
        <v>353</v>
      </c>
      <c r="AR49">
        <v>2.34411923076923</v>
      </c>
      <c r="AS49">
        <v>2.8817699999999999</v>
      </c>
      <c r="AT49">
        <f t="shared" ref="AT49:AT80" si="70">1-AR49/AS49</f>
        <v>0.18656963228528645</v>
      </c>
      <c r="AU49">
        <v>0.5</v>
      </c>
      <c r="AV49">
        <f t="shared" ref="AV49:AV80" si="71">BJ49</f>
        <v>84.294488461766861</v>
      </c>
      <c r="AW49">
        <f t="shared" ref="AW49:AW80" si="72">H49</f>
        <v>1.5187366006571446</v>
      </c>
      <c r="AX49">
        <f t="shared" ref="AX49:AX80" si="73">AT49*AU49*AV49</f>
        <v>7.8633958579940826</v>
      </c>
      <c r="AY49">
        <f t="shared" ref="AY49:AY80" si="74">BD49/AS49</f>
        <v>1</v>
      </c>
      <c r="AZ49">
        <f t="shared" ref="AZ49:AZ80" si="75">(AW49-AP49)/AV49</f>
        <v>2.5139585944049504E-2</v>
      </c>
      <c r="BA49">
        <f t="shared" ref="BA49:BA80" si="76">(AM49-AS49)/AS49</f>
        <v>-0.36886011027944632</v>
      </c>
      <c r="BB49" t="s">
        <v>253</v>
      </c>
      <c r="BC49">
        <v>0</v>
      </c>
      <c r="BD49">
        <f t="shared" ref="BD49:BD80" si="77">AS49-BC49</f>
        <v>2.8817699999999999</v>
      </c>
      <c r="BE49">
        <f t="shared" ref="BE49:BE80" si="78">(AS49-AR49)/(AS49-BC49)</f>
        <v>0.18656963228528645</v>
      </c>
      <c r="BF49">
        <f t="shared" ref="BF49:BF80" si="79">(AM49-AS49)/(AM49-BC49)</f>
        <v>-0.58443479217066197</v>
      </c>
      <c r="BG49">
        <f t="shared" ref="BG49:BG80" si="80">(AS49-AR49)/(AS49-AL49)</f>
        <v>1.0652212676655206</v>
      </c>
      <c r="BH49">
        <f t="shared" ref="BH49:BH80" si="81">(AM49-AS49)/(AM49-AL49)</f>
        <v>1.904150418211136</v>
      </c>
      <c r="BI49">
        <f t="shared" ref="BI49:BI80" si="82">$B$11*CB49+$C$11*CC49+$F$11*CD49</f>
        <v>99.993077419354805</v>
      </c>
      <c r="BJ49">
        <f t="shared" ref="BJ49:BJ80" si="83">BI49*BK49</f>
        <v>84.294488461766861</v>
      </c>
      <c r="BK49">
        <f t="shared" ref="BK49:BK80" si="84">($B$11*$D$9+$C$11*$D$9+$F$11*((CQ49+CI49)/MAX(CQ49+CI49+CR49, 0.1)*$I$9+CR49/MAX(CQ49+CI49+CR49, 0.1)*$J$9))/($B$11+$C$11+$F$11)</f>
        <v>0.84300324219695133</v>
      </c>
      <c r="BL49">
        <f t="shared" ref="BL49:BL80" si="85">($B$11*$K$9+$C$11*$K$9+$F$11*((CQ49+CI49)/MAX(CQ49+CI49+CR49, 0.1)*$P$9+CR49/MAX(CQ49+CI49+CR49, 0.1)*$Q$9))/($B$11+$C$11+$F$11)</f>
        <v>0.19600648439390272</v>
      </c>
      <c r="BM49">
        <v>0.72959431972279298</v>
      </c>
      <c r="BN49">
        <v>0.5</v>
      </c>
      <c r="BO49" t="s">
        <v>254</v>
      </c>
      <c r="BP49">
        <v>1684934209.0580599</v>
      </c>
      <c r="BQ49">
        <v>400.019935483871</v>
      </c>
      <c r="BR49">
        <v>400.308774193548</v>
      </c>
      <c r="BS49">
        <v>16.076909677419401</v>
      </c>
      <c r="BT49">
        <v>15.9115548387097</v>
      </c>
      <c r="BU49">
        <v>499.99916129032198</v>
      </c>
      <c r="BV49">
        <v>95.4893741935484</v>
      </c>
      <c r="BW49">
        <v>0.19996490322580601</v>
      </c>
      <c r="BX49">
        <v>28.160890322580599</v>
      </c>
      <c r="BY49">
        <v>27.983625806451599</v>
      </c>
      <c r="BZ49">
        <v>999.9</v>
      </c>
      <c r="CA49">
        <v>9994.1935483871002</v>
      </c>
      <c r="CB49">
        <v>0</v>
      </c>
      <c r="CC49">
        <v>70.347899999999996</v>
      </c>
      <c r="CD49">
        <v>99.993077419354805</v>
      </c>
      <c r="CE49">
        <v>0.89987300000000003</v>
      </c>
      <c r="CF49">
        <v>0.10012699999999999</v>
      </c>
      <c r="CG49">
        <v>0</v>
      </c>
      <c r="CH49">
        <v>2.3473000000000002</v>
      </c>
      <c r="CI49">
        <v>0</v>
      </c>
      <c r="CJ49">
        <v>29.881980645161299</v>
      </c>
      <c r="CK49">
        <v>914.23458064516103</v>
      </c>
      <c r="CL49">
        <v>36.875</v>
      </c>
      <c r="CM49">
        <v>41.186999999999998</v>
      </c>
      <c r="CN49">
        <v>38.936999999999998</v>
      </c>
      <c r="CO49">
        <v>39.875</v>
      </c>
      <c r="CP49">
        <v>37.56</v>
      </c>
      <c r="CQ49">
        <v>89.981935483870998</v>
      </c>
      <c r="CR49">
        <v>10.01</v>
      </c>
      <c r="CS49">
        <v>0</v>
      </c>
      <c r="CT49">
        <v>59</v>
      </c>
      <c r="CU49">
        <v>2.34411923076923</v>
      </c>
      <c r="CV49">
        <v>-0.37059486554124099</v>
      </c>
      <c r="CW49">
        <v>1.2742461425059699</v>
      </c>
      <c r="CX49">
        <v>29.888988461538499</v>
      </c>
      <c r="CY49">
        <v>15</v>
      </c>
      <c r="CZ49">
        <v>1684932166.3</v>
      </c>
      <c r="DA49" t="s">
        <v>255</v>
      </c>
      <c r="DB49">
        <v>4</v>
      </c>
      <c r="DC49">
        <v>-3.9009999999999998</v>
      </c>
      <c r="DD49">
        <v>0.35799999999999998</v>
      </c>
      <c r="DE49">
        <v>401</v>
      </c>
      <c r="DF49">
        <v>15</v>
      </c>
      <c r="DG49">
        <v>2.15</v>
      </c>
      <c r="DH49">
        <v>0.31</v>
      </c>
      <c r="DI49">
        <v>-0.28530422075471701</v>
      </c>
      <c r="DJ49">
        <v>-4.9270496260051803E-2</v>
      </c>
      <c r="DK49">
        <v>9.3808214478331195E-2</v>
      </c>
      <c r="DL49">
        <v>1</v>
      </c>
      <c r="DM49">
        <v>2.3201840909090898</v>
      </c>
      <c r="DN49">
        <v>0.145477694190394</v>
      </c>
      <c r="DO49">
        <v>0.17868485709760601</v>
      </c>
      <c r="DP49">
        <v>1</v>
      </c>
      <c r="DQ49">
        <v>0.16884750943396201</v>
      </c>
      <c r="DR49">
        <v>-3.2289450017982502E-2</v>
      </c>
      <c r="DS49">
        <v>1.7931674426043102E-2</v>
      </c>
      <c r="DT49">
        <v>1</v>
      </c>
      <c r="DU49">
        <v>3</v>
      </c>
      <c r="DV49">
        <v>3</v>
      </c>
      <c r="DW49" t="s">
        <v>256</v>
      </c>
      <c r="DX49">
        <v>100</v>
      </c>
      <c r="DY49">
        <v>100</v>
      </c>
      <c r="DZ49">
        <v>-3.9009999999999998</v>
      </c>
      <c r="EA49">
        <v>0.35799999999999998</v>
      </c>
      <c r="EB49">
        <v>2</v>
      </c>
      <c r="EC49">
        <v>514.33600000000001</v>
      </c>
      <c r="ED49">
        <v>420.55599999999998</v>
      </c>
      <c r="EE49">
        <v>28.008199999999999</v>
      </c>
      <c r="EF49">
        <v>29.833500000000001</v>
      </c>
      <c r="EG49">
        <v>30.0001</v>
      </c>
      <c r="EH49">
        <v>30.002700000000001</v>
      </c>
      <c r="EI49">
        <v>30.036300000000001</v>
      </c>
      <c r="EJ49">
        <v>20.0732</v>
      </c>
      <c r="EK49">
        <v>26.485099999999999</v>
      </c>
      <c r="EL49">
        <v>0</v>
      </c>
      <c r="EM49">
        <v>28.016100000000002</v>
      </c>
      <c r="EN49">
        <v>400.39699999999999</v>
      </c>
      <c r="EO49">
        <v>15.916</v>
      </c>
      <c r="EP49">
        <v>100.55800000000001</v>
      </c>
      <c r="EQ49">
        <v>90.422399999999996</v>
      </c>
    </row>
    <row r="50" spans="1:147" x14ac:dyDescent="0.3">
      <c r="A50">
        <v>34</v>
      </c>
      <c r="B50">
        <v>1684934277.5999999</v>
      </c>
      <c r="C50">
        <v>2040.7999999523199</v>
      </c>
      <c r="D50" t="s">
        <v>354</v>
      </c>
      <c r="E50" t="s">
        <v>355</v>
      </c>
      <c r="F50">
        <v>1684934269.5451601</v>
      </c>
      <c r="G50">
        <f t="shared" si="43"/>
        <v>1.2451652243435462E-3</v>
      </c>
      <c r="H50">
        <f t="shared" si="44"/>
        <v>1.1756421885741706</v>
      </c>
      <c r="I50">
        <f t="shared" si="45"/>
        <v>400.01538709677402</v>
      </c>
      <c r="J50">
        <f t="shared" si="46"/>
        <v>348.96204256288019</v>
      </c>
      <c r="K50">
        <f t="shared" si="47"/>
        <v>33.391315241186469</v>
      </c>
      <c r="L50">
        <f t="shared" si="48"/>
        <v>38.276483579060852</v>
      </c>
      <c r="M50">
        <f t="shared" si="49"/>
        <v>5.1835247557756418E-2</v>
      </c>
      <c r="N50">
        <f t="shared" si="50"/>
        <v>3.3623300351620631</v>
      </c>
      <c r="O50">
        <f t="shared" si="51"/>
        <v>5.1395361082380568E-2</v>
      </c>
      <c r="P50">
        <f t="shared" si="52"/>
        <v>3.2161311431796791E-2</v>
      </c>
      <c r="Q50">
        <f t="shared" si="53"/>
        <v>16.524535737822248</v>
      </c>
      <c r="R50">
        <f t="shared" si="54"/>
        <v>27.95910808373581</v>
      </c>
      <c r="S50">
        <f t="shared" si="55"/>
        <v>27.985341935483898</v>
      </c>
      <c r="T50">
        <f t="shared" si="56"/>
        <v>3.7915981412937003</v>
      </c>
      <c r="U50">
        <f t="shared" si="57"/>
        <v>40.155283126710067</v>
      </c>
      <c r="V50">
        <f t="shared" si="58"/>
        <v>1.5379177313029819</v>
      </c>
      <c r="W50">
        <f t="shared" si="59"/>
        <v>3.8299262551582061</v>
      </c>
      <c r="X50">
        <f t="shared" si="60"/>
        <v>2.2536804099907184</v>
      </c>
      <c r="Y50">
        <f t="shared" si="61"/>
        <v>-54.911786393550386</v>
      </c>
      <c r="Z50">
        <f t="shared" si="62"/>
        <v>31.291284293397954</v>
      </c>
      <c r="AA50">
        <f t="shared" si="63"/>
        <v>2.0300367205575345</v>
      </c>
      <c r="AB50">
        <f t="shared" si="64"/>
        <v>-5.0659296417726516</v>
      </c>
      <c r="AC50">
        <v>-3.9624070235387797E-2</v>
      </c>
      <c r="AD50">
        <v>4.4481490098426599E-2</v>
      </c>
      <c r="AE50">
        <v>3.35096879713553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50331.237011337238</v>
      </c>
      <c r="AK50" t="s">
        <v>251</v>
      </c>
      <c r="AL50">
        <v>2.3770384615384601</v>
      </c>
      <c r="AM50">
        <v>1.8188</v>
      </c>
      <c r="AN50">
        <f t="shared" si="68"/>
        <v>-0.55823846153846013</v>
      </c>
      <c r="AO50">
        <f t="shared" si="69"/>
        <v>-0.30692679873458334</v>
      </c>
      <c r="AP50">
        <v>-0.60039193663713297</v>
      </c>
      <c r="AQ50" t="s">
        <v>356</v>
      </c>
      <c r="AR50">
        <v>2.3166538461538502</v>
      </c>
      <c r="AS50">
        <v>1.5132000000000001</v>
      </c>
      <c r="AT50">
        <f t="shared" si="70"/>
        <v>-0.53096341934565827</v>
      </c>
      <c r="AU50">
        <v>0.5</v>
      </c>
      <c r="AV50">
        <f t="shared" si="71"/>
        <v>84.306150258166568</v>
      </c>
      <c r="AW50">
        <f t="shared" si="72"/>
        <v>1.1756421885741706</v>
      </c>
      <c r="AX50">
        <f t="shared" si="73"/>
        <v>-22.381740906472487</v>
      </c>
      <c r="AY50">
        <f t="shared" si="74"/>
        <v>1</v>
      </c>
      <c r="AZ50">
        <f t="shared" si="75"/>
        <v>2.1066483521933358E-2</v>
      </c>
      <c r="BA50">
        <f t="shared" si="76"/>
        <v>0.20195611948189257</v>
      </c>
      <c r="BB50" t="s">
        <v>253</v>
      </c>
      <c r="BC50">
        <v>0</v>
      </c>
      <c r="BD50">
        <f t="shared" si="77"/>
        <v>1.5132000000000001</v>
      </c>
      <c r="BE50">
        <f t="shared" si="78"/>
        <v>-0.53096341934565827</v>
      </c>
      <c r="BF50">
        <f t="shared" si="79"/>
        <v>0.16802287222344395</v>
      </c>
      <c r="BG50">
        <f t="shared" si="80"/>
        <v>0.93009732945084722</v>
      </c>
      <c r="BH50">
        <f t="shared" si="81"/>
        <v>-0.54743630375770047</v>
      </c>
      <c r="BI50">
        <f t="shared" si="82"/>
        <v>100.006922580645</v>
      </c>
      <c r="BJ50">
        <f t="shared" si="83"/>
        <v>84.306150258166568</v>
      </c>
      <c r="BK50">
        <f t="shared" si="84"/>
        <v>0.84300314500911255</v>
      </c>
      <c r="BL50">
        <f t="shared" si="85"/>
        <v>0.19600629001822495</v>
      </c>
      <c r="BM50">
        <v>0.72959431972279298</v>
      </c>
      <c r="BN50">
        <v>0.5</v>
      </c>
      <c r="BO50" t="s">
        <v>254</v>
      </c>
      <c r="BP50">
        <v>1684934269.5451601</v>
      </c>
      <c r="BQ50">
        <v>400.01538709677402</v>
      </c>
      <c r="BR50">
        <v>400.25961290322601</v>
      </c>
      <c r="BS50">
        <v>16.072290322580599</v>
      </c>
      <c r="BT50">
        <v>15.8935193548387</v>
      </c>
      <c r="BU50">
        <v>500.00532258064499</v>
      </c>
      <c r="BV50">
        <v>95.487606451612905</v>
      </c>
      <c r="BW50">
        <v>0.19992161290322599</v>
      </c>
      <c r="BX50">
        <v>28.157964516128999</v>
      </c>
      <c r="BY50">
        <v>27.985341935483898</v>
      </c>
      <c r="BZ50">
        <v>999.9</v>
      </c>
      <c r="CA50">
        <v>10007.0967741935</v>
      </c>
      <c r="CB50">
        <v>0</v>
      </c>
      <c r="CC50">
        <v>70.336509677419301</v>
      </c>
      <c r="CD50">
        <v>100.006922580645</v>
      </c>
      <c r="CE50">
        <v>0.89988116129032303</v>
      </c>
      <c r="CF50">
        <v>0.10011884516128999</v>
      </c>
      <c r="CG50">
        <v>0</v>
      </c>
      <c r="CH50">
        <v>2.3206612903225801</v>
      </c>
      <c r="CI50">
        <v>0</v>
      </c>
      <c r="CJ50">
        <v>29.570667741935502</v>
      </c>
      <c r="CK50">
        <v>914.36387096774195</v>
      </c>
      <c r="CL50">
        <v>36.762</v>
      </c>
      <c r="CM50">
        <v>41.061999999999998</v>
      </c>
      <c r="CN50">
        <v>38.816064516129003</v>
      </c>
      <c r="CO50">
        <v>39.786000000000001</v>
      </c>
      <c r="CP50">
        <v>37.453258064516099</v>
      </c>
      <c r="CQ50">
        <v>89.993870967741898</v>
      </c>
      <c r="CR50">
        <v>10.010967741935501</v>
      </c>
      <c r="CS50">
        <v>0</v>
      </c>
      <c r="CT50">
        <v>60</v>
      </c>
      <c r="CU50">
        <v>2.3166538461538502</v>
      </c>
      <c r="CV50">
        <v>-0.72596923112827105</v>
      </c>
      <c r="CW50">
        <v>3.7846632559489799</v>
      </c>
      <c r="CX50">
        <v>29.592376923076898</v>
      </c>
      <c r="CY50">
        <v>15</v>
      </c>
      <c r="CZ50">
        <v>1684932166.3</v>
      </c>
      <c r="DA50" t="s">
        <v>255</v>
      </c>
      <c r="DB50">
        <v>4</v>
      </c>
      <c r="DC50">
        <v>-3.9009999999999998</v>
      </c>
      <c r="DD50">
        <v>0.35799999999999998</v>
      </c>
      <c r="DE50">
        <v>401</v>
      </c>
      <c r="DF50">
        <v>15</v>
      </c>
      <c r="DG50">
        <v>2.15</v>
      </c>
      <c r="DH50">
        <v>0.31</v>
      </c>
      <c r="DI50">
        <v>-0.26708350943396197</v>
      </c>
      <c r="DJ50">
        <v>7.0311352198435595E-2</v>
      </c>
      <c r="DK50">
        <v>8.0686105787991999E-2</v>
      </c>
      <c r="DL50">
        <v>1</v>
      </c>
      <c r="DM50">
        <v>2.307725</v>
      </c>
      <c r="DN50">
        <v>0.19920130281585399</v>
      </c>
      <c r="DO50">
        <v>0.19543640575179899</v>
      </c>
      <c r="DP50">
        <v>1</v>
      </c>
      <c r="DQ50">
        <v>0.179498339622642</v>
      </c>
      <c r="DR50">
        <v>-7.126150128869E-3</v>
      </c>
      <c r="DS50">
        <v>2.5965567762334099E-3</v>
      </c>
      <c r="DT50">
        <v>1</v>
      </c>
      <c r="DU50">
        <v>3</v>
      </c>
      <c r="DV50">
        <v>3</v>
      </c>
      <c r="DW50" t="s">
        <v>256</v>
      </c>
      <c r="DX50">
        <v>100</v>
      </c>
      <c r="DY50">
        <v>100</v>
      </c>
      <c r="DZ50">
        <v>-3.9009999999999998</v>
      </c>
      <c r="EA50">
        <v>0.35799999999999998</v>
      </c>
      <c r="EB50">
        <v>2</v>
      </c>
      <c r="EC50">
        <v>514.56799999999998</v>
      </c>
      <c r="ED50">
        <v>420.53800000000001</v>
      </c>
      <c r="EE50">
        <v>28.014600000000002</v>
      </c>
      <c r="EF50">
        <v>29.828399999999998</v>
      </c>
      <c r="EG50">
        <v>29.9999</v>
      </c>
      <c r="EH50">
        <v>30.0001</v>
      </c>
      <c r="EI50">
        <v>30.0337</v>
      </c>
      <c r="EJ50">
        <v>20.074400000000001</v>
      </c>
      <c r="EK50">
        <v>26.485099999999999</v>
      </c>
      <c r="EL50">
        <v>0</v>
      </c>
      <c r="EM50">
        <v>28.0198</v>
      </c>
      <c r="EN50">
        <v>400.32</v>
      </c>
      <c r="EO50">
        <v>15.916</v>
      </c>
      <c r="EP50">
        <v>100.56</v>
      </c>
      <c r="EQ50">
        <v>90.424999999999997</v>
      </c>
    </row>
    <row r="51" spans="1:147" x14ac:dyDescent="0.3">
      <c r="A51">
        <v>35</v>
      </c>
      <c r="B51">
        <v>1684934337.5999999</v>
      </c>
      <c r="C51">
        <v>2100.7999999523199</v>
      </c>
      <c r="D51" t="s">
        <v>357</v>
      </c>
      <c r="E51" t="s">
        <v>358</v>
      </c>
      <c r="F51">
        <v>1684934329.5548401</v>
      </c>
      <c r="G51">
        <f t="shared" si="43"/>
        <v>1.2122479279679124E-3</v>
      </c>
      <c r="H51">
        <f t="shared" si="44"/>
        <v>1.7148164543036157</v>
      </c>
      <c r="I51">
        <f t="shared" si="45"/>
        <v>399.99248387096799</v>
      </c>
      <c r="J51">
        <f t="shared" si="46"/>
        <v>331.15090664055106</v>
      </c>
      <c r="K51">
        <f t="shared" si="47"/>
        <v>31.686861864360456</v>
      </c>
      <c r="L51">
        <f t="shared" si="48"/>
        <v>38.274111074560274</v>
      </c>
      <c r="M51">
        <f t="shared" si="49"/>
        <v>5.0513454168885787E-2</v>
      </c>
      <c r="N51">
        <f t="shared" si="50"/>
        <v>3.362790896404606</v>
      </c>
      <c r="O51">
        <f t="shared" si="51"/>
        <v>5.0095674964861676E-2</v>
      </c>
      <c r="P51">
        <f t="shared" si="52"/>
        <v>3.1347044492868556E-2</v>
      </c>
      <c r="Q51">
        <f t="shared" si="53"/>
        <v>16.523436212840753</v>
      </c>
      <c r="R51">
        <f t="shared" si="54"/>
        <v>27.955068205123741</v>
      </c>
      <c r="S51">
        <f t="shared" si="55"/>
        <v>27.963174193548401</v>
      </c>
      <c r="T51">
        <f t="shared" si="56"/>
        <v>3.7867004746721418</v>
      </c>
      <c r="U51">
        <f t="shared" si="57"/>
        <v>40.121759929800724</v>
      </c>
      <c r="V51">
        <f t="shared" si="58"/>
        <v>1.5355982285226817</v>
      </c>
      <c r="W51">
        <f t="shared" si="59"/>
        <v>3.8273451394192337</v>
      </c>
      <c r="X51">
        <f t="shared" si="60"/>
        <v>2.2511022461494603</v>
      </c>
      <c r="Y51">
        <f t="shared" si="61"/>
        <v>-53.460133623384941</v>
      </c>
      <c r="Z51">
        <f t="shared" si="62"/>
        <v>33.215543497754467</v>
      </c>
      <c r="AA51">
        <f t="shared" si="63"/>
        <v>2.1542164216001929</v>
      </c>
      <c r="AB51">
        <f t="shared" si="64"/>
        <v>-1.5669374911895275</v>
      </c>
      <c r="AC51">
        <v>-3.9630891823747599E-2</v>
      </c>
      <c r="AD51">
        <v>4.4489147928964398E-2</v>
      </c>
      <c r="AE51">
        <v>3.3514277024535901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50341.470731021036</v>
      </c>
      <c r="AK51" t="s">
        <v>251</v>
      </c>
      <c r="AL51">
        <v>2.3770384615384601</v>
      </c>
      <c r="AM51">
        <v>1.8188</v>
      </c>
      <c r="AN51">
        <f t="shared" si="68"/>
        <v>-0.55823846153846013</v>
      </c>
      <c r="AO51">
        <f t="shared" si="69"/>
        <v>-0.30692679873458334</v>
      </c>
      <c r="AP51">
        <v>-0.60039193663713297</v>
      </c>
      <c r="AQ51" t="s">
        <v>359</v>
      </c>
      <c r="AR51">
        <v>2.3737307692307699</v>
      </c>
      <c r="AS51">
        <v>1.7896000000000001</v>
      </c>
      <c r="AT51">
        <f t="shared" si="70"/>
        <v>-0.3264029778893438</v>
      </c>
      <c r="AU51">
        <v>0.5</v>
      </c>
      <c r="AV51">
        <f t="shared" si="71"/>
        <v>84.300398954014867</v>
      </c>
      <c r="AW51">
        <f t="shared" si="72"/>
        <v>1.7148164543036157</v>
      </c>
      <c r="AX51">
        <f t="shared" si="73"/>
        <v>-13.757950627925087</v>
      </c>
      <c r="AY51">
        <f t="shared" si="74"/>
        <v>1</v>
      </c>
      <c r="AZ51">
        <f t="shared" si="75"/>
        <v>2.7463789254469302E-2</v>
      </c>
      <c r="BA51">
        <f t="shared" si="76"/>
        <v>1.6316495306213617E-2</v>
      </c>
      <c r="BB51" t="s">
        <v>253</v>
      </c>
      <c r="BC51">
        <v>0</v>
      </c>
      <c r="BD51">
        <f t="shared" si="77"/>
        <v>1.7896000000000001</v>
      </c>
      <c r="BE51">
        <f t="shared" si="78"/>
        <v>-0.32640297788934386</v>
      </c>
      <c r="BF51">
        <f t="shared" si="79"/>
        <v>1.6054541455904934E-2</v>
      </c>
      <c r="BG51">
        <f t="shared" si="80"/>
        <v>0.99436929563817178</v>
      </c>
      <c r="BH51">
        <f t="shared" si="81"/>
        <v>-5.2307395516115192E-2</v>
      </c>
      <c r="BI51">
        <f t="shared" si="82"/>
        <v>100.00008064516101</v>
      </c>
      <c r="BJ51">
        <f t="shared" si="83"/>
        <v>84.300398954014867</v>
      </c>
      <c r="BK51">
        <f t="shared" si="84"/>
        <v>0.84300330969877224</v>
      </c>
      <c r="BL51">
        <f t="shared" si="85"/>
        <v>0.19600661939754452</v>
      </c>
      <c r="BM51">
        <v>0.72959431972279298</v>
      </c>
      <c r="BN51">
        <v>0.5</v>
      </c>
      <c r="BO51" t="s">
        <v>254</v>
      </c>
      <c r="BP51">
        <v>1684934329.5548401</v>
      </c>
      <c r="BQ51">
        <v>399.99248387096799</v>
      </c>
      <c r="BR51">
        <v>400.31345161290301</v>
      </c>
      <c r="BS51">
        <v>16.048125806451601</v>
      </c>
      <c r="BT51">
        <v>15.8740806451613</v>
      </c>
      <c r="BU51">
        <v>500.017032258065</v>
      </c>
      <c r="BV51">
        <v>95.487116129032302</v>
      </c>
      <c r="BW51">
        <v>0.19995954838709701</v>
      </c>
      <c r="BX51">
        <v>28.146387096774198</v>
      </c>
      <c r="BY51">
        <v>27.963174193548401</v>
      </c>
      <c r="BZ51">
        <v>999.9</v>
      </c>
      <c r="CA51">
        <v>10008.870967741899</v>
      </c>
      <c r="CB51">
        <v>0</v>
      </c>
      <c r="CC51">
        <v>70.325464516129003</v>
      </c>
      <c r="CD51">
        <v>100.00008064516101</v>
      </c>
      <c r="CE51">
        <v>0.89988116129032303</v>
      </c>
      <c r="CF51">
        <v>0.10011884516128999</v>
      </c>
      <c r="CG51">
        <v>0</v>
      </c>
      <c r="CH51">
        <v>2.3883322580645201</v>
      </c>
      <c r="CI51">
        <v>0</v>
      </c>
      <c r="CJ51">
        <v>29.189154838709701</v>
      </c>
      <c r="CK51">
        <v>914.301193548387</v>
      </c>
      <c r="CL51">
        <v>36.680999999999997</v>
      </c>
      <c r="CM51">
        <v>41</v>
      </c>
      <c r="CN51">
        <v>38.75</v>
      </c>
      <c r="CO51">
        <v>39.691064516129003</v>
      </c>
      <c r="CP51">
        <v>37.375</v>
      </c>
      <c r="CQ51">
        <v>89.988387096774105</v>
      </c>
      <c r="CR51">
        <v>10.010967741935501</v>
      </c>
      <c r="CS51">
        <v>0</v>
      </c>
      <c r="CT51">
        <v>59.400000095367403</v>
      </c>
      <c r="CU51">
        <v>2.3737307692307699</v>
      </c>
      <c r="CV51">
        <v>-0.16916239803685801</v>
      </c>
      <c r="CW51">
        <v>0.35166152930197803</v>
      </c>
      <c r="CX51">
        <v>29.210303846153799</v>
      </c>
      <c r="CY51">
        <v>15</v>
      </c>
      <c r="CZ51">
        <v>1684932166.3</v>
      </c>
      <c r="DA51" t="s">
        <v>255</v>
      </c>
      <c r="DB51">
        <v>4</v>
      </c>
      <c r="DC51">
        <v>-3.9009999999999998</v>
      </c>
      <c r="DD51">
        <v>0.35799999999999998</v>
      </c>
      <c r="DE51">
        <v>401</v>
      </c>
      <c r="DF51">
        <v>15</v>
      </c>
      <c r="DG51">
        <v>2.15</v>
      </c>
      <c r="DH51">
        <v>0.31</v>
      </c>
      <c r="DI51">
        <v>-0.31129884905660399</v>
      </c>
      <c r="DJ51">
        <v>-4.8530270725746699E-2</v>
      </c>
      <c r="DK51">
        <v>7.8930269996214594E-2</v>
      </c>
      <c r="DL51">
        <v>1</v>
      </c>
      <c r="DM51">
        <v>2.4030340909090899</v>
      </c>
      <c r="DN51">
        <v>-7.2994850839271597E-2</v>
      </c>
      <c r="DO51">
        <v>0.158778069734831</v>
      </c>
      <c r="DP51">
        <v>1</v>
      </c>
      <c r="DQ51">
        <v>0.173640320754717</v>
      </c>
      <c r="DR51">
        <v>1.9603573068616201E-3</v>
      </c>
      <c r="DS51">
        <v>2.2731689772217101E-3</v>
      </c>
      <c r="DT51">
        <v>1</v>
      </c>
      <c r="DU51">
        <v>3</v>
      </c>
      <c r="DV51">
        <v>3</v>
      </c>
      <c r="DW51" t="s">
        <v>256</v>
      </c>
      <c r="DX51">
        <v>100</v>
      </c>
      <c r="DY51">
        <v>100</v>
      </c>
      <c r="DZ51">
        <v>-3.9009999999999998</v>
      </c>
      <c r="EA51">
        <v>0.35799999999999998</v>
      </c>
      <c r="EB51">
        <v>2</v>
      </c>
      <c r="EC51">
        <v>514.02099999999996</v>
      </c>
      <c r="ED51">
        <v>420.76799999999997</v>
      </c>
      <c r="EE51">
        <v>28.081499999999998</v>
      </c>
      <c r="EF51">
        <v>29.8233</v>
      </c>
      <c r="EG51">
        <v>30.0001</v>
      </c>
      <c r="EH51">
        <v>29.995000000000001</v>
      </c>
      <c r="EI51">
        <v>30.031199999999998</v>
      </c>
      <c r="EJ51">
        <v>20.0732</v>
      </c>
      <c r="EK51">
        <v>26.485099999999999</v>
      </c>
      <c r="EL51">
        <v>0</v>
      </c>
      <c r="EM51">
        <v>28.075500000000002</v>
      </c>
      <c r="EN51">
        <v>400.27199999999999</v>
      </c>
      <c r="EO51">
        <v>15.895099999999999</v>
      </c>
      <c r="EP51">
        <v>100.56100000000001</v>
      </c>
      <c r="EQ51">
        <v>90.425600000000003</v>
      </c>
    </row>
    <row r="52" spans="1:147" x14ac:dyDescent="0.3">
      <c r="A52">
        <v>36</v>
      </c>
      <c r="B52">
        <v>1684934397.5999999</v>
      </c>
      <c r="C52">
        <v>2160.7999999523199</v>
      </c>
      <c r="D52" t="s">
        <v>360</v>
      </c>
      <c r="E52" t="s">
        <v>361</v>
      </c>
      <c r="F52">
        <v>1684934389.5999999</v>
      </c>
      <c r="G52">
        <f t="shared" si="43"/>
        <v>1.1543993085568526E-3</v>
      </c>
      <c r="H52">
        <f t="shared" si="44"/>
        <v>1.4593451332841496</v>
      </c>
      <c r="I52">
        <f t="shared" si="45"/>
        <v>399.99967741935501</v>
      </c>
      <c r="J52">
        <f t="shared" si="46"/>
        <v>336.77493696174042</v>
      </c>
      <c r="K52">
        <f t="shared" si="47"/>
        <v>32.224741327924328</v>
      </c>
      <c r="L52">
        <f t="shared" si="48"/>
        <v>38.274481623780261</v>
      </c>
      <c r="M52">
        <f t="shared" si="49"/>
        <v>4.8016689088680772E-2</v>
      </c>
      <c r="N52">
        <f t="shared" si="50"/>
        <v>3.3637185883591894</v>
      </c>
      <c r="O52">
        <f t="shared" si="51"/>
        <v>4.7639125635435792E-2</v>
      </c>
      <c r="P52">
        <f t="shared" si="52"/>
        <v>2.9808128469099356E-2</v>
      </c>
      <c r="Q52">
        <f t="shared" si="53"/>
        <v>16.522694424095935</v>
      </c>
      <c r="R52">
        <f t="shared" si="54"/>
        <v>27.975938128019354</v>
      </c>
      <c r="S52">
        <f t="shared" si="55"/>
        <v>27.981387096774199</v>
      </c>
      <c r="T52">
        <f t="shared" si="56"/>
        <v>3.790723967661088</v>
      </c>
      <c r="U52">
        <f t="shared" si="57"/>
        <v>40.129722361307699</v>
      </c>
      <c r="V52">
        <f t="shared" si="58"/>
        <v>1.5365840117076575</v>
      </c>
      <c r="W52">
        <f t="shared" si="59"/>
        <v>3.8290422193132385</v>
      </c>
      <c r="X52">
        <f t="shared" si="60"/>
        <v>2.2541399559534305</v>
      </c>
      <c r="Y52">
        <f t="shared" si="61"/>
        <v>-50.909009507357197</v>
      </c>
      <c r="Z52">
        <f t="shared" si="62"/>
        <v>31.302451814905623</v>
      </c>
      <c r="AA52">
        <f t="shared" si="63"/>
        <v>2.0298428231202452</v>
      </c>
      <c r="AB52">
        <f t="shared" si="64"/>
        <v>-1.0540204452353947</v>
      </c>
      <c r="AC52">
        <v>-3.9644624517838997E-2</v>
      </c>
      <c r="AD52">
        <v>4.4504564081132097E-2</v>
      </c>
      <c r="AE52">
        <v>3.3523514568922801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50356.907633720162</v>
      </c>
      <c r="AK52" t="s">
        <v>251</v>
      </c>
      <c r="AL52">
        <v>2.3770384615384601</v>
      </c>
      <c r="AM52">
        <v>1.8188</v>
      </c>
      <c r="AN52">
        <f t="shared" si="68"/>
        <v>-0.55823846153846013</v>
      </c>
      <c r="AO52">
        <f t="shared" si="69"/>
        <v>-0.30692679873458334</v>
      </c>
      <c r="AP52">
        <v>-0.60039193663713297</v>
      </c>
      <c r="AQ52" t="s">
        <v>362</v>
      </c>
      <c r="AR52">
        <v>2.3380269230769199</v>
      </c>
      <c r="AS52">
        <v>1.5960000000000001</v>
      </c>
      <c r="AT52">
        <f t="shared" si="70"/>
        <v>-0.46492914979756872</v>
      </c>
      <c r="AU52">
        <v>0.5</v>
      </c>
      <c r="AV52">
        <f t="shared" si="71"/>
        <v>84.296489441852628</v>
      </c>
      <c r="AW52">
        <f t="shared" si="72"/>
        <v>1.4593451332841496</v>
      </c>
      <c r="AX52">
        <f t="shared" si="73"/>
        <v>-19.595947583560136</v>
      </c>
      <c r="AY52">
        <f t="shared" si="74"/>
        <v>1</v>
      </c>
      <c r="AZ52">
        <f t="shared" si="75"/>
        <v>2.4434434738140321E-2</v>
      </c>
      <c r="BA52">
        <f t="shared" si="76"/>
        <v>0.13959899749373425</v>
      </c>
      <c r="BB52" t="s">
        <v>253</v>
      </c>
      <c r="BC52">
        <v>0</v>
      </c>
      <c r="BD52">
        <f t="shared" si="77"/>
        <v>1.5960000000000001</v>
      </c>
      <c r="BE52">
        <f t="shared" si="78"/>
        <v>-0.46492914979756883</v>
      </c>
      <c r="BF52">
        <f t="shared" si="79"/>
        <v>0.12249835056080927</v>
      </c>
      <c r="BG52">
        <f t="shared" si="80"/>
        <v>0.95005170630816738</v>
      </c>
      <c r="BH52">
        <f t="shared" si="81"/>
        <v>-0.39911259318460623</v>
      </c>
      <c r="BI52">
        <f t="shared" si="82"/>
        <v>99.995425806451607</v>
      </c>
      <c r="BJ52">
        <f t="shared" si="83"/>
        <v>84.296489441852628</v>
      </c>
      <c r="BK52">
        <f t="shared" si="84"/>
        <v>0.84300345502817897</v>
      </c>
      <c r="BL52">
        <f t="shared" si="85"/>
        <v>0.19600691005635795</v>
      </c>
      <c r="BM52">
        <v>0.72959431972279298</v>
      </c>
      <c r="BN52">
        <v>0.5</v>
      </c>
      <c r="BO52" t="s">
        <v>254</v>
      </c>
      <c r="BP52">
        <v>1684934389.5999999</v>
      </c>
      <c r="BQ52">
        <v>399.99967741935501</v>
      </c>
      <c r="BR52">
        <v>400.28</v>
      </c>
      <c r="BS52">
        <v>16.058561290322601</v>
      </c>
      <c r="BT52">
        <v>15.8928193548387</v>
      </c>
      <c r="BU52">
        <v>500.005</v>
      </c>
      <c r="BV52">
        <v>95.486351612903206</v>
      </c>
      <c r="BW52">
        <v>0.199929612903226</v>
      </c>
      <c r="BX52">
        <v>28.154</v>
      </c>
      <c r="BY52">
        <v>27.981387096774199</v>
      </c>
      <c r="BZ52">
        <v>999.9</v>
      </c>
      <c r="CA52">
        <v>10012.419354838699</v>
      </c>
      <c r="CB52">
        <v>0</v>
      </c>
      <c r="CC52">
        <v>70.329606451612904</v>
      </c>
      <c r="CD52">
        <v>99.995425806451607</v>
      </c>
      <c r="CE52">
        <v>0.89988116129032303</v>
      </c>
      <c r="CF52">
        <v>0.10011884516128999</v>
      </c>
      <c r="CG52">
        <v>0</v>
      </c>
      <c r="CH52">
        <v>2.3175161290322599</v>
      </c>
      <c r="CI52">
        <v>0</v>
      </c>
      <c r="CJ52">
        <v>28.7541612903226</v>
      </c>
      <c r="CK52">
        <v>914.25916129032203</v>
      </c>
      <c r="CL52">
        <v>36.608741935483899</v>
      </c>
      <c r="CM52">
        <v>40.924999999999997</v>
      </c>
      <c r="CN52">
        <v>38.634999999999998</v>
      </c>
      <c r="CO52">
        <v>39.625</v>
      </c>
      <c r="CP52">
        <v>37.311999999999998</v>
      </c>
      <c r="CQ52">
        <v>89.983548387096704</v>
      </c>
      <c r="CR52">
        <v>10.010967741935501</v>
      </c>
      <c r="CS52">
        <v>0</v>
      </c>
      <c r="CT52">
        <v>59.400000095367403</v>
      </c>
      <c r="CU52">
        <v>2.3380269230769199</v>
      </c>
      <c r="CV52">
        <v>3.4184605135378E-2</v>
      </c>
      <c r="CW52">
        <v>-0.41021880988902198</v>
      </c>
      <c r="CX52">
        <v>28.736396153846201</v>
      </c>
      <c r="CY52">
        <v>15</v>
      </c>
      <c r="CZ52">
        <v>1684932166.3</v>
      </c>
      <c r="DA52" t="s">
        <v>255</v>
      </c>
      <c r="DB52">
        <v>4</v>
      </c>
      <c r="DC52">
        <v>-3.9009999999999998</v>
      </c>
      <c r="DD52">
        <v>0.35799999999999998</v>
      </c>
      <c r="DE52">
        <v>401</v>
      </c>
      <c r="DF52">
        <v>15</v>
      </c>
      <c r="DG52">
        <v>2.15</v>
      </c>
      <c r="DH52">
        <v>0.31</v>
      </c>
      <c r="DI52">
        <v>-0.28217999622641499</v>
      </c>
      <c r="DJ52">
        <v>5.0796262215828697E-2</v>
      </c>
      <c r="DK52">
        <v>8.7032892642470702E-2</v>
      </c>
      <c r="DL52">
        <v>1</v>
      </c>
      <c r="DM52">
        <v>2.3555954545454498</v>
      </c>
      <c r="DN52">
        <v>-0.40881419727168899</v>
      </c>
      <c r="DO52">
        <v>0.213344338564492</v>
      </c>
      <c r="DP52">
        <v>1</v>
      </c>
      <c r="DQ52">
        <v>0.165334679245283</v>
      </c>
      <c r="DR52">
        <v>3.55320754717186E-3</v>
      </c>
      <c r="DS52">
        <v>2.4564314565829002E-3</v>
      </c>
      <c r="DT52">
        <v>1</v>
      </c>
      <c r="DU52">
        <v>3</v>
      </c>
      <c r="DV52">
        <v>3</v>
      </c>
      <c r="DW52" t="s">
        <v>256</v>
      </c>
      <c r="DX52">
        <v>100</v>
      </c>
      <c r="DY52">
        <v>100</v>
      </c>
      <c r="DZ52">
        <v>-3.9009999999999998</v>
      </c>
      <c r="EA52">
        <v>0.35799999999999998</v>
      </c>
      <c r="EB52">
        <v>2</v>
      </c>
      <c r="EC52">
        <v>513.74599999999998</v>
      </c>
      <c r="ED52">
        <v>420.60700000000003</v>
      </c>
      <c r="EE52">
        <v>28.1037</v>
      </c>
      <c r="EF52">
        <v>29.820699999999999</v>
      </c>
      <c r="EG52">
        <v>30.0001</v>
      </c>
      <c r="EH52">
        <v>29.9924</v>
      </c>
      <c r="EI52">
        <v>30.026</v>
      </c>
      <c r="EJ52">
        <v>20.073599999999999</v>
      </c>
      <c r="EK52">
        <v>26.1983</v>
      </c>
      <c r="EL52">
        <v>0</v>
      </c>
      <c r="EM52">
        <v>28.110199999999999</v>
      </c>
      <c r="EN52">
        <v>400.25400000000002</v>
      </c>
      <c r="EO52">
        <v>15.9274</v>
      </c>
      <c r="EP52">
        <v>100.56100000000001</v>
      </c>
      <c r="EQ52">
        <v>90.426100000000005</v>
      </c>
    </row>
    <row r="53" spans="1:147" x14ac:dyDescent="0.3">
      <c r="A53">
        <v>37</v>
      </c>
      <c r="B53">
        <v>1684934457.5999999</v>
      </c>
      <c r="C53">
        <v>2220.7999999523199</v>
      </c>
      <c r="D53" t="s">
        <v>363</v>
      </c>
      <c r="E53" t="s">
        <v>364</v>
      </c>
      <c r="F53">
        <v>1684934449.5999999</v>
      </c>
      <c r="G53">
        <f t="shared" si="43"/>
        <v>1.1475662385853455E-3</v>
      </c>
      <c r="H53">
        <f t="shared" si="44"/>
        <v>1.607581810317918</v>
      </c>
      <c r="I53">
        <f t="shared" si="45"/>
        <v>399.998290322581</v>
      </c>
      <c r="J53">
        <f t="shared" si="46"/>
        <v>331.50680175918154</v>
      </c>
      <c r="K53">
        <f t="shared" si="47"/>
        <v>31.720503658766781</v>
      </c>
      <c r="L53">
        <f t="shared" si="48"/>
        <v>38.274168627451012</v>
      </c>
      <c r="M53">
        <f t="shared" si="49"/>
        <v>4.7678489119301518E-2</v>
      </c>
      <c r="N53">
        <f t="shared" si="50"/>
        <v>3.3606418105647879</v>
      </c>
      <c r="O53">
        <f t="shared" si="51"/>
        <v>4.7305865369374034E-2</v>
      </c>
      <c r="P53">
        <f t="shared" si="52"/>
        <v>2.9599401711856196E-2</v>
      </c>
      <c r="Q53">
        <f t="shared" si="53"/>
        <v>16.521027301895721</v>
      </c>
      <c r="R53">
        <f t="shared" si="54"/>
        <v>27.977912420754166</v>
      </c>
      <c r="S53">
        <f t="shared" si="55"/>
        <v>27.9836903225806</v>
      </c>
      <c r="T53">
        <f t="shared" si="56"/>
        <v>3.7912330490270065</v>
      </c>
      <c r="U53">
        <f t="shared" si="57"/>
        <v>40.077698424722271</v>
      </c>
      <c r="V53">
        <f t="shared" si="58"/>
        <v>1.5346433033716798</v>
      </c>
      <c r="W53">
        <f t="shared" si="59"/>
        <v>3.8291702460264583</v>
      </c>
      <c r="X53">
        <f t="shared" si="60"/>
        <v>2.2565897456553268</v>
      </c>
      <c r="Y53">
        <f t="shared" si="61"/>
        <v>-50.607671121613741</v>
      </c>
      <c r="Z53">
        <f t="shared" si="62"/>
        <v>30.960555408005128</v>
      </c>
      <c r="AA53">
        <f t="shared" si="63"/>
        <v>2.009539059716368</v>
      </c>
      <c r="AB53">
        <f t="shared" si="64"/>
        <v>-1.1165493519965253</v>
      </c>
      <c r="AC53">
        <v>-3.9599084688286899E-2</v>
      </c>
      <c r="AD53">
        <v>4.4453441632951701E-2</v>
      </c>
      <c r="AE53">
        <v>3.3492877365359499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50301.328726883112</v>
      </c>
      <c r="AK53" t="s">
        <v>251</v>
      </c>
      <c r="AL53">
        <v>2.3770384615384601</v>
      </c>
      <c r="AM53">
        <v>1.8188</v>
      </c>
      <c r="AN53">
        <f t="shared" si="68"/>
        <v>-0.55823846153846013</v>
      </c>
      <c r="AO53">
        <f t="shared" si="69"/>
        <v>-0.30692679873458334</v>
      </c>
      <c r="AP53">
        <v>-0.60039193663713297</v>
      </c>
      <c r="AQ53" t="s">
        <v>365</v>
      </c>
      <c r="AR53">
        <v>2.3965884615384598</v>
      </c>
      <c r="AS53">
        <v>1.7616000000000001</v>
      </c>
      <c r="AT53">
        <f t="shared" si="70"/>
        <v>-0.36046120659540182</v>
      </c>
      <c r="AU53">
        <v>0.5</v>
      </c>
      <c r="AV53">
        <f t="shared" si="71"/>
        <v>84.288000396341985</v>
      </c>
      <c r="AW53">
        <f t="shared" si="72"/>
        <v>1.607581810317918</v>
      </c>
      <c r="AX53">
        <f t="shared" si="73"/>
        <v>-15.19127716218957</v>
      </c>
      <c r="AY53">
        <f t="shared" si="74"/>
        <v>1</v>
      </c>
      <c r="AZ53">
        <f t="shared" si="75"/>
        <v>2.6195588180673877E-2</v>
      </c>
      <c r="BA53">
        <f t="shared" si="76"/>
        <v>3.2470481380563077E-2</v>
      </c>
      <c r="BB53" t="s">
        <v>253</v>
      </c>
      <c r="BC53">
        <v>0</v>
      </c>
      <c r="BD53">
        <f t="shared" si="77"/>
        <v>1.7616000000000001</v>
      </c>
      <c r="BE53">
        <f t="shared" si="78"/>
        <v>-0.36046120659540176</v>
      </c>
      <c r="BF53">
        <f t="shared" si="79"/>
        <v>3.1449307235539875E-2</v>
      </c>
      <c r="BG53">
        <f t="shared" si="80"/>
        <v>1.0317659704775828</v>
      </c>
      <c r="BH53">
        <f t="shared" si="81"/>
        <v>-0.10246517203841767</v>
      </c>
      <c r="BI53">
        <f t="shared" si="82"/>
        <v>99.985358064516205</v>
      </c>
      <c r="BJ53">
        <f t="shared" si="83"/>
        <v>84.288000396341985</v>
      </c>
      <c r="BK53">
        <f t="shared" si="84"/>
        <v>0.8430034359826426</v>
      </c>
      <c r="BL53">
        <f t="shared" si="85"/>
        <v>0.1960068719652853</v>
      </c>
      <c r="BM53">
        <v>0.72959431972279298</v>
      </c>
      <c r="BN53">
        <v>0.5</v>
      </c>
      <c r="BO53" t="s">
        <v>254</v>
      </c>
      <c r="BP53">
        <v>1684934449.5999999</v>
      </c>
      <c r="BQ53">
        <v>399.998290322581</v>
      </c>
      <c r="BR53">
        <v>400.29983870967698</v>
      </c>
      <c r="BS53">
        <v>16.038354838709701</v>
      </c>
      <c r="BT53">
        <v>15.873593548387101</v>
      </c>
      <c r="BU53">
        <v>500.01403225806501</v>
      </c>
      <c r="BV53">
        <v>95.485877419354793</v>
      </c>
      <c r="BW53">
        <v>0.19995312903225801</v>
      </c>
      <c r="BX53">
        <v>28.154574193548399</v>
      </c>
      <c r="BY53">
        <v>27.9836903225806</v>
      </c>
      <c r="BZ53">
        <v>999.9</v>
      </c>
      <c r="CA53">
        <v>10000.967741935499</v>
      </c>
      <c r="CB53">
        <v>0</v>
      </c>
      <c r="CC53">
        <v>70.318561290322606</v>
      </c>
      <c r="CD53">
        <v>99.985358064516205</v>
      </c>
      <c r="CE53">
        <v>0.89988116129032303</v>
      </c>
      <c r="CF53">
        <v>0.10011884516128999</v>
      </c>
      <c r="CG53">
        <v>0</v>
      </c>
      <c r="CH53">
        <v>2.40643870967742</v>
      </c>
      <c r="CI53">
        <v>0</v>
      </c>
      <c r="CJ53">
        <v>28.3648290322581</v>
      </c>
      <c r="CK53">
        <v>914.16680645161296</v>
      </c>
      <c r="CL53">
        <v>36.5</v>
      </c>
      <c r="CM53">
        <v>40.838419354838699</v>
      </c>
      <c r="CN53">
        <v>38.564032258064501</v>
      </c>
      <c r="CO53">
        <v>39.561999999999998</v>
      </c>
      <c r="CP53">
        <v>37.2296774193548</v>
      </c>
      <c r="CQ53">
        <v>89.975483870967693</v>
      </c>
      <c r="CR53">
        <v>10.01</v>
      </c>
      <c r="CS53">
        <v>0</v>
      </c>
      <c r="CT53">
        <v>59.400000095367403</v>
      </c>
      <c r="CU53">
        <v>2.3965884615384598</v>
      </c>
      <c r="CV53">
        <v>7.7152134397882002E-2</v>
      </c>
      <c r="CW53">
        <v>-2.2312444324963598</v>
      </c>
      <c r="CX53">
        <v>28.3379576923077</v>
      </c>
      <c r="CY53">
        <v>15</v>
      </c>
      <c r="CZ53">
        <v>1684932166.3</v>
      </c>
      <c r="DA53" t="s">
        <v>255</v>
      </c>
      <c r="DB53">
        <v>4</v>
      </c>
      <c r="DC53">
        <v>-3.9009999999999998</v>
      </c>
      <c r="DD53">
        <v>0.35799999999999998</v>
      </c>
      <c r="DE53">
        <v>401</v>
      </c>
      <c r="DF53">
        <v>15</v>
      </c>
      <c r="DG53">
        <v>2.15</v>
      </c>
      <c r="DH53">
        <v>0.31</v>
      </c>
      <c r="DI53">
        <v>-0.29308103773584898</v>
      </c>
      <c r="DJ53">
        <v>-9.4295074987973904E-2</v>
      </c>
      <c r="DK53">
        <v>7.1820466576870204E-2</v>
      </c>
      <c r="DL53">
        <v>1</v>
      </c>
      <c r="DM53">
        <v>2.3750749999999998</v>
      </c>
      <c r="DN53">
        <v>0.251948286317838</v>
      </c>
      <c r="DO53">
        <v>0.218888792982148</v>
      </c>
      <c r="DP53">
        <v>1</v>
      </c>
      <c r="DQ53">
        <v>0.16476003773584899</v>
      </c>
      <c r="DR53">
        <v>1.3533043057551201E-3</v>
      </c>
      <c r="DS53">
        <v>2.5292895337912201E-3</v>
      </c>
      <c r="DT53">
        <v>1</v>
      </c>
      <c r="DU53">
        <v>3</v>
      </c>
      <c r="DV53">
        <v>3</v>
      </c>
      <c r="DW53" t="s">
        <v>256</v>
      </c>
      <c r="DX53">
        <v>100</v>
      </c>
      <c r="DY53">
        <v>100</v>
      </c>
      <c r="DZ53">
        <v>-3.9009999999999998</v>
      </c>
      <c r="EA53">
        <v>0.35799999999999998</v>
      </c>
      <c r="EB53">
        <v>2</v>
      </c>
      <c r="EC53">
        <v>513.95799999999997</v>
      </c>
      <c r="ED53">
        <v>420.71199999999999</v>
      </c>
      <c r="EE53">
        <v>28.1081</v>
      </c>
      <c r="EF53">
        <v>29.8156</v>
      </c>
      <c r="EG53">
        <v>30</v>
      </c>
      <c r="EH53">
        <v>29.987300000000001</v>
      </c>
      <c r="EI53">
        <v>30.023399999999999</v>
      </c>
      <c r="EJ53">
        <v>20.072399999999998</v>
      </c>
      <c r="EK53">
        <v>26.1983</v>
      </c>
      <c r="EL53">
        <v>0</v>
      </c>
      <c r="EM53">
        <v>28.1191</v>
      </c>
      <c r="EN53">
        <v>400.30099999999999</v>
      </c>
      <c r="EO53">
        <v>15.9274</v>
      </c>
      <c r="EP53">
        <v>100.56399999999999</v>
      </c>
      <c r="EQ53">
        <v>90.427700000000002</v>
      </c>
    </row>
    <row r="54" spans="1:147" x14ac:dyDescent="0.3">
      <c r="A54">
        <v>38</v>
      </c>
      <c r="B54">
        <v>1684934517.5999999</v>
      </c>
      <c r="C54">
        <v>2280.7999999523199</v>
      </c>
      <c r="D54" t="s">
        <v>366</v>
      </c>
      <c r="E54" t="s">
        <v>367</v>
      </c>
      <c r="F54">
        <v>1684934509.5999999</v>
      </c>
      <c r="G54">
        <f t="shared" si="43"/>
        <v>1.0782084308620153E-3</v>
      </c>
      <c r="H54">
        <f t="shared" si="44"/>
        <v>1.2948104665982199</v>
      </c>
      <c r="I54">
        <f t="shared" si="45"/>
        <v>400.01745161290302</v>
      </c>
      <c r="J54">
        <f t="shared" si="46"/>
        <v>339.24518212323886</v>
      </c>
      <c r="K54">
        <f t="shared" si="47"/>
        <v>32.461112965294191</v>
      </c>
      <c r="L54">
        <f t="shared" si="48"/>
        <v>38.276185983323515</v>
      </c>
      <c r="M54">
        <f t="shared" si="49"/>
        <v>4.4865018211323854E-2</v>
      </c>
      <c r="N54">
        <f t="shared" si="50"/>
        <v>3.3622958498207787</v>
      </c>
      <c r="O54">
        <f t="shared" si="51"/>
        <v>4.453507025236627E-2</v>
      </c>
      <c r="P54">
        <f t="shared" si="52"/>
        <v>2.786386098422735E-2</v>
      </c>
      <c r="Q54">
        <f t="shared" si="53"/>
        <v>16.523878775197264</v>
      </c>
      <c r="R54">
        <f t="shared" si="54"/>
        <v>27.993124674030202</v>
      </c>
      <c r="S54">
        <f t="shared" si="55"/>
        <v>27.981870967741902</v>
      </c>
      <c r="T54">
        <f t="shared" si="56"/>
        <v>3.7908309125789876</v>
      </c>
      <c r="U54">
        <f t="shared" si="57"/>
        <v>40.186661743919885</v>
      </c>
      <c r="V54">
        <f t="shared" si="58"/>
        <v>1.5387503708979871</v>
      </c>
      <c r="W54">
        <f t="shared" si="59"/>
        <v>3.8290076958950068</v>
      </c>
      <c r="X54">
        <f t="shared" si="60"/>
        <v>2.2520805416810008</v>
      </c>
      <c r="Y54">
        <f t="shared" si="61"/>
        <v>-47.548991801014878</v>
      </c>
      <c r="Z54">
        <f t="shared" si="62"/>
        <v>31.173434256861327</v>
      </c>
      <c r="AA54">
        <f t="shared" si="63"/>
        <v>2.0223352255718607</v>
      </c>
      <c r="AB54">
        <f t="shared" si="64"/>
        <v>2.1706564566155748</v>
      </c>
      <c r="AC54">
        <v>-3.9623564245096797E-2</v>
      </c>
      <c r="AD54">
        <v>4.4480922079997799E-2</v>
      </c>
      <c r="AE54">
        <v>3.3509347568746501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50331.282743687159</v>
      </c>
      <c r="AK54" t="s">
        <v>251</v>
      </c>
      <c r="AL54">
        <v>2.3770384615384601</v>
      </c>
      <c r="AM54">
        <v>1.8188</v>
      </c>
      <c r="AN54">
        <f t="shared" si="68"/>
        <v>-0.55823846153846013</v>
      </c>
      <c r="AO54">
        <f t="shared" si="69"/>
        <v>-0.30692679873458334</v>
      </c>
      <c r="AP54">
        <v>-0.60039193663713297</v>
      </c>
      <c r="AQ54" t="s">
        <v>368</v>
      </c>
      <c r="AR54">
        <v>2.4031500000000001</v>
      </c>
      <c r="AS54">
        <v>1.6348</v>
      </c>
      <c r="AT54">
        <f t="shared" si="70"/>
        <v>-0.46999632982627859</v>
      </c>
      <c r="AU54">
        <v>0.5</v>
      </c>
      <c r="AV54">
        <f t="shared" si="71"/>
        <v>84.302490454691451</v>
      </c>
      <c r="AW54">
        <f t="shared" si="72"/>
        <v>1.2948104665982199</v>
      </c>
      <c r="AX54">
        <f t="shared" si="73"/>
        <v>-19.810930554459933</v>
      </c>
      <c r="AY54">
        <f t="shared" si="74"/>
        <v>1</v>
      </c>
      <c r="AZ54">
        <f t="shared" si="75"/>
        <v>2.2480977643880323E-2</v>
      </c>
      <c r="BA54">
        <f t="shared" si="76"/>
        <v>0.112551994127722</v>
      </c>
      <c r="BB54" t="s">
        <v>253</v>
      </c>
      <c r="BC54">
        <v>0</v>
      </c>
      <c r="BD54">
        <f t="shared" si="77"/>
        <v>1.6348</v>
      </c>
      <c r="BE54">
        <f t="shared" si="78"/>
        <v>-0.46999632982627848</v>
      </c>
      <c r="BF54">
        <f t="shared" si="79"/>
        <v>0.10116560369474376</v>
      </c>
      <c r="BG54">
        <f t="shared" si="80"/>
        <v>1.0351794467877855</v>
      </c>
      <c r="BH54">
        <f t="shared" si="81"/>
        <v>-0.32960824571798725</v>
      </c>
      <c r="BI54">
        <f t="shared" si="82"/>
        <v>100.002538709677</v>
      </c>
      <c r="BJ54">
        <f t="shared" si="83"/>
        <v>84.302490454691451</v>
      </c>
      <c r="BK54">
        <f t="shared" si="84"/>
        <v>0.84300350313540295</v>
      </c>
      <c r="BL54">
        <f t="shared" si="85"/>
        <v>0.19600700627080594</v>
      </c>
      <c r="BM54">
        <v>0.72959431972279298</v>
      </c>
      <c r="BN54">
        <v>0.5</v>
      </c>
      <c r="BO54" t="s">
        <v>254</v>
      </c>
      <c r="BP54">
        <v>1684934509.5999999</v>
      </c>
      <c r="BQ54">
        <v>400.01745161290302</v>
      </c>
      <c r="BR54">
        <v>400.269322580645</v>
      </c>
      <c r="BS54">
        <v>16.081199999999999</v>
      </c>
      <c r="BT54">
        <v>15.926399999999999</v>
      </c>
      <c r="BU54">
        <v>500.00283870967701</v>
      </c>
      <c r="BV54">
        <v>95.486387096774195</v>
      </c>
      <c r="BW54">
        <v>0.19990316129032301</v>
      </c>
      <c r="BX54">
        <v>28.153845161290299</v>
      </c>
      <c r="BY54">
        <v>27.981870967741902</v>
      </c>
      <c r="BZ54">
        <v>999.9</v>
      </c>
      <c r="CA54">
        <v>10007.0967741935</v>
      </c>
      <c r="CB54">
        <v>0</v>
      </c>
      <c r="CC54">
        <v>70.331332258064506</v>
      </c>
      <c r="CD54">
        <v>100.002538709677</v>
      </c>
      <c r="CE54">
        <v>0.89988116129032303</v>
      </c>
      <c r="CF54">
        <v>0.10011884516128999</v>
      </c>
      <c r="CG54">
        <v>0</v>
      </c>
      <c r="CH54">
        <v>2.3860161290322601</v>
      </c>
      <c r="CI54">
        <v>0</v>
      </c>
      <c r="CJ54">
        <v>28.4037935483871</v>
      </c>
      <c r="CK54">
        <v>914.32377419354805</v>
      </c>
      <c r="CL54">
        <v>36.455290322580602</v>
      </c>
      <c r="CM54">
        <v>40.753999999999998</v>
      </c>
      <c r="CN54">
        <v>38.5</v>
      </c>
      <c r="CO54">
        <v>39.506</v>
      </c>
      <c r="CP54">
        <v>37.179000000000002</v>
      </c>
      <c r="CQ54">
        <v>89.990645161290303</v>
      </c>
      <c r="CR54">
        <v>10.011935483871</v>
      </c>
      <c r="CS54">
        <v>0</v>
      </c>
      <c r="CT54">
        <v>59.200000047683702</v>
      </c>
      <c r="CU54">
        <v>2.4031500000000001</v>
      </c>
      <c r="CV54">
        <v>3.73675039390064E-3</v>
      </c>
      <c r="CW54">
        <v>-0.391545294208129</v>
      </c>
      <c r="CX54">
        <v>28.418811538461501</v>
      </c>
      <c r="CY54">
        <v>15</v>
      </c>
      <c r="CZ54">
        <v>1684932166.3</v>
      </c>
      <c r="DA54" t="s">
        <v>255</v>
      </c>
      <c r="DB54">
        <v>4</v>
      </c>
      <c r="DC54">
        <v>-3.9009999999999998</v>
      </c>
      <c r="DD54">
        <v>0.35799999999999998</v>
      </c>
      <c r="DE54">
        <v>401</v>
      </c>
      <c r="DF54">
        <v>15</v>
      </c>
      <c r="DG54">
        <v>2.15</v>
      </c>
      <c r="DH54">
        <v>0.31</v>
      </c>
      <c r="DI54">
        <v>-0.24520760830188701</v>
      </c>
      <c r="DJ54">
        <v>-7.8023687082806797E-2</v>
      </c>
      <c r="DK54">
        <v>0.103516366249783</v>
      </c>
      <c r="DL54">
        <v>1</v>
      </c>
      <c r="DM54">
        <v>2.3953113636363601</v>
      </c>
      <c r="DN54">
        <v>5.1642269271078803E-2</v>
      </c>
      <c r="DO54">
        <v>0.182596179159354</v>
      </c>
      <c r="DP54">
        <v>1</v>
      </c>
      <c r="DQ54">
        <v>0.15016986792452799</v>
      </c>
      <c r="DR54">
        <v>4.5628030962742899E-2</v>
      </c>
      <c r="DS54">
        <v>6.5798990817452696E-3</v>
      </c>
      <c r="DT54">
        <v>1</v>
      </c>
      <c r="DU54">
        <v>3</v>
      </c>
      <c r="DV54">
        <v>3</v>
      </c>
      <c r="DW54" t="s">
        <v>256</v>
      </c>
      <c r="DX54">
        <v>100</v>
      </c>
      <c r="DY54">
        <v>100</v>
      </c>
      <c r="DZ54">
        <v>-3.9009999999999998</v>
      </c>
      <c r="EA54">
        <v>0.35799999999999998</v>
      </c>
      <c r="EB54">
        <v>2</v>
      </c>
      <c r="EC54">
        <v>513.66399999999999</v>
      </c>
      <c r="ED54">
        <v>420.55099999999999</v>
      </c>
      <c r="EE54">
        <v>28.118600000000001</v>
      </c>
      <c r="EF54">
        <v>29.8079</v>
      </c>
      <c r="EG54">
        <v>30.0002</v>
      </c>
      <c r="EH54">
        <v>29.982199999999999</v>
      </c>
      <c r="EI54">
        <v>30.0183</v>
      </c>
      <c r="EJ54">
        <v>20.0716</v>
      </c>
      <c r="EK54">
        <v>25.912199999999999</v>
      </c>
      <c r="EL54">
        <v>0</v>
      </c>
      <c r="EM54">
        <v>28.128599999999999</v>
      </c>
      <c r="EN54">
        <v>400.21100000000001</v>
      </c>
      <c r="EO54">
        <v>15.9161</v>
      </c>
      <c r="EP54">
        <v>100.56399999999999</v>
      </c>
      <c r="EQ54">
        <v>90.427599999999998</v>
      </c>
    </row>
    <row r="55" spans="1:147" x14ac:dyDescent="0.3">
      <c r="A55">
        <v>39</v>
      </c>
      <c r="B55">
        <v>1684934637.0999999</v>
      </c>
      <c r="C55">
        <v>2400.2999999523199</v>
      </c>
      <c r="D55" t="s">
        <v>369</v>
      </c>
      <c r="E55" t="s">
        <v>370</v>
      </c>
      <c r="F55">
        <v>1684934629.0999999</v>
      </c>
      <c r="G55">
        <f t="shared" si="43"/>
        <v>9.2166395700539038E-4</v>
      </c>
      <c r="H55">
        <f t="shared" si="44"/>
        <v>5.8463051640772035</v>
      </c>
      <c r="I55">
        <f t="shared" si="45"/>
        <v>399.92190322580598</v>
      </c>
      <c r="J55">
        <f t="shared" si="46"/>
        <v>137.61331449026852</v>
      </c>
      <c r="K55">
        <f t="shared" si="47"/>
        <v>13.167565621093239</v>
      </c>
      <c r="L55">
        <f t="shared" si="48"/>
        <v>38.266630838331352</v>
      </c>
      <c r="M55">
        <f t="shared" si="49"/>
        <v>3.7368189161099741E-2</v>
      </c>
      <c r="N55">
        <f t="shared" si="50"/>
        <v>3.3596728104775759</v>
      </c>
      <c r="O55">
        <f t="shared" si="51"/>
        <v>3.713881372545362E-2</v>
      </c>
      <c r="P55">
        <f t="shared" si="52"/>
        <v>2.3232249509436531E-2</v>
      </c>
      <c r="Q55">
        <f t="shared" si="53"/>
        <v>161.84752229173583</v>
      </c>
      <c r="R55">
        <f t="shared" si="54"/>
        <v>28.481200980857846</v>
      </c>
      <c r="S55">
        <f t="shared" si="55"/>
        <v>28.1909483870968</v>
      </c>
      <c r="T55">
        <f t="shared" si="56"/>
        <v>3.8372881376583106</v>
      </c>
      <c r="U55">
        <f t="shared" si="57"/>
        <v>40.646613748155161</v>
      </c>
      <c r="V55">
        <f t="shared" si="58"/>
        <v>1.5292831680006072</v>
      </c>
      <c r="W55">
        <f t="shared" si="59"/>
        <v>3.7623876308023743</v>
      </c>
      <c r="X55">
        <f t="shared" si="60"/>
        <v>2.3080049696577034</v>
      </c>
      <c r="Y55">
        <f t="shared" si="61"/>
        <v>-40.645380503937716</v>
      </c>
      <c r="Z55">
        <f t="shared" si="62"/>
        <v>-61.255290526039531</v>
      </c>
      <c r="AA55">
        <f t="shared" si="63"/>
        <v>-3.9751364389941588</v>
      </c>
      <c r="AB55">
        <f t="shared" si="64"/>
        <v>55.971714822764426</v>
      </c>
      <c r="AC55">
        <v>-3.9584745902145002E-2</v>
      </c>
      <c r="AD55">
        <v>4.4437345089360702E-2</v>
      </c>
      <c r="AE55">
        <v>3.3483228477467799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50334.288513665451</v>
      </c>
      <c r="AK55" t="s">
        <v>251</v>
      </c>
      <c r="AL55">
        <v>2.3770384615384601</v>
      </c>
      <c r="AM55">
        <v>1.8188</v>
      </c>
      <c r="AN55">
        <f t="shared" si="68"/>
        <v>-0.55823846153846013</v>
      </c>
      <c r="AO55">
        <f t="shared" si="69"/>
        <v>-0.30692679873458334</v>
      </c>
      <c r="AP55">
        <v>-0.60039193663713297</v>
      </c>
      <c r="AQ55" t="s">
        <v>371</v>
      </c>
      <c r="AR55">
        <v>2.4164384615384602</v>
      </c>
      <c r="AS55">
        <v>1.6428</v>
      </c>
      <c r="AT55">
        <f t="shared" si="70"/>
        <v>-0.47092674795377421</v>
      </c>
      <c r="AU55">
        <v>0.5</v>
      </c>
      <c r="AV55">
        <f t="shared" si="71"/>
        <v>841.20587020648372</v>
      </c>
      <c r="AW55">
        <f t="shared" si="72"/>
        <v>5.8463051640772035</v>
      </c>
      <c r="AX55">
        <f t="shared" si="73"/>
        <v>-198.07317240798204</v>
      </c>
      <c r="AY55">
        <f t="shared" si="74"/>
        <v>1</v>
      </c>
      <c r="AZ55">
        <f t="shared" si="75"/>
        <v>7.663637795504114E-3</v>
      </c>
      <c r="BA55">
        <f t="shared" si="76"/>
        <v>0.1071341611882152</v>
      </c>
      <c r="BB55" t="s">
        <v>253</v>
      </c>
      <c r="BC55">
        <v>0</v>
      </c>
      <c r="BD55">
        <f t="shared" si="77"/>
        <v>1.6428</v>
      </c>
      <c r="BE55">
        <f t="shared" si="78"/>
        <v>-0.47092674795377415</v>
      </c>
      <c r="BF55">
        <f t="shared" si="79"/>
        <v>9.6767099186276628E-2</v>
      </c>
      <c r="BG55">
        <f t="shared" si="80"/>
        <v>1.0536610407434184</v>
      </c>
      <c r="BH55">
        <f t="shared" si="81"/>
        <v>-0.31527745242590083</v>
      </c>
      <c r="BI55">
        <f t="shared" si="82"/>
        <v>1000.00732258065</v>
      </c>
      <c r="BJ55">
        <f t="shared" si="83"/>
        <v>841.20587020648372</v>
      </c>
      <c r="BK55">
        <f t="shared" si="84"/>
        <v>0.84119971045376118</v>
      </c>
      <c r="BL55">
        <f t="shared" si="85"/>
        <v>0.19239942090752229</v>
      </c>
      <c r="BM55">
        <v>0.72959431972279298</v>
      </c>
      <c r="BN55">
        <v>0.5</v>
      </c>
      <c r="BO55" t="s">
        <v>254</v>
      </c>
      <c r="BP55">
        <v>1684934629.0999999</v>
      </c>
      <c r="BQ55">
        <v>399.92190322580598</v>
      </c>
      <c r="BR55">
        <v>400.82877419354799</v>
      </c>
      <c r="BS55">
        <v>15.982432258064501</v>
      </c>
      <c r="BT55">
        <v>15.8500935483871</v>
      </c>
      <c r="BU55">
        <v>500</v>
      </c>
      <c r="BV55">
        <v>95.485180645161293</v>
      </c>
      <c r="BW55">
        <v>0.20007822580645199</v>
      </c>
      <c r="BX55">
        <v>27.852758064516099</v>
      </c>
      <c r="BY55">
        <v>28.1909483870968</v>
      </c>
      <c r="BZ55">
        <v>999.9</v>
      </c>
      <c r="CA55">
        <v>9997.4193548387102</v>
      </c>
      <c r="CB55">
        <v>0</v>
      </c>
      <c r="CC55">
        <v>70.330641935483897</v>
      </c>
      <c r="CD55">
        <v>1000.00732258065</v>
      </c>
      <c r="CE55">
        <v>0.96000974193548405</v>
      </c>
      <c r="CF55">
        <v>3.9990103225806498E-2</v>
      </c>
      <c r="CG55">
        <v>0</v>
      </c>
      <c r="CH55">
        <v>2.38774838709677</v>
      </c>
      <c r="CI55">
        <v>0</v>
      </c>
      <c r="CJ55">
        <v>435.64293548387099</v>
      </c>
      <c r="CK55">
        <v>9334.4193548387102</v>
      </c>
      <c r="CL55">
        <v>36.943290322580602</v>
      </c>
      <c r="CM55">
        <v>40.686999999999998</v>
      </c>
      <c r="CN55">
        <v>38.436999999999998</v>
      </c>
      <c r="CO55">
        <v>39.436999999999998</v>
      </c>
      <c r="CP55">
        <v>37.287999999999997</v>
      </c>
      <c r="CQ55">
        <v>960.01677419354803</v>
      </c>
      <c r="CR55">
        <v>39.990645161290303</v>
      </c>
      <c r="CS55">
        <v>0</v>
      </c>
      <c r="CT55">
        <v>118.40000009536701</v>
      </c>
      <c r="CU55">
        <v>2.4164384615384602</v>
      </c>
      <c r="CV55">
        <v>-9.1753852007195005E-2</v>
      </c>
      <c r="CW55">
        <v>-56.728102600410303</v>
      </c>
      <c r="CX55">
        <v>435.413269230769</v>
      </c>
      <c r="CY55">
        <v>15</v>
      </c>
      <c r="CZ55">
        <v>1684932166.3</v>
      </c>
      <c r="DA55" t="s">
        <v>255</v>
      </c>
      <c r="DB55">
        <v>4</v>
      </c>
      <c r="DC55">
        <v>-3.9009999999999998</v>
      </c>
      <c r="DD55">
        <v>0.35799999999999998</v>
      </c>
      <c r="DE55">
        <v>401</v>
      </c>
      <c r="DF55">
        <v>15</v>
      </c>
      <c r="DG55">
        <v>2.15</v>
      </c>
      <c r="DH55">
        <v>0.31</v>
      </c>
      <c r="DI55">
        <v>-0.88257635849056604</v>
      </c>
      <c r="DJ55">
        <v>-0.231250246734473</v>
      </c>
      <c r="DK55">
        <v>0.10280717429559599</v>
      </c>
      <c r="DL55">
        <v>1</v>
      </c>
      <c r="DM55">
        <v>2.40718409090909</v>
      </c>
      <c r="DN55">
        <v>3.1805856400270302E-3</v>
      </c>
      <c r="DO55">
        <v>0.18589265223776799</v>
      </c>
      <c r="DP55">
        <v>1</v>
      </c>
      <c r="DQ55">
        <v>0.12623674150943401</v>
      </c>
      <c r="DR55">
        <v>0.13392185776483601</v>
      </c>
      <c r="DS55">
        <v>3.30423823906449E-2</v>
      </c>
      <c r="DT55">
        <v>0</v>
      </c>
      <c r="DU55">
        <v>2</v>
      </c>
      <c r="DV55">
        <v>3</v>
      </c>
      <c r="DW55" t="s">
        <v>314</v>
      </c>
      <c r="DX55">
        <v>100</v>
      </c>
      <c r="DY55">
        <v>100</v>
      </c>
      <c r="DZ55">
        <v>-3.9009999999999998</v>
      </c>
      <c r="EA55">
        <v>0.35799999999999998</v>
      </c>
      <c r="EB55">
        <v>2</v>
      </c>
      <c r="EC55">
        <v>514.23599999999999</v>
      </c>
      <c r="ED55">
        <v>420.35199999999998</v>
      </c>
      <c r="EE55">
        <v>23.3659</v>
      </c>
      <c r="EF55">
        <v>29.805299999999999</v>
      </c>
      <c r="EG55">
        <v>29.9984</v>
      </c>
      <c r="EH55">
        <v>29.974499999999999</v>
      </c>
      <c r="EI55">
        <v>30.008099999999999</v>
      </c>
      <c r="EJ55">
        <v>20.092600000000001</v>
      </c>
      <c r="EK55">
        <v>27.124300000000002</v>
      </c>
      <c r="EL55">
        <v>0</v>
      </c>
      <c r="EM55">
        <v>23.384399999999999</v>
      </c>
      <c r="EN55">
        <v>400.88</v>
      </c>
      <c r="EO55">
        <v>15.6264</v>
      </c>
      <c r="EP55">
        <v>100.568</v>
      </c>
      <c r="EQ55">
        <v>90.429100000000005</v>
      </c>
    </row>
    <row r="56" spans="1:147" x14ac:dyDescent="0.3">
      <c r="A56">
        <v>40</v>
      </c>
      <c r="B56">
        <v>1684934697.0999999</v>
      </c>
      <c r="C56">
        <v>2460.2999999523199</v>
      </c>
      <c r="D56" t="s">
        <v>372</v>
      </c>
      <c r="E56" t="s">
        <v>373</v>
      </c>
      <c r="F56">
        <v>1684934689.0999999</v>
      </c>
      <c r="G56">
        <f t="shared" si="43"/>
        <v>2.0078179785961623E-3</v>
      </c>
      <c r="H56">
        <f t="shared" si="44"/>
        <v>6.3012699132308914</v>
      </c>
      <c r="I56">
        <f t="shared" si="45"/>
        <v>399.959612903226</v>
      </c>
      <c r="J56">
        <f t="shared" si="46"/>
        <v>266.30764928837181</v>
      </c>
      <c r="K56">
        <f t="shared" si="47"/>
        <v>25.481658924930201</v>
      </c>
      <c r="L56">
        <f t="shared" si="48"/>
        <v>38.270152836320086</v>
      </c>
      <c r="M56">
        <f t="shared" si="49"/>
        <v>8.4438675135055832E-2</v>
      </c>
      <c r="N56">
        <f t="shared" si="50"/>
        <v>3.3606178544328045</v>
      </c>
      <c r="O56">
        <f t="shared" si="51"/>
        <v>8.3277500428850321E-2</v>
      </c>
      <c r="P56">
        <f t="shared" si="52"/>
        <v>5.2151434356070989E-2</v>
      </c>
      <c r="Q56">
        <f t="shared" si="53"/>
        <v>161.84496089808931</v>
      </c>
      <c r="R56">
        <f t="shared" si="54"/>
        <v>27.68745060653395</v>
      </c>
      <c r="S56">
        <f t="shared" si="55"/>
        <v>27.658332258064501</v>
      </c>
      <c r="T56">
        <f t="shared" si="56"/>
        <v>3.7199073983644229</v>
      </c>
      <c r="U56">
        <f t="shared" si="57"/>
        <v>40.490158304166727</v>
      </c>
      <c r="V56">
        <f t="shared" si="58"/>
        <v>1.4755754101434786</v>
      </c>
      <c r="W56">
        <f t="shared" si="59"/>
        <v>3.644281652491419</v>
      </c>
      <c r="X56">
        <f t="shared" si="60"/>
        <v>2.244331988220944</v>
      </c>
      <c r="Y56">
        <f t="shared" si="61"/>
        <v>-88.544772856090759</v>
      </c>
      <c r="Z56">
        <f t="shared" si="62"/>
        <v>-63.588672496897949</v>
      </c>
      <c r="AA56">
        <f t="shared" si="63"/>
        <v>-4.1032788571936178</v>
      </c>
      <c r="AB56">
        <f t="shared" si="64"/>
        <v>5.6082366879069738</v>
      </c>
      <c r="AC56">
        <v>-3.95987301769039E-2</v>
      </c>
      <c r="AD56">
        <v>4.4453043662867398E-2</v>
      </c>
      <c r="AE56">
        <v>3.34926388205148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50442.785400930625</v>
      </c>
      <c r="AK56" t="s">
        <v>251</v>
      </c>
      <c r="AL56">
        <v>2.3770384615384601</v>
      </c>
      <c r="AM56">
        <v>1.8188</v>
      </c>
      <c r="AN56">
        <f t="shared" si="68"/>
        <v>-0.55823846153846013</v>
      </c>
      <c r="AO56">
        <f t="shared" si="69"/>
        <v>-0.30692679873458334</v>
      </c>
      <c r="AP56">
        <v>-0.60039193663713297</v>
      </c>
      <c r="AQ56" t="s">
        <v>374</v>
      </c>
      <c r="AR56">
        <v>2.4220076923076901</v>
      </c>
      <c r="AS56">
        <v>1.7887999999999999</v>
      </c>
      <c r="AT56">
        <f t="shared" si="70"/>
        <v>-0.35398462226503247</v>
      </c>
      <c r="AU56">
        <v>0.5</v>
      </c>
      <c r="AV56">
        <f t="shared" si="71"/>
        <v>841.19001530322248</v>
      </c>
      <c r="AW56">
        <f t="shared" si="72"/>
        <v>6.3012699132308914</v>
      </c>
      <c r="AX56">
        <f t="shared" si="73"/>
        <v>-148.88416491011404</v>
      </c>
      <c r="AY56">
        <f t="shared" si="74"/>
        <v>1</v>
      </c>
      <c r="AZ56">
        <f t="shared" si="75"/>
        <v>8.2046407164975601E-3</v>
      </c>
      <c r="BA56">
        <f t="shared" si="76"/>
        <v>1.6771019677996438E-2</v>
      </c>
      <c r="BB56" t="s">
        <v>253</v>
      </c>
      <c r="BC56">
        <v>0</v>
      </c>
      <c r="BD56">
        <f t="shared" si="77"/>
        <v>1.7887999999999999</v>
      </c>
      <c r="BE56">
        <f t="shared" si="78"/>
        <v>-0.35398462226503252</v>
      </c>
      <c r="BF56">
        <f t="shared" si="79"/>
        <v>1.6494391906751719E-2</v>
      </c>
      <c r="BG56">
        <f t="shared" si="80"/>
        <v>1.0764472806684875</v>
      </c>
      <c r="BH56">
        <f t="shared" si="81"/>
        <v>-5.3740474845324071E-2</v>
      </c>
      <c r="BI56">
        <f t="shared" si="82"/>
        <v>999.98812903225803</v>
      </c>
      <c r="BJ56">
        <f t="shared" si="83"/>
        <v>841.19001530322248</v>
      </c>
      <c r="BK56">
        <f t="shared" si="84"/>
        <v>0.84120000116130078</v>
      </c>
      <c r="BL56">
        <f t="shared" si="85"/>
        <v>0.19240000232260163</v>
      </c>
      <c r="BM56">
        <v>0.72959431972279298</v>
      </c>
      <c r="BN56">
        <v>0.5</v>
      </c>
      <c r="BO56" t="s">
        <v>254</v>
      </c>
      <c r="BP56">
        <v>1684934689.0999999</v>
      </c>
      <c r="BQ56">
        <v>399.959612903226</v>
      </c>
      <c r="BR56">
        <v>400.99625806451598</v>
      </c>
      <c r="BS56">
        <v>15.421170967741901</v>
      </c>
      <c r="BT56">
        <v>15.1327129032258</v>
      </c>
      <c r="BU56">
        <v>500.00412903225799</v>
      </c>
      <c r="BV56">
        <v>95.485022580645193</v>
      </c>
      <c r="BW56">
        <v>0.20002061290322601</v>
      </c>
      <c r="BX56">
        <v>27.307358064516102</v>
      </c>
      <c r="BY56">
        <v>27.658332258064501</v>
      </c>
      <c r="BZ56">
        <v>999.9</v>
      </c>
      <c r="CA56">
        <v>10000.967741935499</v>
      </c>
      <c r="CB56">
        <v>0</v>
      </c>
      <c r="CC56">
        <v>70.333058064516095</v>
      </c>
      <c r="CD56">
        <v>999.98812903225803</v>
      </c>
      <c r="CE56">
        <v>0.960002290322581</v>
      </c>
      <c r="CF56">
        <v>3.9997554838709697E-2</v>
      </c>
      <c r="CG56">
        <v>0</v>
      </c>
      <c r="CH56">
        <v>2.4407000000000001</v>
      </c>
      <c r="CI56">
        <v>0</v>
      </c>
      <c r="CJ56">
        <v>410.320870967742</v>
      </c>
      <c r="CK56">
        <v>9334.2216129032295</v>
      </c>
      <c r="CL56">
        <v>37.402999999999999</v>
      </c>
      <c r="CM56">
        <v>40.695129032258102</v>
      </c>
      <c r="CN56">
        <v>38.656999999999996</v>
      </c>
      <c r="CO56">
        <v>39.5</v>
      </c>
      <c r="CP56">
        <v>37.606709677419403</v>
      </c>
      <c r="CQ56">
        <v>959.99129032258099</v>
      </c>
      <c r="CR56">
        <v>39.999677419354803</v>
      </c>
      <c r="CS56">
        <v>0</v>
      </c>
      <c r="CT56">
        <v>59.400000095367403</v>
      </c>
      <c r="CU56">
        <v>2.4220076923076901</v>
      </c>
      <c r="CV56">
        <v>-0.28403419290196402</v>
      </c>
      <c r="CW56">
        <v>-4.3592478834707098</v>
      </c>
      <c r="CX56">
        <v>410.25299999999999</v>
      </c>
      <c r="CY56">
        <v>15</v>
      </c>
      <c r="CZ56">
        <v>1684932166.3</v>
      </c>
      <c r="DA56" t="s">
        <v>255</v>
      </c>
      <c r="DB56">
        <v>4</v>
      </c>
      <c r="DC56">
        <v>-3.9009999999999998</v>
      </c>
      <c r="DD56">
        <v>0.35799999999999998</v>
      </c>
      <c r="DE56">
        <v>401</v>
      </c>
      <c r="DF56">
        <v>15</v>
      </c>
      <c r="DG56">
        <v>2.15</v>
      </c>
      <c r="DH56">
        <v>0.31</v>
      </c>
      <c r="DI56">
        <v>-1.0376465283018901</v>
      </c>
      <c r="DJ56">
        <v>-8.1709211417433203E-2</v>
      </c>
      <c r="DK56">
        <v>0.119516124261281</v>
      </c>
      <c r="DL56">
        <v>1</v>
      </c>
      <c r="DM56">
        <v>2.42857954545455</v>
      </c>
      <c r="DN56">
        <v>-1.0125985196284E-3</v>
      </c>
      <c r="DO56">
        <v>0.18756344693747301</v>
      </c>
      <c r="DP56">
        <v>1</v>
      </c>
      <c r="DQ56">
        <v>0.28722964150943397</v>
      </c>
      <c r="DR56">
        <v>2.8957426221574899E-2</v>
      </c>
      <c r="DS56">
        <v>1.2031479800599701E-2</v>
      </c>
      <c r="DT56">
        <v>1</v>
      </c>
      <c r="DU56">
        <v>3</v>
      </c>
      <c r="DV56">
        <v>3</v>
      </c>
      <c r="DW56" t="s">
        <v>256</v>
      </c>
      <c r="DX56">
        <v>100</v>
      </c>
      <c r="DY56">
        <v>100</v>
      </c>
      <c r="DZ56">
        <v>-3.9009999999999998</v>
      </c>
      <c r="EA56">
        <v>0.35799999999999998</v>
      </c>
      <c r="EB56">
        <v>2</v>
      </c>
      <c r="EC56">
        <v>514.65599999999995</v>
      </c>
      <c r="ED56">
        <v>419.005</v>
      </c>
      <c r="EE56">
        <v>24.617599999999999</v>
      </c>
      <c r="EF56">
        <v>29.838699999999999</v>
      </c>
      <c r="EG56">
        <v>29.999500000000001</v>
      </c>
      <c r="EH56">
        <v>29.979600000000001</v>
      </c>
      <c r="EI56">
        <v>30.0106</v>
      </c>
      <c r="EJ56">
        <v>20.0929</v>
      </c>
      <c r="EK56">
        <v>30.8233</v>
      </c>
      <c r="EL56">
        <v>0</v>
      </c>
      <c r="EM56">
        <v>24.641200000000001</v>
      </c>
      <c r="EN56">
        <v>401.012</v>
      </c>
      <c r="EO56">
        <v>15.0014</v>
      </c>
      <c r="EP56">
        <v>100.57</v>
      </c>
      <c r="EQ56">
        <v>90.436800000000005</v>
      </c>
    </row>
    <row r="57" spans="1:147" x14ac:dyDescent="0.3">
      <c r="A57">
        <v>41</v>
      </c>
      <c r="B57">
        <v>1684934757.0999999</v>
      </c>
      <c r="C57">
        <v>2520.2999999523199</v>
      </c>
      <c r="D57" t="s">
        <v>375</v>
      </c>
      <c r="E57" t="s">
        <v>376</v>
      </c>
      <c r="F57">
        <v>1684934749.0999999</v>
      </c>
      <c r="G57">
        <f t="shared" si="43"/>
        <v>2.0075497413521506E-3</v>
      </c>
      <c r="H57">
        <f t="shared" si="44"/>
        <v>7.5668365014362902</v>
      </c>
      <c r="I57">
        <f t="shared" si="45"/>
        <v>399.96803225806502</v>
      </c>
      <c r="J57">
        <f t="shared" si="46"/>
        <v>240.46932484643145</v>
      </c>
      <c r="K57">
        <f t="shared" si="47"/>
        <v>23.01007830034332</v>
      </c>
      <c r="L57">
        <f t="shared" si="48"/>
        <v>38.272223477026557</v>
      </c>
      <c r="M57">
        <f t="shared" si="49"/>
        <v>8.332570836830816E-2</v>
      </c>
      <c r="N57">
        <f t="shared" si="50"/>
        <v>3.3594972580125417</v>
      </c>
      <c r="O57">
        <f t="shared" si="51"/>
        <v>8.219434947510558E-2</v>
      </c>
      <c r="P57">
        <f t="shared" si="52"/>
        <v>5.147183673126858E-2</v>
      </c>
      <c r="Q57">
        <f t="shared" si="53"/>
        <v>161.84808923956174</v>
      </c>
      <c r="R57">
        <f t="shared" si="54"/>
        <v>27.739093529984189</v>
      </c>
      <c r="S57">
        <f t="shared" si="55"/>
        <v>27.745887096774201</v>
      </c>
      <c r="T57">
        <f t="shared" si="56"/>
        <v>3.7389852322452315</v>
      </c>
      <c r="U57">
        <f t="shared" si="57"/>
        <v>40.090254864637913</v>
      </c>
      <c r="V57">
        <f t="shared" si="58"/>
        <v>1.4654130185497922</v>
      </c>
      <c r="W57">
        <f t="shared" si="59"/>
        <v>3.6552848653560872</v>
      </c>
      <c r="X57">
        <f t="shared" si="60"/>
        <v>2.2735722136954393</v>
      </c>
      <c r="Y57">
        <f t="shared" si="61"/>
        <v>-88.532943593629838</v>
      </c>
      <c r="Z57">
        <f t="shared" si="62"/>
        <v>-70.105216139178708</v>
      </c>
      <c r="AA57">
        <f t="shared" si="63"/>
        <v>-4.5284316870442582</v>
      </c>
      <c r="AB57">
        <f t="shared" si="64"/>
        <v>-1.3185021802910484</v>
      </c>
      <c r="AC57">
        <v>-3.9582148343691198E-2</v>
      </c>
      <c r="AD57">
        <v>4.4434429102437799E-2</v>
      </c>
      <c r="AE57">
        <v>3.34814804006843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50413.954295199685</v>
      </c>
      <c r="AK57" t="s">
        <v>251</v>
      </c>
      <c r="AL57">
        <v>2.3770384615384601</v>
      </c>
      <c r="AM57">
        <v>1.8188</v>
      </c>
      <c r="AN57">
        <f t="shared" si="68"/>
        <v>-0.55823846153846013</v>
      </c>
      <c r="AO57">
        <f t="shared" si="69"/>
        <v>-0.30692679873458334</v>
      </c>
      <c r="AP57">
        <v>-0.60039193663713297</v>
      </c>
      <c r="AQ57" t="s">
        <v>377</v>
      </c>
      <c r="AR57">
        <v>2.4259192307692299</v>
      </c>
      <c r="AS57">
        <v>2.3668800000000001</v>
      </c>
      <c r="AT57">
        <f t="shared" si="70"/>
        <v>-2.4943905381443088E-2</v>
      </c>
      <c r="AU57">
        <v>0.5</v>
      </c>
      <c r="AV57">
        <f t="shared" si="71"/>
        <v>841.20532033563563</v>
      </c>
      <c r="AW57">
        <f t="shared" si="72"/>
        <v>7.5668365014362902</v>
      </c>
      <c r="AX57">
        <f t="shared" si="73"/>
        <v>-10.491472958409309</v>
      </c>
      <c r="AY57">
        <f t="shared" si="74"/>
        <v>1</v>
      </c>
      <c r="AZ57">
        <f t="shared" si="75"/>
        <v>9.708959561519119E-3</v>
      </c>
      <c r="BA57">
        <f t="shared" si="76"/>
        <v>-0.23156222537686749</v>
      </c>
      <c r="BB57" t="s">
        <v>253</v>
      </c>
      <c r="BC57">
        <v>0</v>
      </c>
      <c r="BD57">
        <f t="shared" si="77"/>
        <v>2.3668800000000001</v>
      </c>
      <c r="BE57">
        <f t="shared" si="78"/>
        <v>-2.4943905381442991E-2</v>
      </c>
      <c r="BF57">
        <f t="shared" si="79"/>
        <v>-0.30134154387508255</v>
      </c>
      <c r="BG57">
        <f t="shared" si="80"/>
        <v>5.8118279569900277</v>
      </c>
      <c r="BH57">
        <f t="shared" si="81"/>
        <v>0.98180264844083998</v>
      </c>
      <c r="BI57">
        <f t="shared" si="82"/>
        <v>1000.00619354839</v>
      </c>
      <c r="BJ57">
        <f t="shared" si="83"/>
        <v>841.20532033563563</v>
      </c>
      <c r="BK57">
        <f t="shared" si="84"/>
        <v>0.84120011032204667</v>
      </c>
      <c r="BL57">
        <f t="shared" si="85"/>
        <v>0.19240022064409362</v>
      </c>
      <c r="BM57">
        <v>0.72959431972279298</v>
      </c>
      <c r="BN57">
        <v>0.5</v>
      </c>
      <c r="BO57" t="s">
        <v>254</v>
      </c>
      <c r="BP57">
        <v>1684934749.0999999</v>
      </c>
      <c r="BQ57">
        <v>399.96803225806502</v>
      </c>
      <c r="BR57">
        <v>401.18932258064501</v>
      </c>
      <c r="BS57">
        <v>15.314458064516099</v>
      </c>
      <c r="BT57">
        <v>15.026009677419401</v>
      </c>
      <c r="BU57">
        <v>500.00829032258099</v>
      </c>
      <c r="BV57">
        <v>95.488158064516099</v>
      </c>
      <c r="BW57">
        <v>0.20004796774193501</v>
      </c>
      <c r="BX57">
        <v>27.358816129032299</v>
      </c>
      <c r="BY57">
        <v>27.745887096774201</v>
      </c>
      <c r="BZ57">
        <v>999.9</v>
      </c>
      <c r="CA57">
        <v>9996.4516129032309</v>
      </c>
      <c r="CB57">
        <v>0</v>
      </c>
      <c r="CC57">
        <v>70.369299999999996</v>
      </c>
      <c r="CD57">
        <v>1000.00619354839</v>
      </c>
      <c r="CE57">
        <v>0.95999609677419395</v>
      </c>
      <c r="CF57">
        <v>4.0003790322580599E-2</v>
      </c>
      <c r="CG57">
        <v>0</v>
      </c>
      <c r="CH57">
        <v>2.43181612903226</v>
      </c>
      <c r="CI57">
        <v>0</v>
      </c>
      <c r="CJ57">
        <v>410.34677419354898</v>
      </c>
      <c r="CK57">
        <v>9334.3654838709699</v>
      </c>
      <c r="CL57">
        <v>37.758000000000003</v>
      </c>
      <c r="CM57">
        <v>40.811999999999998</v>
      </c>
      <c r="CN57">
        <v>38.923000000000002</v>
      </c>
      <c r="CO57">
        <v>39.566064516129003</v>
      </c>
      <c r="CP57">
        <v>37.878999999999998</v>
      </c>
      <c r="CQ57">
        <v>960.00096774193605</v>
      </c>
      <c r="CR57">
        <v>40.003870967741904</v>
      </c>
      <c r="CS57">
        <v>0</v>
      </c>
      <c r="CT57">
        <v>59.400000095367403</v>
      </c>
      <c r="CU57">
        <v>2.4259192307692299</v>
      </c>
      <c r="CV57">
        <v>0.44932992293346002</v>
      </c>
      <c r="CW57">
        <v>1.2458119697719201</v>
      </c>
      <c r="CX57">
        <v>410.38269230769203</v>
      </c>
      <c r="CY57">
        <v>15</v>
      </c>
      <c r="CZ57">
        <v>1684932166.3</v>
      </c>
      <c r="DA57" t="s">
        <v>255</v>
      </c>
      <c r="DB57">
        <v>4</v>
      </c>
      <c r="DC57">
        <v>-3.9009999999999998</v>
      </c>
      <c r="DD57">
        <v>0.35799999999999998</v>
      </c>
      <c r="DE57">
        <v>401</v>
      </c>
      <c r="DF57">
        <v>15</v>
      </c>
      <c r="DG57">
        <v>2.15</v>
      </c>
      <c r="DH57">
        <v>0.31</v>
      </c>
      <c r="DI57">
        <v>-1.20785433962264</v>
      </c>
      <c r="DJ57">
        <v>-0.265997581035396</v>
      </c>
      <c r="DK57">
        <v>9.5806930649160002E-2</v>
      </c>
      <c r="DL57">
        <v>1</v>
      </c>
      <c r="DM57">
        <v>2.3851204545454499</v>
      </c>
      <c r="DN57">
        <v>0.30082925540380401</v>
      </c>
      <c r="DO57">
        <v>0.183820562925748</v>
      </c>
      <c r="DP57">
        <v>1</v>
      </c>
      <c r="DQ57">
        <v>0.28255584905660402</v>
      </c>
      <c r="DR57">
        <v>5.7308746976285199E-2</v>
      </c>
      <c r="DS57">
        <v>7.6230429876992297E-3</v>
      </c>
      <c r="DT57">
        <v>1</v>
      </c>
      <c r="DU57">
        <v>3</v>
      </c>
      <c r="DV57">
        <v>3</v>
      </c>
      <c r="DW57" t="s">
        <v>256</v>
      </c>
      <c r="DX57">
        <v>100</v>
      </c>
      <c r="DY57">
        <v>100</v>
      </c>
      <c r="DZ57">
        <v>-3.9009999999999998</v>
      </c>
      <c r="EA57">
        <v>0.35799999999999998</v>
      </c>
      <c r="EB57">
        <v>2</v>
      </c>
      <c r="EC57">
        <v>514.63300000000004</v>
      </c>
      <c r="ED57">
        <v>418.95499999999998</v>
      </c>
      <c r="EE57">
        <v>26.7867</v>
      </c>
      <c r="EF57">
        <v>29.851600000000001</v>
      </c>
      <c r="EG57">
        <v>30</v>
      </c>
      <c r="EH57">
        <v>29.9924</v>
      </c>
      <c r="EI57">
        <v>30.020900000000001</v>
      </c>
      <c r="EJ57">
        <v>20.094200000000001</v>
      </c>
      <c r="EK57">
        <v>30.8233</v>
      </c>
      <c r="EL57">
        <v>0</v>
      </c>
      <c r="EM57">
        <v>26.863399999999999</v>
      </c>
      <c r="EN57">
        <v>401.17599999999999</v>
      </c>
      <c r="EO57">
        <v>14.951700000000001</v>
      </c>
      <c r="EP57">
        <v>100.56399999999999</v>
      </c>
      <c r="EQ57">
        <v>90.436300000000003</v>
      </c>
    </row>
    <row r="58" spans="1:147" x14ac:dyDescent="0.3">
      <c r="A58">
        <v>42</v>
      </c>
      <c r="B58">
        <v>1684934817.0999999</v>
      </c>
      <c r="C58">
        <v>2580.2999999523199</v>
      </c>
      <c r="D58" t="s">
        <v>378</v>
      </c>
      <c r="E58" t="s">
        <v>379</v>
      </c>
      <c r="F58">
        <v>1684934809.0999999</v>
      </c>
      <c r="G58">
        <f t="shared" si="43"/>
        <v>1.6409440643660178E-3</v>
      </c>
      <c r="H58">
        <f t="shared" si="44"/>
        <v>8.5239379900397907</v>
      </c>
      <c r="I58">
        <f t="shared" si="45"/>
        <v>399.95551612903199</v>
      </c>
      <c r="J58">
        <f t="shared" si="46"/>
        <v>181.01151565872777</v>
      </c>
      <c r="K58">
        <f t="shared" si="47"/>
        <v>17.319804988323757</v>
      </c>
      <c r="L58">
        <f t="shared" si="48"/>
        <v>38.2691207139517</v>
      </c>
      <c r="M58">
        <f t="shared" si="49"/>
        <v>6.6392150143073092E-2</v>
      </c>
      <c r="N58">
        <f t="shared" si="50"/>
        <v>3.3616532633997709</v>
      </c>
      <c r="O58">
        <f t="shared" si="51"/>
        <v>6.5672212467621643E-2</v>
      </c>
      <c r="P58">
        <f t="shared" si="52"/>
        <v>4.1109165685783627E-2</v>
      </c>
      <c r="Q58">
        <f t="shared" si="53"/>
        <v>161.84645873034702</v>
      </c>
      <c r="R58">
        <f t="shared" si="54"/>
        <v>28.109605467673958</v>
      </c>
      <c r="S58">
        <f t="shared" si="55"/>
        <v>28.0038612903226</v>
      </c>
      <c r="T58">
        <f t="shared" si="56"/>
        <v>3.7956939816954525</v>
      </c>
      <c r="U58">
        <f t="shared" si="57"/>
        <v>39.563670206328041</v>
      </c>
      <c r="V58">
        <f t="shared" si="58"/>
        <v>1.4706576010104087</v>
      </c>
      <c r="W58">
        <f t="shared" si="59"/>
        <v>3.7171920434600714</v>
      </c>
      <c r="X58">
        <f t="shared" si="60"/>
        <v>2.3250363806850438</v>
      </c>
      <c r="Y58">
        <f t="shared" si="61"/>
        <v>-72.365633238541392</v>
      </c>
      <c r="Z58">
        <f t="shared" si="62"/>
        <v>-64.885667731883913</v>
      </c>
      <c r="AA58">
        <f t="shared" si="63"/>
        <v>-4.1999909063369731</v>
      </c>
      <c r="AB58">
        <f t="shared" si="64"/>
        <v>20.39516685358474</v>
      </c>
      <c r="AC58">
        <v>-3.9614053469021998E-2</v>
      </c>
      <c r="AD58">
        <v>4.4470245400664098E-2</v>
      </c>
      <c r="AE58">
        <v>3.3502948974372702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50404.660281209464</v>
      </c>
      <c r="AK58" t="s">
        <v>251</v>
      </c>
      <c r="AL58">
        <v>2.3770384615384601</v>
      </c>
      <c r="AM58">
        <v>1.8188</v>
      </c>
      <c r="AN58">
        <f t="shared" si="68"/>
        <v>-0.55823846153846013</v>
      </c>
      <c r="AO58">
        <f t="shared" si="69"/>
        <v>-0.30692679873458334</v>
      </c>
      <c r="AP58">
        <v>-0.60039193663713297</v>
      </c>
      <c r="AQ58" t="s">
        <v>380</v>
      </c>
      <c r="AR58">
        <v>2.3403730769230799</v>
      </c>
      <c r="AS58">
        <v>1.7063999999999999</v>
      </c>
      <c r="AT58">
        <f t="shared" si="70"/>
        <v>-0.37152665079880443</v>
      </c>
      <c r="AU58">
        <v>0.5</v>
      </c>
      <c r="AV58">
        <f t="shared" si="71"/>
        <v>841.19444249008654</v>
      </c>
      <c r="AW58">
        <f t="shared" si="72"/>
        <v>8.5239379900397907</v>
      </c>
      <c r="AX58">
        <f t="shared" si="73"/>
        <v>-156.26307694445467</v>
      </c>
      <c r="AY58">
        <f t="shared" si="74"/>
        <v>1</v>
      </c>
      <c r="AZ58">
        <f t="shared" si="75"/>
        <v>1.0846873761632648E-2</v>
      </c>
      <c r="BA58">
        <f t="shared" si="76"/>
        <v>6.5869667135489959E-2</v>
      </c>
      <c r="BB58" t="s">
        <v>253</v>
      </c>
      <c r="BC58">
        <v>0</v>
      </c>
      <c r="BD58">
        <f t="shared" si="77"/>
        <v>1.7063999999999999</v>
      </c>
      <c r="BE58">
        <f t="shared" si="78"/>
        <v>-0.37152665079880454</v>
      </c>
      <c r="BF58">
        <f t="shared" si="79"/>
        <v>6.1798988343963086E-2</v>
      </c>
      <c r="BG58">
        <f t="shared" si="80"/>
        <v>0.94532764415081572</v>
      </c>
      <c r="BH58">
        <f t="shared" si="81"/>
        <v>-0.20134764575381411</v>
      </c>
      <c r="BI58">
        <f t="shared" si="82"/>
        <v>999.99293548387095</v>
      </c>
      <c r="BJ58">
        <f t="shared" si="83"/>
        <v>841.19444249008654</v>
      </c>
      <c r="BK58">
        <f t="shared" si="84"/>
        <v>0.84120038516377527</v>
      </c>
      <c r="BL58">
        <f t="shared" si="85"/>
        <v>0.19240077032755049</v>
      </c>
      <c r="BM58">
        <v>0.72959431972279298</v>
      </c>
      <c r="BN58">
        <v>0.5</v>
      </c>
      <c r="BO58" t="s">
        <v>254</v>
      </c>
      <c r="BP58">
        <v>1684934809.0999999</v>
      </c>
      <c r="BQ58">
        <v>399.95551612903199</v>
      </c>
      <c r="BR58">
        <v>401.295032258064</v>
      </c>
      <c r="BS58">
        <v>15.3700322580645</v>
      </c>
      <c r="BT58">
        <v>15.134277419354801</v>
      </c>
      <c r="BU58">
        <v>500.02032258064497</v>
      </c>
      <c r="BV58">
        <v>95.483474193548403</v>
      </c>
      <c r="BW58">
        <v>0.19996851612903199</v>
      </c>
      <c r="BX58">
        <v>27.645838709677399</v>
      </c>
      <c r="BY58">
        <v>28.0038612903226</v>
      </c>
      <c r="BZ58">
        <v>999.9</v>
      </c>
      <c r="CA58">
        <v>10005</v>
      </c>
      <c r="CB58">
        <v>0</v>
      </c>
      <c r="CC58">
        <v>70.369299999999996</v>
      </c>
      <c r="CD58">
        <v>999.99293548387095</v>
      </c>
      <c r="CE58">
        <v>0.95998993548387102</v>
      </c>
      <c r="CF58">
        <v>4.0009941935483899E-2</v>
      </c>
      <c r="CG58">
        <v>0</v>
      </c>
      <c r="CH58">
        <v>2.3315806451612899</v>
      </c>
      <c r="CI58">
        <v>0</v>
      </c>
      <c r="CJ58">
        <v>414.753548387097</v>
      </c>
      <c r="CK58">
        <v>9334.2332258064507</v>
      </c>
      <c r="CL58">
        <v>38.048000000000002</v>
      </c>
      <c r="CM58">
        <v>40.941064516129003</v>
      </c>
      <c r="CN58">
        <v>39.177</v>
      </c>
      <c r="CO58">
        <v>39.686999999999998</v>
      </c>
      <c r="CP58">
        <v>38.125</v>
      </c>
      <c r="CQ58">
        <v>959.98096774193596</v>
      </c>
      <c r="CR58">
        <v>40.0125806451613</v>
      </c>
      <c r="CS58">
        <v>0</v>
      </c>
      <c r="CT58">
        <v>59.400000095367403</v>
      </c>
      <c r="CU58">
        <v>2.3403730769230799</v>
      </c>
      <c r="CV58">
        <v>-0.175449561032578</v>
      </c>
      <c r="CW58">
        <v>5.3808547052766702</v>
      </c>
      <c r="CX58">
        <v>414.81053846153799</v>
      </c>
      <c r="CY58">
        <v>15</v>
      </c>
      <c r="CZ58">
        <v>1684932166.3</v>
      </c>
      <c r="DA58" t="s">
        <v>255</v>
      </c>
      <c r="DB58">
        <v>4</v>
      </c>
      <c r="DC58">
        <v>-3.9009999999999998</v>
      </c>
      <c r="DD58">
        <v>0.35799999999999998</v>
      </c>
      <c r="DE58">
        <v>401</v>
      </c>
      <c r="DF58">
        <v>15</v>
      </c>
      <c r="DG58">
        <v>2.15</v>
      </c>
      <c r="DH58">
        <v>0.31</v>
      </c>
      <c r="DI58">
        <v>-1.3211309433962299</v>
      </c>
      <c r="DJ58">
        <v>-0.335689888727562</v>
      </c>
      <c r="DK58">
        <v>0.10866081511115</v>
      </c>
      <c r="DL58">
        <v>1</v>
      </c>
      <c r="DM58">
        <v>2.3559068181818201</v>
      </c>
      <c r="DN58">
        <v>9.4399531343154902E-3</v>
      </c>
      <c r="DO58">
        <v>0.19480799801311</v>
      </c>
      <c r="DP58">
        <v>1</v>
      </c>
      <c r="DQ58">
        <v>0.26845984905660403</v>
      </c>
      <c r="DR58">
        <v>-0.319142593130118</v>
      </c>
      <c r="DS58">
        <v>4.4717226472282899E-2</v>
      </c>
      <c r="DT58">
        <v>0</v>
      </c>
      <c r="DU58">
        <v>2</v>
      </c>
      <c r="DV58">
        <v>3</v>
      </c>
      <c r="DW58" t="s">
        <v>314</v>
      </c>
      <c r="DX58">
        <v>100</v>
      </c>
      <c r="DY58">
        <v>100</v>
      </c>
      <c r="DZ58">
        <v>-3.9009999999999998</v>
      </c>
      <c r="EA58">
        <v>0.35799999999999998</v>
      </c>
      <c r="EB58">
        <v>2</v>
      </c>
      <c r="EC58">
        <v>514.40099999999995</v>
      </c>
      <c r="ED58">
        <v>419.47</v>
      </c>
      <c r="EE58">
        <v>27.028500000000001</v>
      </c>
      <c r="EF58">
        <v>29.8413</v>
      </c>
      <c r="EG58">
        <v>30.000499999999999</v>
      </c>
      <c r="EH58">
        <v>29.995000000000001</v>
      </c>
      <c r="EI58">
        <v>30.023399999999999</v>
      </c>
      <c r="EJ58">
        <v>20.107600000000001</v>
      </c>
      <c r="EK58">
        <v>28.996300000000002</v>
      </c>
      <c r="EL58">
        <v>0</v>
      </c>
      <c r="EM58">
        <v>27.000499999999999</v>
      </c>
      <c r="EN58">
        <v>401.39800000000002</v>
      </c>
      <c r="EO58">
        <v>15.223800000000001</v>
      </c>
      <c r="EP58">
        <v>100.563</v>
      </c>
      <c r="EQ58">
        <v>90.438999999999993</v>
      </c>
    </row>
    <row r="59" spans="1:147" x14ac:dyDescent="0.3">
      <c r="A59">
        <v>43</v>
      </c>
      <c r="B59">
        <v>1684934877.0999999</v>
      </c>
      <c r="C59">
        <v>2640.2999999523199</v>
      </c>
      <c r="D59" t="s">
        <v>381</v>
      </c>
      <c r="E59" t="s">
        <v>382</v>
      </c>
      <c r="F59">
        <v>1684934869.0999999</v>
      </c>
      <c r="G59">
        <f t="shared" si="43"/>
        <v>2.021236738914555E-3</v>
      </c>
      <c r="H59">
        <f t="shared" si="44"/>
        <v>8.8795567619561648</v>
      </c>
      <c r="I59">
        <f t="shared" si="45"/>
        <v>399.99358064516099</v>
      </c>
      <c r="J59">
        <f t="shared" si="46"/>
        <v>213.16031858214004</v>
      </c>
      <c r="K59">
        <f t="shared" si="47"/>
        <v>20.395775236933073</v>
      </c>
      <c r="L59">
        <f t="shared" si="48"/>
        <v>38.272504100762369</v>
      </c>
      <c r="M59">
        <f t="shared" si="49"/>
        <v>8.2297132932126857E-2</v>
      </c>
      <c r="N59">
        <f t="shared" si="50"/>
        <v>3.3568420750221089</v>
      </c>
      <c r="O59">
        <f t="shared" si="51"/>
        <v>8.1192472762765519E-2</v>
      </c>
      <c r="P59">
        <f t="shared" si="52"/>
        <v>5.0843309434994696E-2</v>
      </c>
      <c r="Q59">
        <f t="shared" si="53"/>
        <v>161.84756173783916</v>
      </c>
      <c r="R59">
        <f t="shared" si="54"/>
        <v>28.102033976015022</v>
      </c>
      <c r="S59">
        <f t="shared" si="55"/>
        <v>28.0698258064516</v>
      </c>
      <c r="T59">
        <f t="shared" si="56"/>
        <v>3.810314428948689</v>
      </c>
      <c r="U59">
        <f t="shared" si="57"/>
        <v>40.016997877903343</v>
      </c>
      <c r="V59">
        <f t="shared" si="58"/>
        <v>1.494378534717864</v>
      </c>
      <c r="W59">
        <f t="shared" si="59"/>
        <v>3.7343594321527864</v>
      </c>
      <c r="X59">
        <f t="shared" si="60"/>
        <v>2.315935894230825</v>
      </c>
      <c r="Y59">
        <f t="shared" si="61"/>
        <v>-89.136540186131882</v>
      </c>
      <c r="Z59">
        <f t="shared" si="62"/>
        <v>-62.459989412480141</v>
      </c>
      <c r="AA59">
        <f t="shared" si="63"/>
        <v>-4.0516977904935016</v>
      </c>
      <c r="AB59">
        <f t="shared" si="64"/>
        <v>6.199334348733629</v>
      </c>
      <c r="AC59">
        <v>-3.9542867730999701E-2</v>
      </c>
      <c r="AD59">
        <v>4.4390333173520903E-2</v>
      </c>
      <c r="AE59">
        <v>3.3455041198379298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50304.564650237873</v>
      </c>
      <c r="AK59" t="s">
        <v>251</v>
      </c>
      <c r="AL59">
        <v>2.3770384615384601</v>
      </c>
      <c r="AM59">
        <v>1.8188</v>
      </c>
      <c r="AN59">
        <f t="shared" si="68"/>
        <v>-0.55823846153846013</v>
      </c>
      <c r="AO59">
        <f t="shared" si="69"/>
        <v>-0.30692679873458334</v>
      </c>
      <c r="AP59">
        <v>-0.60039193663713297</v>
      </c>
      <c r="AQ59" t="s">
        <v>383</v>
      </c>
      <c r="AR59">
        <v>2.3934000000000002</v>
      </c>
      <c r="AS59">
        <v>1.6923999999999999</v>
      </c>
      <c r="AT59">
        <f t="shared" si="70"/>
        <v>-0.4142046797447414</v>
      </c>
      <c r="AU59">
        <v>0.5</v>
      </c>
      <c r="AV59">
        <f t="shared" si="71"/>
        <v>841.20204383225121</v>
      </c>
      <c r="AW59">
        <f t="shared" si="72"/>
        <v>8.8795567619561648</v>
      </c>
      <c r="AX59">
        <f t="shared" si="73"/>
        <v>-174.21491158307975</v>
      </c>
      <c r="AY59">
        <f t="shared" si="74"/>
        <v>1</v>
      </c>
      <c r="AZ59">
        <f t="shared" si="75"/>
        <v>1.1269526468820309E-2</v>
      </c>
      <c r="BA59">
        <f t="shared" si="76"/>
        <v>7.4686835263531121E-2</v>
      </c>
      <c r="BB59" t="s">
        <v>253</v>
      </c>
      <c r="BC59">
        <v>0</v>
      </c>
      <c r="BD59">
        <f t="shared" si="77"/>
        <v>1.6923999999999999</v>
      </c>
      <c r="BE59">
        <f t="shared" si="78"/>
        <v>-0.4142046797447414</v>
      </c>
      <c r="BF59">
        <f t="shared" si="79"/>
        <v>6.9496371233780552E-2</v>
      </c>
      <c r="BG59">
        <f t="shared" si="80"/>
        <v>1.0238980708515468</v>
      </c>
      <c r="BH59">
        <f t="shared" si="81"/>
        <v>-0.22642653401496535</v>
      </c>
      <c r="BI59">
        <f t="shared" si="82"/>
        <v>1000.00222580645</v>
      </c>
      <c r="BJ59">
        <f t="shared" si="83"/>
        <v>841.20204383225121</v>
      </c>
      <c r="BK59">
        <f t="shared" si="84"/>
        <v>0.84120017148348369</v>
      </c>
      <c r="BL59">
        <f t="shared" si="85"/>
        <v>0.19240034296696751</v>
      </c>
      <c r="BM59">
        <v>0.72959431972279298</v>
      </c>
      <c r="BN59">
        <v>0.5</v>
      </c>
      <c r="BO59" t="s">
        <v>254</v>
      </c>
      <c r="BP59">
        <v>1684934869.0999999</v>
      </c>
      <c r="BQ59">
        <v>399.99358064516099</v>
      </c>
      <c r="BR59">
        <v>401.40725806451599</v>
      </c>
      <c r="BS59">
        <v>15.618048387096801</v>
      </c>
      <c r="BT59">
        <v>15.3277161290323</v>
      </c>
      <c r="BU59">
        <v>499.99651612903199</v>
      </c>
      <c r="BV59">
        <v>95.482751612903201</v>
      </c>
      <c r="BW59">
        <v>0.20004419354838701</v>
      </c>
      <c r="BX59">
        <v>27.724693548387101</v>
      </c>
      <c r="BY59">
        <v>28.0698258064516</v>
      </c>
      <c r="BZ59">
        <v>999.9</v>
      </c>
      <c r="CA59">
        <v>9987.0967741935492</v>
      </c>
      <c r="CB59">
        <v>0</v>
      </c>
      <c r="CC59">
        <v>70.369299999999996</v>
      </c>
      <c r="CD59">
        <v>1000.00222580645</v>
      </c>
      <c r="CE59">
        <v>0.95999174193548398</v>
      </c>
      <c r="CF59">
        <v>4.0008061290322597E-2</v>
      </c>
      <c r="CG59">
        <v>0</v>
      </c>
      <c r="CH59">
        <v>2.3735838709677402</v>
      </c>
      <c r="CI59">
        <v>0</v>
      </c>
      <c r="CJ59">
        <v>423.26451612903202</v>
      </c>
      <c r="CK59">
        <v>9334.3158064516101</v>
      </c>
      <c r="CL59">
        <v>38.31</v>
      </c>
      <c r="CM59">
        <v>41.0741935483871</v>
      </c>
      <c r="CN59">
        <v>39.399000000000001</v>
      </c>
      <c r="CO59">
        <v>39.811999999999998</v>
      </c>
      <c r="CP59">
        <v>38.356709677419303</v>
      </c>
      <c r="CQ59">
        <v>959.996451612903</v>
      </c>
      <c r="CR59">
        <v>40.005806451612898</v>
      </c>
      <c r="CS59">
        <v>0</v>
      </c>
      <c r="CT59">
        <v>59.199999809265101</v>
      </c>
      <c r="CU59">
        <v>2.3934000000000002</v>
      </c>
      <c r="CV59">
        <v>0.67440682495637305</v>
      </c>
      <c r="CW59">
        <v>9.8721709386091394</v>
      </c>
      <c r="CX59">
        <v>423.37442307692299</v>
      </c>
      <c r="CY59">
        <v>15</v>
      </c>
      <c r="CZ59">
        <v>1684932166.3</v>
      </c>
      <c r="DA59" t="s">
        <v>255</v>
      </c>
      <c r="DB59">
        <v>4</v>
      </c>
      <c r="DC59">
        <v>-3.9009999999999998</v>
      </c>
      <c r="DD59">
        <v>0.35799999999999998</v>
      </c>
      <c r="DE59">
        <v>401</v>
      </c>
      <c r="DF59">
        <v>15</v>
      </c>
      <c r="DG59">
        <v>2.15</v>
      </c>
      <c r="DH59">
        <v>0.31</v>
      </c>
      <c r="DI59">
        <v>-1.4184741509434</v>
      </c>
      <c r="DJ59">
        <v>6.4069666182906895E-2</v>
      </c>
      <c r="DK59">
        <v>0.108537606967198</v>
      </c>
      <c r="DL59">
        <v>1</v>
      </c>
      <c r="DM59">
        <v>2.3801045454545502</v>
      </c>
      <c r="DN59">
        <v>-3.3226254023442897E-2</v>
      </c>
      <c r="DO59">
        <v>0.169963328871722</v>
      </c>
      <c r="DP59">
        <v>1</v>
      </c>
      <c r="DQ59">
        <v>0.28588839622641499</v>
      </c>
      <c r="DR59">
        <v>4.5373759071126799E-2</v>
      </c>
      <c r="DS59">
        <v>6.4573965761069597E-3</v>
      </c>
      <c r="DT59">
        <v>1</v>
      </c>
      <c r="DU59">
        <v>3</v>
      </c>
      <c r="DV59">
        <v>3</v>
      </c>
      <c r="DW59" t="s">
        <v>256</v>
      </c>
      <c r="DX59">
        <v>100</v>
      </c>
      <c r="DY59">
        <v>100</v>
      </c>
      <c r="DZ59">
        <v>-3.9009999999999998</v>
      </c>
      <c r="EA59">
        <v>0.35799999999999998</v>
      </c>
      <c r="EB59">
        <v>2</v>
      </c>
      <c r="EC59">
        <v>514.63300000000004</v>
      </c>
      <c r="ED59">
        <v>419.71800000000002</v>
      </c>
      <c r="EE59">
        <v>26.232099999999999</v>
      </c>
      <c r="EF59">
        <v>29.828399999999998</v>
      </c>
      <c r="EG59">
        <v>30.000299999999999</v>
      </c>
      <c r="EH59">
        <v>29.9924</v>
      </c>
      <c r="EI59">
        <v>30.023399999999999</v>
      </c>
      <c r="EJ59">
        <v>20.107199999999999</v>
      </c>
      <c r="EK59">
        <v>28.428999999999998</v>
      </c>
      <c r="EL59">
        <v>0</v>
      </c>
      <c r="EM59">
        <v>26.211400000000001</v>
      </c>
      <c r="EN59">
        <v>401.26</v>
      </c>
      <c r="EO59">
        <v>15.3642</v>
      </c>
      <c r="EP59">
        <v>100.562</v>
      </c>
      <c r="EQ59">
        <v>90.441699999999997</v>
      </c>
    </row>
    <row r="60" spans="1:147" x14ac:dyDescent="0.3">
      <c r="A60">
        <v>44</v>
      </c>
      <c r="B60">
        <v>1684934937.0999999</v>
      </c>
      <c r="C60">
        <v>2700.2999999523199</v>
      </c>
      <c r="D60" t="s">
        <v>384</v>
      </c>
      <c r="E60" t="s">
        <v>385</v>
      </c>
      <c r="F60">
        <v>1684934929.10323</v>
      </c>
      <c r="G60">
        <f t="shared" si="43"/>
        <v>2.2339060991322271E-3</v>
      </c>
      <c r="H60">
        <f t="shared" si="44"/>
        <v>9.7292063055423856</v>
      </c>
      <c r="I60">
        <f t="shared" si="45"/>
        <v>399.95948387096797</v>
      </c>
      <c r="J60">
        <f t="shared" si="46"/>
        <v>216.06188875840868</v>
      </c>
      <c r="K60">
        <f t="shared" si="47"/>
        <v>20.673682121935482</v>
      </c>
      <c r="L60">
        <f t="shared" si="48"/>
        <v>38.26975353551321</v>
      </c>
      <c r="M60">
        <f t="shared" si="49"/>
        <v>9.1813392111490255E-2</v>
      </c>
      <c r="N60">
        <f t="shared" si="50"/>
        <v>3.3570080853616422</v>
      </c>
      <c r="O60">
        <f t="shared" si="51"/>
        <v>9.0440855542105902E-2</v>
      </c>
      <c r="P60">
        <f t="shared" si="52"/>
        <v>5.6647142394235822E-2</v>
      </c>
      <c r="Q60">
        <f t="shared" si="53"/>
        <v>161.84650748320971</v>
      </c>
      <c r="R60">
        <f t="shared" si="54"/>
        <v>28.001693764318279</v>
      </c>
      <c r="S60">
        <f t="shared" si="55"/>
        <v>27.997732258064499</v>
      </c>
      <c r="T60">
        <f t="shared" si="56"/>
        <v>3.7943380247113256</v>
      </c>
      <c r="U60">
        <f t="shared" si="57"/>
        <v>40.188571930077373</v>
      </c>
      <c r="V60">
        <f t="shared" si="58"/>
        <v>1.4962628204931667</v>
      </c>
      <c r="W60">
        <f t="shared" si="59"/>
        <v>3.7231052227893535</v>
      </c>
      <c r="X60">
        <f t="shared" si="60"/>
        <v>2.2980752042181587</v>
      </c>
      <c r="Y60">
        <f t="shared" si="61"/>
        <v>-98.515258971731214</v>
      </c>
      <c r="Z60">
        <f t="shared" si="62"/>
        <v>-58.764602744683749</v>
      </c>
      <c r="AA60">
        <f t="shared" si="63"/>
        <v>-3.8094431773508939</v>
      </c>
      <c r="AB60">
        <f t="shared" si="64"/>
        <v>0.75720258944385677</v>
      </c>
      <c r="AC60">
        <v>-3.9545323306798802E-2</v>
      </c>
      <c r="AD60">
        <v>4.4393089772475601E-2</v>
      </c>
      <c r="AE60">
        <v>3.3456694261008502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50316.232892640772</v>
      </c>
      <c r="AK60" t="s">
        <v>251</v>
      </c>
      <c r="AL60">
        <v>2.3770384615384601</v>
      </c>
      <c r="AM60">
        <v>1.8188</v>
      </c>
      <c r="AN60">
        <f t="shared" si="68"/>
        <v>-0.55823846153846013</v>
      </c>
      <c r="AO60">
        <f t="shared" si="69"/>
        <v>-0.30692679873458334</v>
      </c>
      <c r="AP60">
        <v>-0.60039193663713297</v>
      </c>
      <c r="AQ60" t="s">
        <v>386</v>
      </c>
      <c r="AR60">
        <v>2.3166538461538502</v>
      </c>
      <c r="AS60">
        <v>1.6211199999999999</v>
      </c>
      <c r="AT60">
        <f t="shared" si="70"/>
        <v>-0.42904525646087288</v>
      </c>
      <c r="AU60">
        <v>0.5</v>
      </c>
      <c r="AV60">
        <f t="shared" si="71"/>
        <v>841.19536947124595</v>
      </c>
      <c r="AW60">
        <f t="shared" si="72"/>
        <v>9.7292063055423856</v>
      </c>
      <c r="AX60">
        <f t="shared" si="73"/>
        <v>-180.45544151424471</v>
      </c>
      <c r="AY60">
        <f t="shared" si="74"/>
        <v>1</v>
      </c>
      <c r="AZ60">
        <f t="shared" si="75"/>
        <v>1.2279666076469775E-2</v>
      </c>
      <c r="BA60">
        <f t="shared" si="76"/>
        <v>0.1219403868930123</v>
      </c>
      <c r="BB60" t="s">
        <v>253</v>
      </c>
      <c r="BC60">
        <v>0</v>
      </c>
      <c r="BD60">
        <f t="shared" si="77"/>
        <v>1.6211199999999999</v>
      </c>
      <c r="BE60">
        <f t="shared" si="78"/>
        <v>-0.42904525646087294</v>
      </c>
      <c r="BF60">
        <f t="shared" si="79"/>
        <v>0.10868704640422261</v>
      </c>
      <c r="BG60">
        <f t="shared" si="80"/>
        <v>0.92011755439639087</v>
      </c>
      <c r="BH60">
        <f t="shared" si="81"/>
        <v>-0.35411390224745526</v>
      </c>
      <c r="BI60">
        <f t="shared" si="82"/>
        <v>999.994129032258</v>
      </c>
      <c r="BJ60">
        <f t="shared" si="83"/>
        <v>841.19536947124595</v>
      </c>
      <c r="BK60">
        <f t="shared" si="84"/>
        <v>0.84120030813111957</v>
      </c>
      <c r="BL60">
        <f t="shared" si="85"/>
        <v>0.1924006162622392</v>
      </c>
      <c r="BM60">
        <v>0.72959431972279298</v>
      </c>
      <c r="BN60">
        <v>0.5</v>
      </c>
      <c r="BO60" t="s">
        <v>254</v>
      </c>
      <c r="BP60">
        <v>1684934929.10323</v>
      </c>
      <c r="BQ60">
        <v>399.95948387096797</v>
      </c>
      <c r="BR60">
        <v>401.50945161290298</v>
      </c>
      <c r="BS60">
        <v>15.6375322580645</v>
      </c>
      <c r="BT60">
        <v>15.3166774193548</v>
      </c>
      <c r="BU60">
        <v>500.02625806451601</v>
      </c>
      <c r="BV60">
        <v>95.484054838709696</v>
      </c>
      <c r="BW60">
        <v>0.20002087096774199</v>
      </c>
      <c r="BX60">
        <v>27.673035483871001</v>
      </c>
      <c r="BY60">
        <v>27.997732258064499</v>
      </c>
      <c r="BZ60">
        <v>999.9</v>
      </c>
      <c r="CA60">
        <v>9987.5806451612898</v>
      </c>
      <c r="CB60">
        <v>0</v>
      </c>
      <c r="CC60">
        <v>70.348590322580606</v>
      </c>
      <c r="CD60">
        <v>999.994129032258</v>
      </c>
      <c r="CE60">
        <v>0.95998899999999998</v>
      </c>
      <c r="CF60">
        <v>4.0010799999999999E-2</v>
      </c>
      <c r="CG60">
        <v>0</v>
      </c>
      <c r="CH60">
        <v>2.3274709677419398</v>
      </c>
      <c r="CI60">
        <v>0</v>
      </c>
      <c r="CJ60">
        <v>434.13661290322602</v>
      </c>
      <c r="CK60">
        <v>9334.2358064516102</v>
      </c>
      <c r="CL60">
        <v>38.503999999999998</v>
      </c>
      <c r="CM60">
        <v>41.241870967741903</v>
      </c>
      <c r="CN60">
        <v>39.625</v>
      </c>
      <c r="CO60">
        <v>39.933</v>
      </c>
      <c r="CP60">
        <v>38.549999999999997</v>
      </c>
      <c r="CQ60">
        <v>959.98322580645197</v>
      </c>
      <c r="CR60">
        <v>40.01</v>
      </c>
      <c r="CS60">
        <v>0</v>
      </c>
      <c r="CT60">
        <v>59</v>
      </c>
      <c r="CU60">
        <v>2.3166538461538502</v>
      </c>
      <c r="CV60">
        <v>-0.62223590072065504</v>
      </c>
      <c r="CW60">
        <v>12.6751794997039</v>
      </c>
      <c r="CX60">
        <v>434.15442307692302</v>
      </c>
      <c r="CY60">
        <v>15</v>
      </c>
      <c r="CZ60">
        <v>1684932166.3</v>
      </c>
      <c r="DA60" t="s">
        <v>255</v>
      </c>
      <c r="DB60">
        <v>4</v>
      </c>
      <c r="DC60">
        <v>-3.9009999999999998</v>
      </c>
      <c r="DD60">
        <v>0.35799999999999998</v>
      </c>
      <c r="DE60">
        <v>401</v>
      </c>
      <c r="DF60">
        <v>15</v>
      </c>
      <c r="DG60">
        <v>2.15</v>
      </c>
      <c r="DH60">
        <v>0.31</v>
      </c>
      <c r="DI60">
        <v>-1.5131013207547199</v>
      </c>
      <c r="DJ60">
        <v>-0.26732444667259497</v>
      </c>
      <c r="DK60">
        <v>9.4201489934091706E-2</v>
      </c>
      <c r="DL60">
        <v>1</v>
      </c>
      <c r="DM60">
        <v>2.3652659090909101</v>
      </c>
      <c r="DN60">
        <v>-0.49733809332794299</v>
      </c>
      <c r="DO60">
        <v>0.18663474408975</v>
      </c>
      <c r="DP60">
        <v>1</v>
      </c>
      <c r="DQ60">
        <v>0.31653056603773599</v>
      </c>
      <c r="DR60">
        <v>4.0914177533504903E-2</v>
      </c>
      <c r="DS60">
        <v>5.8579452882692598E-3</v>
      </c>
      <c r="DT60">
        <v>1</v>
      </c>
      <c r="DU60">
        <v>3</v>
      </c>
      <c r="DV60">
        <v>3</v>
      </c>
      <c r="DW60" t="s">
        <v>256</v>
      </c>
      <c r="DX60">
        <v>100</v>
      </c>
      <c r="DY60">
        <v>100</v>
      </c>
      <c r="DZ60">
        <v>-3.9009999999999998</v>
      </c>
      <c r="EA60">
        <v>0.35799999999999998</v>
      </c>
      <c r="EB60">
        <v>2</v>
      </c>
      <c r="EC60">
        <v>514.46500000000003</v>
      </c>
      <c r="ED60">
        <v>420.072</v>
      </c>
      <c r="EE60">
        <v>26.077100000000002</v>
      </c>
      <c r="EF60">
        <v>29.818100000000001</v>
      </c>
      <c r="EG60">
        <v>30</v>
      </c>
      <c r="EH60">
        <v>29.987300000000001</v>
      </c>
      <c r="EI60">
        <v>30.020900000000001</v>
      </c>
      <c r="EJ60">
        <v>20.114699999999999</v>
      </c>
      <c r="EK60">
        <v>28.428999999999998</v>
      </c>
      <c r="EL60">
        <v>0</v>
      </c>
      <c r="EM60">
        <v>26.062899999999999</v>
      </c>
      <c r="EN60">
        <v>401.48099999999999</v>
      </c>
      <c r="EO60">
        <v>15.2887</v>
      </c>
      <c r="EP60">
        <v>100.56399999999999</v>
      </c>
      <c r="EQ60">
        <v>90.444900000000004</v>
      </c>
    </row>
    <row r="61" spans="1:147" x14ac:dyDescent="0.3">
      <c r="A61">
        <v>45</v>
      </c>
      <c r="B61">
        <v>1684934997.0999999</v>
      </c>
      <c r="C61">
        <v>2760.2999999523199</v>
      </c>
      <c r="D61" t="s">
        <v>387</v>
      </c>
      <c r="E61" t="s">
        <v>388</v>
      </c>
      <c r="F61">
        <v>1684934989.10323</v>
      </c>
      <c r="G61">
        <f t="shared" si="43"/>
        <v>2.5305133884667881E-3</v>
      </c>
      <c r="H61">
        <f t="shared" si="44"/>
        <v>9.5285187879998077</v>
      </c>
      <c r="I61">
        <f t="shared" si="45"/>
        <v>399.98745161290299</v>
      </c>
      <c r="J61">
        <f t="shared" si="46"/>
        <v>239.01016750208422</v>
      </c>
      <c r="K61">
        <f t="shared" si="47"/>
        <v>22.868213978833989</v>
      </c>
      <c r="L61">
        <f t="shared" si="48"/>
        <v>38.270332713994719</v>
      </c>
      <c r="M61">
        <f t="shared" si="49"/>
        <v>0.10425642370091033</v>
      </c>
      <c r="N61">
        <f t="shared" si="50"/>
        <v>3.3619981137928709</v>
      </c>
      <c r="O61">
        <f t="shared" si="51"/>
        <v>0.10249308158611299</v>
      </c>
      <c r="P61">
        <f t="shared" si="52"/>
        <v>6.4214121018889347E-2</v>
      </c>
      <c r="Q61">
        <f t="shared" si="53"/>
        <v>161.84708205958972</v>
      </c>
      <c r="R61">
        <f t="shared" si="54"/>
        <v>27.912816926839557</v>
      </c>
      <c r="S61">
        <f t="shared" si="55"/>
        <v>27.9673032258064</v>
      </c>
      <c r="T61">
        <f t="shared" si="56"/>
        <v>3.7876123106990214</v>
      </c>
      <c r="U61">
        <f t="shared" si="57"/>
        <v>40.082029059416371</v>
      </c>
      <c r="V61">
        <f t="shared" si="58"/>
        <v>1.4904972111550769</v>
      </c>
      <c r="W61">
        <f t="shared" si="59"/>
        <v>3.7186171611861503</v>
      </c>
      <c r="X61">
        <f t="shared" si="60"/>
        <v>2.2971150995439444</v>
      </c>
      <c r="Y61">
        <f t="shared" si="61"/>
        <v>-111.59564043138536</v>
      </c>
      <c r="Z61">
        <f t="shared" si="62"/>
        <v>-57.077437491667389</v>
      </c>
      <c r="AA61">
        <f t="shared" si="63"/>
        <v>-3.6936393452826337</v>
      </c>
      <c r="AB61">
        <f t="shared" si="64"/>
        <v>-10.519635208745662</v>
      </c>
      <c r="AC61">
        <v>-3.9619157429290099E-2</v>
      </c>
      <c r="AD61">
        <v>4.4475975043196399E-2</v>
      </c>
      <c r="AE61">
        <v>3.3506382843939502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50409.688314900683</v>
      </c>
      <c r="AK61" t="s">
        <v>251</v>
      </c>
      <c r="AL61">
        <v>2.3770384615384601</v>
      </c>
      <c r="AM61">
        <v>1.8188</v>
      </c>
      <c r="AN61">
        <f t="shared" si="68"/>
        <v>-0.55823846153846013</v>
      </c>
      <c r="AO61">
        <f t="shared" si="69"/>
        <v>-0.30692679873458334</v>
      </c>
      <c r="AP61">
        <v>-0.60039193663713297</v>
      </c>
      <c r="AQ61" t="s">
        <v>389</v>
      </c>
      <c r="AR61">
        <v>2.32299230769231</v>
      </c>
      <c r="AS61">
        <v>1.6248</v>
      </c>
      <c r="AT61">
        <f t="shared" si="70"/>
        <v>-0.42970969208044685</v>
      </c>
      <c r="AU61">
        <v>0.5</v>
      </c>
      <c r="AV61">
        <f t="shared" si="71"/>
        <v>841.19840322580649</v>
      </c>
      <c r="AW61">
        <f t="shared" si="72"/>
        <v>9.5285187879998077</v>
      </c>
      <c r="AX61">
        <f t="shared" si="73"/>
        <v>-180.73555341436244</v>
      </c>
      <c r="AY61">
        <f t="shared" si="74"/>
        <v>1</v>
      </c>
      <c r="AZ61">
        <f t="shared" si="75"/>
        <v>1.2041048444451211E-2</v>
      </c>
      <c r="BA61">
        <f t="shared" si="76"/>
        <v>0.1193993106843919</v>
      </c>
      <c r="BB61" t="s">
        <v>253</v>
      </c>
      <c r="BC61">
        <v>0</v>
      </c>
      <c r="BD61">
        <f t="shared" si="77"/>
        <v>1.6248</v>
      </c>
      <c r="BE61">
        <f t="shared" si="78"/>
        <v>-0.42970969208044679</v>
      </c>
      <c r="BF61">
        <f t="shared" si="79"/>
        <v>0.10666373433032766</v>
      </c>
      <c r="BG61">
        <f t="shared" si="80"/>
        <v>0.92815289750591035</v>
      </c>
      <c r="BH61">
        <f t="shared" si="81"/>
        <v>-0.34752173733309527</v>
      </c>
      <c r="BI61">
        <f t="shared" si="82"/>
        <v>999.99774193548399</v>
      </c>
      <c r="BJ61">
        <f t="shared" si="83"/>
        <v>841.19840322580649</v>
      </c>
      <c r="BK61">
        <f t="shared" si="84"/>
        <v>0.84120030271036095</v>
      </c>
      <c r="BL61">
        <f t="shared" si="85"/>
        <v>0.19240060542072193</v>
      </c>
      <c r="BM61">
        <v>0.72959431972279298</v>
      </c>
      <c r="BN61">
        <v>0.5</v>
      </c>
      <c r="BO61" t="s">
        <v>254</v>
      </c>
      <c r="BP61">
        <v>1684934989.10323</v>
      </c>
      <c r="BQ61">
        <v>399.98745161290299</v>
      </c>
      <c r="BR61">
        <v>401.52554838709699</v>
      </c>
      <c r="BS61">
        <v>15.578129032258101</v>
      </c>
      <c r="BT61">
        <v>15.214629032258101</v>
      </c>
      <c r="BU61">
        <v>499.996451612903</v>
      </c>
      <c r="BV61">
        <v>95.478845161290295</v>
      </c>
      <c r="BW61">
        <v>0.19998816129032301</v>
      </c>
      <c r="BX61">
        <v>27.652396774193601</v>
      </c>
      <c r="BY61">
        <v>27.9673032258064</v>
      </c>
      <c r="BZ61">
        <v>999.9</v>
      </c>
      <c r="CA61">
        <v>10006.774193548399</v>
      </c>
      <c r="CB61">
        <v>0</v>
      </c>
      <c r="CC61">
        <v>70.337545161290294</v>
      </c>
      <c r="CD61">
        <v>999.99774193548399</v>
      </c>
      <c r="CE61">
        <v>0.95999061290322596</v>
      </c>
      <c r="CF61">
        <v>4.0009154838709697E-2</v>
      </c>
      <c r="CG61">
        <v>0</v>
      </c>
      <c r="CH61">
        <v>2.3570258064516101</v>
      </c>
      <c r="CI61">
        <v>0</v>
      </c>
      <c r="CJ61">
        <v>445.01332258064502</v>
      </c>
      <c r="CK61">
        <v>9334.2709677419407</v>
      </c>
      <c r="CL61">
        <v>38.721548387096803</v>
      </c>
      <c r="CM61">
        <v>41.375</v>
      </c>
      <c r="CN61">
        <v>39.811999999999998</v>
      </c>
      <c r="CO61">
        <v>40.061999999999998</v>
      </c>
      <c r="CP61">
        <v>38.701225806451603</v>
      </c>
      <c r="CQ61">
        <v>959.987741935484</v>
      </c>
      <c r="CR61">
        <v>40.01</v>
      </c>
      <c r="CS61">
        <v>0</v>
      </c>
      <c r="CT61">
        <v>59.400000095367403</v>
      </c>
      <c r="CU61">
        <v>2.32299230769231</v>
      </c>
      <c r="CV61">
        <v>-0.16945641502746001</v>
      </c>
      <c r="CW61">
        <v>8.5091623965951797</v>
      </c>
      <c r="CX61">
        <v>445.12411538461498</v>
      </c>
      <c r="CY61">
        <v>15</v>
      </c>
      <c r="CZ61">
        <v>1684932166.3</v>
      </c>
      <c r="DA61" t="s">
        <v>255</v>
      </c>
      <c r="DB61">
        <v>4</v>
      </c>
      <c r="DC61">
        <v>-3.9009999999999998</v>
      </c>
      <c r="DD61">
        <v>0.35799999999999998</v>
      </c>
      <c r="DE61">
        <v>401</v>
      </c>
      <c r="DF61">
        <v>15</v>
      </c>
      <c r="DG61">
        <v>2.15</v>
      </c>
      <c r="DH61">
        <v>0.31</v>
      </c>
      <c r="DI61">
        <v>-1.5785811320754699</v>
      </c>
      <c r="DJ61">
        <v>0.15324865000191901</v>
      </c>
      <c r="DK61">
        <v>0.13037749400151299</v>
      </c>
      <c r="DL61">
        <v>1</v>
      </c>
      <c r="DM61">
        <v>2.3883000000000001</v>
      </c>
      <c r="DN61">
        <v>-0.55565787932046495</v>
      </c>
      <c r="DO61">
        <v>0.20157426896578601</v>
      </c>
      <c r="DP61">
        <v>1</v>
      </c>
      <c r="DQ61">
        <v>0.36595420754717001</v>
      </c>
      <c r="DR61">
        <v>-2.4222629989807901E-2</v>
      </c>
      <c r="DS61">
        <v>4.7971427280361998E-3</v>
      </c>
      <c r="DT61">
        <v>1</v>
      </c>
      <c r="DU61">
        <v>3</v>
      </c>
      <c r="DV61">
        <v>3</v>
      </c>
      <c r="DW61" t="s">
        <v>256</v>
      </c>
      <c r="DX61">
        <v>100</v>
      </c>
      <c r="DY61">
        <v>100</v>
      </c>
      <c r="DZ61">
        <v>-3.9009999999999998</v>
      </c>
      <c r="EA61">
        <v>0.35799999999999998</v>
      </c>
      <c r="EB61">
        <v>2</v>
      </c>
      <c r="EC61">
        <v>514.54999999999995</v>
      </c>
      <c r="ED61">
        <v>419.68099999999998</v>
      </c>
      <c r="EE61">
        <v>26.124300000000002</v>
      </c>
      <c r="EF61">
        <v>29.810400000000001</v>
      </c>
      <c r="EG61">
        <v>30.0001</v>
      </c>
      <c r="EH61">
        <v>29.982199999999999</v>
      </c>
      <c r="EI61">
        <v>30.0183</v>
      </c>
      <c r="EJ61">
        <v>20.115300000000001</v>
      </c>
      <c r="EK61">
        <v>29.0076</v>
      </c>
      <c r="EL61">
        <v>0</v>
      </c>
      <c r="EM61">
        <v>26.139199999999999</v>
      </c>
      <c r="EN61">
        <v>401.589</v>
      </c>
      <c r="EO61">
        <v>15.2172</v>
      </c>
      <c r="EP61">
        <v>100.56699999999999</v>
      </c>
      <c r="EQ61">
        <v>90.446299999999994</v>
      </c>
    </row>
    <row r="62" spans="1:147" x14ac:dyDescent="0.3">
      <c r="A62">
        <v>46</v>
      </c>
      <c r="B62">
        <v>1684935057.0999999</v>
      </c>
      <c r="C62">
        <v>2820.2999999523199</v>
      </c>
      <c r="D62" t="s">
        <v>390</v>
      </c>
      <c r="E62" t="s">
        <v>391</v>
      </c>
      <c r="F62">
        <v>1684935049.10323</v>
      </c>
      <c r="G62">
        <f t="shared" si="43"/>
        <v>2.6691887750473074E-3</v>
      </c>
      <c r="H62">
        <f t="shared" si="44"/>
        <v>10.283337346094021</v>
      </c>
      <c r="I62">
        <f t="shared" si="45"/>
        <v>399.98012903225799</v>
      </c>
      <c r="J62">
        <f t="shared" si="46"/>
        <v>235.74346632202543</v>
      </c>
      <c r="K62">
        <f t="shared" si="47"/>
        <v>22.556003268924385</v>
      </c>
      <c r="L62">
        <f t="shared" si="48"/>
        <v>38.270214817459355</v>
      </c>
      <c r="M62">
        <f t="shared" si="49"/>
        <v>0.1101356120368428</v>
      </c>
      <c r="N62">
        <f t="shared" si="50"/>
        <v>3.3588020611668501</v>
      </c>
      <c r="O62">
        <f t="shared" si="51"/>
        <v>0.10816797369950375</v>
      </c>
      <c r="P62">
        <f t="shared" si="52"/>
        <v>6.7778840027395759E-2</v>
      </c>
      <c r="Q62">
        <f t="shared" si="53"/>
        <v>161.84916012612806</v>
      </c>
      <c r="R62">
        <f t="shared" si="54"/>
        <v>27.886741555131426</v>
      </c>
      <c r="S62">
        <f t="shared" si="55"/>
        <v>27.964438709677399</v>
      </c>
      <c r="T62">
        <f t="shared" si="56"/>
        <v>3.7869797041077899</v>
      </c>
      <c r="U62">
        <f t="shared" si="57"/>
        <v>40.08457015513487</v>
      </c>
      <c r="V62">
        <f t="shared" si="58"/>
        <v>1.4910625063182188</v>
      </c>
      <c r="W62">
        <f t="shared" si="59"/>
        <v>3.7197916818055545</v>
      </c>
      <c r="X62">
        <f t="shared" si="60"/>
        <v>2.2959171977895712</v>
      </c>
      <c r="Y62">
        <f t="shared" si="61"/>
        <v>-117.71122497958626</v>
      </c>
      <c r="Z62">
        <f t="shared" si="62"/>
        <v>-55.52605681704258</v>
      </c>
      <c r="AA62">
        <f t="shared" si="63"/>
        <v>-3.5967098139694582</v>
      </c>
      <c r="AB62">
        <f t="shared" si="64"/>
        <v>-14.984831484470241</v>
      </c>
      <c r="AC62">
        <v>-3.9571862421412501E-2</v>
      </c>
      <c r="AD62">
        <v>4.4422882253583602E-2</v>
      </c>
      <c r="AE62">
        <v>3.3474557924606798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50351.097679563216</v>
      </c>
      <c r="AK62" t="s">
        <v>251</v>
      </c>
      <c r="AL62">
        <v>2.3770384615384601</v>
      </c>
      <c r="AM62">
        <v>1.8188</v>
      </c>
      <c r="AN62">
        <f t="shared" si="68"/>
        <v>-0.55823846153846013</v>
      </c>
      <c r="AO62">
        <f t="shared" si="69"/>
        <v>-0.30692679873458334</v>
      </c>
      <c r="AP62">
        <v>-0.60039193663713297</v>
      </c>
      <c r="AQ62" t="s">
        <v>392</v>
      </c>
      <c r="AR62">
        <v>2.39387307692308</v>
      </c>
      <c r="AS62">
        <v>1.3724000000000001</v>
      </c>
      <c r="AT62">
        <f t="shared" si="70"/>
        <v>-0.7442969082797144</v>
      </c>
      <c r="AU62">
        <v>0.5</v>
      </c>
      <c r="AV62">
        <f t="shared" si="71"/>
        <v>841.20910583158695</v>
      </c>
      <c r="AW62">
        <f t="shared" si="72"/>
        <v>10.283337346094021</v>
      </c>
      <c r="AX62">
        <f t="shared" si="73"/>
        <v>-313.05466834359663</v>
      </c>
      <c r="AY62">
        <f t="shared" si="74"/>
        <v>1</v>
      </c>
      <c r="AZ62">
        <f t="shared" si="75"/>
        <v>1.2938197182223696E-2</v>
      </c>
      <c r="BA62">
        <f t="shared" si="76"/>
        <v>0.32526960069950445</v>
      </c>
      <c r="BB62" t="s">
        <v>253</v>
      </c>
      <c r="BC62">
        <v>0</v>
      </c>
      <c r="BD62">
        <f t="shared" si="77"/>
        <v>1.3724000000000001</v>
      </c>
      <c r="BE62">
        <f t="shared" si="78"/>
        <v>-0.74429690827971429</v>
      </c>
      <c r="BF62">
        <f t="shared" si="79"/>
        <v>0.24543655157246533</v>
      </c>
      <c r="BG62">
        <f t="shared" si="80"/>
        <v>1.0167568891985681</v>
      </c>
      <c r="BH62">
        <f t="shared" si="81"/>
        <v>-0.79965826569842136</v>
      </c>
      <c r="BI62">
        <f t="shared" si="82"/>
        <v>1000.0104516129001</v>
      </c>
      <c r="BJ62">
        <f t="shared" si="83"/>
        <v>841.20910583158695</v>
      </c>
      <c r="BK62">
        <f t="shared" si="84"/>
        <v>0.84120031393153438</v>
      </c>
      <c r="BL62">
        <f t="shared" si="85"/>
        <v>0.19240062786306883</v>
      </c>
      <c r="BM62">
        <v>0.72959431972279298</v>
      </c>
      <c r="BN62">
        <v>0.5</v>
      </c>
      <c r="BO62" t="s">
        <v>254</v>
      </c>
      <c r="BP62">
        <v>1684935049.10323</v>
      </c>
      <c r="BQ62">
        <v>399.98012903225799</v>
      </c>
      <c r="BR62">
        <v>401.63645161290299</v>
      </c>
      <c r="BS62">
        <v>15.5838</v>
      </c>
      <c r="BT62">
        <v>15.2003838709677</v>
      </c>
      <c r="BU62">
        <v>499.99896774193502</v>
      </c>
      <c r="BV62">
        <v>95.480290322580601</v>
      </c>
      <c r="BW62">
        <v>0.19999987096774199</v>
      </c>
      <c r="BX62">
        <v>27.657800000000002</v>
      </c>
      <c r="BY62">
        <v>27.964438709677399</v>
      </c>
      <c r="BZ62">
        <v>999.9</v>
      </c>
      <c r="CA62">
        <v>9994.6774193548408</v>
      </c>
      <c r="CB62">
        <v>0</v>
      </c>
      <c r="CC62">
        <v>70.329606451612904</v>
      </c>
      <c r="CD62">
        <v>1000.0104516129001</v>
      </c>
      <c r="CE62">
        <v>0.95999158064516099</v>
      </c>
      <c r="CF62">
        <v>4.0008167741935503E-2</v>
      </c>
      <c r="CG62">
        <v>0</v>
      </c>
      <c r="CH62">
        <v>2.3915000000000002</v>
      </c>
      <c r="CI62">
        <v>0</v>
      </c>
      <c r="CJ62">
        <v>453.25058064516099</v>
      </c>
      <c r="CK62">
        <v>9334.3961290322604</v>
      </c>
      <c r="CL62">
        <v>38.875</v>
      </c>
      <c r="CM62">
        <v>41.518000000000001</v>
      </c>
      <c r="CN62">
        <v>39.967483870967698</v>
      </c>
      <c r="CO62">
        <v>40.183</v>
      </c>
      <c r="CP62">
        <v>38.875</v>
      </c>
      <c r="CQ62">
        <v>960.00161290322603</v>
      </c>
      <c r="CR62">
        <v>40.010967741935502</v>
      </c>
      <c r="CS62">
        <v>0</v>
      </c>
      <c r="CT62">
        <v>59.200000047683702</v>
      </c>
      <c r="CU62">
        <v>2.39387307692308</v>
      </c>
      <c r="CV62">
        <v>-8.1675234249902699E-3</v>
      </c>
      <c r="CW62">
        <v>8.5736068223372595</v>
      </c>
      <c r="CX62">
        <v>453.32907692307703</v>
      </c>
      <c r="CY62">
        <v>15</v>
      </c>
      <c r="CZ62">
        <v>1684932166.3</v>
      </c>
      <c r="DA62" t="s">
        <v>255</v>
      </c>
      <c r="DB62">
        <v>4</v>
      </c>
      <c r="DC62">
        <v>-3.9009999999999998</v>
      </c>
      <c r="DD62">
        <v>0.35799999999999998</v>
      </c>
      <c r="DE62">
        <v>401</v>
      </c>
      <c r="DF62">
        <v>15</v>
      </c>
      <c r="DG62">
        <v>2.15</v>
      </c>
      <c r="DH62">
        <v>0.31</v>
      </c>
      <c r="DI62">
        <v>-1.65798849056604</v>
      </c>
      <c r="DJ62">
        <v>-1.11671028877184E-2</v>
      </c>
      <c r="DK62">
        <v>9.4603863964252993E-2</v>
      </c>
      <c r="DL62">
        <v>1</v>
      </c>
      <c r="DM62">
        <v>2.3969977272727299</v>
      </c>
      <c r="DN62">
        <v>-3.5429622790565503E-2</v>
      </c>
      <c r="DO62">
        <v>0.14572898022237299</v>
      </c>
      <c r="DP62">
        <v>1</v>
      </c>
      <c r="DQ62">
        <v>0.38098594339622599</v>
      </c>
      <c r="DR62">
        <v>2.7901123842208501E-2</v>
      </c>
      <c r="DS62">
        <v>4.6512238536130096E-3</v>
      </c>
      <c r="DT62">
        <v>1</v>
      </c>
      <c r="DU62">
        <v>3</v>
      </c>
      <c r="DV62">
        <v>3</v>
      </c>
      <c r="DW62" t="s">
        <v>256</v>
      </c>
      <c r="DX62">
        <v>100</v>
      </c>
      <c r="DY62">
        <v>100</v>
      </c>
      <c r="DZ62">
        <v>-3.9009999999999998</v>
      </c>
      <c r="EA62">
        <v>0.35799999999999998</v>
      </c>
      <c r="EB62">
        <v>2</v>
      </c>
      <c r="EC62">
        <v>514.50900000000001</v>
      </c>
      <c r="ED62">
        <v>420.24700000000001</v>
      </c>
      <c r="EE62">
        <v>26.244900000000001</v>
      </c>
      <c r="EF62">
        <v>29.8001</v>
      </c>
      <c r="EG62">
        <v>30</v>
      </c>
      <c r="EH62">
        <v>29.977</v>
      </c>
      <c r="EI62">
        <v>30.0106</v>
      </c>
      <c r="EJ62">
        <v>20.116099999999999</v>
      </c>
      <c r="EK62">
        <v>29.0076</v>
      </c>
      <c r="EL62">
        <v>0</v>
      </c>
      <c r="EM62">
        <v>26.268899999999999</v>
      </c>
      <c r="EN62">
        <v>401.72800000000001</v>
      </c>
      <c r="EO62">
        <v>15.2171</v>
      </c>
      <c r="EP62">
        <v>100.56699999999999</v>
      </c>
      <c r="EQ62">
        <v>90.449700000000007</v>
      </c>
    </row>
    <row r="63" spans="1:147" x14ac:dyDescent="0.3">
      <c r="A63">
        <v>47</v>
      </c>
      <c r="B63">
        <v>1684935117.0999999</v>
      </c>
      <c r="C63">
        <v>2880.2999999523199</v>
      </c>
      <c r="D63" t="s">
        <v>393</v>
      </c>
      <c r="E63" t="s">
        <v>394</v>
      </c>
      <c r="F63">
        <v>1684935109.1096799</v>
      </c>
      <c r="G63">
        <f t="shared" si="43"/>
        <v>2.7910909872339586E-3</v>
      </c>
      <c r="H63">
        <f t="shared" si="44"/>
        <v>10.102729631657295</v>
      </c>
      <c r="I63">
        <f t="shared" si="45"/>
        <v>400.01619354838698</v>
      </c>
      <c r="J63">
        <f t="shared" si="46"/>
        <v>244.81169271038615</v>
      </c>
      <c r="K63">
        <f t="shared" si="47"/>
        <v>23.422914809569072</v>
      </c>
      <c r="L63">
        <f t="shared" si="48"/>
        <v>38.27245798678495</v>
      </c>
      <c r="M63">
        <f t="shared" si="49"/>
        <v>0.11527167610466411</v>
      </c>
      <c r="N63">
        <f t="shared" si="50"/>
        <v>3.3650186855540261</v>
      </c>
      <c r="O63">
        <f t="shared" si="51"/>
        <v>0.11312207339840154</v>
      </c>
      <c r="P63">
        <f t="shared" si="52"/>
        <v>7.0891090291051437E-2</v>
      </c>
      <c r="Q63">
        <f t="shared" si="53"/>
        <v>161.84679366535414</v>
      </c>
      <c r="R63">
        <f t="shared" si="54"/>
        <v>27.884570144994306</v>
      </c>
      <c r="S63">
        <f t="shared" si="55"/>
        <v>27.980087096774199</v>
      </c>
      <c r="T63">
        <f t="shared" si="56"/>
        <v>3.7904366553509772</v>
      </c>
      <c r="U63">
        <f t="shared" si="57"/>
        <v>40.128416406934463</v>
      </c>
      <c r="V63">
        <f t="shared" si="58"/>
        <v>1.4949700225383371</v>
      </c>
      <c r="W63">
        <f t="shared" si="59"/>
        <v>3.7254647862954196</v>
      </c>
      <c r="X63">
        <f t="shared" si="60"/>
        <v>2.2954666328126399</v>
      </c>
      <c r="Y63">
        <f t="shared" si="61"/>
        <v>-123.08711253701757</v>
      </c>
      <c r="Z63">
        <f t="shared" si="62"/>
        <v>-53.736845268599552</v>
      </c>
      <c r="AA63">
        <f t="shared" si="63"/>
        <v>-3.4751056760985493</v>
      </c>
      <c r="AB63">
        <f t="shared" si="64"/>
        <v>-18.452269816361522</v>
      </c>
      <c r="AC63">
        <v>-3.9663872560108303E-2</v>
      </c>
      <c r="AD63">
        <v>4.4526171694800498E-2</v>
      </c>
      <c r="AE63">
        <v>3.35364603517933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50458.921972347351</v>
      </c>
      <c r="AK63" t="s">
        <v>251</v>
      </c>
      <c r="AL63">
        <v>2.3770384615384601</v>
      </c>
      <c r="AM63">
        <v>1.8188</v>
      </c>
      <c r="AN63">
        <f t="shared" si="68"/>
        <v>-0.55823846153846013</v>
      </c>
      <c r="AO63">
        <f t="shared" si="69"/>
        <v>-0.30692679873458334</v>
      </c>
      <c r="AP63">
        <v>-0.60039193663713297</v>
      </c>
      <c r="AQ63" t="s">
        <v>395</v>
      </c>
      <c r="AR63">
        <v>2.41846153846154</v>
      </c>
      <c r="AS63">
        <v>1.954</v>
      </c>
      <c r="AT63">
        <f t="shared" si="70"/>
        <v>-0.23769781906936549</v>
      </c>
      <c r="AU63">
        <v>0.5</v>
      </c>
      <c r="AV63">
        <f t="shared" si="71"/>
        <v>841.19656919913064</v>
      </c>
      <c r="AW63">
        <f t="shared" si="72"/>
        <v>10.102729631657295</v>
      </c>
      <c r="AX63">
        <f t="shared" si="73"/>
        <v>-99.975294953632968</v>
      </c>
      <c r="AY63">
        <f t="shared" si="74"/>
        <v>1</v>
      </c>
      <c r="AZ63">
        <f t="shared" si="75"/>
        <v>1.2723686662778996E-2</v>
      </c>
      <c r="BA63">
        <f t="shared" si="76"/>
        <v>-6.9191402251791198E-2</v>
      </c>
      <c r="BB63" t="s">
        <v>253</v>
      </c>
      <c r="BC63">
        <v>0</v>
      </c>
      <c r="BD63">
        <f t="shared" si="77"/>
        <v>1.954</v>
      </c>
      <c r="BE63">
        <f t="shared" si="78"/>
        <v>-0.23769781906936543</v>
      </c>
      <c r="BF63">
        <f t="shared" si="79"/>
        <v>-7.4334726193094336E-2</v>
      </c>
      <c r="BG63">
        <f t="shared" si="80"/>
        <v>1.0979179925447842</v>
      </c>
      <c r="BH63">
        <f t="shared" si="81"/>
        <v>0.24219040663626026</v>
      </c>
      <c r="BI63">
        <f t="shared" si="82"/>
        <v>999.99551612903201</v>
      </c>
      <c r="BJ63">
        <f t="shared" si="83"/>
        <v>841.19656919913064</v>
      </c>
      <c r="BK63">
        <f t="shared" si="84"/>
        <v>0.84120034103291808</v>
      </c>
      <c r="BL63">
        <f t="shared" si="85"/>
        <v>0.19240068206583624</v>
      </c>
      <c r="BM63">
        <v>0.72959431972279298</v>
      </c>
      <c r="BN63">
        <v>0.5</v>
      </c>
      <c r="BO63" t="s">
        <v>254</v>
      </c>
      <c r="BP63">
        <v>1684935109.1096799</v>
      </c>
      <c r="BQ63">
        <v>400.01619354838698</v>
      </c>
      <c r="BR63">
        <v>401.65329032258097</v>
      </c>
      <c r="BS63">
        <v>15.6251322580645</v>
      </c>
      <c r="BT63">
        <v>15.224222580645201</v>
      </c>
      <c r="BU63">
        <v>499.99932258064501</v>
      </c>
      <c r="BV63">
        <v>95.477341935483906</v>
      </c>
      <c r="BW63">
        <v>0.19992964516129</v>
      </c>
      <c r="BX63">
        <v>27.683877419354801</v>
      </c>
      <c r="BY63">
        <v>27.980087096774199</v>
      </c>
      <c r="BZ63">
        <v>999.9</v>
      </c>
      <c r="CA63">
        <v>10018.225806451601</v>
      </c>
      <c r="CB63">
        <v>0</v>
      </c>
      <c r="CC63">
        <v>70.352041935483896</v>
      </c>
      <c r="CD63">
        <v>999.99551612903201</v>
      </c>
      <c r="CE63">
        <v>0.95999254838709702</v>
      </c>
      <c r="CF63">
        <v>4.0007180645161303E-2</v>
      </c>
      <c r="CG63">
        <v>0</v>
      </c>
      <c r="CH63">
        <v>2.4104806451612899</v>
      </c>
      <c r="CI63">
        <v>0</v>
      </c>
      <c r="CJ63">
        <v>459.09009677419402</v>
      </c>
      <c r="CK63">
        <v>9334.2593548387104</v>
      </c>
      <c r="CL63">
        <v>39.058</v>
      </c>
      <c r="CM63">
        <v>41.686999999999998</v>
      </c>
      <c r="CN63">
        <v>40.131</v>
      </c>
      <c r="CO63">
        <v>40.308</v>
      </c>
      <c r="CP63">
        <v>39.003999999999998</v>
      </c>
      <c r="CQ63">
        <v>959.98677419354794</v>
      </c>
      <c r="CR63">
        <v>40.011290322580599</v>
      </c>
      <c r="CS63">
        <v>0</v>
      </c>
      <c r="CT63">
        <v>59</v>
      </c>
      <c r="CU63">
        <v>2.41846153846154</v>
      </c>
      <c r="CV63">
        <v>-0.109832488883044</v>
      </c>
      <c r="CW63">
        <v>5.4597607096005198</v>
      </c>
      <c r="CX63">
        <v>459.108461538462</v>
      </c>
      <c r="CY63">
        <v>15</v>
      </c>
      <c r="CZ63">
        <v>1684932166.3</v>
      </c>
      <c r="DA63" t="s">
        <v>255</v>
      </c>
      <c r="DB63">
        <v>4</v>
      </c>
      <c r="DC63">
        <v>-3.9009999999999998</v>
      </c>
      <c r="DD63">
        <v>0.35799999999999998</v>
      </c>
      <c r="DE63">
        <v>401</v>
      </c>
      <c r="DF63">
        <v>15</v>
      </c>
      <c r="DG63">
        <v>2.15</v>
      </c>
      <c r="DH63">
        <v>0.31</v>
      </c>
      <c r="DI63">
        <v>-1.6552283018867899</v>
      </c>
      <c r="DJ63">
        <v>0.13368701204495301</v>
      </c>
      <c r="DK63">
        <v>9.4987266688569702E-2</v>
      </c>
      <c r="DL63">
        <v>1</v>
      </c>
      <c r="DM63">
        <v>2.3887681818181798</v>
      </c>
      <c r="DN63">
        <v>5.8298910670893801E-2</v>
      </c>
      <c r="DO63">
        <v>0.222376353562979</v>
      </c>
      <c r="DP63">
        <v>1</v>
      </c>
      <c r="DQ63">
        <v>0.397333245283019</v>
      </c>
      <c r="DR63">
        <v>3.5196905676805099E-2</v>
      </c>
      <c r="DS63">
        <v>5.09843944272726E-3</v>
      </c>
      <c r="DT63">
        <v>1</v>
      </c>
      <c r="DU63">
        <v>3</v>
      </c>
      <c r="DV63">
        <v>3</v>
      </c>
      <c r="DW63" t="s">
        <v>256</v>
      </c>
      <c r="DX63">
        <v>100</v>
      </c>
      <c r="DY63">
        <v>100</v>
      </c>
      <c r="DZ63">
        <v>-3.9009999999999998</v>
      </c>
      <c r="EA63">
        <v>0.35799999999999998</v>
      </c>
      <c r="EB63">
        <v>2</v>
      </c>
      <c r="EC63">
        <v>514.19299999999998</v>
      </c>
      <c r="ED63">
        <v>420.08499999999998</v>
      </c>
      <c r="EE63">
        <v>26.285499999999999</v>
      </c>
      <c r="EF63">
        <v>29.789899999999999</v>
      </c>
      <c r="EG63">
        <v>30</v>
      </c>
      <c r="EH63">
        <v>29.9693</v>
      </c>
      <c r="EI63">
        <v>30.005500000000001</v>
      </c>
      <c r="EJ63">
        <v>20.116599999999998</v>
      </c>
      <c r="EK63">
        <v>28.737400000000001</v>
      </c>
      <c r="EL63">
        <v>0</v>
      </c>
      <c r="EM63">
        <v>26.289899999999999</v>
      </c>
      <c r="EN63">
        <v>401.62900000000002</v>
      </c>
      <c r="EO63">
        <v>15.2408</v>
      </c>
      <c r="EP63">
        <v>100.571</v>
      </c>
      <c r="EQ63">
        <v>90.451999999999998</v>
      </c>
    </row>
    <row r="64" spans="1:147" x14ac:dyDescent="0.3">
      <c r="A64">
        <v>48</v>
      </c>
      <c r="B64">
        <v>1684935177.5999999</v>
      </c>
      <c r="C64">
        <v>2940.7999999523199</v>
      </c>
      <c r="D64" t="s">
        <v>396</v>
      </c>
      <c r="E64" t="s">
        <v>397</v>
      </c>
      <c r="F64">
        <v>1684935169.6064501</v>
      </c>
      <c r="G64">
        <f t="shared" si="43"/>
        <v>2.9330418167108582E-3</v>
      </c>
      <c r="H64">
        <f t="shared" si="44"/>
        <v>10.600725421039368</v>
      </c>
      <c r="I64">
        <f t="shared" si="45"/>
        <v>399.98829032258101</v>
      </c>
      <c r="J64">
        <f t="shared" si="46"/>
        <v>244.87650052904408</v>
      </c>
      <c r="K64">
        <f t="shared" si="47"/>
        <v>23.42848000611497</v>
      </c>
      <c r="L64">
        <f t="shared" si="48"/>
        <v>38.268750338463846</v>
      </c>
      <c r="M64">
        <f t="shared" si="49"/>
        <v>0.12114449880931534</v>
      </c>
      <c r="N64">
        <f t="shared" si="50"/>
        <v>3.3576508892378922</v>
      </c>
      <c r="O64">
        <f t="shared" si="51"/>
        <v>0.11876761624054036</v>
      </c>
      <c r="P64">
        <f t="shared" si="52"/>
        <v>7.4439429364167101E-2</v>
      </c>
      <c r="Q64">
        <f t="shared" si="53"/>
        <v>161.84813279286067</v>
      </c>
      <c r="R64">
        <f t="shared" si="54"/>
        <v>27.87156637265705</v>
      </c>
      <c r="S64">
        <f t="shared" si="55"/>
        <v>27.993367741935501</v>
      </c>
      <c r="T64">
        <f t="shared" si="56"/>
        <v>3.7933726982483615</v>
      </c>
      <c r="U64">
        <f t="shared" si="57"/>
        <v>40.109686936490796</v>
      </c>
      <c r="V64">
        <f t="shared" si="58"/>
        <v>1.4959371467128648</v>
      </c>
      <c r="W64">
        <f t="shared" si="59"/>
        <v>3.7296156140074439</v>
      </c>
      <c r="X64">
        <f t="shared" si="60"/>
        <v>2.2974355515354965</v>
      </c>
      <c r="Y64">
        <f t="shared" si="61"/>
        <v>-129.34714411694884</v>
      </c>
      <c r="Z64">
        <f t="shared" si="62"/>
        <v>-52.573372024496109</v>
      </c>
      <c r="AA64">
        <f t="shared" si="63"/>
        <v>-3.4078749208046428</v>
      </c>
      <c r="AB64">
        <f t="shared" si="64"/>
        <v>-23.480258269388912</v>
      </c>
      <c r="AC64">
        <v>-3.9554831937974398E-2</v>
      </c>
      <c r="AD64">
        <v>4.4403764043971998E-2</v>
      </c>
      <c r="AE64">
        <v>3.3463095036084698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50322.634037291515</v>
      </c>
      <c r="AK64" t="s">
        <v>251</v>
      </c>
      <c r="AL64">
        <v>2.3770384615384601</v>
      </c>
      <c r="AM64">
        <v>1.8188</v>
      </c>
      <c r="AN64">
        <f t="shared" si="68"/>
        <v>-0.55823846153846013</v>
      </c>
      <c r="AO64">
        <f t="shared" si="69"/>
        <v>-0.30692679873458334</v>
      </c>
      <c r="AP64">
        <v>-0.60039193663713297</v>
      </c>
      <c r="AQ64" t="s">
        <v>398</v>
      </c>
      <c r="AR64">
        <v>2.3481153846153799</v>
      </c>
      <c r="AS64">
        <v>1.8492299999999999</v>
      </c>
      <c r="AT64">
        <f t="shared" si="70"/>
        <v>-0.2697800623045159</v>
      </c>
      <c r="AU64">
        <v>0.5</v>
      </c>
      <c r="AV64">
        <f t="shared" si="71"/>
        <v>841.20609843900604</v>
      </c>
      <c r="AW64">
        <f t="shared" si="72"/>
        <v>10.600725421039368</v>
      </c>
      <c r="AX64">
        <f t="shared" si="73"/>
        <v>-113.4703168239069</v>
      </c>
      <c r="AY64">
        <f t="shared" si="74"/>
        <v>1</v>
      </c>
      <c r="AZ64">
        <f t="shared" si="75"/>
        <v>1.3315544642938259E-2</v>
      </c>
      <c r="BA64">
        <f t="shared" si="76"/>
        <v>-1.6455497693634625E-2</v>
      </c>
      <c r="BB64" t="s">
        <v>253</v>
      </c>
      <c r="BC64">
        <v>0</v>
      </c>
      <c r="BD64">
        <f t="shared" si="77"/>
        <v>1.8492299999999999</v>
      </c>
      <c r="BE64">
        <f t="shared" si="78"/>
        <v>-0.26978006230451596</v>
      </c>
      <c r="BF64">
        <f t="shared" si="79"/>
        <v>-1.673081152408179E-2</v>
      </c>
      <c r="BG64">
        <f t="shared" si="80"/>
        <v>0.94520156641904729</v>
      </c>
      <c r="BH64">
        <f t="shared" si="81"/>
        <v>5.4510754984773591E-2</v>
      </c>
      <c r="BI64">
        <f t="shared" si="82"/>
        <v>1000.00719354839</v>
      </c>
      <c r="BJ64">
        <f t="shared" si="83"/>
        <v>841.20609843900604</v>
      </c>
      <c r="BK64">
        <f t="shared" si="84"/>
        <v>0.84120004722576069</v>
      </c>
      <c r="BL64">
        <f t="shared" si="85"/>
        <v>0.19240009445152151</v>
      </c>
      <c r="BM64">
        <v>0.72959431972279298</v>
      </c>
      <c r="BN64">
        <v>0.5</v>
      </c>
      <c r="BO64" t="s">
        <v>254</v>
      </c>
      <c r="BP64">
        <v>1684935169.6064501</v>
      </c>
      <c r="BQ64">
        <v>399.98829032258101</v>
      </c>
      <c r="BR64">
        <v>401.70632258064501</v>
      </c>
      <c r="BS64">
        <v>15.635664516128999</v>
      </c>
      <c r="BT64">
        <v>15.2143709677419</v>
      </c>
      <c r="BU64">
        <v>500.000870967742</v>
      </c>
      <c r="BV64">
        <v>95.474635483870998</v>
      </c>
      <c r="BW64">
        <v>0.20004116129032301</v>
      </c>
      <c r="BX64">
        <v>27.702935483870998</v>
      </c>
      <c r="BY64">
        <v>27.993367741935501</v>
      </c>
      <c r="BZ64">
        <v>999.9</v>
      </c>
      <c r="CA64">
        <v>9990.9677419354794</v>
      </c>
      <c r="CB64">
        <v>0</v>
      </c>
      <c r="CC64">
        <v>70.339961290322606</v>
      </c>
      <c r="CD64">
        <v>1000.00719354839</v>
      </c>
      <c r="CE64">
        <v>0.959994161290323</v>
      </c>
      <c r="CF64">
        <v>4.0005535483871001E-2</v>
      </c>
      <c r="CG64">
        <v>0</v>
      </c>
      <c r="CH64">
        <v>2.3613548387096799</v>
      </c>
      <c r="CI64">
        <v>0</v>
      </c>
      <c r="CJ64">
        <v>462.792129032258</v>
      </c>
      <c r="CK64">
        <v>9334.3758064516096</v>
      </c>
      <c r="CL64">
        <v>39.186999999999998</v>
      </c>
      <c r="CM64">
        <v>41.795999999999999</v>
      </c>
      <c r="CN64">
        <v>40.299999999999997</v>
      </c>
      <c r="CO64">
        <v>40.396999999999998</v>
      </c>
      <c r="CP64">
        <v>39.127000000000002</v>
      </c>
      <c r="CQ64">
        <v>959.99935483871002</v>
      </c>
      <c r="CR64">
        <v>40.001612903225798</v>
      </c>
      <c r="CS64">
        <v>0</v>
      </c>
      <c r="CT64">
        <v>59.400000095367403</v>
      </c>
      <c r="CU64">
        <v>2.3481153846153799</v>
      </c>
      <c r="CV64">
        <v>-0.21548717963977501</v>
      </c>
      <c r="CW64">
        <v>4.8550085489236796</v>
      </c>
      <c r="CX64">
        <v>462.83150000000001</v>
      </c>
      <c r="CY64">
        <v>15</v>
      </c>
      <c r="CZ64">
        <v>1684932166.3</v>
      </c>
      <c r="DA64" t="s">
        <v>255</v>
      </c>
      <c r="DB64">
        <v>4</v>
      </c>
      <c r="DC64">
        <v>-3.9009999999999998</v>
      </c>
      <c r="DD64">
        <v>0.35799999999999998</v>
      </c>
      <c r="DE64">
        <v>401</v>
      </c>
      <c r="DF64">
        <v>15</v>
      </c>
      <c r="DG64">
        <v>2.15</v>
      </c>
      <c r="DH64">
        <v>0.31</v>
      </c>
      <c r="DI64">
        <v>-1.70553132075472</v>
      </c>
      <c r="DJ64">
        <v>-9.3872640761776802E-2</v>
      </c>
      <c r="DK64">
        <v>9.1892094020860293E-2</v>
      </c>
      <c r="DL64">
        <v>1</v>
      </c>
      <c r="DM64">
        <v>2.3373227272727299</v>
      </c>
      <c r="DN64">
        <v>0.139326370128741</v>
      </c>
      <c r="DO64">
        <v>0.15886400968872799</v>
      </c>
      <c r="DP64">
        <v>1</v>
      </c>
      <c r="DQ64">
        <v>0.41909769811320802</v>
      </c>
      <c r="DR64">
        <v>1.9834156413408899E-2</v>
      </c>
      <c r="DS64">
        <v>3.5209124438369999E-3</v>
      </c>
      <c r="DT64">
        <v>1</v>
      </c>
      <c r="DU64">
        <v>3</v>
      </c>
      <c r="DV64">
        <v>3</v>
      </c>
      <c r="DW64" t="s">
        <v>256</v>
      </c>
      <c r="DX64">
        <v>100</v>
      </c>
      <c r="DY64">
        <v>100</v>
      </c>
      <c r="DZ64">
        <v>-3.9009999999999998</v>
      </c>
      <c r="EA64">
        <v>0.35799999999999998</v>
      </c>
      <c r="EB64">
        <v>2</v>
      </c>
      <c r="EC64">
        <v>514.63800000000003</v>
      </c>
      <c r="ED64">
        <v>419.65800000000002</v>
      </c>
      <c r="EE64">
        <v>26.243200000000002</v>
      </c>
      <c r="EF64">
        <v>29.779599999999999</v>
      </c>
      <c r="EG64">
        <v>30</v>
      </c>
      <c r="EH64">
        <v>29.961600000000001</v>
      </c>
      <c r="EI64">
        <v>29.997900000000001</v>
      </c>
      <c r="EJ64">
        <v>20.116</v>
      </c>
      <c r="EK64">
        <v>28.737400000000001</v>
      </c>
      <c r="EL64">
        <v>0</v>
      </c>
      <c r="EM64">
        <v>26.2469</v>
      </c>
      <c r="EN64">
        <v>401.72800000000001</v>
      </c>
      <c r="EO64">
        <v>15.164199999999999</v>
      </c>
      <c r="EP64">
        <v>100.57</v>
      </c>
      <c r="EQ64">
        <v>90.455699999999993</v>
      </c>
    </row>
    <row r="65" spans="1:147" x14ac:dyDescent="0.3">
      <c r="A65">
        <v>49</v>
      </c>
      <c r="B65">
        <v>1684935237.5999999</v>
      </c>
      <c r="C65">
        <v>3000.7999999523199</v>
      </c>
      <c r="D65" t="s">
        <v>399</v>
      </c>
      <c r="E65" t="s">
        <v>400</v>
      </c>
      <c r="F65">
        <v>1684935229.60323</v>
      </c>
      <c r="G65">
        <f t="shared" si="43"/>
        <v>3.0123981656427013E-3</v>
      </c>
      <c r="H65">
        <f t="shared" si="44"/>
        <v>10.523947363299534</v>
      </c>
      <c r="I65">
        <f t="shared" si="45"/>
        <v>400.00325806451599</v>
      </c>
      <c r="J65">
        <f t="shared" si="46"/>
        <v>249.59745287343762</v>
      </c>
      <c r="K65">
        <f t="shared" si="47"/>
        <v>23.880443123336214</v>
      </c>
      <c r="L65">
        <f t="shared" si="48"/>
        <v>38.270643163183536</v>
      </c>
      <c r="M65">
        <f t="shared" si="49"/>
        <v>0.12451520299901959</v>
      </c>
      <c r="N65">
        <f t="shared" si="50"/>
        <v>3.3596710043074136</v>
      </c>
      <c r="O65">
        <f t="shared" si="51"/>
        <v>0.12200716496966417</v>
      </c>
      <c r="P65">
        <f t="shared" si="52"/>
        <v>7.647560773137406E-2</v>
      </c>
      <c r="Q65">
        <f t="shared" si="53"/>
        <v>161.85003354448423</v>
      </c>
      <c r="R65">
        <f t="shared" si="54"/>
        <v>27.856394561007395</v>
      </c>
      <c r="S65">
        <f t="shared" si="55"/>
        <v>27.992361290322599</v>
      </c>
      <c r="T65">
        <f t="shared" si="56"/>
        <v>3.7931501256543596</v>
      </c>
      <c r="U65">
        <f t="shared" si="57"/>
        <v>40.109003284044782</v>
      </c>
      <c r="V65">
        <f t="shared" si="58"/>
        <v>1.4961792251119912</v>
      </c>
      <c r="W65">
        <f t="shared" si="59"/>
        <v>3.7302827360638156</v>
      </c>
      <c r="X65">
        <f t="shared" si="60"/>
        <v>2.2969709005423686</v>
      </c>
      <c r="Y65">
        <f t="shared" si="61"/>
        <v>-132.84675910484313</v>
      </c>
      <c r="Z65">
        <f t="shared" si="62"/>
        <v>-51.868226351648246</v>
      </c>
      <c r="AA65">
        <f t="shared" si="63"/>
        <v>-3.360179241788475</v>
      </c>
      <c r="AB65">
        <f t="shared" si="64"/>
        <v>-26.225131153795616</v>
      </c>
      <c r="AC65">
        <v>-3.9584719176903302E-2</v>
      </c>
      <c r="AD65">
        <v>4.4437315087935698E-2</v>
      </c>
      <c r="AE65">
        <v>3.3483210492394302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50358.621467483455</v>
      </c>
      <c r="AK65" t="s">
        <v>251</v>
      </c>
      <c r="AL65">
        <v>2.3770384615384601</v>
      </c>
      <c r="AM65">
        <v>1.8188</v>
      </c>
      <c r="AN65">
        <f t="shared" si="68"/>
        <v>-0.55823846153846013</v>
      </c>
      <c r="AO65">
        <f t="shared" si="69"/>
        <v>-0.30692679873458334</v>
      </c>
      <c r="AP65">
        <v>-0.60039193663713297</v>
      </c>
      <c r="AQ65" t="s">
        <v>401</v>
      </c>
      <c r="AR65">
        <v>2.3884500000000002</v>
      </c>
      <c r="AS65">
        <v>2.1442299999999999</v>
      </c>
      <c r="AT65">
        <f t="shared" si="70"/>
        <v>-0.1138963637296373</v>
      </c>
      <c r="AU65">
        <v>0.5</v>
      </c>
      <c r="AV65">
        <f t="shared" si="71"/>
        <v>841.21641425805956</v>
      </c>
      <c r="AW65">
        <f t="shared" si="72"/>
        <v>10.523947363299534</v>
      </c>
      <c r="AX65">
        <f t="shared" si="73"/>
        <v>-47.9057453468386</v>
      </c>
      <c r="AY65">
        <f t="shared" si="74"/>
        <v>1</v>
      </c>
      <c r="AZ65">
        <f t="shared" si="75"/>
        <v>1.3224111074613505E-2</v>
      </c>
      <c r="BA65">
        <f t="shared" si="76"/>
        <v>-0.15177009928972168</v>
      </c>
      <c r="BB65" t="s">
        <v>253</v>
      </c>
      <c r="BC65">
        <v>0</v>
      </c>
      <c r="BD65">
        <f t="shared" si="77"/>
        <v>2.1442299999999999</v>
      </c>
      <c r="BE65">
        <f t="shared" si="78"/>
        <v>-0.11389636372963738</v>
      </c>
      <c r="BF65">
        <f t="shared" si="79"/>
        <v>-0.17892566527380685</v>
      </c>
      <c r="BG65">
        <f t="shared" si="80"/>
        <v>1.0490168543966556</v>
      </c>
      <c r="BH65">
        <f t="shared" si="81"/>
        <v>0.58295875763045968</v>
      </c>
      <c r="BI65">
        <f t="shared" si="82"/>
        <v>1000.01951612903</v>
      </c>
      <c r="BJ65">
        <f t="shared" si="83"/>
        <v>841.21641425805956</v>
      </c>
      <c r="BK65">
        <f t="shared" si="84"/>
        <v>0.84119999729037243</v>
      </c>
      <c r="BL65">
        <f t="shared" si="85"/>
        <v>0.1923999945807448</v>
      </c>
      <c r="BM65">
        <v>0.72959431972279298</v>
      </c>
      <c r="BN65">
        <v>0.5</v>
      </c>
      <c r="BO65" t="s">
        <v>254</v>
      </c>
      <c r="BP65">
        <v>1684935229.60323</v>
      </c>
      <c r="BQ65">
        <v>400.00325806451599</v>
      </c>
      <c r="BR65">
        <v>401.71470967741902</v>
      </c>
      <c r="BS65">
        <v>15.638006451612901</v>
      </c>
      <c r="BT65">
        <v>15.2053193548387</v>
      </c>
      <c r="BU65">
        <v>500.00541935483898</v>
      </c>
      <c r="BV65">
        <v>95.475874193548407</v>
      </c>
      <c r="BW65">
        <v>0.19995441935483901</v>
      </c>
      <c r="BX65">
        <v>27.705996774193601</v>
      </c>
      <c r="BY65">
        <v>27.992361290322599</v>
      </c>
      <c r="BZ65">
        <v>999.9</v>
      </c>
      <c r="CA65">
        <v>9998.3870967741896</v>
      </c>
      <c r="CB65">
        <v>0</v>
      </c>
      <c r="CC65">
        <v>70.325119354838705</v>
      </c>
      <c r="CD65">
        <v>1000.01951612903</v>
      </c>
      <c r="CE65">
        <v>0.95999641935483904</v>
      </c>
      <c r="CF65">
        <v>4.00032322580645E-2</v>
      </c>
      <c r="CG65">
        <v>0</v>
      </c>
      <c r="CH65">
        <v>2.3843516129032301</v>
      </c>
      <c r="CI65">
        <v>0</v>
      </c>
      <c r="CJ65">
        <v>465.00103225806498</v>
      </c>
      <c r="CK65">
        <v>9334.4948387096792</v>
      </c>
      <c r="CL65">
        <v>39.311999999999998</v>
      </c>
      <c r="CM65">
        <v>41.893000000000001</v>
      </c>
      <c r="CN65">
        <v>40.433</v>
      </c>
      <c r="CO65">
        <v>40.5</v>
      </c>
      <c r="CP65">
        <v>39.25</v>
      </c>
      <c r="CQ65">
        <v>960.01774193548397</v>
      </c>
      <c r="CR65">
        <v>40.000645161290301</v>
      </c>
      <c r="CS65">
        <v>0</v>
      </c>
      <c r="CT65">
        <v>59.600000143051098</v>
      </c>
      <c r="CU65">
        <v>2.3884500000000002</v>
      </c>
      <c r="CV65">
        <v>-0.97643419375423002</v>
      </c>
      <c r="CW65">
        <v>4.7494358898947304</v>
      </c>
      <c r="CX65">
        <v>465.06103846153798</v>
      </c>
      <c r="CY65">
        <v>15</v>
      </c>
      <c r="CZ65">
        <v>1684932166.3</v>
      </c>
      <c r="DA65" t="s">
        <v>255</v>
      </c>
      <c r="DB65">
        <v>4</v>
      </c>
      <c r="DC65">
        <v>-3.9009999999999998</v>
      </c>
      <c r="DD65">
        <v>0.35799999999999998</v>
      </c>
      <c r="DE65">
        <v>401</v>
      </c>
      <c r="DF65">
        <v>15</v>
      </c>
      <c r="DG65">
        <v>2.15</v>
      </c>
      <c r="DH65">
        <v>0.31</v>
      </c>
      <c r="DI65">
        <v>-1.7135499999999999</v>
      </c>
      <c r="DJ65">
        <v>2.5855735628589199E-2</v>
      </c>
      <c r="DK65">
        <v>8.7055249904006704E-2</v>
      </c>
      <c r="DL65">
        <v>1</v>
      </c>
      <c r="DM65">
        <v>2.3716840909090902</v>
      </c>
      <c r="DN65">
        <v>-6.7560313894427002E-2</v>
      </c>
      <c r="DO65">
        <v>0.15145040583874</v>
      </c>
      <c r="DP65">
        <v>1</v>
      </c>
      <c r="DQ65">
        <v>0.43156535849056599</v>
      </c>
      <c r="DR65">
        <v>1.2305662029132299E-2</v>
      </c>
      <c r="DS65">
        <v>2.6842736981498101E-3</v>
      </c>
      <c r="DT65">
        <v>1</v>
      </c>
      <c r="DU65">
        <v>3</v>
      </c>
      <c r="DV65">
        <v>3</v>
      </c>
      <c r="DW65" t="s">
        <v>256</v>
      </c>
      <c r="DX65">
        <v>100</v>
      </c>
      <c r="DY65">
        <v>100</v>
      </c>
      <c r="DZ65">
        <v>-3.9009999999999998</v>
      </c>
      <c r="EA65">
        <v>0.35799999999999998</v>
      </c>
      <c r="EB65">
        <v>2</v>
      </c>
      <c r="EC65">
        <v>514.44899999999996</v>
      </c>
      <c r="ED65">
        <v>420.22300000000001</v>
      </c>
      <c r="EE65">
        <v>26.2026</v>
      </c>
      <c r="EF65">
        <v>29.769300000000001</v>
      </c>
      <c r="EG65">
        <v>29.9999</v>
      </c>
      <c r="EH65">
        <v>29.953900000000001</v>
      </c>
      <c r="EI65">
        <v>29.990200000000002</v>
      </c>
      <c r="EJ65">
        <v>20.1174</v>
      </c>
      <c r="EK65">
        <v>28.737400000000001</v>
      </c>
      <c r="EL65">
        <v>0</v>
      </c>
      <c r="EM65">
        <v>26.204699999999999</v>
      </c>
      <c r="EN65">
        <v>401.74200000000002</v>
      </c>
      <c r="EO65">
        <v>15.199199999999999</v>
      </c>
      <c r="EP65">
        <v>100.57299999999999</v>
      </c>
      <c r="EQ65">
        <v>90.457599999999999</v>
      </c>
    </row>
    <row r="66" spans="1:147" x14ac:dyDescent="0.3">
      <c r="A66">
        <v>50</v>
      </c>
      <c r="B66">
        <v>1684935297.5999999</v>
      </c>
      <c r="C66">
        <v>3060.7999999523199</v>
      </c>
      <c r="D66" t="s">
        <v>402</v>
      </c>
      <c r="E66" t="s">
        <v>403</v>
      </c>
      <c r="F66">
        <v>1684935289.6064501</v>
      </c>
      <c r="G66">
        <f t="shared" si="43"/>
        <v>3.0833113992746681E-3</v>
      </c>
      <c r="H66">
        <f t="shared" si="44"/>
        <v>10.65240166820919</v>
      </c>
      <c r="I66">
        <f t="shared" si="45"/>
        <v>399.99254838709697</v>
      </c>
      <c r="J66">
        <f t="shared" si="46"/>
        <v>251.07255124544267</v>
      </c>
      <c r="K66">
        <f t="shared" si="47"/>
        <v>24.021346408486803</v>
      </c>
      <c r="L66">
        <f t="shared" si="48"/>
        <v>38.269255312688351</v>
      </c>
      <c r="M66">
        <f t="shared" si="49"/>
        <v>0.12749148669032689</v>
      </c>
      <c r="N66">
        <f t="shared" si="50"/>
        <v>3.3590391411590157</v>
      </c>
      <c r="O66">
        <f t="shared" si="51"/>
        <v>0.12486299672770829</v>
      </c>
      <c r="P66">
        <f t="shared" si="52"/>
        <v>7.8271018759187988E-2</v>
      </c>
      <c r="Q66">
        <f t="shared" si="53"/>
        <v>161.84664192038315</v>
      </c>
      <c r="R66">
        <f t="shared" si="54"/>
        <v>27.840616281863884</v>
      </c>
      <c r="S66">
        <f t="shared" si="55"/>
        <v>27.993545161290299</v>
      </c>
      <c r="T66">
        <f t="shared" si="56"/>
        <v>3.7934119349830984</v>
      </c>
      <c r="U66">
        <f t="shared" si="57"/>
        <v>40.107667645731063</v>
      </c>
      <c r="V66">
        <f t="shared" si="58"/>
        <v>1.4961671862035695</v>
      </c>
      <c r="W66">
        <f t="shared" si="59"/>
        <v>3.7303769429305542</v>
      </c>
      <c r="X66">
        <f t="shared" si="60"/>
        <v>2.2972447487795291</v>
      </c>
      <c r="Y66">
        <f t="shared" si="61"/>
        <v>-135.97403270801286</v>
      </c>
      <c r="Z66">
        <f t="shared" si="62"/>
        <v>-51.994582816007885</v>
      </c>
      <c r="AA66">
        <f t="shared" si="63"/>
        <v>-3.369025760797034</v>
      </c>
      <c r="AB66">
        <f t="shared" si="64"/>
        <v>-29.490999364434622</v>
      </c>
      <c r="AC66">
        <v>-3.9575370087748703E-2</v>
      </c>
      <c r="AD66">
        <v>4.4426819916334397E-2</v>
      </c>
      <c r="AE66">
        <v>3.3476918667148698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50347.119478276058</v>
      </c>
      <c r="AK66" t="s">
        <v>251</v>
      </c>
      <c r="AL66">
        <v>2.3770384615384601</v>
      </c>
      <c r="AM66">
        <v>1.8188</v>
      </c>
      <c r="AN66">
        <f t="shared" si="68"/>
        <v>-0.55823846153846013</v>
      </c>
      <c r="AO66">
        <f t="shared" si="69"/>
        <v>-0.30692679873458334</v>
      </c>
      <c r="AP66">
        <v>-0.60039193663713297</v>
      </c>
      <c r="AQ66" t="s">
        <v>404</v>
      </c>
      <c r="AR66">
        <v>2.3013615384615398</v>
      </c>
      <c r="AS66">
        <v>1.4323999999999999</v>
      </c>
      <c r="AT66">
        <f t="shared" si="70"/>
        <v>-0.60664726226022059</v>
      </c>
      <c r="AU66">
        <v>0.5</v>
      </c>
      <c r="AV66">
        <f t="shared" si="71"/>
        <v>841.19848501936838</v>
      </c>
      <c r="AW66">
        <f t="shared" si="72"/>
        <v>10.65240166820919</v>
      </c>
      <c r="AX66">
        <f t="shared" si="73"/>
        <v>-255.15537897722251</v>
      </c>
      <c r="AY66">
        <f t="shared" si="74"/>
        <v>1</v>
      </c>
      <c r="AZ66">
        <f t="shared" si="75"/>
        <v>1.3377096850795243E-2</v>
      </c>
      <c r="BA66">
        <f t="shared" si="76"/>
        <v>0.26975705110304393</v>
      </c>
      <c r="BB66" t="s">
        <v>253</v>
      </c>
      <c r="BC66">
        <v>0</v>
      </c>
      <c r="BD66">
        <f t="shared" si="77"/>
        <v>1.4323999999999999</v>
      </c>
      <c r="BE66">
        <f t="shared" si="78"/>
        <v>-0.60664726226022059</v>
      </c>
      <c r="BF66">
        <f t="shared" si="79"/>
        <v>0.21244776775896199</v>
      </c>
      <c r="BG66">
        <f t="shared" si="80"/>
        <v>0.91988795062010165</v>
      </c>
      <c r="BH66">
        <f t="shared" si="81"/>
        <v>-0.69217731600777355</v>
      </c>
      <c r="BI66">
        <f t="shared" si="82"/>
        <v>999.99816129032297</v>
      </c>
      <c r="BJ66">
        <f t="shared" si="83"/>
        <v>841.19848501936838</v>
      </c>
      <c r="BK66">
        <f t="shared" si="84"/>
        <v>0.84120003174200708</v>
      </c>
      <c r="BL66">
        <f t="shared" si="85"/>
        <v>0.19240006348401431</v>
      </c>
      <c r="BM66">
        <v>0.72959431972279298</v>
      </c>
      <c r="BN66">
        <v>0.5</v>
      </c>
      <c r="BO66" t="s">
        <v>254</v>
      </c>
      <c r="BP66">
        <v>1684935289.6064501</v>
      </c>
      <c r="BQ66">
        <v>399.99254838709697</v>
      </c>
      <c r="BR66">
        <v>401.726870967742</v>
      </c>
      <c r="BS66">
        <v>15.6380290322581</v>
      </c>
      <c r="BT66">
        <v>15.1951580645161</v>
      </c>
      <c r="BU66">
        <v>500.00741935483899</v>
      </c>
      <c r="BV66">
        <v>95.474887096774196</v>
      </c>
      <c r="BW66">
        <v>0.200033516129032</v>
      </c>
      <c r="BX66">
        <v>27.7064290322581</v>
      </c>
      <c r="BY66">
        <v>27.993545161290299</v>
      </c>
      <c r="BZ66">
        <v>999.9</v>
      </c>
      <c r="CA66">
        <v>9996.1290322580608</v>
      </c>
      <c r="CB66">
        <v>0</v>
      </c>
      <c r="CC66">
        <v>70.325119354838705</v>
      </c>
      <c r="CD66">
        <v>999.99816129032297</v>
      </c>
      <c r="CE66">
        <v>0.95999641935483904</v>
      </c>
      <c r="CF66">
        <v>4.00032322580645E-2</v>
      </c>
      <c r="CG66">
        <v>0</v>
      </c>
      <c r="CH66">
        <v>2.2997000000000001</v>
      </c>
      <c r="CI66">
        <v>0</v>
      </c>
      <c r="CJ66">
        <v>466.362741935484</v>
      </c>
      <c r="CK66">
        <v>9334.2999999999993</v>
      </c>
      <c r="CL66">
        <v>39.436999999999998</v>
      </c>
      <c r="CM66">
        <v>42</v>
      </c>
      <c r="CN66">
        <v>40.554000000000002</v>
      </c>
      <c r="CO66">
        <v>40.580290322580602</v>
      </c>
      <c r="CP66">
        <v>39.375</v>
      </c>
      <c r="CQ66">
        <v>959.99677419354805</v>
      </c>
      <c r="CR66">
        <v>40.000967741935497</v>
      </c>
      <c r="CS66">
        <v>0</v>
      </c>
      <c r="CT66">
        <v>59.400000095367403</v>
      </c>
      <c r="CU66">
        <v>2.3013615384615398</v>
      </c>
      <c r="CV66">
        <v>-0.23489914286330099</v>
      </c>
      <c r="CW66">
        <v>2.6513162446609702</v>
      </c>
      <c r="CX66">
        <v>466.39465384615397</v>
      </c>
      <c r="CY66">
        <v>15</v>
      </c>
      <c r="CZ66">
        <v>1684932166.3</v>
      </c>
      <c r="DA66" t="s">
        <v>255</v>
      </c>
      <c r="DB66">
        <v>4</v>
      </c>
      <c r="DC66">
        <v>-3.9009999999999998</v>
      </c>
      <c r="DD66">
        <v>0.35799999999999998</v>
      </c>
      <c r="DE66">
        <v>401</v>
      </c>
      <c r="DF66">
        <v>15</v>
      </c>
      <c r="DG66">
        <v>2.15</v>
      </c>
      <c r="DH66">
        <v>0.31</v>
      </c>
      <c r="DI66">
        <v>-1.73836188679245</v>
      </c>
      <c r="DJ66">
        <v>3.9242394112238503E-2</v>
      </c>
      <c r="DK66">
        <v>8.9895175307742894E-2</v>
      </c>
      <c r="DL66">
        <v>1</v>
      </c>
      <c r="DM66">
        <v>2.3502954545454502</v>
      </c>
      <c r="DN66">
        <v>-0.491944637147949</v>
      </c>
      <c r="DO66">
        <v>0.17361473800362101</v>
      </c>
      <c r="DP66">
        <v>1</v>
      </c>
      <c r="DQ66">
        <v>0.44164390566037698</v>
      </c>
      <c r="DR66">
        <v>1.1325562373980301E-2</v>
      </c>
      <c r="DS66">
        <v>2.7273990185145902E-3</v>
      </c>
      <c r="DT66">
        <v>1</v>
      </c>
      <c r="DU66">
        <v>3</v>
      </c>
      <c r="DV66">
        <v>3</v>
      </c>
      <c r="DW66" t="s">
        <v>256</v>
      </c>
      <c r="DX66">
        <v>100</v>
      </c>
      <c r="DY66">
        <v>100</v>
      </c>
      <c r="DZ66">
        <v>-3.9009999999999998</v>
      </c>
      <c r="EA66">
        <v>0.35799999999999998</v>
      </c>
      <c r="EB66">
        <v>2</v>
      </c>
      <c r="EC66">
        <v>515.02099999999996</v>
      </c>
      <c r="ED66">
        <v>419.91899999999998</v>
      </c>
      <c r="EE66">
        <v>26.154199999999999</v>
      </c>
      <c r="EF66">
        <v>29.761600000000001</v>
      </c>
      <c r="EG66">
        <v>30.0002</v>
      </c>
      <c r="EH66">
        <v>29.946200000000001</v>
      </c>
      <c r="EI66">
        <v>29.982500000000002</v>
      </c>
      <c r="EJ66">
        <v>20.1189</v>
      </c>
      <c r="EK66">
        <v>28.737400000000001</v>
      </c>
      <c r="EL66">
        <v>0</v>
      </c>
      <c r="EM66">
        <v>26.152899999999999</v>
      </c>
      <c r="EN66">
        <v>401.67</v>
      </c>
      <c r="EO66">
        <v>15.190300000000001</v>
      </c>
      <c r="EP66">
        <v>100.57599999999999</v>
      </c>
      <c r="EQ66">
        <v>90.460999999999999</v>
      </c>
    </row>
    <row r="67" spans="1:147" x14ac:dyDescent="0.3">
      <c r="A67">
        <v>51</v>
      </c>
      <c r="B67">
        <v>1684935357.5999999</v>
      </c>
      <c r="C67">
        <v>3120.7999999523199</v>
      </c>
      <c r="D67" t="s">
        <v>405</v>
      </c>
      <c r="E67" t="s">
        <v>406</v>
      </c>
      <c r="F67">
        <v>1684935349.64516</v>
      </c>
      <c r="G67">
        <f t="shared" si="43"/>
        <v>3.1304696167320104E-3</v>
      </c>
      <c r="H67">
        <f t="shared" si="44"/>
        <v>10.537061165904239</v>
      </c>
      <c r="I67">
        <f t="shared" si="45"/>
        <v>400.01522580645201</v>
      </c>
      <c r="J67">
        <f t="shared" si="46"/>
        <v>254.62049931020758</v>
      </c>
      <c r="K67">
        <f t="shared" si="47"/>
        <v>24.361197233052458</v>
      </c>
      <c r="L67">
        <f t="shared" si="48"/>
        <v>38.272055229232393</v>
      </c>
      <c r="M67">
        <f t="shared" si="49"/>
        <v>0.12955912306294806</v>
      </c>
      <c r="N67">
        <f t="shared" si="50"/>
        <v>3.363575949613391</v>
      </c>
      <c r="O67">
        <f t="shared" si="51"/>
        <v>0.12684924003593484</v>
      </c>
      <c r="P67">
        <f t="shared" si="52"/>
        <v>7.9519526383616146E-2</v>
      </c>
      <c r="Q67">
        <f t="shared" si="53"/>
        <v>161.84639127491732</v>
      </c>
      <c r="R67">
        <f t="shared" si="54"/>
        <v>27.831569110976826</v>
      </c>
      <c r="S67">
        <f t="shared" si="55"/>
        <v>27.986583870967699</v>
      </c>
      <c r="T67">
        <f t="shared" si="56"/>
        <v>3.7918726937688252</v>
      </c>
      <c r="U67">
        <f t="shared" si="57"/>
        <v>40.097480723854879</v>
      </c>
      <c r="V67">
        <f t="shared" si="58"/>
        <v>1.4959529425728109</v>
      </c>
      <c r="W67">
        <f t="shared" si="59"/>
        <v>3.7307903528284143</v>
      </c>
      <c r="X67">
        <f t="shared" si="60"/>
        <v>2.2959197511960143</v>
      </c>
      <c r="Y67">
        <f t="shared" si="61"/>
        <v>-138.05371009788166</v>
      </c>
      <c r="Z67">
        <f t="shared" si="62"/>
        <v>-50.458512306229146</v>
      </c>
      <c r="AA67">
        <f t="shared" si="63"/>
        <v>-3.2650025830928078</v>
      </c>
      <c r="AB67">
        <f t="shared" si="64"/>
        <v>-29.930833712286294</v>
      </c>
      <c r="AC67">
        <v>-3.9642512925000602E-2</v>
      </c>
      <c r="AD67">
        <v>4.4502193633185298E-2</v>
      </c>
      <c r="AE67">
        <v>3.35220942359435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50428.754179446252</v>
      </c>
      <c r="AK67" t="s">
        <v>251</v>
      </c>
      <c r="AL67">
        <v>2.3770384615384601</v>
      </c>
      <c r="AM67">
        <v>1.8188</v>
      </c>
      <c r="AN67">
        <f t="shared" si="68"/>
        <v>-0.55823846153846013</v>
      </c>
      <c r="AO67">
        <f t="shared" si="69"/>
        <v>-0.30692679873458334</v>
      </c>
      <c r="AP67">
        <v>-0.60039193663713297</v>
      </c>
      <c r="AQ67" t="s">
        <v>407</v>
      </c>
      <c r="AR67">
        <v>2.34673461538461</v>
      </c>
      <c r="AS67">
        <v>1.4532</v>
      </c>
      <c r="AT67">
        <f t="shared" si="70"/>
        <v>-0.61487380634779099</v>
      </c>
      <c r="AU67">
        <v>0.5</v>
      </c>
      <c r="AV67">
        <f t="shared" si="71"/>
        <v>841.19742600000063</v>
      </c>
      <c r="AW67">
        <f t="shared" si="72"/>
        <v>10.537061165904239</v>
      </c>
      <c r="AX67">
        <f t="shared" si="73"/>
        <v>-258.61513160729231</v>
      </c>
      <c r="AY67">
        <f t="shared" si="74"/>
        <v>1</v>
      </c>
      <c r="AZ67">
        <f t="shared" si="75"/>
        <v>1.3239999027934928E-2</v>
      </c>
      <c r="BA67">
        <f t="shared" si="76"/>
        <v>0.25158271401045962</v>
      </c>
      <c r="BB67" t="s">
        <v>253</v>
      </c>
      <c r="BC67">
        <v>0</v>
      </c>
      <c r="BD67">
        <f t="shared" si="77"/>
        <v>1.4532</v>
      </c>
      <c r="BE67">
        <f t="shared" si="78"/>
        <v>-0.6148738063477911</v>
      </c>
      <c r="BF67">
        <f t="shared" si="79"/>
        <v>0.2010116560369474</v>
      </c>
      <c r="BG67">
        <f t="shared" si="80"/>
        <v>0.9671978950698964</v>
      </c>
      <c r="BH67">
        <f t="shared" si="81"/>
        <v>-0.65491725344834861</v>
      </c>
      <c r="BI67">
        <f t="shared" si="82"/>
        <v>999.99693548387097</v>
      </c>
      <c r="BJ67">
        <f t="shared" si="83"/>
        <v>841.19742600000063</v>
      </c>
      <c r="BK67">
        <f t="shared" si="84"/>
        <v>0.84120000387098026</v>
      </c>
      <c r="BL67">
        <f t="shared" si="85"/>
        <v>0.19240000774196045</v>
      </c>
      <c r="BM67">
        <v>0.72959431972279298</v>
      </c>
      <c r="BN67">
        <v>0.5</v>
      </c>
      <c r="BO67" t="s">
        <v>254</v>
      </c>
      <c r="BP67">
        <v>1684935349.64516</v>
      </c>
      <c r="BQ67">
        <v>400.01522580645201</v>
      </c>
      <c r="BR67">
        <v>401.73551612903202</v>
      </c>
      <c r="BS67">
        <v>15.635532258064501</v>
      </c>
      <c r="BT67">
        <v>15.185877419354799</v>
      </c>
      <c r="BU67">
        <v>499.99722580645198</v>
      </c>
      <c r="BV67">
        <v>95.476651612903197</v>
      </c>
      <c r="BW67">
        <v>0.199844580645161</v>
      </c>
      <c r="BX67">
        <v>27.708325806451601</v>
      </c>
      <c r="BY67">
        <v>27.986583870967699</v>
      </c>
      <c r="BZ67">
        <v>999.9</v>
      </c>
      <c r="CA67">
        <v>10012.9032258065</v>
      </c>
      <c r="CB67">
        <v>0</v>
      </c>
      <c r="CC67">
        <v>70.339961290322606</v>
      </c>
      <c r="CD67">
        <v>999.99693548387097</v>
      </c>
      <c r="CE67">
        <v>0.95999900000000005</v>
      </c>
      <c r="CF67">
        <v>4.0000599999999997E-2</v>
      </c>
      <c r="CG67">
        <v>0</v>
      </c>
      <c r="CH67">
        <v>2.33195806451613</v>
      </c>
      <c r="CI67">
        <v>0</v>
      </c>
      <c r="CJ67">
        <v>467.63570967741902</v>
      </c>
      <c r="CK67">
        <v>9334.2948387096803</v>
      </c>
      <c r="CL67">
        <v>39.53</v>
      </c>
      <c r="CM67">
        <v>42.110774193548401</v>
      </c>
      <c r="CN67">
        <v>40.633000000000003</v>
      </c>
      <c r="CO67">
        <v>40.686999999999998</v>
      </c>
      <c r="CP67">
        <v>39.4593548387097</v>
      </c>
      <c r="CQ67">
        <v>959.99677419354896</v>
      </c>
      <c r="CR67">
        <v>40</v>
      </c>
      <c r="CS67">
        <v>0</v>
      </c>
      <c r="CT67">
        <v>59.400000095367403</v>
      </c>
      <c r="CU67">
        <v>2.34673461538461</v>
      </c>
      <c r="CV67">
        <v>-0.67967521012241305</v>
      </c>
      <c r="CW67">
        <v>4.5455042669362902</v>
      </c>
      <c r="CX67">
        <v>467.68715384615399</v>
      </c>
      <c r="CY67">
        <v>15</v>
      </c>
      <c r="CZ67">
        <v>1684932166.3</v>
      </c>
      <c r="DA67" t="s">
        <v>255</v>
      </c>
      <c r="DB67">
        <v>4</v>
      </c>
      <c r="DC67">
        <v>-3.9009999999999998</v>
      </c>
      <c r="DD67">
        <v>0.35799999999999998</v>
      </c>
      <c r="DE67">
        <v>401</v>
      </c>
      <c r="DF67">
        <v>15</v>
      </c>
      <c r="DG67">
        <v>2.15</v>
      </c>
      <c r="DH67">
        <v>0.31</v>
      </c>
      <c r="DI67">
        <v>-1.72085037735849</v>
      </c>
      <c r="DJ67">
        <v>5.9472679636574603E-3</v>
      </c>
      <c r="DK67">
        <v>9.8684899610722396E-2</v>
      </c>
      <c r="DL67">
        <v>1</v>
      </c>
      <c r="DM67">
        <v>2.3648318181818202</v>
      </c>
      <c r="DN67">
        <v>-0.27495316526531499</v>
      </c>
      <c r="DO67">
        <v>0.17563785413681501</v>
      </c>
      <c r="DP67">
        <v>1</v>
      </c>
      <c r="DQ67">
        <v>0.44878479245282998</v>
      </c>
      <c r="DR67">
        <v>6.4994044815982997E-3</v>
      </c>
      <c r="DS67">
        <v>2.2832263283253601E-3</v>
      </c>
      <c r="DT67">
        <v>1</v>
      </c>
      <c r="DU67">
        <v>3</v>
      </c>
      <c r="DV67">
        <v>3</v>
      </c>
      <c r="DW67" t="s">
        <v>256</v>
      </c>
      <c r="DX67">
        <v>100</v>
      </c>
      <c r="DY67">
        <v>100</v>
      </c>
      <c r="DZ67">
        <v>-3.9009999999999998</v>
      </c>
      <c r="EA67">
        <v>0.35799999999999998</v>
      </c>
      <c r="EB67">
        <v>2</v>
      </c>
      <c r="EC67">
        <v>514.19799999999998</v>
      </c>
      <c r="ED67">
        <v>420.60899999999998</v>
      </c>
      <c r="EE67">
        <v>26.152699999999999</v>
      </c>
      <c r="EF67">
        <v>29.751300000000001</v>
      </c>
      <c r="EG67">
        <v>29.9999</v>
      </c>
      <c r="EH67">
        <v>29.938500000000001</v>
      </c>
      <c r="EI67">
        <v>29.974799999999998</v>
      </c>
      <c r="EJ67">
        <v>20.114899999999999</v>
      </c>
      <c r="EK67">
        <v>28.737400000000001</v>
      </c>
      <c r="EL67">
        <v>0</v>
      </c>
      <c r="EM67">
        <v>26.1586</v>
      </c>
      <c r="EN67">
        <v>401.74900000000002</v>
      </c>
      <c r="EO67">
        <v>15.183299999999999</v>
      </c>
      <c r="EP67">
        <v>100.575</v>
      </c>
      <c r="EQ67">
        <v>90.463099999999997</v>
      </c>
    </row>
    <row r="68" spans="1:147" x14ac:dyDescent="0.3">
      <c r="A68">
        <v>52</v>
      </c>
      <c r="B68">
        <v>1684935417.7</v>
      </c>
      <c r="C68">
        <v>3180.9000000953702</v>
      </c>
      <c r="D68" t="s">
        <v>408</v>
      </c>
      <c r="E68" t="s">
        <v>409</v>
      </c>
      <c r="F68">
        <v>1684935409.6419301</v>
      </c>
      <c r="G68">
        <f t="shared" si="43"/>
        <v>3.1544433724741646E-3</v>
      </c>
      <c r="H68">
        <f t="shared" si="44"/>
        <v>10.846056213761214</v>
      </c>
      <c r="I68">
        <f t="shared" si="45"/>
        <v>399.99206451612901</v>
      </c>
      <c r="J68">
        <f t="shared" si="46"/>
        <v>251.83155036862917</v>
      </c>
      <c r="K68">
        <f t="shared" si="47"/>
        <v>24.095361766234173</v>
      </c>
      <c r="L68">
        <f t="shared" si="48"/>
        <v>38.271429787217066</v>
      </c>
      <c r="M68">
        <f t="shared" si="49"/>
        <v>0.13059534318552621</v>
      </c>
      <c r="N68">
        <f t="shared" si="50"/>
        <v>3.3627357172687056</v>
      </c>
      <c r="O68">
        <f t="shared" si="51"/>
        <v>0.12784176328997909</v>
      </c>
      <c r="P68">
        <f t="shared" si="52"/>
        <v>8.0143664613216231E-2</v>
      </c>
      <c r="Q68">
        <f t="shared" si="53"/>
        <v>161.84579436308607</v>
      </c>
      <c r="R68">
        <f t="shared" si="54"/>
        <v>27.83170396287295</v>
      </c>
      <c r="S68">
        <f t="shared" si="55"/>
        <v>27.9827451612903</v>
      </c>
      <c r="T68">
        <f t="shared" si="56"/>
        <v>3.7910241330712866</v>
      </c>
      <c r="U68">
        <f t="shared" si="57"/>
        <v>40.06870136295457</v>
      </c>
      <c r="V68">
        <f t="shared" si="58"/>
        <v>1.4953672671164671</v>
      </c>
      <c r="W68">
        <f t="shared" si="59"/>
        <v>3.7320083163439026</v>
      </c>
      <c r="X68">
        <f t="shared" si="60"/>
        <v>2.2956568659548195</v>
      </c>
      <c r="Y68">
        <f t="shared" si="61"/>
        <v>-139.11095272611067</v>
      </c>
      <c r="Z68">
        <f t="shared" si="62"/>
        <v>-48.737086110383473</v>
      </c>
      <c r="AA68">
        <f t="shared" si="63"/>
        <v>-3.1544302500610373</v>
      </c>
      <c r="AB68">
        <f t="shared" si="64"/>
        <v>-29.156674723469109</v>
      </c>
      <c r="AC68">
        <v>-3.9630075051600197E-2</v>
      </c>
      <c r="AD68">
        <v>4.4488231030675798E-2</v>
      </c>
      <c r="AE68">
        <v>3.3513727575072298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50412.730582888587</v>
      </c>
      <c r="AK68" t="s">
        <v>251</v>
      </c>
      <c r="AL68">
        <v>2.3770384615384601</v>
      </c>
      <c r="AM68">
        <v>1.8188</v>
      </c>
      <c r="AN68">
        <f t="shared" si="68"/>
        <v>-0.55823846153846013</v>
      </c>
      <c r="AO68">
        <f t="shared" si="69"/>
        <v>-0.30692679873458334</v>
      </c>
      <c r="AP68">
        <v>-0.60039193663713297</v>
      </c>
      <c r="AQ68" t="s">
        <v>410</v>
      </c>
      <c r="AR68">
        <v>2.3645346153846201</v>
      </c>
      <c r="AS68">
        <v>1.2811999999999999</v>
      </c>
      <c r="AT68">
        <f t="shared" si="70"/>
        <v>-0.8455624534691073</v>
      </c>
      <c r="AU68">
        <v>0.5</v>
      </c>
      <c r="AV68">
        <f t="shared" si="71"/>
        <v>841.19428292903467</v>
      </c>
      <c r="AW68">
        <f t="shared" si="72"/>
        <v>10.846056213761214</v>
      </c>
      <c r="AX68">
        <f t="shared" si="73"/>
        <v>-355.64115085883049</v>
      </c>
      <c r="AY68">
        <f t="shared" si="74"/>
        <v>1</v>
      </c>
      <c r="AZ68">
        <f t="shared" si="75"/>
        <v>1.3607377490182013E-2</v>
      </c>
      <c r="BA68">
        <f t="shared" si="76"/>
        <v>0.41960661879487987</v>
      </c>
      <c r="BB68" t="s">
        <v>253</v>
      </c>
      <c r="BC68">
        <v>0</v>
      </c>
      <c r="BD68">
        <f t="shared" si="77"/>
        <v>1.2811999999999999</v>
      </c>
      <c r="BE68">
        <f t="shared" si="78"/>
        <v>-0.8455624534691073</v>
      </c>
      <c r="BF68">
        <f t="shared" si="79"/>
        <v>0.2955795029689906</v>
      </c>
      <c r="BG68">
        <f t="shared" si="80"/>
        <v>0.98858969949249109</v>
      </c>
      <c r="BH68">
        <f t="shared" si="81"/>
        <v>-0.96302930922820662</v>
      </c>
      <c r="BI68">
        <f t="shared" si="82"/>
        <v>999.99319354838701</v>
      </c>
      <c r="BJ68">
        <f t="shared" si="83"/>
        <v>841.19428292903467</v>
      </c>
      <c r="BK68">
        <f t="shared" si="84"/>
        <v>0.84120000851618948</v>
      </c>
      <c r="BL68">
        <f t="shared" si="85"/>
        <v>0.19240001703237894</v>
      </c>
      <c r="BM68">
        <v>0.72959431972279298</v>
      </c>
      <c r="BN68">
        <v>0.5</v>
      </c>
      <c r="BO68" t="s">
        <v>254</v>
      </c>
      <c r="BP68">
        <v>1684935409.6419301</v>
      </c>
      <c r="BQ68">
        <v>399.99206451612901</v>
      </c>
      <c r="BR68">
        <v>401.75883870967698</v>
      </c>
      <c r="BS68">
        <v>15.628761290322601</v>
      </c>
      <c r="BT68">
        <v>15.175658064516099</v>
      </c>
      <c r="BU68">
        <v>499.995322580645</v>
      </c>
      <c r="BV68">
        <v>95.4805322580645</v>
      </c>
      <c r="BW68">
        <v>0.199940387096774</v>
      </c>
      <c r="BX68">
        <v>27.7139129032258</v>
      </c>
      <c r="BY68">
        <v>27.9827451612903</v>
      </c>
      <c r="BZ68">
        <v>999.9</v>
      </c>
      <c r="CA68">
        <v>10009.3548387097</v>
      </c>
      <c r="CB68">
        <v>0</v>
      </c>
      <c r="CC68">
        <v>70.328570967741896</v>
      </c>
      <c r="CD68">
        <v>999.99319354838701</v>
      </c>
      <c r="CE68">
        <v>0.95999970967741899</v>
      </c>
      <c r="CF68">
        <v>3.9999941935483903E-2</v>
      </c>
      <c r="CG68">
        <v>0</v>
      </c>
      <c r="CH68">
        <v>2.3811548387096799</v>
      </c>
      <c r="CI68">
        <v>0</v>
      </c>
      <c r="CJ68">
        <v>468.28619354838702</v>
      </c>
      <c r="CK68">
        <v>9334.2603225806506</v>
      </c>
      <c r="CL68">
        <v>39.625</v>
      </c>
      <c r="CM68">
        <v>42.186999999999998</v>
      </c>
      <c r="CN68">
        <v>40.75</v>
      </c>
      <c r="CO68">
        <v>40.75</v>
      </c>
      <c r="CP68">
        <v>39.561999999999998</v>
      </c>
      <c r="CQ68">
        <v>959.992903225806</v>
      </c>
      <c r="CR68">
        <v>40</v>
      </c>
      <c r="CS68">
        <v>0</v>
      </c>
      <c r="CT68">
        <v>59.200000047683702</v>
      </c>
      <c r="CU68">
        <v>2.3645346153846201</v>
      </c>
      <c r="CV68">
        <v>-0.11957948298747099</v>
      </c>
      <c r="CW68">
        <v>0.64444443640446403</v>
      </c>
      <c r="CX68">
        <v>468.30623076923098</v>
      </c>
      <c r="CY68">
        <v>15</v>
      </c>
      <c r="CZ68">
        <v>1684932166.3</v>
      </c>
      <c r="DA68" t="s">
        <v>255</v>
      </c>
      <c r="DB68">
        <v>4</v>
      </c>
      <c r="DC68">
        <v>-3.9009999999999998</v>
      </c>
      <c r="DD68">
        <v>0.35799999999999998</v>
      </c>
      <c r="DE68">
        <v>401</v>
      </c>
      <c r="DF68">
        <v>15</v>
      </c>
      <c r="DG68">
        <v>2.15</v>
      </c>
      <c r="DH68">
        <v>0.31</v>
      </c>
      <c r="DI68">
        <v>-1.7544996226415099</v>
      </c>
      <c r="DJ68">
        <v>-0.17927965789206601</v>
      </c>
      <c r="DK68">
        <v>8.1005425626865704E-2</v>
      </c>
      <c r="DL68">
        <v>1</v>
      </c>
      <c r="DM68">
        <v>2.3456681818181799</v>
      </c>
      <c r="DN68">
        <v>0.26658398269014499</v>
      </c>
      <c r="DO68">
        <v>0.218062555425071</v>
      </c>
      <c r="DP68">
        <v>1</v>
      </c>
      <c r="DQ68">
        <v>0.45253024528301899</v>
      </c>
      <c r="DR68">
        <v>4.0530664142482903E-3</v>
      </c>
      <c r="DS68">
        <v>2.6275734189384098E-3</v>
      </c>
      <c r="DT68">
        <v>1</v>
      </c>
      <c r="DU68">
        <v>3</v>
      </c>
      <c r="DV68">
        <v>3</v>
      </c>
      <c r="DW68" t="s">
        <v>256</v>
      </c>
      <c r="DX68">
        <v>100</v>
      </c>
      <c r="DY68">
        <v>100</v>
      </c>
      <c r="DZ68">
        <v>-3.9009999999999998</v>
      </c>
      <c r="EA68">
        <v>0.35799999999999998</v>
      </c>
      <c r="EB68">
        <v>2</v>
      </c>
      <c r="EC68">
        <v>514.77</v>
      </c>
      <c r="ED68">
        <v>419.95</v>
      </c>
      <c r="EE68">
        <v>26.151399999999999</v>
      </c>
      <c r="EF68">
        <v>29.744199999999999</v>
      </c>
      <c r="EG68">
        <v>30</v>
      </c>
      <c r="EH68">
        <v>29.930900000000001</v>
      </c>
      <c r="EI68">
        <v>29.9697</v>
      </c>
      <c r="EJ68">
        <v>20.117599999999999</v>
      </c>
      <c r="EK68">
        <v>28.737400000000001</v>
      </c>
      <c r="EL68">
        <v>0</v>
      </c>
      <c r="EM68">
        <v>26.152999999999999</v>
      </c>
      <c r="EN68">
        <v>401.71300000000002</v>
      </c>
      <c r="EO68">
        <v>15.178900000000001</v>
      </c>
      <c r="EP68">
        <v>100.577</v>
      </c>
      <c r="EQ68">
        <v>90.465999999999994</v>
      </c>
    </row>
    <row r="69" spans="1:147" x14ac:dyDescent="0.3">
      <c r="A69">
        <v>53</v>
      </c>
      <c r="B69">
        <v>1684935477.7</v>
      </c>
      <c r="C69">
        <v>3240.9000000953702</v>
      </c>
      <c r="D69" t="s">
        <v>411</v>
      </c>
      <c r="E69" t="s">
        <v>412</v>
      </c>
      <c r="F69">
        <v>1684935469.64516</v>
      </c>
      <c r="G69">
        <f t="shared" si="43"/>
        <v>3.1645094925769023E-3</v>
      </c>
      <c r="H69">
        <f t="shared" si="44"/>
        <v>10.53157300927473</v>
      </c>
      <c r="I69">
        <f t="shared" si="45"/>
        <v>400.020225806452</v>
      </c>
      <c r="J69">
        <f t="shared" si="46"/>
        <v>255.95570617373212</v>
      </c>
      <c r="K69">
        <f t="shared" si="47"/>
        <v>24.489141077412835</v>
      </c>
      <c r="L69">
        <f t="shared" si="48"/>
        <v>38.272839820744295</v>
      </c>
      <c r="M69">
        <f t="shared" si="49"/>
        <v>0.13086861402735231</v>
      </c>
      <c r="N69">
        <f t="shared" si="50"/>
        <v>3.3613515575454107</v>
      </c>
      <c r="O69">
        <f t="shared" si="51"/>
        <v>0.12810251714208212</v>
      </c>
      <c r="P69">
        <f t="shared" si="52"/>
        <v>8.0307726500576271E-2</v>
      </c>
      <c r="Q69">
        <f t="shared" si="53"/>
        <v>161.84775045525845</v>
      </c>
      <c r="R69">
        <f t="shared" si="54"/>
        <v>27.833258540364486</v>
      </c>
      <c r="S69">
        <f t="shared" si="55"/>
        <v>27.9924</v>
      </c>
      <c r="T69">
        <f t="shared" si="56"/>
        <v>3.7931586859280562</v>
      </c>
      <c r="U69">
        <f t="shared" si="57"/>
        <v>40.049020667634053</v>
      </c>
      <c r="V69">
        <f t="shared" si="58"/>
        <v>1.4949646209815459</v>
      </c>
      <c r="W69">
        <f t="shared" si="59"/>
        <v>3.7328368985304898</v>
      </c>
      <c r="X69">
        <f t="shared" si="60"/>
        <v>2.29819406494651</v>
      </c>
      <c r="Y69">
        <f t="shared" si="61"/>
        <v>-139.55486862264138</v>
      </c>
      <c r="Z69">
        <f t="shared" si="62"/>
        <v>-49.778022480046758</v>
      </c>
      <c r="AA69">
        <f t="shared" si="63"/>
        <v>-3.223346148903627</v>
      </c>
      <c r="AB69">
        <f t="shared" si="64"/>
        <v>-30.708486796333318</v>
      </c>
      <c r="AC69">
        <v>-3.9609588245079902E-2</v>
      </c>
      <c r="AD69">
        <v>4.4465232795613999E-2</v>
      </c>
      <c r="AE69">
        <v>3.3499944718772299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50387.032840630236</v>
      </c>
      <c r="AK69" t="s">
        <v>251</v>
      </c>
      <c r="AL69">
        <v>2.3770384615384601</v>
      </c>
      <c r="AM69">
        <v>1.8188</v>
      </c>
      <c r="AN69">
        <f t="shared" si="68"/>
        <v>-0.55823846153846013</v>
      </c>
      <c r="AO69">
        <f t="shared" si="69"/>
        <v>-0.30692679873458334</v>
      </c>
      <c r="AP69">
        <v>-0.60039193663713297</v>
      </c>
      <c r="AQ69" t="s">
        <v>413</v>
      </c>
      <c r="AR69">
        <v>2.34912307692308</v>
      </c>
      <c r="AS69">
        <v>1.4259999999999999</v>
      </c>
      <c r="AT69">
        <f t="shared" si="70"/>
        <v>-0.64735138634157097</v>
      </c>
      <c r="AU69">
        <v>0.5</v>
      </c>
      <c r="AV69">
        <f t="shared" si="71"/>
        <v>841.20440910967693</v>
      </c>
      <c r="AW69">
        <f t="shared" si="72"/>
        <v>10.53157300927473</v>
      </c>
      <c r="AX69">
        <f t="shared" si="73"/>
        <v>-272.27742021689568</v>
      </c>
      <c r="AY69">
        <f t="shared" si="74"/>
        <v>1</v>
      </c>
      <c r="AZ69">
        <f t="shared" si="75"/>
        <v>1.3233364953107929E-2</v>
      </c>
      <c r="BA69">
        <f t="shared" si="76"/>
        <v>0.2754558204768584</v>
      </c>
      <c r="BB69" t="s">
        <v>253</v>
      </c>
      <c r="BC69">
        <v>0</v>
      </c>
      <c r="BD69">
        <f t="shared" si="77"/>
        <v>1.4259999999999999</v>
      </c>
      <c r="BE69">
        <f t="shared" si="78"/>
        <v>-0.64735138634157086</v>
      </c>
      <c r="BF69">
        <f t="shared" si="79"/>
        <v>0.21596657136573569</v>
      </c>
      <c r="BG69">
        <f t="shared" si="80"/>
        <v>0.97064747037651622</v>
      </c>
      <c r="BH69">
        <f t="shared" si="81"/>
        <v>-0.70364195064144264</v>
      </c>
      <c r="BI69">
        <f t="shared" si="82"/>
        <v>1000.00522580645</v>
      </c>
      <c r="BJ69">
        <f t="shared" si="83"/>
        <v>841.20440910967693</v>
      </c>
      <c r="BK69">
        <f t="shared" si="84"/>
        <v>0.84120001316122239</v>
      </c>
      <c r="BL69">
        <f t="shared" si="85"/>
        <v>0.19240002632244479</v>
      </c>
      <c r="BM69">
        <v>0.72959431972279298</v>
      </c>
      <c r="BN69">
        <v>0.5</v>
      </c>
      <c r="BO69" t="s">
        <v>254</v>
      </c>
      <c r="BP69">
        <v>1684935469.64516</v>
      </c>
      <c r="BQ69">
        <v>400.020225806452</v>
      </c>
      <c r="BR69">
        <v>401.74167741935503</v>
      </c>
      <c r="BS69">
        <v>15.625077419354801</v>
      </c>
      <c r="BT69">
        <v>15.170535483870999</v>
      </c>
      <c r="BU69">
        <v>500.00509677419399</v>
      </c>
      <c r="BV69">
        <v>95.477329032258098</v>
      </c>
      <c r="BW69">
        <v>0.19993264516129</v>
      </c>
      <c r="BX69">
        <v>27.717712903225799</v>
      </c>
      <c r="BY69">
        <v>27.9924</v>
      </c>
      <c r="BZ69">
        <v>999.9</v>
      </c>
      <c r="CA69">
        <v>10004.516129032299</v>
      </c>
      <c r="CB69">
        <v>0</v>
      </c>
      <c r="CC69">
        <v>70.315799999999996</v>
      </c>
      <c r="CD69">
        <v>1000.00522580645</v>
      </c>
      <c r="CE69">
        <v>0.96000041935483904</v>
      </c>
      <c r="CF69">
        <v>3.9999283870967697E-2</v>
      </c>
      <c r="CG69">
        <v>0</v>
      </c>
      <c r="CH69">
        <v>2.3200225806451602</v>
      </c>
      <c r="CI69">
        <v>0</v>
      </c>
      <c r="CJ69">
        <v>468.644612903226</v>
      </c>
      <c r="CK69">
        <v>9334.3751612903197</v>
      </c>
      <c r="CL69">
        <v>39.747967741935497</v>
      </c>
      <c r="CM69">
        <v>42.265999999999998</v>
      </c>
      <c r="CN69">
        <v>40.844516129032201</v>
      </c>
      <c r="CO69">
        <v>40.8241935483871</v>
      </c>
      <c r="CP69">
        <v>39.625</v>
      </c>
      <c r="CQ69">
        <v>960.00451612903203</v>
      </c>
      <c r="CR69">
        <v>40.000645161290301</v>
      </c>
      <c r="CS69">
        <v>0</v>
      </c>
      <c r="CT69">
        <v>59.599999904632597</v>
      </c>
      <c r="CU69">
        <v>2.34912307692308</v>
      </c>
      <c r="CV69">
        <v>0.30635898381947102</v>
      </c>
      <c r="CW69">
        <v>0.46714529104969399</v>
      </c>
      <c r="CX69">
        <v>468.66230769230799</v>
      </c>
      <c r="CY69">
        <v>15</v>
      </c>
      <c r="CZ69">
        <v>1684932166.3</v>
      </c>
      <c r="DA69" t="s">
        <v>255</v>
      </c>
      <c r="DB69">
        <v>4</v>
      </c>
      <c r="DC69">
        <v>-3.9009999999999998</v>
      </c>
      <c r="DD69">
        <v>0.35799999999999998</v>
      </c>
      <c r="DE69">
        <v>401</v>
      </c>
      <c r="DF69">
        <v>15</v>
      </c>
      <c r="DG69">
        <v>2.15</v>
      </c>
      <c r="DH69">
        <v>0.31</v>
      </c>
      <c r="DI69">
        <v>-1.7409288679245301</v>
      </c>
      <c r="DJ69">
        <v>0.25299386845469701</v>
      </c>
      <c r="DK69">
        <v>0.10092535099859699</v>
      </c>
      <c r="DL69">
        <v>1</v>
      </c>
      <c r="DM69">
        <v>2.3234499999999998</v>
      </c>
      <c r="DN69">
        <v>0.10293534270188</v>
      </c>
      <c r="DO69">
        <v>0.16308282404962199</v>
      </c>
      <c r="DP69">
        <v>1</v>
      </c>
      <c r="DQ69">
        <v>0.453806509433962</v>
      </c>
      <c r="DR69">
        <v>7.4847846321958204E-3</v>
      </c>
      <c r="DS69">
        <v>2.7802906908060399E-3</v>
      </c>
      <c r="DT69">
        <v>1</v>
      </c>
      <c r="DU69">
        <v>3</v>
      </c>
      <c r="DV69">
        <v>3</v>
      </c>
      <c r="DW69" t="s">
        <v>256</v>
      </c>
      <c r="DX69">
        <v>100</v>
      </c>
      <c r="DY69">
        <v>100</v>
      </c>
      <c r="DZ69">
        <v>-3.9009999999999998</v>
      </c>
      <c r="EA69">
        <v>0.35799999999999998</v>
      </c>
      <c r="EB69">
        <v>2</v>
      </c>
      <c r="EC69">
        <v>514.476</v>
      </c>
      <c r="ED69">
        <v>420.01900000000001</v>
      </c>
      <c r="EE69">
        <v>26.116599999999998</v>
      </c>
      <c r="EF69">
        <v>29.738499999999998</v>
      </c>
      <c r="EG69">
        <v>30.0001</v>
      </c>
      <c r="EH69">
        <v>29.925799999999999</v>
      </c>
      <c r="EI69">
        <v>29.9621</v>
      </c>
      <c r="EJ69">
        <v>20.116299999999999</v>
      </c>
      <c r="EK69">
        <v>28.737400000000001</v>
      </c>
      <c r="EL69">
        <v>0</v>
      </c>
      <c r="EM69">
        <v>26.116099999999999</v>
      </c>
      <c r="EN69">
        <v>401.81299999999999</v>
      </c>
      <c r="EO69">
        <v>15.204000000000001</v>
      </c>
      <c r="EP69">
        <v>100.578</v>
      </c>
      <c r="EQ69">
        <v>90.466899999999995</v>
      </c>
    </row>
    <row r="70" spans="1:147" x14ac:dyDescent="0.3">
      <c r="A70">
        <v>54</v>
      </c>
      <c r="B70">
        <v>1684935537.7</v>
      </c>
      <c r="C70">
        <v>3300.9000000953702</v>
      </c>
      <c r="D70" t="s">
        <v>414</v>
      </c>
      <c r="E70" t="s">
        <v>415</v>
      </c>
      <c r="F70">
        <v>1684935529.6516099</v>
      </c>
      <c r="G70">
        <f t="shared" si="43"/>
        <v>3.163931047811948E-3</v>
      </c>
      <c r="H70">
        <f t="shared" si="44"/>
        <v>10.968294330820948</v>
      </c>
      <c r="I70">
        <f t="shared" si="45"/>
        <v>399.97580645161298</v>
      </c>
      <c r="J70">
        <f t="shared" si="46"/>
        <v>250.58403299847819</v>
      </c>
      <c r="K70">
        <f t="shared" si="47"/>
        <v>23.974840296973952</v>
      </c>
      <c r="L70">
        <f t="shared" si="48"/>
        <v>38.268025171376429</v>
      </c>
      <c r="M70">
        <f t="shared" si="49"/>
        <v>0.13087049063934045</v>
      </c>
      <c r="N70">
        <f t="shared" si="50"/>
        <v>3.3609647742271225</v>
      </c>
      <c r="O70">
        <f t="shared" si="51"/>
        <v>0.12810400424406593</v>
      </c>
      <c r="P70">
        <f t="shared" si="52"/>
        <v>8.030868963365298E-2</v>
      </c>
      <c r="Q70">
        <f t="shared" si="53"/>
        <v>161.84563225653582</v>
      </c>
      <c r="R70">
        <f t="shared" si="54"/>
        <v>27.831263398222312</v>
      </c>
      <c r="S70">
        <f t="shared" si="55"/>
        <v>27.987812903225802</v>
      </c>
      <c r="T70">
        <f t="shared" si="56"/>
        <v>3.7921444108260891</v>
      </c>
      <c r="U70">
        <f t="shared" si="57"/>
        <v>40.039213128118703</v>
      </c>
      <c r="V70">
        <f t="shared" si="58"/>
        <v>1.4944126391292956</v>
      </c>
      <c r="W70">
        <f t="shared" si="59"/>
        <v>3.7323726476527597</v>
      </c>
      <c r="X70">
        <f t="shared" si="60"/>
        <v>2.2977317716967933</v>
      </c>
      <c r="Y70">
        <f t="shared" si="61"/>
        <v>-139.52935920850692</v>
      </c>
      <c r="Z70">
        <f t="shared" si="62"/>
        <v>-49.326902356298035</v>
      </c>
      <c r="AA70">
        <f t="shared" si="63"/>
        <v>-3.1943947394961092</v>
      </c>
      <c r="AB70">
        <f t="shared" si="64"/>
        <v>-30.205024047765249</v>
      </c>
      <c r="AC70">
        <v>-3.9603864120388001E-2</v>
      </c>
      <c r="AD70">
        <v>4.4458806964186498E-2</v>
      </c>
      <c r="AE70">
        <v>3.3496093298124201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50380.374114427454</v>
      </c>
      <c r="AK70" t="s">
        <v>251</v>
      </c>
      <c r="AL70">
        <v>2.3770384615384601</v>
      </c>
      <c r="AM70">
        <v>1.8188</v>
      </c>
      <c r="AN70">
        <f t="shared" si="68"/>
        <v>-0.55823846153846013</v>
      </c>
      <c r="AO70">
        <f t="shared" si="69"/>
        <v>-0.30692679873458334</v>
      </c>
      <c r="AP70">
        <v>-0.60039193663713297</v>
      </c>
      <c r="AQ70" t="s">
        <v>416</v>
      </c>
      <c r="AR70">
        <v>2.32256538461538</v>
      </c>
      <c r="AS70">
        <v>1.92452</v>
      </c>
      <c r="AT70">
        <f t="shared" si="70"/>
        <v>-0.20682839597166036</v>
      </c>
      <c r="AU70">
        <v>0.5</v>
      </c>
      <c r="AV70">
        <f t="shared" si="71"/>
        <v>841.19327113545739</v>
      </c>
      <c r="AW70">
        <f t="shared" si="72"/>
        <v>10.968294330820948</v>
      </c>
      <c r="AX70">
        <f t="shared" si="73"/>
        <v>-86.991327485550315</v>
      </c>
      <c r="AY70">
        <f t="shared" si="74"/>
        <v>1</v>
      </c>
      <c r="AZ70">
        <f t="shared" si="75"/>
        <v>1.3752708996165014E-2</v>
      </c>
      <c r="BA70">
        <f t="shared" si="76"/>
        <v>-5.4933178143121424E-2</v>
      </c>
      <c r="BB70" t="s">
        <v>253</v>
      </c>
      <c r="BC70">
        <v>0</v>
      </c>
      <c r="BD70">
        <f t="shared" si="77"/>
        <v>1.92452</v>
      </c>
      <c r="BE70">
        <f t="shared" si="78"/>
        <v>-0.20682839597166044</v>
      </c>
      <c r="BF70">
        <f t="shared" si="79"/>
        <v>-5.8126237079393024E-2</v>
      </c>
      <c r="BG70">
        <f t="shared" si="80"/>
        <v>0.87962242084470099</v>
      </c>
      <c r="BH70">
        <f t="shared" si="81"/>
        <v>0.18938143335492194</v>
      </c>
      <c r="BI70">
        <f t="shared" si="82"/>
        <v>999.99196774193501</v>
      </c>
      <c r="BJ70">
        <f t="shared" si="83"/>
        <v>841.19327113545739</v>
      </c>
      <c r="BK70">
        <f t="shared" si="84"/>
        <v>0.84120002787116555</v>
      </c>
      <c r="BL70">
        <f t="shared" si="85"/>
        <v>0.19240005574233107</v>
      </c>
      <c r="BM70">
        <v>0.72959431972279298</v>
      </c>
      <c r="BN70">
        <v>0.5</v>
      </c>
      <c r="BO70" t="s">
        <v>254</v>
      </c>
      <c r="BP70">
        <v>1684935529.6516099</v>
      </c>
      <c r="BQ70">
        <v>399.97580645161298</v>
      </c>
      <c r="BR70">
        <v>401.76090322580598</v>
      </c>
      <c r="BS70">
        <v>15.6195387096774</v>
      </c>
      <c r="BT70">
        <v>15.165083870967701</v>
      </c>
      <c r="BU70">
        <v>500.01232258064499</v>
      </c>
      <c r="BV70">
        <v>95.475845161290295</v>
      </c>
      <c r="BW70">
        <v>0.20000461290322599</v>
      </c>
      <c r="BX70">
        <v>27.715583870967698</v>
      </c>
      <c r="BY70">
        <v>27.987812903225802</v>
      </c>
      <c r="BZ70">
        <v>999.9</v>
      </c>
      <c r="CA70">
        <v>10003.225806451601</v>
      </c>
      <c r="CB70">
        <v>0</v>
      </c>
      <c r="CC70">
        <v>70.315799999999996</v>
      </c>
      <c r="CD70">
        <v>999.99196774193501</v>
      </c>
      <c r="CE70">
        <v>0.96000112903225798</v>
      </c>
      <c r="CF70">
        <v>3.9998625806451603E-2</v>
      </c>
      <c r="CG70">
        <v>0</v>
      </c>
      <c r="CH70">
        <v>2.3290548387096801</v>
      </c>
      <c r="CI70">
        <v>0</v>
      </c>
      <c r="CJ70">
        <v>468.73606451612898</v>
      </c>
      <c r="CK70">
        <v>9334.2551612903208</v>
      </c>
      <c r="CL70">
        <v>39.811999999999998</v>
      </c>
      <c r="CM70">
        <v>42.368903225806498</v>
      </c>
      <c r="CN70">
        <v>40.936999999999998</v>
      </c>
      <c r="CO70">
        <v>40.927</v>
      </c>
      <c r="CP70">
        <v>39.703258064516099</v>
      </c>
      <c r="CQ70">
        <v>959.99225806451602</v>
      </c>
      <c r="CR70">
        <v>40.000645161290301</v>
      </c>
      <c r="CS70">
        <v>0</v>
      </c>
      <c r="CT70">
        <v>59.400000095367403</v>
      </c>
      <c r="CU70">
        <v>2.32256538461538</v>
      </c>
      <c r="CV70">
        <v>0.60470769660830503</v>
      </c>
      <c r="CW70">
        <v>0.68717947659119505</v>
      </c>
      <c r="CX70">
        <v>468.76407692307703</v>
      </c>
      <c r="CY70">
        <v>15</v>
      </c>
      <c r="CZ70">
        <v>1684932166.3</v>
      </c>
      <c r="DA70" t="s">
        <v>255</v>
      </c>
      <c r="DB70">
        <v>4</v>
      </c>
      <c r="DC70">
        <v>-3.9009999999999998</v>
      </c>
      <c r="DD70">
        <v>0.35799999999999998</v>
      </c>
      <c r="DE70">
        <v>401</v>
      </c>
      <c r="DF70">
        <v>15</v>
      </c>
      <c r="DG70">
        <v>2.15</v>
      </c>
      <c r="DH70">
        <v>0.31</v>
      </c>
      <c r="DI70">
        <v>-1.7623990566037699</v>
      </c>
      <c r="DJ70">
        <v>-0.21165265383545001</v>
      </c>
      <c r="DK70">
        <v>8.0374400863734902E-2</v>
      </c>
      <c r="DL70">
        <v>1</v>
      </c>
      <c r="DM70">
        <v>2.27612954545455</v>
      </c>
      <c r="DN70">
        <v>0.32457240703148599</v>
      </c>
      <c r="DO70">
        <v>0.18535263759501699</v>
      </c>
      <c r="DP70">
        <v>1</v>
      </c>
      <c r="DQ70">
        <v>0.45416660377358498</v>
      </c>
      <c r="DR70">
        <v>4.1753122816801103E-3</v>
      </c>
      <c r="DS70">
        <v>2.5555321813268399E-3</v>
      </c>
      <c r="DT70">
        <v>1</v>
      </c>
      <c r="DU70">
        <v>3</v>
      </c>
      <c r="DV70">
        <v>3</v>
      </c>
      <c r="DW70" t="s">
        <v>256</v>
      </c>
      <c r="DX70">
        <v>100</v>
      </c>
      <c r="DY70">
        <v>100</v>
      </c>
      <c r="DZ70">
        <v>-3.9009999999999998</v>
      </c>
      <c r="EA70">
        <v>0.35799999999999998</v>
      </c>
      <c r="EB70">
        <v>2</v>
      </c>
      <c r="EC70">
        <v>514.30600000000004</v>
      </c>
      <c r="ED70">
        <v>420.10599999999999</v>
      </c>
      <c r="EE70">
        <v>26.0959</v>
      </c>
      <c r="EF70">
        <v>29.736000000000001</v>
      </c>
      <c r="EG70">
        <v>30.0001</v>
      </c>
      <c r="EH70">
        <v>29.9206</v>
      </c>
      <c r="EI70">
        <v>29.956900000000001</v>
      </c>
      <c r="EJ70">
        <v>20.117699999999999</v>
      </c>
      <c r="EK70">
        <v>28.737400000000001</v>
      </c>
      <c r="EL70">
        <v>0</v>
      </c>
      <c r="EM70">
        <v>26.098800000000001</v>
      </c>
      <c r="EN70">
        <v>401.71699999999998</v>
      </c>
      <c r="EO70">
        <v>15.225199999999999</v>
      </c>
      <c r="EP70">
        <v>100.57899999999999</v>
      </c>
      <c r="EQ70">
        <v>90.467500000000001</v>
      </c>
    </row>
    <row r="71" spans="1:147" x14ac:dyDescent="0.3">
      <c r="A71">
        <v>55</v>
      </c>
      <c r="B71">
        <v>1684935597.7</v>
      </c>
      <c r="C71">
        <v>3360.9000000953702</v>
      </c>
      <c r="D71" t="s">
        <v>417</v>
      </c>
      <c r="E71" t="s">
        <v>418</v>
      </c>
      <c r="F71">
        <v>1684935589.7</v>
      </c>
      <c r="G71">
        <f t="shared" si="43"/>
        <v>3.1064541792634216E-3</v>
      </c>
      <c r="H71">
        <f t="shared" si="44"/>
        <v>10.6010402140643</v>
      </c>
      <c r="I71">
        <f t="shared" si="45"/>
        <v>399.94</v>
      </c>
      <c r="J71">
        <f t="shared" si="46"/>
        <v>252.74775131868958</v>
      </c>
      <c r="K71">
        <f t="shared" si="47"/>
        <v>24.188822094994563</v>
      </c>
      <c r="L71">
        <f t="shared" si="48"/>
        <v>38.275622466267102</v>
      </c>
      <c r="M71">
        <f t="shared" si="49"/>
        <v>0.12855014747667209</v>
      </c>
      <c r="N71">
        <f t="shared" si="50"/>
        <v>3.3584557136511224</v>
      </c>
      <c r="O71">
        <f t="shared" si="51"/>
        <v>0.12587786265366271</v>
      </c>
      <c r="P71">
        <f t="shared" si="52"/>
        <v>7.8909131523840007E-2</v>
      </c>
      <c r="Q71">
        <f t="shared" si="53"/>
        <v>161.84834244962585</v>
      </c>
      <c r="R71">
        <f t="shared" si="54"/>
        <v>27.844729536329165</v>
      </c>
      <c r="S71">
        <f t="shared" si="55"/>
        <v>27.993506451612902</v>
      </c>
      <c r="T71">
        <f t="shared" si="56"/>
        <v>3.7934033742107784</v>
      </c>
      <c r="U71">
        <f t="shared" si="57"/>
        <v>40.104842234507977</v>
      </c>
      <c r="V71">
        <f t="shared" si="58"/>
        <v>1.496881626012373</v>
      </c>
      <c r="W71">
        <f t="shared" si="59"/>
        <v>3.732421180613422</v>
      </c>
      <c r="X71">
        <f t="shared" si="60"/>
        <v>2.2965217481984057</v>
      </c>
      <c r="Y71">
        <f t="shared" si="61"/>
        <v>-136.9946293055169</v>
      </c>
      <c r="Z71">
        <f t="shared" si="62"/>
        <v>-50.28065759342212</v>
      </c>
      <c r="AA71">
        <f t="shared" si="63"/>
        <v>-3.2586884126181102</v>
      </c>
      <c r="AB71">
        <f t="shared" si="64"/>
        <v>-28.685632861931282</v>
      </c>
      <c r="AC71">
        <v>-3.9566738292218497E-2</v>
      </c>
      <c r="AD71">
        <v>4.4417129969665001E-2</v>
      </c>
      <c r="AE71">
        <v>3.3471109141643201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50335.627082702951</v>
      </c>
      <c r="AK71" t="s">
        <v>251</v>
      </c>
      <c r="AL71">
        <v>2.3770384615384601</v>
      </c>
      <c r="AM71">
        <v>1.8188</v>
      </c>
      <c r="AN71">
        <f t="shared" si="68"/>
        <v>-0.55823846153846013</v>
      </c>
      <c r="AO71">
        <f t="shared" si="69"/>
        <v>-0.30692679873458334</v>
      </c>
      <c r="AP71">
        <v>-0.60039193663713297</v>
      </c>
      <c r="AQ71" t="s">
        <v>419</v>
      </c>
      <c r="AR71">
        <v>2.3232961538461501</v>
      </c>
      <c r="AS71">
        <v>1.4776</v>
      </c>
      <c r="AT71">
        <f t="shared" si="70"/>
        <v>-0.57234444629544523</v>
      </c>
      <c r="AU71">
        <v>0.5</v>
      </c>
      <c r="AV71">
        <f t="shared" si="71"/>
        <v>841.20745215482111</v>
      </c>
      <c r="AW71">
        <f t="shared" si="72"/>
        <v>10.6010402140643</v>
      </c>
      <c r="AX71">
        <f t="shared" si="73"/>
        <v>-240.73020671157667</v>
      </c>
      <c r="AY71">
        <f t="shared" si="74"/>
        <v>1</v>
      </c>
      <c r="AZ71">
        <f t="shared" si="75"/>
        <v>1.3315897430542317E-2</v>
      </c>
      <c r="BA71">
        <f t="shared" si="76"/>
        <v>0.23091499729290738</v>
      </c>
      <c r="BB71" t="s">
        <v>253</v>
      </c>
      <c r="BC71">
        <v>0</v>
      </c>
      <c r="BD71">
        <f t="shared" si="77"/>
        <v>1.4776</v>
      </c>
      <c r="BE71">
        <f t="shared" si="78"/>
        <v>-0.57234444629544534</v>
      </c>
      <c r="BF71">
        <f t="shared" si="79"/>
        <v>0.18759621728612269</v>
      </c>
      <c r="BG71">
        <f t="shared" si="80"/>
        <v>0.94024904427548539</v>
      </c>
      <c r="BH71">
        <f t="shared" si="81"/>
        <v>-0.61120833390748519</v>
      </c>
      <c r="BI71">
        <f t="shared" si="82"/>
        <v>1000.00883870968</v>
      </c>
      <c r="BJ71">
        <f t="shared" si="83"/>
        <v>841.20745215482111</v>
      </c>
      <c r="BK71">
        <f t="shared" si="84"/>
        <v>0.84120001703208769</v>
      </c>
      <c r="BL71">
        <f t="shared" si="85"/>
        <v>0.1924000340641755</v>
      </c>
      <c r="BM71">
        <v>0.72959431972279298</v>
      </c>
      <c r="BN71">
        <v>0.5</v>
      </c>
      <c r="BO71" t="s">
        <v>254</v>
      </c>
      <c r="BP71">
        <v>1684935589.7</v>
      </c>
      <c r="BQ71">
        <v>399.94</v>
      </c>
      <c r="BR71">
        <v>401.66812903225798</v>
      </c>
      <c r="BS71">
        <v>15.6408387096774</v>
      </c>
      <c r="BT71">
        <v>15.194651612903201</v>
      </c>
      <c r="BU71">
        <v>500.014935483871</v>
      </c>
      <c r="BV71">
        <v>95.503374193548396</v>
      </c>
      <c r="BW71">
        <v>0.20003748387096801</v>
      </c>
      <c r="BX71">
        <v>27.715806451612899</v>
      </c>
      <c r="BY71">
        <v>27.993506451612902</v>
      </c>
      <c r="BZ71">
        <v>999.9</v>
      </c>
      <c r="CA71">
        <v>9990.9677419354794</v>
      </c>
      <c r="CB71">
        <v>0</v>
      </c>
      <c r="CC71">
        <v>70.319251612903201</v>
      </c>
      <c r="CD71">
        <v>1000.00883870968</v>
      </c>
      <c r="CE71">
        <v>0.96000254838709698</v>
      </c>
      <c r="CF71">
        <v>3.9997309677419303E-2</v>
      </c>
      <c r="CG71">
        <v>0</v>
      </c>
      <c r="CH71">
        <v>2.3360290322580699</v>
      </c>
      <c r="CI71">
        <v>0</v>
      </c>
      <c r="CJ71">
        <v>468.59854838709703</v>
      </c>
      <c r="CK71">
        <v>9334.4180645161305</v>
      </c>
      <c r="CL71">
        <v>39.875</v>
      </c>
      <c r="CM71">
        <v>42.435000000000002</v>
      </c>
      <c r="CN71">
        <v>41</v>
      </c>
      <c r="CO71">
        <v>40.987806451612897</v>
      </c>
      <c r="CP71">
        <v>39.811999999999998</v>
      </c>
      <c r="CQ71">
        <v>960.00903225806496</v>
      </c>
      <c r="CR71">
        <v>40.000967741935497</v>
      </c>
      <c r="CS71">
        <v>0</v>
      </c>
      <c r="CT71">
        <v>59.400000095367403</v>
      </c>
      <c r="CU71">
        <v>2.3232961538461501</v>
      </c>
      <c r="CV71">
        <v>0.38748376414254398</v>
      </c>
      <c r="CW71">
        <v>2.2891282053395701</v>
      </c>
      <c r="CX71">
        <v>468.619423076923</v>
      </c>
      <c r="CY71">
        <v>15</v>
      </c>
      <c r="CZ71">
        <v>1684932166.3</v>
      </c>
      <c r="DA71" t="s">
        <v>255</v>
      </c>
      <c r="DB71">
        <v>4</v>
      </c>
      <c r="DC71">
        <v>-3.9009999999999998</v>
      </c>
      <c r="DD71">
        <v>0.35799999999999998</v>
      </c>
      <c r="DE71">
        <v>401</v>
      </c>
      <c r="DF71">
        <v>15</v>
      </c>
      <c r="DG71">
        <v>2.15</v>
      </c>
      <c r="DH71">
        <v>0.31</v>
      </c>
      <c r="DI71">
        <v>-1.72687169811321</v>
      </c>
      <c r="DJ71">
        <v>1.95120464441252E-2</v>
      </c>
      <c r="DK71">
        <v>0.171130616447776</v>
      </c>
      <c r="DL71">
        <v>1</v>
      </c>
      <c r="DM71">
        <v>2.3014681818181799</v>
      </c>
      <c r="DN71">
        <v>0.24149258305627599</v>
      </c>
      <c r="DO71">
        <v>0.18938263188669299</v>
      </c>
      <c r="DP71">
        <v>1</v>
      </c>
      <c r="DQ71">
        <v>0.443096528301887</v>
      </c>
      <c r="DR71">
        <v>2.95546492501194E-2</v>
      </c>
      <c r="DS71">
        <v>4.8414965938299399E-3</v>
      </c>
      <c r="DT71">
        <v>1</v>
      </c>
      <c r="DU71">
        <v>3</v>
      </c>
      <c r="DV71">
        <v>3</v>
      </c>
      <c r="DW71" t="s">
        <v>256</v>
      </c>
      <c r="DX71">
        <v>100</v>
      </c>
      <c r="DY71">
        <v>100</v>
      </c>
      <c r="DZ71">
        <v>-3.9009999999999998</v>
      </c>
      <c r="EA71">
        <v>0.35799999999999998</v>
      </c>
      <c r="EB71">
        <v>2</v>
      </c>
      <c r="EC71">
        <v>514.13800000000003</v>
      </c>
      <c r="ED71">
        <v>420.83</v>
      </c>
      <c r="EE71">
        <v>26.045000000000002</v>
      </c>
      <c r="EF71">
        <v>29.7333</v>
      </c>
      <c r="EG71">
        <v>29.9999</v>
      </c>
      <c r="EH71">
        <v>29.915400000000002</v>
      </c>
      <c r="EI71">
        <v>29.953399999999998</v>
      </c>
      <c r="EJ71">
        <v>20.133900000000001</v>
      </c>
      <c r="EK71">
        <v>28.466799999999999</v>
      </c>
      <c r="EL71">
        <v>0</v>
      </c>
      <c r="EM71">
        <v>26.033000000000001</v>
      </c>
      <c r="EN71">
        <v>402.02600000000001</v>
      </c>
      <c r="EO71">
        <v>15.2262</v>
      </c>
      <c r="EP71">
        <v>100.581</v>
      </c>
      <c r="EQ71">
        <v>90.469700000000003</v>
      </c>
    </row>
    <row r="72" spans="1:147" x14ac:dyDescent="0.3">
      <c r="A72">
        <v>56</v>
      </c>
      <c r="B72">
        <v>1684935657.7</v>
      </c>
      <c r="C72">
        <v>3420.9000000953702</v>
      </c>
      <c r="D72" t="s">
        <v>420</v>
      </c>
      <c r="E72" t="s">
        <v>421</v>
      </c>
      <c r="F72">
        <v>1684935649.7</v>
      </c>
      <c r="G72">
        <f t="shared" si="43"/>
        <v>3.104663664498178E-3</v>
      </c>
      <c r="H72">
        <f t="shared" si="44"/>
        <v>10.648774149463827</v>
      </c>
      <c r="I72">
        <f t="shared" si="45"/>
        <v>399.99306451612898</v>
      </c>
      <c r="J72">
        <f t="shared" si="46"/>
        <v>252.25653071583497</v>
      </c>
      <c r="K72">
        <f t="shared" si="47"/>
        <v>24.153215173992642</v>
      </c>
      <c r="L72">
        <f t="shared" si="48"/>
        <v>38.298784685364438</v>
      </c>
      <c r="M72">
        <f t="shared" si="49"/>
        <v>0.12858873315993516</v>
      </c>
      <c r="N72">
        <f t="shared" si="50"/>
        <v>3.3598060366454781</v>
      </c>
      <c r="O72">
        <f t="shared" si="51"/>
        <v>0.12591591241768649</v>
      </c>
      <c r="P72">
        <f t="shared" si="52"/>
        <v>7.8932960309447742E-2</v>
      </c>
      <c r="Q72">
        <f t="shared" si="53"/>
        <v>161.84809175094281</v>
      </c>
      <c r="R72">
        <f t="shared" si="54"/>
        <v>27.843227867089123</v>
      </c>
      <c r="S72">
        <f t="shared" si="55"/>
        <v>27.987141935483901</v>
      </c>
      <c r="T72">
        <f t="shared" si="56"/>
        <v>3.7919960697497954</v>
      </c>
      <c r="U72">
        <f t="shared" si="57"/>
        <v>40.095038103575455</v>
      </c>
      <c r="V72">
        <f t="shared" si="58"/>
        <v>1.496352976402517</v>
      </c>
      <c r="W72">
        <f t="shared" si="59"/>
        <v>3.7320153494730821</v>
      </c>
      <c r="X72">
        <f t="shared" si="60"/>
        <v>2.2956430933472785</v>
      </c>
      <c r="Y72">
        <f t="shared" si="61"/>
        <v>-136.91566760436965</v>
      </c>
      <c r="Z72">
        <f t="shared" si="62"/>
        <v>-49.485187081838177</v>
      </c>
      <c r="AA72">
        <f t="shared" si="63"/>
        <v>-3.2057135224613305</v>
      </c>
      <c r="AB72">
        <f t="shared" si="64"/>
        <v>-27.758476457726346</v>
      </c>
      <c r="AC72">
        <v>-3.9586717217356897E-2</v>
      </c>
      <c r="AD72">
        <v>4.4439558063382803E-2</v>
      </c>
      <c r="AE72">
        <v>3.3484555086880099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50361.289278417731</v>
      </c>
      <c r="AK72" t="s">
        <v>251</v>
      </c>
      <c r="AL72">
        <v>2.3770384615384601</v>
      </c>
      <c r="AM72">
        <v>1.8188</v>
      </c>
      <c r="AN72">
        <f t="shared" si="68"/>
        <v>-0.55823846153846013</v>
      </c>
      <c r="AO72">
        <f t="shared" si="69"/>
        <v>-0.30692679873458334</v>
      </c>
      <c r="AP72">
        <v>-0.60039193663713297</v>
      </c>
      <c r="AQ72" t="s">
        <v>422</v>
      </c>
      <c r="AR72">
        <v>2.4164153846153802</v>
      </c>
      <c r="AS72">
        <v>1.9652000000000001</v>
      </c>
      <c r="AT72">
        <f t="shared" si="70"/>
        <v>-0.22960278069172602</v>
      </c>
      <c r="AU72">
        <v>0.5</v>
      </c>
      <c r="AV72">
        <f t="shared" si="71"/>
        <v>841.20588174185025</v>
      </c>
      <c r="AW72">
        <f t="shared" si="72"/>
        <v>10.648774149463827</v>
      </c>
      <c r="AX72">
        <f t="shared" si="73"/>
        <v>-96.571604791082024</v>
      </c>
      <c r="AY72">
        <f t="shared" si="74"/>
        <v>1</v>
      </c>
      <c r="AZ72">
        <f t="shared" si="75"/>
        <v>1.3372666941899855E-2</v>
      </c>
      <c r="BA72">
        <f t="shared" si="76"/>
        <v>-7.4496234479951198E-2</v>
      </c>
      <c r="BB72" t="s">
        <v>253</v>
      </c>
      <c r="BC72">
        <v>0</v>
      </c>
      <c r="BD72">
        <f t="shared" si="77"/>
        <v>1.9652000000000001</v>
      </c>
      <c r="BE72">
        <f t="shared" si="78"/>
        <v>-0.2296027806917261</v>
      </c>
      <c r="BF72">
        <f t="shared" si="79"/>
        <v>-8.0492632504948369E-2</v>
      </c>
      <c r="BG72">
        <f t="shared" si="80"/>
        <v>1.0956125441267044</v>
      </c>
      <c r="BH72">
        <f t="shared" si="81"/>
        <v>0.26225351724518142</v>
      </c>
      <c r="BI72">
        <f t="shared" si="82"/>
        <v>1000.0069354838701</v>
      </c>
      <c r="BJ72">
        <f t="shared" si="83"/>
        <v>841.20588174185025</v>
      </c>
      <c r="BK72">
        <f t="shared" si="84"/>
        <v>0.84120004761248857</v>
      </c>
      <c r="BL72">
        <f t="shared" si="85"/>
        <v>0.19240009522497709</v>
      </c>
      <c r="BM72">
        <v>0.72959431972279298</v>
      </c>
      <c r="BN72">
        <v>0.5</v>
      </c>
      <c r="BO72" t="s">
        <v>254</v>
      </c>
      <c r="BP72">
        <v>1684935649.7</v>
      </c>
      <c r="BQ72">
        <v>399.99306451612898</v>
      </c>
      <c r="BR72">
        <v>401.728064516129</v>
      </c>
      <c r="BS72">
        <v>15.627932258064501</v>
      </c>
      <c r="BT72">
        <v>15.182</v>
      </c>
      <c r="BU72">
        <v>500.01887096774198</v>
      </c>
      <c r="BV72">
        <v>95.548512903225799</v>
      </c>
      <c r="BW72">
        <v>0.20010896774193501</v>
      </c>
      <c r="BX72">
        <v>27.713945161290301</v>
      </c>
      <c r="BY72">
        <v>27.987141935483901</v>
      </c>
      <c r="BZ72">
        <v>999.9</v>
      </c>
      <c r="CA72">
        <v>9991.2903225806494</v>
      </c>
      <c r="CB72">
        <v>0</v>
      </c>
      <c r="CC72">
        <v>70.315799999999996</v>
      </c>
      <c r="CD72">
        <v>1000.0069354838701</v>
      </c>
      <c r="CE72">
        <v>0.96000219354838701</v>
      </c>
      <c r="CF72">
        <v>3.9997638709677402E-2</v>
      </c>
      <c r="CG72">
        <v>0</v>
      </c>
      <c r="CH72">
        <v>2.4170451612903201</v>
      </c>
      <c r="CI72">
        <v>0</v>
      </c>
      <c r="CJ72">
        <v>468.914548387097</v>
      </c>
      <c r="CK72">
        <v>9334.3906451612893</v>
      </c>
      <c r="CL72">
        <v>39.971548387096803</v>
      </c>
      <c r="CM72">
        <v>42.5</v>
      </c>
      <c r="CN72">
        <v>41.086387096774203</v>
      </c>
      <c r="CO72">
        <v>41.061999999999998</v>
      </c>
      <c r="CP72">
        <v>39.875</v>
      </c>
      <c r="CQ72">
        <v>960.00677419354804</v>
      </c>
      <c r="CR72">
        <v>40.001935483871002</v>
      </c>
      <c r="CS72">
        <v>0</v>
      </c>
      <c r="CT72">
        <v>58.900000095367403</v>
      </c>
      <c r="CU72">
        <v>2.4164153846153802</v>
      </c>
      <c r="CV72">
        <v>-0.32170256863313801</v>
      </c>
      <c r="CW72">
        <v>5.4931624005764101</v>
      </c>
      <c r="CX72">
        <v>468.96803846153801</v>
      </c>
      <c r="CY72">
        <v>15</v>
      </c>
      <c r="CZ72">
        <v>1684932166.3</v>
      </c>
      <c r="DA72" t="s">
        <v>255</v>
      </c>
      <c r="DB72">
        <v>4</v>
      </c>
      <c r="DC72">
        <v>-3.9009999999999998</v>
      </c>
      <c r="DD72">
        <v>0.35799999999999998</v>
      </c>
      <c r="DE72">
        <v>401</v>
      </c>
      <c r="DF72">
        <v>15</v>
      </c>
      <c r="DG72">
        <v>2.15</v>
      </c>
      <c r="DH72">
        <v>0.31</v>
      </c>
      <c r="DI72">
        <v>-1.72817</v>
      </c>
      <c r="DJ72">
        <v>-7.7484567005628294E-2</v>
      </c>
      <c r="DK72">
        <v>7.9194122328116998E-2</v>
      </c>
      <c r="DL72">
        <v>1</v>
      </c>
      <c r="DM72">
        <v>2.4172977272727301</v>
      </c>
      <c r="DN72">
        <v>-6.3108918304468298E-2</v>
      </c>
      <c r="DO72">
        <v>0.16487794037441</v>
      </c>
      <c r="DP72">
        <v>1</v>
      </c>
      <c r="DQ72">
        <v>0.44586003773584898</v>
      </c>
      <c r="DR72">
        <v>2.5838413159146E-3</v>
      </c>
      <c r="DS72">
        <v>2.4066342265626501E-3</v>
      </c>
      <c r="DT72">
        <v>1</v>
      </c>
      <c r="DU72">
        <v>3</v>
      </c>
      <c r="DV72">
        <v>3</v>
      </c>
      <c r="DW72" t="s">
        <v>256</v>
      </c>
      <c r="DX72">
        <v>100</v>
      </c>
      <c r="DY72">
        <v>100</v>
      </c>
      <c r="DZ72">
        <v>-3.9009999999999998</v>
      </c>
      <c r="EA72">
        <v>0.35799999999999998</v>
      </c>
      <c r="EB72">
        <v>2</v>
      </c>
      <c r="EC72">
        <v>514.24400000000003</v>
      </c>
      <c r="ED72">
        <v>420.79599999999999</v>
      </c>
      <c r="EE72">
        <v>26.006399999999999</v>
      </c>
      <c r="EF72">
        <v>29.7333</v>
      </c>
      <c r="EG72">
        <v>29.9999</v>
      </c>
      <c r="EH72">
        <v>29.9129</v>
      </c>
      <c r="EI72">
        <v>29.949300000000001</v>
      </c>
      <c r="EJ72">
        <v>20.119199999999999</v>
      </c>
      <c r="EK72">
        <v>28.466799999999999</v>
      </c>
      <c r="EL72">
        <v>0</v>
      </c>
      <c r="EM72">
        <v>26.007200000000001</v>
      </c>
      <c r="EN72">
        <v>401.78399999999999</v>
      </c>
      <c r="EO72">
        <v>15.226800000000001</v>
      </c>
      <c r="EP72">
        <v>100.577</v>
      </c>
      <c r="EQ72">
        <v>90.470299999999995</v>
      </c>
    </row>
    <row r="73" spans="1:147" x14ac:dyDescent="0.3">
      <c r="A73">
        <v>57</v>
      </c>
      <c r="B73">
        <v>1684935717.7</v>
      </c>
      <c r="C73">
        <v>3480.9000000953702</v>
      </c>
      <c r="D73" t="s">
        <v>423</v>
      </c>
      <c r="E73" t="s">
        <v>424</v>
      </c>
      <c r="F73">
        <v>1684935709.7</v>
      </c>
      <c r="G73">
        <f t="shared" si="43"/>
        <v>3.0850904603806559E-3</v>
      </c>
      <c r="H73">
        <f t="shared" si="44"/>
        <v>10.899762789716252</v>
      </c>
      <c r="I73">
        <f t="shared" si="45"/>
        <v>399.99758064516101</v>
      </c>
      <c r="J73">
        <f t="shared" si="46"/>
        <v>248.34714856704446</v>
      </c>
      <c r="K73">
        <f t="shared" si="47"/>
        <v>23.778763794370629</v>
      </c>
      <c r="L73">
        <f t="shared" si="48"/>
        <v>38.299002196569468</v>
      </c>
      <c r="M73">
        <f t="shared" si="49"/>
        <v>0.12781652333778751</v>
      </c>
      <c r="N73">
        <f t="shared" si="50"/>
        <v>3.3638973252901709</v>
      </c>
      <c r="O73">
        <f t="shared" si="51"/>
        <v>0.12517849378346363</v>
      </c>
      <c r="P73">
        <f t="shared" si="52"/>
        <v>7.846904025404855E-2</v>
      </c>
      <c r="Q73">
        <f t="shared" si="53"/>
        <v>161.84701736651897</v>
      </c>
      <c r="R73">
        <f t="shared" si="54"/>
        <v>27.838971853707189</v>
      </c>
      <c r="S73">
        <f t="shared" si="55"/>
        <v>27.981241935483901</v>
      </c>
      <c r="T73">
        <f t="shared" si="56"/>
        <v>3.7906918846990165</v>
      </c>
      <c r="U73">
        <f t="shared" si="57"/>
        <v>40.107732046043424</v>
      </c>
      <c r="V73">
        <f t="shared" si="58"/>
        <v>1.4960771032625417</v>
      </c>
      <c r="W73">
        <f t="shared" si="59"/>
        <v>3.7301463506963066</v>
      </c>
      <c r="X73">
        <f t="shared" si="60"/>
        <v>2.2946147814364748</v>
      </c>
      <c r="Y73">
        <f t="shared" si="61"/>
        <v>-136.05248930278694</v>
      </c>
      <c r="Z73">
        <f t="shared" si="62"/>
        <v>-50.030422825951511</v>
      </c>
      <c r="AA73">
        <f t="shared" si="63"/>
        <v>-3.2368591400880629</v>
      </c>
      <c r="AB73">
        <f t="shared" si="64"/>
        <v>-27.472753902307538</v>
      </c>
      <c r="AC73">
        <v>-3.9647270551993297E-2</v>
      </c>
      <c r="AD73">
        <v>4.4507534486275702E-2</v>
      </c>
      <c r="AE73">
        <v>3.3525294351373498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50436.604788165037</v>
      </c>
      <c r="AK73" t="s">
        <v>251</v>
      </c>
      <c r="AL73">
        <v>2.3770384615384601</v>
      </c>
      <c r="AM73">
        <v>1.8188</v>
      </c>
      <c r="AN73">
        <f t="shared" si="68"/>
        <v>-0.55823846153846013</v>
      </c>
      <c r="AO73">
        <f t="shared" si="69"/>
        <v>-0.30692679873458334</v>
      </c>
      <c r="AP73">
        <v>-0.60039193663713297</v>
      </c>
      <c r="AQ73" t="s">
        <v>425</v>
      </c>
      <c r="AR73">
        <v>2.4258384615384601</v>
      </c>
      <c r="AS73">
        <v>1.5420100000000001</v>
      </c>
      <c r="AT73">
        <f t="shared" si="70"/>
        <v>-0.5731664914873833</v>
      </c>
      <c r="AU73">
        <v>0.5</v>
      </c>
      <c r="AV73">
        <f t="shared" si="71"/>
        <v>841.20136385834553</v>
      </c>
      <c r="AW73">
        <f t="shared" si="72"/>
        <v>10.899762789716252</v>
      </c>
      <c r="AX73">
        <f t="shared" si="73"/>
        <v>-241.07421717854481</v>
      </c>
      <c r="AY73">
        <f t="shared" si="74"/>
        <v>1</v>
      </c>
      <c r="AZ73">
        <f t="shared" si="75"/>
        <v>1.3671108037207081E-2</v>
      </c>
      <c r="BA73">
        <f t="shared" si="76"/>
        <v>0.17949948443914102</v>
      </c>
      <c r="BB73" t="s">
        <v>253</v>
      </c>
      <c r="BC73">
        <v>0</v>
      </c>
      <c r="BD73">
        <f t="shared" si="77"/>
        <v>1.5420100000000001</v>
      </c>
      <c r="BE73">
        <f t="shared" si="78"/>
        <v>-0.5731664914873833</v>
      </c>
      <c r="BF73">
        <f t="shared" si="79"/>
        <v>0.15218275786232674</v>
      </c>
      <c r="BG73">
        <f t="shared" si="80"/>
        <v>1.0584411217673835</v>
      </c>
      <c r="BH73">
        <f t="shared" si="81"/>
        <v>-0.49582753441457433</v>
      </c>
      <c r="BI73">
        <f t="shared" si="82"/>
        <v>1000.00170967742</v>
      </c>
      <c r="BJ73">
        <f t="shared" si="83"/>
        <v>841.20136385834553</v>
      </c>
      <c r="BK73">
        <f t="shared" si="84"/>
        <v>0.84119992567782687</v>
      </c>
      <c r="BL73">
        <f t="shared" si="85"/>
        <v>0.19239985135565385</v>
      </c>
      <c r="BM73">
        <v>0.72959431972279298</v>
      </c>
      <c r="BN73">
        <v>0.5</v>
      </c>
      <c r="BO73" t="s">
        <v>254</v>
      </c>
      <c r="BP73">
        <v>1684935709.7</v>
      </c>
      <c r="BQ73">
        <v>399.99758064516101</v>
      </c>
      <c r="BR73">
        <v>401.768129032258</v>
      </c>
      <c r="BS73">
        <v>15.625138709677399</v>
      </c>
      <c r="BT73">
        <v>15.182</v>
      </c>
      <c r="BU73">
        <v>500.00019354838702</v>
      </c>
      <c r="BV73">
        <v>95.548135483870993</v>
      </c>
      <c r="BW73">
        <v>0.19994912903225801</v>
      </c>
      <c r="BX73">
        <v>27.705370967741899</v>
      </c>
      <c r="BY73">
        <v>27.981241935483901</v>
      </c>
      <c r="BZ73">
        <v>999.9</v>
      </c>
      <c r="CA73">
        <v>10006.6129032258</v>
      </c>
      <c r="CB73">
        <v>0</v>
      </c>
      <c r="CC73">
        <v>70.315799999999996</v>
      </c>
      <c r="CD73">
        <v>1000.00170967742</v>
      </c>
      <c r="CE73">
        <v>0.96000396774193597</v>
      </c>
      <c r="CF73">
        <v>3.99959935483871E-2</v>
      </c>
      <c r="CG73">
        <v>0</v>
      </c>
      <c r="CH73">
        <v>2.42685483870968</v>
      </c>
      <c r="CI73">
        <v>0</v>
      </c>
      <c r="CJ73">
        <v>469.03735483870997</v>
      </c>
      <c r="CK73">
        <v>9334.3487096774206</v>
      </c>
      <c r="CL73">
        <v>40.031999999999996</v>
      </c>
      <c r="CM73">
        <v>42.561999999999998</v>
      </c>
      <c r="CN73">
        <v>41.155000000000001</v>
      </c>
      <c r="CO73">
        <v>41.116870967741903</v>
      </c>
      <c r="CP73">
        <v>39.936999999999998</v>
      </c>
      <c r="CQ73">
        <v>960.00774193548398</v>
      </c>
      <c r="CR73">
        <v>39.997741935483901</v>
      </c>
      <c r="CS73">
        <v>0</v>
      </c>
      <c r="CT73">
        <v>59.600000143051098</v>
      </c>
      <c r="CU73">
        <v>2.4258384615384601</v>
      </c>
      <c r="CV73">
        <v>0.63845469504489605</v>
      </c>
      <c r="CW73">
        <v>-0.141333345895365</v>
      </c>
      <c r="CX73">
        <v>469.07338461538501</v>
      </c>
      <c r="CY73">
        <v>15</v>
      </c>
      <c r="CZ73">
        <v>1684932166.3</v>
      </c>
      <c r="DA73" t="s">
        <v>255</v>
      </c>
      <c r="DB73">
        <v>4</v>
      </c>
      <c r="DC73">
        <v>-3.9009999999999998</v>
      </c>
      <c r="DD73">
        <v>0.35799999999999998</v>
      </c>
      <c r="DE73">
        <v>401</v>
      </c>
      <c r="DF73">
        <v>15</v>
      </c>
      <c r="DG73">
        <v>2.15</v>
      </c>
      <c r="DH73">
        <v>0.31</v>
      </c>
      <c r="DI73">
        <v>-1.7642039622641501</v>
      </c>
      <c r="DJ73">
        <v>4.4678277697090103E-2</v>
      </c>
      <c r="DK73">
        <v>0.106281678897193</v>
      </c>
      <c r="DL73">
        <v>1</v>
      </c>
      <c r="DM73">
        <v>2.4021454545454501</v>
      </c>
      <c r="DN73">
        <v>0.230519039250144</v>
      </c>
      <c r="DO73">
        <v>0.16975202831101199</v>
      </c>
      <c r="DP73">
        <v>1</v>
      </c>
      <c r="DQ73">
        <v>0.44262224528301902</v>
      </c>
      <c r="DR73">
        <v>1.62700532172186E-3</v>
      </c>
      <c r="DS73">
        <v>2.89653941151812E-3</v>
      </c>
      <c r="DT73">
        <v>1</v>
      </c>
      <c r="DU73">
        <v>3</v>
      </c>
      <c r="DV73">
        <v>3</v>
      </c>
      <c r="DW73" t="s">
        <v>256</v>
      </c>
      <c r="DX73">
        <v>100</v>
      </c>
      <c r="DY73">
        <v>100</v>
      </c>
      <c r="DZ73">
        <v>-3.9009999999999998</v>
      </c>
      <c r="EA73">
        <v>0.35799999999999998</v>
      </c>
      <c r="EB73">
        <v>2</v>
      </c>
      <c r="EC73">
        <v>514.49</v>
      </c>
      <c r="ED73">
        <v>420.548</v>
      </c>
      <c r="EE73">
        <v>25.993500000000001</v>
      </c>
      <c r="EF73">
        <v>29.7333</v>
      </c>
      <c r="EG73">
        <v>29.9999</v>
      </c>
      <c r="EH73">
        <v>29.912400000000002</v>
      </c>
      <c r="EI73">
        <v>29.949300000000001</v>
      </c>
      <c r="EJ73">
        <v>20.1172</v>
      </c>
      <c r="EK73">
        <v>28.466799999999999</v>
      </c>
      <c r="EL73">
        <v>0</v>
      </c>
      <c r="EM73">
        <v>26.0015</v>
      </c>
      <c r="EN73">
        <v>401.637</v>
      </c>
      <c r="EO73">
        <v>15.2323</v>
      </c>
      <c r="EP73">
        <v>100.58</v>
      </c>
      <c r="EQ73">
        <v>90.472300000000004</v>
      </c>
    </row>
    <row r="74" spans="1:147" x14ac:dyDescent="0.3">
      <c r="A74">
        <v>58</v>
      </c>
      <c r="B74">
        <v>1684935837.3</v>
      </c>
      <c r="C74">
        <v>3600.5</v>
      </c>
      <c r="D74" t="s">
        <v>426</v>
      </c>
      <c r="E74" t="s">
        <v>427</v>
      </c>
      <c r="F74">
        <v>1684935829.3</v>
      </c>
      <c r="G74">
        <f t="shared" si="43"/>
        <v>3.3491194706866713E-3</v>
      </c>
      <c r="H74">
        <f t="shared" si="44"/>
        <v>-0.97278455794676688</v>
      </c>
      <c r="I74">
        <f t="shared" si="45"/>
        <v>400.099774193548</v>
      </c>
      <c r="J74">
        <f t="shared" si="46"/>
        <v>395.98979568624515</v>
      </c>
      <c r="K74">
        <f t="shared" si="47"/>
        <v>37.914689511577279</v>
      </c>
      <c r="L74">
        <f t="shared" si="48"/>
        <v>38.308206114028096</v>
      </c>
      <c r="M74">
        <f t="shared" si="49"/>
        <v>0.143104115577839</v>
      </c>
      <c r="N74">
        <f t="shared" si="50"/>
        <v>3.3630364387852536</v>
      </c>
      <c r="O74">
        <f t="shared" si="51"/>
        <v>0.1398052495243155</v>
      </c>
      <c r="P74">
        <f t="shared" si="52"/>
        <v>8.7668337160522219E-2</v>
      </c>
      <c r="Q74">
        <f t="shared" si="53"/>
        <v>0</v>
      </c>
      <c r="R74">
        <f t="shared" si="54"/>
        <v>27.197460164972167</v>
      </c>
      <c r="S74">
        <f t="shared" si="55"/>
        <v>27.6822870967742</v>
      </c>
      <c r="T74">
        <f t="shared" si="56"/>
        <v>3.725118597895877</v>
      </c>
      <c r="U74">
        <f t="shared" si="57"/>
        <v>39.454435532675454</v>
      </c>
      <c r="V74">
        <f t="shared" si="58"/>
        <v>1.4939631247954683</v>
      </c>
      <c r="W74">
        <f t="shared" si="59"/>
        <v>3.7865530316818119</v>
      </c>
      <c r="X74">
        <f t="shared" si="60"/>
        <v>2.2311554731004088</v>
      </c>
      <c r="Y74">
        <f t="shared" si="61"/>
        <v>-147.69616865728221</v>
      </c>
      <c r="Z74">
        <f t="shared" si="62"/>
        <v>50.806016528170403</v>
      </c>
      <c r="AA74">
        <f t="shared" si="63"/>
        <v>3.2871943034028246</v>
      </c>
      <c r="AB74">
        <f t="shared" si="64"/>
        <v>-93.602957825708984</v>
      </c>
      <c r="AC74">
        <v>-3.9634526455531699E-2</v>
      </c>
      <c r="AD74">
        <v>4.4493228121553298E-2</v>
      </c>
      <c r="AE74">
        <v>3.35167220269201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50377.947142922407</v>
      </c>
      <c r="AK74" t="s">
        <v>428</v>
      </c>
      <c r="AL74">
        <v>2.3345500000000001</v>
      </c>
      <c r="AM74">
        <v>1.5092000000000001</v>
      </c>
      <c r="AN74">
        <f t="shared" si="68"/>
        <v>-0.82535000000000003</v>
      </c>
      <c r="AO74">
        <f t="shared" si="69"/>
        <v>-0.54687914126689641</v>
      </c>
      <c r="AP74">
        <v>-0.35486904389771001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-0.97278455794676688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-1.828557581632035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0.72959431972279298</v>
      </c>
      <c r="BN74">
        <v>0.5</v>
      </c>
      <c r="BO74" t="s">
        <v>254</v>
      </c>
      <c r="BP74">
        <v>1684935829.3</v>
      </c>
      <c r="BQ74">
        <v>400.099774193548</v>
      </c>
      <c r="BR74">
        <v>400.15335483871002</v>
      </c>
      <c r="BS74">
        <v>15.603296774193501</v>
      </c>
      <c r="BT74">
        <v>15.122225806451601</v>
      </c>
      <c r="BU74">
        <v>500.003548387097</v>
      </c>
      <c r="BV74">
        <v>95.546683870967797</v>
      </c>
      <c r="BW74">
        <v>0.199948806451613</v>
      </c>
      <c r="BX74">
        <v>27.962506451612899</v>
      </c>
      <c r="BY74">
        <v>27.6822870967742</v>
      </c>
      <c r="BZ74">
        <v>999.9</v>
      </c>
      <c r="CA74">
        <v>10003.5483870968</v>
      </c>
      <c r="CB74">
        <v>0</v>
      </c>
      <c r="CC74">
        <v>70.315799999999996</v>
      </c>
      <c r="CD74">
        <v>0</v>
      </c>
      <c r="CE74">
        <v>0</v>
      </c>
      <c r="CF74">
        <v>0</v>
      </c>
      <c r="CG74">
        <v>0</v>
      </c>
      <c r="CH74">
        <v>2.3204516129032302</v>
      </c>
      <c r="CI74">
        <v>0</v>
      </c>
      <c r="CJ74">
        <v>-5.9576129032258098</v>
      </c>
      <c r="CK74">
        <v>-0.58224838709677396</v>
      </c>
      <c r="CL74">
        <v>39.292129032258103</v>
      </c>
      <c r="CM74">
        <v>42.668999999999997</v>
      </c>
      <c r="CN74">
        <v>41.146999999999998</v>
      </c>
      <c r="CO74">
        <v>41.139000000000003</v>
      </c>
      <c r="CP74">
        <v>39.642870967741899</v>
      </c>
      <c r="CQ74">
        <v>0</v>
      </c>
      <c r="CR74">
        <v>0</v>
      </c>
      <c r="CS74">
        <v>0</v>
      </c>
      <c r="CT74">
        <v>118.80000019073501</v>
      </c>
      <c r="CU74">
        <v>2.3345500000000001</v>
      </c>
      <c r="CV74">
        <v>8.9617094867414399E-2</v>
      </c>
      <c r="CW74">
        <v>0.32574359287758697</v>
      </c>
      <c r="CX74">
        <v>-5.9877153846153801</v>
      </c>
      <c r="CY74">
        <v>15</v>
      </c>
      <c r="CZ74">
        <v>1684932166.3</v>
      </c>
      <c r="DA74" t="s">
        <v>255</v>
      </c>
      <c r="DB74">
        <v>4</v>
      </c>
      <c r="DC74">
        <v>-3.9009999999999998</v>
      </c>
      <c r="DD74">
        <v>0.35799999999999998</v>
      </c>
      <c r="DE74">
        <v>401</v>
      </c>
      <c r="DF74">
        <v>15</v>
      </c>
      <c r="DG74">
        <v>2.15</v>
      </c>
      <c r="DH74">
        <v>0.31</v>
      </c>
      <c r="DI74">
        <v>-4.8296073018867902E-2</v>
      </c>
      <c r="DJ74">
        <v>4.8855595839430901E-2</v>
      </c>
      <c r="DK74">
        <v>8.9984324825709297E-2</v>
      </c>
      <c r="DL74">
        <v>1</v>
      </c>
      <c r="DM74">
        <v>2.3323522727272699</v>
      </c>
      <c r="DN74">
        <v>5.3040172440525996E-4</v>
      </c>
      <c r="DO74">
        <v>0.21178273439009099</v>
      </c>
      <c r="DP74">
        <v>1</v>
      </c>
      <c r="DQ74">
        <v>0.48248398113207502</v>
      </c>
      <c r="DR74">
        <v>-2.6474291243351399E-2</v>
      </c>
      <c r="DS74">
        <v>7.8872433749851908E-3</v>
      </c>
      <c r="DT74">
        <v>1</v>
      </c>
      <c r="DU74">
        <v>3</v>
      </c>
      <c r="DV74">
        <v>3</v>
      </c>
      <c r="DW74" t="s">
        <v>256</v>
      </c>
      <c r="DX74">
        <v>100</v>
      </c>
      <c r="DY74">
        <v>100</v>
      </c>
      <c r="DZ74">
        <v>-3.9009999999999998</v>
      </c>
      <c r="EA74">
        <v>0.35799999999999998</v>
      </c>
      <c r="EB74">
        <v>2</v>
      </c>
      <c r="EC74">
        <v>514.73</v>
      </c>
      <c r="ED74">
        <v>421.02699999999999</v>
      </c>
      <c r="EE74">
        <v>30.363600000000002</v>
      </c>
      <c r="EF74">
        <v>29.728200000000001</v>
      </c>
      <c r="EG74">
        <v>29.9999</v>
      </c>
      <c r="EH74">
        <v>29.910299999999999</v>
      </c>
      <c r="EI74">
        <v>29.9468</v>
      </c>
      <c r="EJ74">
        <v>20.050799999999999</v>
      </c>
      <c r="EK74">
        <v>28.037600000000001</v>
      </c>
      <c r="EL74">
        <v>0</v>
      </c>
      <c r="EM74">
        <v>30.418600000000001</v>
      </c>
      <c r="EN74">
        <v>400.072</v>
      </c>
      <c r="EO74">
        <v>15.3666</v>
      </c>
      <c r="EP74">
        <v>100.57899999999999</v>
      </c>
      <c r="EQ74">
        <v>90.471800000000002</v>
      </c>
    </row>
    <row r="75" spans="1:147" x14ac:dyDescent="0.3">
      <c r="A75">
        <v>59</v>
      </c>
      <c r="B75">
        <v>1684935897.3</v>
      </c>
      <c r="C75">
        <v>3660.5</v>
      </c>
      <c r="D75" t="s">
        <v>429</v>
      </c>
      <c r="E75" t="s">
        <v>430</v>
      </c>
      <c r="F75">
        <v>1684935889.3</v>
      </c>
      <c r="G75">
        <f t="shared" si="43"/>
        <v>2.2366561247193738E-3</v>
      </c>
      <c r="H75">
        <f t="shared" si="44"/>
        <v>-0.71607784373446837</v>
      </c>
      <c r="I75">
        <f t="shared" si="45"/>
        <v>400.01829032258098</v>
      </c>
      <c r="J75">
        <f t="shared" si="46"/>
        <v>396.91951308615637</v>
      </c>
      <c r="K75">
        <f t="shared" si="47"/>
        <v>38.002618865574981</v>
      </c>
      <c r="L75">
        <f t="shared" si="48"/>
        <v>38.299307857631668</v>
      </c>
      <c r="M75">
        <f t="shared" si="49"/>
        <v>9.1612458150893625E-2</v>
      </c>
      <c r="N75">
        <f t="shared" si="50"/>
        <v>3.360669120058235</v>
      </c>
      <c r="O75">
        <f t="shared" si="51"/>
        <v>9.0247339205659693E-2</v>
      </c>
      <c r="P75">
        <f t="shared" si="52"/>
        <v>5.6525542950906657E-2</v>
      </c>
      <c r="Q75">
        <f t="shared" si="53"/>
        <v>0</v>
      </c>
      <c r="R75">
        <f t="shared" si="54"/>
        <v>28.039081960689515</v>
      </c>
      <c r="S75">
        <f t="shared" si="55"/>
        <v>28.264467741935501</v>
      </c>
      <c r="T75">
        <f t="shared" si="56"/>
        <v>3.8537418341558998</v>
      </c>
      <c r="U75">
        <f t="shared" si="57"/>
        <v>39.502066981962308</v>
      </c>
      <c r="V75">
        <f t="shared" si="58"/>
        <v>1.5477960617084288</v>
      </c>
      <c r="W75">
        <f t="shared" si="59"/>
        <v>3.918266004700953</v>
      </c>
      <c r="X75">
        <f t="shared" si="60"/>
        <v>2.3059457724474708</v>
      </c>
      <c r="Y75">
        <f t="shared" si="61"/>
        <v>-98.636535100124377</v>
      </c>
      <c r="Z75">
        <f t="shared" si="62"/>
        <v>51.762069545920589</v>
      </c>
      <c r="AA75">
        <f t="shared" si="63"/>
        <v>3.3709983844878306</v>
      </c>
      <c r="AB75">
        <f t="shared" si="64"/>
        <v>-43.503467169715954</v>
      </c>
      <c r="AC75">
        <v>-3.9599488825166403E-2</v>
      </c>
      <c r="AD75">
        <v>4.4453895312003298E-2</v>
      </c>
      <c r="AE75">
        <v>3.3493149301529801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50237.078011495352</v>
      </c>
      <c r="AK75" t="s">
        <v>431</v>
      </c>
      <c r="AL75">
        <v>2.3457346153846199</v>
      </c>
      <c r="AM75">
        <v>1.2948</v>
      </c>
      <c r="AN75">
        <f t="shared" si="68"/>
        <v>-1.05093461538462</v>
      </c>
      <c r="AO75">
        <f t="shared" si="69"/>
        <v>-0.81165787409995371</v>
      </c>
      <c r="AP75">
        <v>-0.261223163633439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-0.71607784373446837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-1.2320462006345945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0.72959431972279298</v>
      </c>
      <c r="BN75">
        <v>0.5</v>
      </c>
      <c r="BO75" t="s">
        <v>254</v>
      </c>
      <c r="BP75">
        <v>1684935889.3</v>
      </c>
      <c r="BQ75">
        <v>400.01829032258098</v>
      </c>
      <c r="BR75">
        <v>400.04435483870998</v>
      </c>
      <c r="BS75">
        <v>16.166003225806499</v>
      </c>
      <c r="BT75">
        <v>15.844912903225801</v>
      </c>
      <c r="BU75">
        <v>500.00606451612902</v>
      </c>
      <c r="BV75">
        <v>95.543864516129005</v>
      </c>
      <c r="BW75">
        <v>0.200027161290323</v>
      </c>
      <c r="BX75">
        <v>28.550161290322599</v>
      </c>
      <c r="BY75">
        <v>28.264467741935501</v>
      </c>
      <c r="BZ75">
        <v>999.9</v>
      </c>
      <c r="CA75">
        <v>9995</v>
      </c>
      <c r="CB75">
        <v>0</v>
      </c>
      <c r="CC75">
        <v>70.323393548387102</v>
      </c>
      <c r="CD75">
        <v>0</v>
      </c>
      <c r="CE75">
        <v>0</v>
      </c>
      <c r="CF75">
        <v>0</v>
      </c>
      <c r="CG75">
        <v>0</v>
      </c>
      <c r="CH75">
        <v>2.3217645161290301</v>
      </c>
      <c r="CI75">
        <v>0</v>
      </c>
      <c r="CJ75">
        <v>-7.7446548387096801</v>
      </c>
      <c r="CK75">
        <v>-0.76193870967741895</v>
      </c>
      <c r="CL75">
        <v>38.802225806451602</v>
      </c>
      <c r="CM75">
        <v>42.620935483871001</v>
      </c>
      <c r="CN75">
        <v>40.8546774193548</v>
      </c>
      <c r="CO75">
        <v>41.061999999999998</v>
      </c>
      <c r="CP75">
        <v>39.271935483870998</v>
      </c>
      <c r="CQ75">
        <v>0</v>
      </c>
      <c r="CR75">
        <v>0</v>
      </c>
      <c r="CS75">
        <v>0</v>
      </c>
      <c r="CT75">
        <v>59.399999856948902</v>
      </c>
      <c r="CU75">
        <v>2.3457346153846199</v>
      </c>
      <c r="CV75">
        <v>-0.13712479778984701</v>
      </c>
      <c r="CW75">
        <v>-2.0154632265939099</v>
      </c>
      <c r="CX75">
        <v>-7.8074576923076897</v>
      </c>
      <c r="CY75">
        <v>15</v>
      </c>
      <c r="CZ75">
        <v>1684932166.3</v>
      </c>
      <c r="DA75" t="s">
        <v>255</v>
      </c>
      <c r="DB75">
        <v>4</v>
      </c>
      <c r="DC75">
        <v>-3.9009999999999998</v>
      </c>
      <c r="DD75">
        <v>0.35799999999999998</v>
      </c>
      <c r="DE75">
        <v>401</v>
      </c>
      <c r="DF75">
        <v>15</v>
      </c>
      <c r="DG75">
        <v>2.15</v>
      </c>
      <c r="DH75">
        <v>0.31</v>
      </c>
      <c r="DI75">
        <v>-3.3224418490566003E-2</v>
      </c>
      <c r="DJ75">
        <v>-1.5798456313494101E-2</v>
      </c>
      <c r="DK75">
        <v>0.10115081270394501</v>
      </c>
      <c r="DL75">
        <v>1</v>
      </c>
      <c r="DM75">
        <v>2.3475613636363599</v>
      </c>
      <c r="DN75">
        <v>-0.19966608084349299</v>
      </c>
      <c r="DO75">
        <v>0.16757420231037601</v>
      </c>
      <c r="DP75">
        <v>1</v>
      </c>
      <c r="DQ75">
        <v>0.333300433962264</v>
      </c>
      <c r="DR75">
        <v>-9.7158906627966807E-2</v>
      </c>
      <c r="DS75">
        <v>1.7921814080716102E-2</v>
      </c>
      <c r="DT75">
        <v>1</v>
      </c>
      <c r="DU75">
        <v>3</v>
      </c>
      <c r="DV75">
        <v>3</v>
      </c>
      <c r="DW75" t="s">
        <v>256</v>
      </c>
      <c r="DX75">
        <v>100</v>
      </c>
      <c r="DY75">
        <v>100</v>
      </c>
      <c r="DZ75">
        <v>-3.9009999999999998</v>
      </c>
      <c r="EA75">
        <v>0.35799999999999998</v>
      </c>
      <c r="EB75">
        <v>2</v>
      </c>
      <c r="EC75">
        <v>514.43600000000004</v>
      </c>
      <c r="ED75">
        <v>421.13299999999998</v>
      </c>
      <c r="EE75">
        <v>30.363600000000002</v>
      </c>
      <c r="EF75">
        <v>29.712900000000001</v>
      </c>
      <c r="EG75">
        <v>30.0002</v>
      </c>
      <c r="EH75">
        <v>29.905200000000001</v>
      </c>
      <c r="EI75">
        <v>29.944199999999999</v>
      </c>
      <c r="EJ75">
        <v>20.057700000000001</v>
      </c>
      <c r="EK75">
        <v>24.607500000000002</v>
      </c>
      <c r="EL75">
        <v>0</v>
      </c>
      <c r="EM75">
        <v>30.36</v>
      </c>
      <c r="EN75">
        <v>400.07400000000001</v>
      </c>
      <c r="EO75">
        <v>15.997</v>
      </c>
      <c r="EP75">
        <v>100.57899999999999</v>
      </c>
      <c r="EQ75">
        <v>90.468599999999995</v>
      </c>
    </row>
    <row r="76" spans="1:147" x14ac:dyDescent="0.3">
      <c r="A76">
        <v>60</v>
      </c>
      <c r="B76">
        <v>1684935957.3</v>
      </c>
      <c r="C76">
        <v>3720.5</v>
      </c>
      <c r="D76" t="s">
        <v>432</v>
      </c>
      <c r="E76" t="s">
        <v>433</v>
      </c>
      <c r="F76">
        <v>1684935949.3</v>
      </c>
      <c r="G76">
        <f t="shared" si="43"/>
        <v>2.2857928736155575E-3</v>
      </c>
      <c r="H76">
        <f t="shared" si="44"/>
        <v>-1.4613673262241165</v>
      </c>
      <c r="I76">
        <f t="shared" si="45"/>
        <v>400.04635483870999</v>
      </c>
      <c r="J76">
        <f t="shared" si="46"/>
        <v>409.05661020092509</v>
      </c>
      <c r="K76">
        <f t="shared" si="47"/>
        <v>39.164440963518601</v>
      </c>
      <c r="L76">
        <f t="shared" si="48"/>
        <v>38.301769134242043</v>
      </c>
      <c r="M76">
        <f t="shared" si="49"/>
        <v>9.6596709459247032E-2</v>
      </c>
      <c r="N76">
        <f t="shared" si="50"/>
        <v>3.3608687624229288</v>
      </c>
      <c r="O76">
        <f t="shared" si="51"/>
        <v>9.5080422986824509E-2</v>
      </c>
      <c r="P76">
        <f t="shared" si="52"/>
        <v>5.9559514008909978E-2</v>
      </c>
      <c r="Q76">
        <f t="shared" si="53"/>
        <v>0</v>
      </c>
      <c r="R76">
        <f t="shared" si="54"/>
        <v>27.853918293178921</v>
      </c>
      <c r="S76">
        <f t="shared" si="55"/>
        <v>28.055816129032301</v>
      </c>
      <c r="T76">
        <f t="shared" si="56"/>
        <v>3.8072052062858668</v>
      </c>
      <c r="U76">
        <f t="shared" si="57"/>
        <v>40.478538083250534</v>
      </c>
      <c r="V76">
        <f t="shared" si="58"/>
        <v>1.5701127396177121</v>
      </c>
      <c r="W76">
        <f t="shared" si="59"/>
        <v>3.8788770888625632</v>
      </c>
      <c r="X76">
        <f t="shared" si="60"/>
        <v>2.2370924666681544</v>
      </c>
      <c r="Y76">
        <f t="shared" si="61"/>
        <v>-100.80346572644609</v>
      </c>
      <c r="Z76">
        <f t="shared" si="62"/>
        <v>58.060075976619316</v>
      </c>
      <c r="AA76">
        <f t="shared" si="63"/>
        <v>3.7737370339418699</v>
      </c>
      <c r="AB76">
        <f t="shared" si="64"/>
        <v>-38.969652715884905</v>
      </c>
      <c r="AC76">
        <v>-3.9602443253969402E-2</v>
      </c>
      <c r="AD76">
        <v>4.4457211917156798E-2</v>
      </c>
      <c r="AE76">
        <v>3.3495137254071001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50269.652315238563</v>
      </c>
      <c r="AK76" t="s">
        <v>434</v>
      </c>
      <c r="AL76">
        <v>2.3362500000000002</v>
      </c>
      <c r="AM76">
        <v>1.754</v>
      </c>
      <c r="AN76">
        <f t="shared" si="68"/>
        <v>-0.58225000000000016</v>
      </c>
      <c r="AO76">
        <f t="shared" si="69"/>
        <v>-0.33195553021664775</v>
      </c>
      <c r="AP76">
        <v>-0.53310265012037505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-1.4613673262241165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-3.012451696006869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0.72959431972279298</v>
      </c>
      <c r="BN76">
        <v>0.5</v>
      </c>
      <c r="BO76" t="s">
        <v>254</v>
      </c>
      <c r="BP76">
        <v>1684935949.3</v>
      </c>
      <c r="BQ76">
        <v>400.04635483870999</v>
      </c>
      <c r="BR76">
        <v>399.96654838709702</v>
      </c>
      <c r="BS76">
        <v>16.399187096774199</v>
      </c>
      <c r="BT76">
        <v>16.071129032258099</v>
      </c>
      <c r="BU76">
        <v>500.018967741935</v>
      </c>
      <c r="BV76">
        <v>95.543283870967798</v>
      </c>
      <c r="BW76">
        <v>0.20004354838709701</v>
      </c>
      <c r="BX76">
        <v>28.3762516129032</v>
      </c>
      <c r="BY76">
        <v>28.055816129032301</v>
      </c>
      <c r="BZ76">
        <v>999.9</v>
      </c>
      <c r="CA76">
        <v>9995.8064516128998</v>
      </c>
      <c r="CB76">
        <v>0</v>
      </c>
      <c r="CC76">
        <v>70.319251612903201</v>
      </c>
      <c r="CD76">
        <v>0</v>
      </c>
      <c r="CE76">
        <v>0</v>
      </c>
      <c r="CF76">
        <v>0</v>
      </c>
      <c r="CG76">
        <v>0</v>
      </c>
      <c r="CH76">
        <v>2.3415967741935502</v>
      </c>
      <c r="CI76">
        <v>0</v>
      </c>
      <c r="CJ76">
        <v>-9.5022548387096801</v>
      </c>
      <c r="CK76">
        <v>-0.94603870967741899</v>
      </c>
      <c r="CL76">
        <v>38.427096774193501</v>
      </c>
      <c r="CM76">
        <v>42.487806451612897</v>
      </c>
      <c r="CN76">
        <v>40.576290322580597</v>
      </c>
      <c r="CO76">
        <v>40.995935483871001</v>
      </c>
      <c r="CP76">
        <v>38.971548387096803</v>
      </c>
      <c r="CQ76">
        <v>0</v>
      </c>
      <c r="CR76">
        <v>0</v>
      </c>
      <c r="CS76">
        <v>0</v>
      </c>
      <c r="CT76">
        <v>59.199999809265101</v>
      </c>
      <c r="CU76">
        <v>2.3362500000000002</v>
      </c>
      <c r="CV76">
        <v>0.30163077347341199</v>
      </c>
      <c r="CW76">
        <v>-3.6549709550312</v>
      </c>
      <c r="CX76">
        <v>-9.5040269230769194</v>
      </c>
      <c r="CY76">
        <v>15</v>
      </c>
      <c r="CZ76">
        <v>1684932166.3</v>
      </c>
      <c r="DA76" t="s">
        <v>255</v>
      </c>
      <c r="DB76">
        <v>4</v>
      </c>
      <c r="DC76">
        <v>-3.9009999999999998</v>
      </c>
      <c r="DD76">
        <v>0.35799999999999998</v>
      </c>
      <c r="DE76">
        <v>401</v>
      </c>
      <c r="DF76">
        <v>15</v>
      </c>
      <c r="DG76">
        <v>2.15</v>
      </c>
      <c r="DH76">
        <v>0.31</v>
      </c>
      <c r="DI76">
        <v>5.45326025849057E-2</v>
      </c>
      <c r="DJ76">
        <v>0.116271004431702</v>
      </c>
      <c r="DK76">
        <v>9.5950364540126606E-2</v>
      </c>
      <c r="DL76">
        <v>1</v>
      </c>
      <c r="DM76">
        <v>2.29765</v>
      </c>
      <c r="DN76">
        <v>0.22332985693332899</v>
      </c>
      <c r="DO76">
        <v>0.16915417053413401</v>
      </c>
      <c r="DP76">
        <v>1</v>
      </c>
      <c r="DQ76">
        <v>0.29959532075471701</v>
      </c>
      <c r="DR76">
        <v>0.280753168843762</v>
      </c>
      <c r="DS76">
        <v>3.8380117948816198E-2</v>
      </c>
      <c r="DT76">
        <v>0</v>
      </c>
      <c r="DU76">
        <v>2</v>
      </c>
      <c r="DV76">
        <v>3</v>
      </c>
      <c r="DW76" t="s">
        <v>314</v>
      </c>
      <c r="DX76">
        <v>100</v>
      </c>
      <c r="DY76">
        <v>100</v>
      </c>
      <c r="DZ76">
        <v>-3.9009999999999998</v>
      </c>
      <c r="EA76">
        <v>0.35799999999999998</v>
      </c>
      <c r="EB76">
        <v>2</v>
      </c>
      <c r="EC76">
        <v>514.30899999999997</v>
      </c>
      <c r="ED76">
        <v>420.99</v>
      </c>
      <c r="EE76">
        <v>26.744199999999999</v>
      </c>
      <c r="EF76">
        <v>29.723099999999999</v>
      </c>
      <c r="EG76">
        <v>29.999700000000001</v>
      </c>
      <c r="EH76">
        <v>29.905200000000001</v>
      </c>
      <c r="EI76">
        <v>29.941600000000001</v>
      </c>
      <c r="EJ76">
        <v>20.058499999999999</v>
      </c>
      <c r="EK76">
        <v>24.876100000000001</v>
      </c>
      <c r="EL76">
        <v>0</v>
      </c>
      <c r="EM76">
        <v>26.786899999999999</v>
      </c>
      <c r="EN76">
        <v>400.01</v>
      </c>
      <c r="EO76">
        <v>15.906700000000001</v>
      </c>
      <c r="EP76">
        <v>100.58199999999999</v>
      </c>
      <c r="EQ76">
        <v>90.465100000000007</v>
      </c>
    </row>
    <row r="77" spans="1:147" x14ac:dyDescent="0.3">
      <c r="A77">
        <v>61</v>
      </c>
      <c r="B77">
        <v>1684936017.3</v>
      </c>
      <c r="C77">
        <v>3780.5</v>
      </c>
      <c r="D77" t="s">
        <v>435</v>
      </c>
      <c r="E77" t="s">
        <v>436</v>
      </c>
      <c r="F77">
        <v>1684936009.3</v>
      </c>
      <c r="G77">
        <f t="shared" si="43"/>
        <v>2.3180046221066711E-3</v>
      </c>
      <c r="H77">
        <f t="shared" si="44"/>
        <v>-1.2828896744142229</v>
      </c>
      <c r="I77">
        <f t="shared" si="45"/>
        <v>399.99445161290299</v>
      </c>
      <c r="J77">
        <f t="shared" si="46"/>
        <v>405.72249129532941</v>
      </c>
      <c r="K77">
        <f t="shared" si="47"/>
        <v>38.844301748914646</v>
      </c>
      <c r="L77">
        <f t="shared" si="48"/>
        <v>38.295893152823361</v>
      </c>
      <c r="M77">
        <f t="shared" si="49"/>
        <v>9.8864657289813182E-2</v>
      </c>
      <c r="N77">
        <f t="shared" si="50"/>
        <v>3.3629676526403394</v>
      </c>
      <c r="O77">
        <f t="shared" si="51"/>
        <v>9.7277939288566831E-2</v>
      </c>
      <c r="P77">
        <f t="shared" si="52"/>
        <v>6.0939151067628129E-2</v>
      </c>
      <c r="Q77">
        <f t="shared" si="53"/>
        <v>0</v>
      </c>
      <c r="R77">
        <f t="shared" si="54"/>
        <v>27.592311835287454</v>
      </c>
      <c r="S77">
        <f t="shared" si="55"/>
        <v>27.836251612903201</v>
      </c>
      <c r="T77">
        <f t="shared" si="56"/>
        <v>3.758764755870458</v>
      </c>
      <c r="U77">
        <f t="shared" si="57"/>
        <v>40.308067982892076</v>
      </c>
      <c r="V77">
        <f t="shared" si="58"/>
        <v>1.5405193785684279</v>
      </c>
      <c r="W77">
        <f t="shared" si="59"/>
        <v>3.82186360115863</v>
      </c>
      <c r="X77">
        <f t="shared" si="60"/>
        <v>2.2182453773020301</v>
      </c>
      <c r="Y77">
        <f t="shared" si="61"/>
        <v>-102.2240038349042</v>
      </c>
      <c r="Z77">
        <f t="shared" si="62"/>
        <v>51.767059922405736</v>
      </c>
      <c r="AA77">
        <f t="shared" si="63"/>
        <v>3.3546774032536639</v>
      </c>
      <c r="AB77">
        <f t="shared" si="64"/>
        <v>-47.102266509244799</v>
      </c>
      <c r="AC77">
        <v>-3.9633508240295601E-2</v>
      </c>
      <c r="AD77">
        <v>4.4492085085750303E-2</v>
      </c>
      <c r="AE77">
        <v>3.3516037084955399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50349.940929344142</v>
      </c>
      <c r="AK77" t="s">
        <v>437</v>
      </c>
      <c r="AL77">
        <v>2.3189000000000002</v>
      </c>
      <c r="AM77">
        <v>1.9235800000000001</v>
      </c>
      <c r="AN77">
        <f t="shared" si="68"/>
        <v>-0.39532000000000012</v>
      </c>
      <c r="AO77">
        <f t="shared" si="69"/>
        <v>-0.20551263789392701</v>
      </c>
      <c r="AP77">
        <v>-0.46799450964295702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-1.2828896744142229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-4.865880805423453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0.72959431972279298</v>
      </c>
      <c r="BN77">
        <v>0.5</v>
      </c>
      <c r="BO77" t="s">
        <v>254</v>
      </c>
      <c r="BP77">
        <v>1684936009.3</v>
      </c>
      <c r="BQ77">
        <v>399.99445161290299</v>
      </c>
      <c r="BR77">
        <v>399.94254838709702</v>
      </c>
      <c r="BS77">
        <v>16.090477419354801</v>
      </c>
      <c r="BT77">
        <v>15.757680645161299</v>
      </c>
      <c r="BU77">
        <v>500.002064516129</v>
      </c>
      <c r="BV77">
        <v>95.541148387096797</v>
      </c>
      <c r="BW77">
        <v>0.19991251612903199</v>
      </c>
      <c r="BX77">
        <v>28.1217774193548</v>
      </c>
      <c r="BY77">
        <v>27.836251612903201</v>
      </c>
      <c r="BZ77">
        <v>999.9</v>
      </c>
      <c r="CA77">
        <v>10003.870967741899</v>
      </c>
      <c r="CB77">
        <v>0</v>
      </c>
      <c r="CC77">
        <v>70.315799999999996</v>
      </c>
      <c r="CD77">
        <v>0</v>
      </c>
      <c r="CE77">
        <v>0</v>
      </c>
      <c r="CF77">
        <v>0</v>
      </c>
      <c r="CG77">
        <v>0</v>
      </c>
      <c r="CH77">
        <v>2.3360709677419398</v>
      </c>
      <c r="CI77">
        <v>0</v>
      </c>
      <c r="CJ77">
        <v>-10.6844548387097</v>
      </c>
      <c r="CK77">
        <v>-1.1256870967741901</v>
      </c>
      <c r="CL77">
        <v>38.110677419354801</v>
      </c>
      <c r="CM77">
        <v>42.332322580645098</v>
      </c>
      <c r="CN77">
        <v>40.287999999999997</v>
      </c>
      <c r="CO77">
        <v>40.875</v>
      </c>
      <c r="CP77">
        <v>38.713419354838699</v>
      </c>
      <c r="CQ77">
        <v>0</v>
      </c>
      <c r="CR77">
        <v>0</v>
      </c>
      <c r="CS77">
        <v>0</v>
      </c>
      <c r="CT77">
        <v>59</v>
      </c>
      <c r="CU77">
        <v>2.3189000000000002</v>
      </c>
      <c r="CV77">
        <v>-0.32011622744366303</v>
      </c>
      <c r="CW77">
        <v>-1.76453333805575</v>
      </c>
      <c r="CX77">
        <v>-10.7060692307692</v>
      </c>
      <c r="CY77">
        <v>15</v>
      </c>
      <c r="CZ77">
        <v>1684932166.3</v>
      </c>
      <c r="DA77" t="s">
        <v>255</v>
      </c>
      <c r="DB77">
        <v>4</v>
      </c>
      <c r="DC77">
        <v>-3.9009999999999998</v>
      </c>
      <c r="DD77">
        <v>0.35799999999999998</v>
      </c>
      <c r="DE77">
        <v>401</v>
      </c>
      <c r="DF77">
        <v>15</v>
      </c>
      <c r="DG77">
        <v>2.15</v>
      </c>
      <c r="DH77">
        <v>0.31</v>
      </c>
      <c r="DI77">
        <v>4.3896332716981103E-2</v>
      </c>
      <c r="DJ77">
        <v>-3.4795210469259402E-2</v>
      </c>
      <c r="DK77">
        <v>0.10151583838731</v>
      </c>
      <c r="DL77">
        <v>1</v>
      </c>
      <c r="DM77">
        <v>2.3361000000000001</v>
      </c>
      <c r="DN77">
        <v>-0.131475223960523</v>
      </c>
      <c r="DO77">
        <v>0.18961236893869901</v>
      </c>
      <c r="DP77">
        <v>1</v>
      </c>
      <c r="DQ77">
        <v>0.333696320754717</v>
      </c>
      <c r="DR77">
        <v>-3.5569346879532199E-2</v>
      </c>
      <c r="DS77">
        <v>1.68891399970665E-2</v>
      </c>
      <c r="DT77">
        <v>1</v>
      </c>
      <c r="DU77">
        <v>3</v>
      </c>
      <c r="DV77">
        <v>3</v>
      </c>
      <c r="DW77" t="s">
        <v>256</v>
      </c>
      <c r="DX77">
        <v>100</v>
      </c>
      <c r="DY77">
        <v>100</v>
      </c>
      <c r="DZ77">
        <v>-3.9009999999999998</v>
      </c>
      <c r="EA77">
        <v>0.35799999999999998</v>
      </c>
      <c r="EB77">
        <v>2</v>
      </c>
      <c r="EC77">
        <v>514.24400000000003</v>
      </c>
      <c r="ED77">
        <v>420.654</v>
      </c>
      <c r="EE77">
        <v>27.3354</v>
      </c>
      <c r="EF77">
        <v>29.751300000000001</v>
      </c>
      <c r="EG77">
        <v>30.0002</v>
      </c>
      <c r="EH77">
        <v>29.9129</v>
      </c>
      <c r="EI77">
        <v>29.9468</v>
      </c>
      <c r="EJ77">
        <v>20.055199999999999</v>
      </c>
      <c r="EK77">
        <v>26.0016</v>
      </c>
      <c r="EL77">
        <v>0</v>
      </c>
      <c r="EM77">
        <v>27.410499999999999</v>
      </c>
      <c r="EN77">
        <v>399.98200000000003</v>
      </c>
      <c r="EO77">
        <v>15.6997</v>
      </c>
      <c r="EP77">
        <v>100.57899999999999</v>
      </c>
      <c r="EQ77">
        <v>90.459000000000003</v>
      </c>
    </row>
    <row r="78" spans="1:147" x14ac:dyDescent="0.3">
      <c r="A78">
        <v>62</v>
      </c>
      <c r="B78">
        <v>1684936077.3</v>
      </c>
      <c r="C78">
        <v>3840.5</v>
      </c>
      <c r="D78" t="s">
        <v>438</v>
      </c>
      <c r="E78" t="s">
        <v>439</v>
      </c>
      <c r="F78">
        <v>1684936069.3</v>
      </c>
      <c r="G78">
        <f t="shared" si="43"/>
        <v>1.9851730091968796E-3</v>
      </c>
      <c r="H78">
        <f t="shared" si="44"/>
        <v>-0.76729980650204099</v>
      </c>
      <c r="I78">
        <f t="shared" si="45"/>
        <v>399.99035483871</v>
      </c>
      <c r="J78">
        <f t="shared" si="46"/>
        <v>399.48381409265477</v>
      </c>
      <c r="K78">
        <f t="shared" si="47"/>
        <v>38.247668993283909</v>
      </c>
      <c r="L78">
        <f t="shared" si="48"/>
        <v>38.296166584683789</v>
      </c>
      <c r="M78">
        <f t="shared" si="49"/>
        <v>8.3890827896409684E-2</v>
      </c>
      <c r="N78">
        <f t="shared" si="50"/>
        <v>3.3608964020860164</v>
      </c>
      <c r="O78">
        <f t="shared" si="51"/>
        <v>8.2744655272171286E-2</v>
      </c>
      <c r="P78">
        <f t="shared" si="52"/>
        <v>5.1817083933905717E-2</v>
      </c>
      <c r="Q78">
        <f t="shared" si="53"/>
        <v>0</v>
      </c>
      <c r="R78">
        <f t="shared" si="54"/>
        <v>27.671264155708069</v>
      </c>
      <c r="S78">
        <f t="shared" si="55"/>
        <v>27.8617225806452</v>
      </c>
      <c r="T78">
        <f t="shared" si="56"/>
        <v>3.7643564602997435</v>
      </c>
      <c r="U78">
        <f t="shared" si="57"/>
        <v>40.047879844092606</v>
      </c>
      <c r="V78">
        <f t="shared" si="58"/>
        <v>1.5308597720848525</v>
      </c>
      <c r="W78">
        <f t="shared" si="59"/>
        <v>3.8225738242436997</v>
      </c>
      <c r="X78">
        <f t="shared" si="60"/>
        <v>2.233496688214891</v>
      </c>
      <c r="Y78">
        <f t="shared" si="61"/>
        <v>-87.546129705582388</v>
      </c>
      <c r="Z78">
        <f t="shared" si="62"/>
        <v>47.698087539185217</v>
      </c>
      <c r="AA78">
        <f t="shared" si="63"/>
        <v>3.0933411025349686</v>
      </c>
      <c r="AB78">
        <f t="shared" si="64"/>
        <v>-36.754701063862207</v>
      </c>
      <c r="AC78">
        <v>-3.9602852288112597E-2</v>
      </c>
      <c r="AD78">
        <v>4.4457671093815897E-2</v>
      </c>
      <c r="AE78">
        <v>3.3495412477895998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50312.088062566901</v>
      </c>
      <c r="AK78" t="s">
        <v>440</v>
      </c>
      <c r="AL78">
        <v>2.38046538461538</v>
      </c>
      <c r="AM78">
        <v>1.5720000000000001</v>
      </c>
      <c r="AN78">
        <f t="shared" si="68"/>
        <v>-0.80846538461537998</v>
      </c>
      <c r="AO78">
        <f t="shared" si="69"/>
        <v>-0.5142909571344656</v>
      </c>
      <c r="AP78">
        <v>-0.27990879017300702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-0.76729980650204099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-1.9444246221473844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0.72959431972279298</v>
      </c>
      <c r="BN78">
        <v>0.5</v>
      </c>
      <c r="BO78" t="s">
        <v>254</v>
      </c>
      <c r="BP78">
        <v>1684936069.3</v>
      </c>
      <c r="BQ78">
        <v>399.99035483871</v>
      </c>
      <c r="BR78">
        <v>399.99425806451598</v>
      </c>
      <c r="BS78">
        <v>15.989306451612901</v>
      </c>
      <c r="BT78">
        <v>15.7042741935484</v>
      </c>
      <c r="BU78">
        <v>500.01796774193502</v>
      </c>
      <c r="BV78">
        <v>95.542729032258094</v>
      </c>
      <c r="BW78">
        <v>0.199996064516129</v>
      </c>
      <c r="BX78">
        <v>28.1249677419355</v>
      </c>
      <c r="BY78">
        <v>27.8617225806452</v>
      </c>
      <c r="BZ78">
        <v>999.9</v>
      </c>
      <c r="CA78">
        <v>9995.9677419354794</v>
      </c>
      <c r="CB78">
        <v>0</v>
      </c>
      <c r="CC78">
        <v>70.315799999999996</v>
      </c>
      <c r="CD78">
        <v>0</v>
      </c>
      <c r="CE78">
        <v>0</v>
      </c>
      <c r="CF78">
        <v>0</v>
      </c>
      <c r="CG78">
        <v>0</v>
      </c>
      <c r="CH78">
        <v>2.3396838709677401</v>
      </c>
      <c r="CI78">
        <v>0</v>
      </c>
      <c r="CJ78">
        <v>-11.8675</v>
      </c>
      <c r="CK78">
        <v>-1.21391290322581</v>
      </c>
      <c r="CL78">
        <v>37.8343548387097</v>
      </c>
      <c r="CM78">
        <v>42.151000000000003</v>
      </c>
      <c r="CN78">
        <v>40.037999999999997</v>
      </c>
      <c r="CO78">
        <v>40.7093548387097</v>
      </c>
      <c r="CP78">
        <v>38.455290322580602</v>
      </c>
      <c r="CQ78">
        <v>0</v>
      </c>
      <c r="CR78">
        <v>0</v>
      </c>
      <c r="CS78">
        <v>0</v>
      </c>
      <c r="CT78">
        <v>59.399999856948902</v>
      </c>
      <c r="CU78">
        <v>2.38046538461538</v>
      </c>
      <c r="CV78">
        <v>-7.81197290408891E-3</v>
      </c>
      <c r="CW78">
        <v>-2.58024274178308</v>
      </c>
      <c r="CX78">
        <v>-11.9012269230769</v>
      </c>
      <c r="CY78">
        <v>15</v>
      </c>
      <c r="CZ78">
        <v>1684932166.3</v>
      </c>
      <c r="DA78" t="s">
        <v>255</v>
      </c>
      <c r="DB78">
        <v>4</v>
      </c>
      <c r="DC78">
        <v>-3.9009999999999998</v>
      </c>
      <c r="DD78">
        <v>0.35799999999999998</v>
      </c>
      <c r="DE78">
        <v>401</v>
      </c>
      <c r="DF78">
        <v>15</v>
      </c>
      <c r="DG78">
        <v>2.15</v>
      </c>
      <c r="DH78">
        <v>0.31</v>
      </c>
      <c r="DI78">
        <v>8.1562652075471698E-3</v>
      </c>
      <c r="DJ78">
        <v>-5.3921012907164202E-2</v>
      </c>
      <c r="DK78">
        <v>9.2811652883704798E-2</v>
      </c>
      <c r="DL78">
        <v>1</v>
      </c>
      <c r="DM78">
        <v>2.3210795454545501</v>
      </c>
      <c r="DN78">
        <v>0.208879906268326</v>
      </c>
      <c r="DO78">
        <v>0.18276806909745399</v>
      </c>
      <c r="DP78">
        <v>1</v>
      </c>
      <c r="DQ78">
        <v>0.28722960377358497</v>
      </c>
      <c r="DR78">
        <v>-2.0877271008268E-2</v>
      </c>
      <c r="DS78">
        <v>3.59501883029483E-3</v>
      </c>
      <c r="DT78">
        <v>1</v>
      </c>
      <c r="DU78">
        <v>3</v>
      </c>
      <c r="DV78">
        <v>3</v>
      </c>
      <c r="DW78" t="s">
        <v>256</v>
      </c>
      <c r="DX78">
        <v>100</v>
      </c>
      <c r="DY78">
        <v>100</v>
      </c>
      <c r="DZ78">
        <v>-3.9009999999999998</v>
      </c>
      <c r="EA78">
        <v>0.35799999999999998</v>
      </c>
      <c r="EB78">
        <v>2</v>
      </c>
      <c r="EC78">
        <v>514.07399999999996</v>
      </c>
      <c r="ED78">
        <v>420.95800000000003</v>
      </c>
      <c r="EE78">
        <v>28.326899999999998</v>
      </c>
      <c r="EF78">
        <v>29.769300000000001</v>
      </c>
      <c r="EG78">
        <v>30.000399999999999</v>
      </c>
      <c r="EH78">
        <v>29.923100000000002</v>
      </c>
      <c r="EI78">
        <v>29.9544</v>
      </c>
      <c r="EJ78">
        <v>20.055499999999999</v>
      </c>
      <c r="EK78">
        <v>26.289200000000001</v>
      </c>
      <c r="EL78">
        <v>0</v>
      </c>
      <c r="EM78">
        <v>28.381599999999999</v>
      </c>
      <c r="EN78">
        <v>400.05200000000002</v>
      </c>
      <c r="EO78">
        <v>15.6952</v>
      </c>
      <c r="EP78">
        <v>100.578</v>
      </c>
      <c r="EQ78">
        <v>90.455200000000005</v>
      </c>
    </row>
    <row r="79" spans="1:147" x14ac:dyDescent="0.3">
      <c r="A79">
        <v>63</v>
      </c>
      <c r="B79">
        <v>1684936137.3</v>
      </c>
      <c r="C79">
        <v>3900.5</v>
      </c>
      <c r="D79" t="s">
        <v>441</v>
      </c>
      <c r="E79" t="s">
        <v>442</v>
      </c>
      <c r="F79">
        <v>1684936129.3</v>
      </c>
      <c r="G79">
        <f t="shared" si="43"/>
        <v>1.7427269960064195E-3</v>
      </c>
      <c r="H79">
        <f t="shared" si="44"/>
        <v>-1.7988807392185626</v>
      </c>
      <c r="I79">
        <f t="shared" si="45"/>
        <v>399.99083870967701</v>
      </c>
      <c r="J79">
        <f t="shared" si="46"/>
        <v>424.12548499563786</v>
      </c>
      <c r="K79">
        <f t="shared" si="47"/>
        <v>40.577043043781259</v>
      </c>
      <c r="L79">
        <f t="shared" si="48"/>
        <v>38.268026925115485</v>
      </c>
      <c r="M79">
        <f t="shared" si="49"/>
        <v>7.2383218989219414E-2</v>
      </c>
      <c r="N79">
        <f t="shared" si="50"/>
        <v>3.3608229800084533</v>
      </c>
      <c r="O79">
        <f t="shared" si="51"/>
        <v>7.1528181870487914E-2</v>
      </c>
      <c r="P79">
        <f t="shared" si="52"/>
        <v>4.4781093695242753E-2</v>
      </c>
      <c r="Q79">
        <f t="shared" si="53"/>
        <v>0</v>
      </c>
      <c r="R79">
        <f t="shared" si="54"/>
        <v>27.846507984509223</v>
      </c>
      <c r="S79">
        <f t="shared" si="55"/>
        <v>28.0017483870968</v>
      </c>
      <c r="T79">
        <f t="shared" si="56"/>
        <v>3.7952264856250553</v>
      </c>
      <c r="U79">
        <f t="shared" si="57"/>
        <v>39.724056569753657</v>
      </c>
      <c r="V79">
        <f t="shared" si="58"/>
        <v>1.5291099561712094</v>
      </c>
      <c r="W79">
        <f t="shared" si="59"/>
        <v>3.8493298223109744</v>
      </c>
      <c r="X79">
        <f t="shared" si="60"/>
        <v>2.2661165294538459</v>
      </c>
      <c r="Y79">
        <f t="shared" si="61"/>
        <v>-76.854260523883099</v>
      </c>
      <c r="Z79">
        <f t="shared" si="62"/>
        <v>44.034696101466487</v>
      </c>
      <c r="AA79">
        <f t="shared" si="63"/>
        <v>2.8595228677754192</v>
      </c>
      <c r="AB79">
        <f t="shared" si="64"/>
        <v>-29.960041554641187</v>
      </c>
      <c r="AC79">
        <v>-3.9601765731702203E-2</v>
      </c>
      <c r="AD79">
        <v>4.44564513390577E-2</v>
      </c>
      <c r="AE79">
        <v>3.3494681372556498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50289.239416575765</v>
      </c>
      <c r="AK79" t="s">
        <v>443</v>
      </c>
      <c r="AL79">
        <v>2.3422384615384599</v>
      </c>
      <c r="AM79">
        <v>1.6512</v>
      </c>
      <c r="AN79">
        <f t="shared" si="68"/>
        <v>-0.69103846153845994</v>
      </c>
      <c r="AO79">
        <f t="shared" si="69"/>
        <v>-0.41850682021466806</v>
      </c>
      <c r="AP79">
        <v>-0.65622658459729599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-1.7988807392185626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-2.3894473200868314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0.72959431972279298</v>
      </c>
      <c r="BN79">
        <v>0.5</v>
      </c>
      <c r="BO79" t="s">
        <v>254</v>
      </c>
      <c r="BP79">
        <v>1684936129.3</v>
      </c>
      <c r="BQ79">
        <v>399.99083870967701</v>
      </c>
      <c r="BR79">
        <v>399.83006451612903</v>
      </c>
      <c r="BS79">
        <v>15.9827935483871</v>
      </c>
      <c r="BT79">
        <v>15.7325612903226</v>
      </c>
      <c r="BU79">
        <v>500.00022580645202</v>
      </c>
      <c r="BV79">
        <v>95.472325806451593</v>
      </c>
      <c r="BW79">
        <v>0.199932709677419</v>
      </c>
      <c r="BX79">
        <v>28.244780645161299</v>
      </c>
      <c r="BY79">
        <v>28.0017483870968</v>
      </c>
      <c r="BZ79">
        <v>999.9</v>
      </c>
      <c r="CA79">
        <v>10003.064516128999</v>
      </c>
      <c r="CB79">
        <v>0</v>
      </c>
      <c r="CC79">
        <v>70.316835483871003</v>
      </c>
      <c r="CD79">
        <v>0</v>
      </c>
      <c r="CE79">
        <v>0</v>
      </c>
      <c r="CF79">
        <v>0</v>
      </c>
      <c r="CG79">
        <v>0</v>
      </c>
      <c r="CH79">
        <v>2.35311612903226</v>
      </c>
      <c r="CI79">
        <v>0</v>
      </c>
      <c r="CJ79">
        <v>-13.430300000000001</v>
      </c>
      <c r="CK79">
        <v>-1.3833225806451599</v>
      </c>
      <c r="CL79">
        <v>37.576354838709698</v>
      </c>
      <c r="CM79">
        <v>41.975612903225802</v>
      </c>
      <c r="CN79">
        <v>39.795999999999999</v>
      </c>
      <c r="CO79">
        <v>40.566064516129003</v>
      </c>
      <c r="CP79">
        <v>38.225612903225802</v>
      </c>
      <c r="CQ79">
        <v>0</v>
      </c>
      <c r="CR79">
        <v>0</v>
      </c>
      <c r="CS79">
        <v>0</v>
      </c>
      <c r="CT79">
        <v>59.199999809265101</v>
      </c>
      <c r="CU79">
        <v>2.3422384615384599</v>
      </c>
      <c r="CV79">
        <v>-0.67838633277513305</v>
      </c>
      <c r="CW79">
        <v>-1.60303589166309</v>
      </c>
      <c r="CX79">
        <v>-13.4552307692308</v>
      </c>
      <c r="CY79">
        <v>15</v>
      </c>
      <c r="CZ79">
        <v>1684932166.3</v>
      </c>
      <c r="DA79" t="s">
        <v>255</v>
      </c>
      <c r="DB79">
        <v>4</v>
      </c>
      <c r="DC79">
        <v>-3.9009999999999998</v>
      </c>
      <c r="DD79">
        <v>0.35799999999999998</v>
      </c>
      <c r="DE79">
        <v>401</v>
      </c>
      <c r="DF79">
        <v>15</v>
      </c>
      <c r="DG79">
        <v>2.15</v>
      </c>
      <c r="DH79">
        <v>0.31</v>
      </c>
      <c r="DI79">
        <v>8.2409566773584894E-2</v>
      </c>
      <c r="DJ79">
        <v>0.234037461983719</v>
      </c>
      <c r="DK79">
        <v>0.19594261955241701</v>
      </c>
      <c r="DL79">
        <v>1</v>
      </c>
      <c r="DM79">
        <v>2.3338999999999999</v>
      </c>
      <c r="DN79">
        <v>-0.10365746349723801</v>
      </c>
      <c r="DO79">
        <v>0.17411828007003</v>
      </c>
      <c r="DP79">
        <v>1</v>
      </c>
      <c r="DQ79">
        <v>0.25511513207547198</v>
      </c>
      <c r="DR79">
        <v>-4.5032646347354599E-2</v>
      </c>
      <c r="DS79">
        <v>6.5451027437277301E-3</v>
      </c>
      <c r="DT79">
        <v>1</v>
      </c>
      <c r="DU79">
        <v>3</v>
      </c>
      <c r="DV79">
        <v>3</v>
      </c>
      <c r="DW79" t="s">
        <v>256</v>
      </c>
      <c r="DX79">
        <v>100</v>
      </c>
      <c r="DY79">
        <v>100</v>
      </c>
      <c r="DZ79">
        <v>-3.9009999999999998</v>
      </c>
      <c r="EA79">
        <v>0.35799999999999998</v>
      </c>
      <c r="EB79">
        <v>2</v>
      </c>
      <c r="EC79">
        <v>514.51599999999996</v>
      </c>
      <c r="ED79">
        <v>420.41</v>
      </c>
      <c r="EE79">
        <v>28.434200000000001</v>
      </c>
      <c r="EF79">
        <v>29.7744</v>
      </c>
      <c r="EG79">
        <v>30.000499999999999</v>
      </c>
      <c r="EH79">
        <v>29.930900000000001</v>
      </c>
      <c r="EI79">
        <v>29.964600000000001</v>
      </c>
      <c r="EJ79">
        <v>20.058299999999999</v>
      </c>
      <c r="EK79">
        <v>26.289200000000001</v>
      </c>
      <c r="EL79">
        <v>0</v>
      </c>
      <c r="EM79">
        <v>28.418299999999999</v>
      </c>
      <c r="EN79">
        <v>400.06700000000001</v>
      </c>
      <c r="EO79">
        <v>15.7895</v>
      </c>
      <c r="EP79">
        <v>100.57599999999999</v>
      </c>
      <c r="EQ79">
        <v>90.452699999999993</v>
      </c>
    </row>
    <row r="80" spans="1:147" x14ac:dyDescent="0.3">
      <c r="A80">
        <v>64</v>
      </c>
      <c r="B80">
        <v>1684936197.3</v>
      </c>
      <c r="C80">
        <v>3960.5</v>
      </c>
      <c r="D80" t="s">
        <v>444</v>
      </c>
      <c r="E80" t="s">
        <v>445</v>
      </c>
      <c r="F80">
        <v>1684936189.3</v>
      </c>
      <c r="G80">
        <f t="shared" si="43"/>
        <v>1.2388105677771058E-3</v>
      </c>
      <c r="H80">
        <f t="shared" si="44"/>
        <v>-0.48334836734674691</v>
      </c>
      <c r="I80">
        <f t="shared" si="45"/>
        <v>399.98648387096802</v>
      </c>
      <c r="J80">
        <f t="shared" si="46"/>
        <v>399.61312990550124</v>
      </c>
      <c r="K80">
        <f t="shared" si="47"/>
        <v>38.230539101808731</v>
      </c>
      <c r="L80">
        <f t="shared" si="48"/>
        <v>38.266257456155522</v>
      </c>
      <c r="M80">
        <f t="shared" si="49"/>
        <v>5.148885145151276E-2</v>
      </c>
      <c r="N80">
        <f t="shared" si="50"/>
        <v>3.3610718576993137</v>
      </c>
      <c r="O80">
        <f t="shared" si="51"/>
        <v>5.1054636969625034E-2</v>
      </c>
      <c r="P80">
        <f t="shared" si="52"/>
        <v>3.1947855185451193E-2</v>
      </c>
      <c r="Q80">
        <f t="shared" si="53"/>
        <v>0</v>
      </c>
      <c r="R80">
        <f t="shared" si="54"/>
        <v>27.976876273147759</v>
      </c>
      <c r="S80">
        <f t="shared" si="55"/>
        <v>28.021396774193501</v>
      </c>
      <c r="T80">
        <f t="shared" si="56"/>
        <v>3.7995757813197999</v>
      </c>
      <c r="U80">
        <f t="shared" si="57"/>
        <v>40.050664110829125</v>
      </c>
      <c r="V80">
        <f t="shared" si="58"/>
        <v>1.5430448492532989</v>
      </c>
      <c r="W80">
        <f t="shared" si="59"/>
        <v>3.8527322418009087</v>
      </c>
      <c r="X80">
        <f t="shared" si="60"/>
        <v>2.256530932066501</v>
      </c>
      <c r="Y80">
        <f t="shared" si="61"/>
        <v>-54.63154603897037</v>
      </c>
      <c r="Z80">
        <f t="shared" si="62"/>
        <v>43.22897726053624</v>
      </c>
      <c r="AA80">
        <f t="shared" si="63"/>
        <v>2.8074803307262619</v>
      </c>
      <c r="AB80">
        <f t="shared" si="64"/>
        <v>-8.595088447707866</v>
      </c>
      <c r="AC80">
        <v>-3.9605448854548399E-2</v>
      </c>
      <c r="AD80">
        <v>4.4460585967111797E-2</v>
      </c>
      <c r="AE80">
        <v>3.3497159589006502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50291.115930437976</v>
      </c>
      <c r="AK80" t="s">
        <v>446</v>
      </c>
      <c r="AL80">
        <v>2.4050346153846198</v>
      </c>
      <c r="AM80">
        <v>1.67011</v>
      </c>
      <c r="AN80">
        <f t="shared" si="68"/>
        <v>-0.73492461538461984</v>
      </c>
      <c r="AO80">
        <f t="shared" si="69"/>
        <v>-0.44004563494896737</v>
      </c>
      <c r="AP80">
        <v>-0.17632411163074199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-0.48334836734674691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-2.2724915794607785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0.72959431972279298</v>
      </c>
      <c r="BN80">
        <v>0.5</v>
      </c>
      <c r="BO80" t="s">
        <v>254</v>
      </c>
      <c r="BP80">
        <v>1684936189.3</v>
      </c>
      <c r="BQ80">
        <v>399.98648387096802</v>
      </c>
      <c r="BR80">
        <v>399.988258064516</v>
      </c>
      <c r="BS80">
        <v>16.129016129032301</v>
      </c>
      <c r="BT80">
        <v>15.9511709677419</v>
      </c>
      <c r="BU80">
        <v>500.014322580645</v>
      </c>
      <c r="BV80">
        <v>95.468890322580606</v>
      </c>
      <c r="BW80">
        <v>0.199986</v>
      </c>
      <c r="BX80">
        <v>28.259964516128999</v>
      </c>
      <c r="BY80">
        <v>28.021396774193501</v>
      </c>
      <c r="BZ80">
        <v>999.9</v>
      </c>
      <c r="CA80">
        <v>10004.3548387097</v>
      </c>
      <c r="CB80">
        <v>0</v>
      </c>
      <c r="CC80">
        <v>70.319251612903201</v>
      </c>
      <c r="CD80">
        <v>0</v>
      </c>
      <c r="CE80">
        <v>0</v>
      </c>
      <c r="CF80">
        <v>0</v>
      </c>
      <c r="CG80">
        <v>0</v>
      </c>
      <c r="CH80">
        <v>2.4063451612903202</v>
      </c>
      <c r="CI80">
        <v>0</v>
      </c>
      <c r="CJ80">
        <v>-14.478829032258099</v>
      </c>
      <c r="CK80">
        <v>-1.5438129032258101</v>
      </c>
      <c r="CL80">
        <v>37.364774193548399</v>
      </c>
      <c r="CM80">
        <v>41.802</v>
      </c>
      <c r="CN80">
        <v>39.5741935483871</v>
      </c>
      <c r="CO80">
        <v>40.427</v>
      </c>
      <c r="CP80">
        <v>38.052</v>
      </c>
      <c r="CQ80">
        <v>0</v>
      </c>
      <c r="CR80">
        <v>0</v>
      </c>
      <c r="CS80">
        <v>0</v>
      </c>
      <c r="CT80">
        <v>59</v>
      </c>
      <c r="CU80">
        <v>2.4050346153846198</v>
      </c>
      <c r="CV80">
        <v>6.5948683811098401E-3</v>
      </c>
      <c r="CW80">
        <v>-4.0809504272663499</v>
      </c>
      <c r="CX80">
        <v>-14.504200000000001</v>
      </c>
      <c r="CY80">
        <v>15</v>
      </c>
      <c r="CZ80">
        <v>1684932166.3</v>
      </c>
      <c r="DA80" t="s">
        <v>255</v>
      </c>
      <c r="DB80">
        <v>4</v>
      </c>
      <c r="DC80">
        <v>-3.9009999999999998</v>
      </c>
      <c r="DD80">
        <v>0.35799999999999998</v>
      </c>
      <c r="DE80">
        <v>401</v>
      </c>
      <c r="DF80">
        <v>15</v>
      </c>
      <c r="DG80">
        <v>2.15</v>
      </c>
      <c r="DH80">
        <v>0.31</v>
      </c>
      <c r="DI80">
        <v>1.60027126415094E-2</v>
      </c>
      <c r="DJ80">
        <v>-0.106795122341586</v>
      </c>
      <c r="DK80">
        <v>9.2371906293469794E-2</v>
      </c>
      <c r="DL80">
        <v>1</v>
      </c>
      <c r="DM80">
        <v>2.3704931818181798</v>
      </c>
      <c r="DN80">
        <v>0.24664800106971199</v>
      </c>
      <c r="DO80">
        <v>0.16383793877116801</v>
      </c>
      <c r="DP80">
        <v>1</v>
      </c>
      <c r="DQ80">
        <v>0.181895867924528</v>
      </c>
      <c r="DR80">
        <v>-3.7828476052242502E-2</v>
      </c>
      <c r="DS80">
        <v>9.2617794350389696E-3</v>
      </c>
      <c r="DT80">
        <v>1</v>
      </c>
      <c r="DU80">
        <v>3</v>
      </c>
      <c r="DV80">
        <v>3</v>
      </c>
      <c r="DW80" t="s">
        <v>256</v>
      </c>
      <c r="DX80">
        <v>100</v>
      </c>
      <c r="DY80">
        <v>100</v>
      </c>
      <c r="DZ80">
        <v>-3.9009999999999998</v>
      </c>
      <c r="EA80">
        <v>0.35799999999999998</v>
      </c>
      <c r="EB80">
        <v>2</v>
      </c>
      <c r="EC80">
        <v>514.072</v>
      </c>
      <c r="ED80">
        <v>420.82</v>
      </c>
      <c r="EE80">
        <v>28.032900000000001</v>
      </c>
      <c r="EF80">
        <v>29.7821</v>
      </c>
      <c r="EG80">
        <v>30</v>
      </c>
      <c r="EH80">
        <v>29.938500000000001</v>
      </c>
      <c r="EI80">
        <v>29.9697</v>
      </c>
      <c r="EJ80">
        <v>20.055499999999999</v>
      </c>
      <c r="EK80">
        <v>25.0473</v>
      </c>
      <c r="EL80">
        <v>0</v>
      </c>
      <c r="EM80">
        <v>28.028600000000001</v>
      </c>
      <c r="EN80">
        <v>399.86500000000001</v>
      </c>
      <c r="EO80">
        <v>15.971399999999999</v>
      </c>
      <c r="EP80">
        <v>100.575</v>
      </c>
      <c r="EQ80">
        <v>90.450599999999994</v>
      </c>
    </row>
    <row r="81" spans="1:147" x14ac:dyDescent="0.3">
      <c r="A81">
        <v>65</v>
      </c>
      <c r="B81">
        <v>1684936257.3</v>
      </c>
      <c r="C81">
        <v>4020.5</v>
      </c>
      <c r="D81" t="s">
        <v>447</v>
      </c>
      <c r="E81" t="s">
        <v>448</v>
      </c>
      <c r="F81">
        <v>1684936249.3</v>
      </c>
      <c r="G81">
        <f t="shared" ref="G81:G93" si="86">BU81*AH81*(BS81-BT81)/(100*BM81*(1000-AH81*BS81))</f>
        <v>1.157283008000662E-3</v>
      </c>
      <c r="H81">
        <f t="shared" ref="H81:H93" si="87">BU81*AH81*(BR81-BQ81*(1000-AH81*BT81)/(1000-AH81*BS81))/(100*BM81)</f>
        <v>-0.75584300801163506</v>
      </c>
      <c r="I81">
        <f t="shared" ref="I81:I112" si="88">BQ81 - IF(AH81&gt;1, H81*BM81*100/(AJ81*CA81), 0)</f>
        <v>400.010516129032</v>
      </c>
      <c r="J81">
        <f t="shared" ref="J81:J112" si="89">((P81-G81/2)*I81-H81)/(P81+G81/2)</f>
        <v>409.58377651282598</v>
      </c>
      <c r="K81">
        <f t="shared" ref="K81:K112" si="90">J81*(BV81+BW81)/1000</f>
        <v>39.183935213820099</v>
      </c>
      <c r="L81">
        <f t="shared" ref="L81:L93" si="91">(BQ81 - IF(AH81&gt;1, H81*BM81*100/(AJ81*CA81), 0))*(BV81+BW81)/1000</f>
        <v>38.268083473164381</v>
      </c>
      <c r="M81">
        <f t="shared" ref="M81:M112" si="92">2/((1/O81-1/N81)+SIGN(O81)*SQRT((1/O81-1/N81)*(1/O81-1/N81) + 4*BN81/((BN81+1)*(BN81+1))*(2*1/O81*1/N81-1/N81*1/N81)))</f>
        <v>4.8358460421713913E-2</v>
      </c>
      <c r="N81">
        <f t="shared" ref="N81:N93" si="93">AE81+AD81*BM81+AC81*BM81*BM81</f>
        <v>3.3634141269722728</v>
      </c>
      <c r="O81">
        <f t="shared" ref="O81:O93" si="94">G81*(1000-(1000*0.61365*EXP(17.502*S81/(240.97+S81))/(BV81+BW81)+BS81)/2)/(1000*0.61365*EXP(17.502*S81/(240.97+S81))/(BV81+BW81)-BS81)</f>
        <v>4.7975491786704759E-2</v>
      </c>
      <c r="P81">
        <f t="shared" ref="P81:P93" si="95">1/((BN81+1)/(M81/1.6)+1/(N81/1.37)) + BN81/((BN81+1)/(M81/1.6) + BN81/(N81/1.37))</f>
        <v>3.0018837612915114E-2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27.945126293439458</v>
      </c>
      <c r="S81">
        <f t="shared" ref="S81:S112" si="98">($C$7*BY81+$D$7*BZ81+$E$7*R81)</f>
        <v>27.968996774193499</v>
      </c>
      <c r="T81">
        <f t="shared" ref="T81:T112" si="99">0.61365*EXP(17.502*S81/(240.97+S81))</f>
        <v>3.7879863613404425</v>
      </c>
      <c r="U81">
        <f t="shared" ref="U81:U112" si="100">(V81/W81*100)</f>
        <v>40.208373339448215</v>
      </c>
      <c r="V81">
        <f t="shared" ref="V81:V93" si="101">BS81*(BV81+BW81)/1000</f>
        <v>1.5445709598227901</v>
      </c>
      <c r="W81">
        <f t="shared" ref="W81:W93" si="102">0.61365*EXP(17.502*BX81/(240.97+BX81))</f>
        <v>3.8414161816076753</v>
      </c>
      <c r="X81">
        <f t="shared" ref="X81:X93" si="103">(T81-BS81*(BV81+BW81)/1000)</f>
        <v>2.2434154015176526</v>
      </c>
      <c r="Y81">
        <f t="shared" ref="Y81:Y93" si="104">(-G81*44100)</f>
        <v>-51.036180652829195</v>
      </c>
      <c r="Z81">
        <f t="shared" ref="Z81:Z93" si="105">2*29.3*N81*0.92*(BX81-S81)</f>
        <v>43.595437644032636</v>
      </c>
      <c r="AA81">
        <f t="shared" ref="AA81:AA93" si="106">2*0.95*0.0000000567*(((BX81+$B$7)+273)^4-(S81+273)^4)</f>
        <v>2.8278576438444656</v>
      </c>
      <c r="AB81">
        <f t="shared" ref="AB81:AB112" si="107">Q81+AA81+Y81+Z81</f>
        <v>-4.612885364952092</v>
      </c>
      <c r="AC81">
        <v>-3.9640117382278899E-2</v>
      </c>
      <c r="AD81">
        <v>4.4499504426619103E-2</v>
      </c>
      <c r="AE81">
        <v>3.3520482878168201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50341.751574633752</v>
      </c>
      <c r="AK81" t="s">
        <v>449</v>
      </c>
      <c r="AL81">
        <v>2.32488076923077</v>
      </c>
      <c r="AM81">
        <v>1.38</v>
      </c>
      <c r="AN81">
        <f t="shared" ref="AN81:AN112" si="111">AM81-AL81</f>
        <v>-0.94488076923077013</v>
      </c>
      <c r="AO81">
        <f t="shared" ref="AO81:AO112" si="112">AN81/AM81</f>
        <v>-0.68469620958751465</v>
      </c>
      <c r="AP81">
        <v>-0.27572938262317098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-0.75584300801163506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-1.4605017320052576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0.72959431972279298</v>
      </c>
      <c r="BN81">
        <v>0.5</v>
      </c>
      <c r="BO81" t="s">
        <v>254</v>
      </c>
      <c r="BP81">
        <v>1684936249.3</v>
      </c>
      <c r="BQ81">
        <v>400.010516129032</v>
      </c>
      <c r="BR81">
        <v>399.967774193548</v>
      </c>
      <c r="BS81">
        <v>16.145167741935499</v>
      </c>
      <c r="BT81">
        <v>15.979025806451601</v>
      </c>
      <c r="BU81">
        <v>500.003193548387</v>
      </c>
      <c r="BV81">
        <v>95.467806451612901</v>
      </c>
      <c r="BW81">
        <v>0.199887096774194</v>
      </c>
      <c r="BX81">
        <v>28.209419354838701</v>
      </c>
      <c r="BY81">
        <v>27.968996774193499</v>
      </c>
      <c r="BZ81">
        <v>999.9</v>
      </c>
      <c r="CA81">
        <v>10013.225806451601</v>
      </c>
      <c r="CB81">
        <v>0</v>
      </c>
      <c r="CC81">
        <v>70.322703225806407</v>
      </c>
      <c r="CD81">
        <v>0</v>
      </c>
      <c r="CE81">
        <v>0</v>
      </c>
      <c r="CF81">
        <v>0</v>
      </c>
      <c r="CG81">
        <v>0</v>
      </c>
      <c r="CH81">
        <v>2.32893225806452</v>
      </c>
      <c r="CI81">
        <v>0</v>
      </c>
      <c r="CJ81">
        <v>-15.1407774193548</v>
      </c>
      <c r="CK81">
        <v>-1.6620677419354799</v>
      </c>
      <c r="CL81">
        <v>37.161000000000001</v>
      </c>
      <c r="CM81">
        <v>41.625</v>
      </c>
      <c r="CN81">
        <v>39.372967741935497</v>
      </c>
      <c r="CO81">
        <v>40.302</v>
      </c>
      <c r="CP81">
        <v>37.878999999999998</v>
      </c>
      <c r="CQ81">
        <v>0</v>
      </c>
      <c r="CR81">
        <v>0</v>
      </c>
      <c r="CS81">
        <v>0</v>
      </c>
      <c r="CT81">
        <v>59.399999856948902</v>
      </c>
      <c r="CU81">
        <v>2.32488076923077</v>
      </c>
      <c r="CV81">
        <v>0.42183590874286098</v>
      </c>
      <c r="CW81">
        <v>-1.28991110922194</v>
      </c>
      <c r="CX81">
        <v>-15.175026923076899</v>
      </c>
      <c r="CY81">
        <v>15</v>
      </c>
      <c r="CZ81">
        <v>1684932166.3</v>
      </c>
      <c r="DA81" t="s">
        <v>255</v>
      </c>
      <c r="DB81">
        <v>4</v>
      </c>
      <c r="DC81">
        <v>-3.9009999999999998</v>
      </c>
      <c r="DD81">
        <v>0.35799999999999998</v>
      </c>
      <c r="DE81">
        <v>401</v>
      </c>
      <c r="DF81">
        <v>15</v>
      </c>
      <c r="DG81">
        <v>2.15</v>
      </c>
      <c r="DH81">
        <v>0.31</v>
      </c>
      <c r="DI81">
        <v>3.5425121150943401E-2</v>
      </c>
      <c r="DJ81">
        <v>7.3464687305286894E-2</v>
      </c>
      <c r="DK81">
        <v>9.3854613647818302E-2</v>
      </c>
      <c r="DL81">
        <v>1</v>
      </c>
      <c r="DM81">
        <v>2.3646045454545499</v>
      </c>
      <c r="DN81">
        <v>-0.16046748681894499</v>
      </c>
      <c r="DO81">
        <v>0.187617306279838</v>
      </c>
      <c r="DP81">
        <v>1</v>
      </c>
      <c r="DQ81">
        <v>0.16662766037735799</v>
      </c>
      <c r="DR81">
        <v>-8.9855152394745508E-3</v>
      </c>
      <c r="DS81">
        <v>4.42176191274003E-3</v>
      </c>
      <c r="DT81">
        <v>1</v>
      </c>
      <c r="DU81">
        <v>3</v>
      </c>
      <c r="DV81">
        <v>3</v>
      </c>
      <c r="DW81" t="s">
        <v>256</v>
      </c>
      <c r="DX81">
        <v>100</v>
      </c>
      <c r="DY81">
        <v>100</v>
      </c>
      <c r="DZ81">
        <v>-3.9009999999999998</v>
      </c>
      <c r="EA81">
        <v>0.35799999999999998</v>
      </c>
      <c r="EB81">
        <v>2</v>
      </c>
      <c r="EC81">
        <v>514.00699999999995</v>
      </c>
      <c r="ED81">
        <v>420.50299999999999</v>
      </c>
      <c r="EE81">
        <v>28.020399999999999</v>
      </c>
      <c r="EF81">
        <v>29.789899999999999</v>
      </c>
      <c r="EG81">
        <v>30.000299999999999</v>
      </c>
      <c r="EH81">
        <v>29.946200000000001</v>
      </c>
      <c r="EI81">
        <v>29.977399999999999</v>
      </c>
      <c r="EJ81">
        <v>20.054099999999998</v>
      </c>
      <c r="EK81">
        <v>25.329799999999999</v>
      </c>
      <c r="EL81">
        <v>0</v>
      </c>
      <c r="EM81">
        <v>28.0366</v>
      </c>
      <c r="EN81">
        <v>399.85199999999998</v>
      </c>
      <c r="EO81">
        <v>15.888999999999999</v>
      </c>
      <c r="EP81">
        <v>100.57299999999999</v>
      </c>
      <c r="EQ81">
        <v>90.447699999999998</v>
      </c>
    </row>
    <row r="82" spans="1:147" x14ac:dyDescent="0.3">
      <c r="A82">
        <v>66</v>
      </c>
      <c r="B82">
        <v>1684936317.3</v>
      </c>
      <c r="C82">
        <v>4080.5</v>
      </c>
      <c r="D82" t="s">
        <v>450</v>
      </c>
      <c r="E82" t="s">
        <v>451</v>
      </c>
      <c r="F82">
        <v>1684936309.30323</v>
      </c>
      <c r="G82">
        <f t="shared" si="86"/>
        <v>1.0989260762135891E-3</v>
      </c>
      <c r="H82">
        <f t="shared" si="87"/>
        <v>-0.85277611023801281</v>
      </c>
      <c r="I82">
        <f t="shared" si="88"/>
        <v>400.01387096774198</v>
      </c>
      <c r="J82">
        <f t="shared" si="89"/>
        <v>414.26000167147203</v>
      </c>
      <c r="K82">
        <f t="shared" si="90"/>
        <v>39.631863699364935</v>
      </c>
      <c r="L82">
        <f t="shared" si="91"/>
        <v>38.268949809499887</v>
      </c>
      <c r="M82">
        <f t="shared" si="92"/>
        <v>4.5822147620199774E-2</v>
      </c>
      <c r="N82">
        <f t="shared" si="93"/>
        <v>3.3579262284470328</v>
      </c>
      <c r="O82">
        <f t="shared" si="94"/>
        <v>4.5477585683512775E-2</v>
      </c>
      <c r="P82">
        <f t="shared" si="95"/>
        <v>2.8454232433832043E-2</v>
      </c>
      <c r="Q82">
        <f t="shared" si="96"/>
        <v>0</v>
      </c>
      <c r="R82">
        <f t="shared" si="97"/>
        <v>27.947973287719996</v>
      </c>
      <c r="S82">
        <f t="shared" si="98"/>
        <v>27.966148387096801</v>
      </c>
      <c r="T82">
        <f t="shared" si="99"/>
        <v>3.787357262265556</v>
      </c>
      <c r="U82">
        <f t="shared" si="100"/>
        <v>40.111983934366961</v>
      </c>
      <c r="V82">
        <f t="shared" si="101"/>
        <v>1.5399632073194602</v>
      </c>
      <c r="W82">
        <f t="shared" si="102"/>
        <v>3.8391599125069891</v>
      </c>
      <c r="X82">
        <f t="shared" si="103"/>
        <v>2.2473940549460956</v>
      </c>
      <c r="Y82">
        <f t="shared" si="104"/>
        <v>-48.462639961019278</v>
      </c>
      <c r="Z82">
        <f t="shared" si="105"/>
        <v>42.212695559620656</v>
      </c>
      <c r="AA82">
        <f t="shared" si="106"/>
        <v>2.7424629828144607</v>
      </c>
      <c r="AB82">
        <f t="shared" si="107"/>
        <v>-3.5074814185841632</v>
      </c>
      <c r="AC82">
        <v>-3.95589051007528E-2</v>
      </c>
      <c r="AD82">
        <v>4.4408336526019498E-2</v>
      </c>
      <c r="AE82">
        <v>3.3465836749372899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50244.543565901331</v>
      </c>
      <c r="AK82" t="s">
        <v>452</v>
      </c>
      <c r="AL82">
        <v>2.3217769230769201</v>
      </c>
      <c r="AM82">
        <v>1.8948</v>
      </c>
      <c r="AN82">
        <f t="shared" si="111"/>
        <v>-0.42697692307692003</v>
      </c>
      <c r="AO82">
        <f t="shared" si="112"/>
        <v>-0.22534142024325524</v>
      </c>
      <c r="AP82">
        <v>-0.31109030301162299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-0.85277611023801281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-4.4377105590286225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0.72959431972279298</v>
      </c>
      <c r="BN82">
        <v>0.5</v>
      </c>
      <c r="BO82" t="s">
        <v>254</v>
      </c>
      <c r="BP82">
        <v>1684936309.30323</v>
      </c>
      <c r="BQ82">
        <v>400.01387096774198</v>
      </c>
      <c r="BR82">
        <v>399.95358064516103</v>
      </c>
      <c r="BS82">
        <v>16.096774193548399</v>
      </c>
      <c r="BT82">
        <v>15.939006451612901</v>
      </c>
      <c r="BU82">
        <v>500.01622580645198</v>
      </c>
      <c r="BV82">
        <v>95.469054838709695</v>
      </c>
      <c r="BW82">
        <v>0.200002129032258</v>
      </c>
      <c r="BX82">
        <v>28.199325806451601</v>
      </c>
      <c r="BY82">
        <v>27.966148387096801</v>
      </c>
      <c r="BZ82">
        <v>999.9</v>
      </c>
      <c r="CA82">
        <v>9992.5806451612898</v>
      </c>
      <c r="CB82">
        <v>0</v>
      </c>
      <c r="CC82">
        <v>70.327190322580606</v>
      </c>
      <c r="CD82">
        <v>0</v>
      </c>
      <c r="CE82">
        <v>0</v>
      </c>
      <c r="CF82">
        <v>0</v>
      </c>
      <c r="CG82">
        <v>0</v>
      </c>
      <c r="CH82">
        <v>2.3344258064516099</v>
      </c>
      <c r="CI82">
        <v>0</v>
      </c>
      <c r="CJ82">
        <v>-16.1445516129032</v>
      </c>
      <c r="CK82">
        <v>-1.8021741935483899</v>
      </c>
      <c r="CL82">
        <v>36.985774193548401</v>
      </c>
      <c r="CM82">
        <v>41.481709677419303</v>
      </c>
      <c r="CN82">
        <v>39.195129032258102</v>
      </c>
      <c r="CO82">
        <v>40.149000000000001</v>
      </c>
      <c r="CP82">
        <v>37.695129032258102</v>
      </c>
      <c r="CQ82">
        <v>0</v>
      </c>
      <c r="CR82">
        <v>0</v>
      </c>
      <c r="CS82">
        <v>0</v>
      </c>
      <c r="CT82">
        <v>59.199999809265101</v>
      </c>
      <c r="CU82">
        <v>2.3217769230769201</v>
      </c>
      <c r="CV82">
        <v>-0.64170939124651905</v>
      </c>
      <c r="CW82">
        <v>1.2479350322957199</v>
      </c>
      <c r="CX82">
        <v>-16.1240961538462</v>
      </c>
      <c r="CY82">
        <v>15</v>
      </c>
      <c r="CZ82">
        <v>1684932166.3</v>
      </c>
      <c r="DA82" t="s">
        <v>255</v>
      </c>
      <c r="DB82">
        <v>4</v>
      </c>
      <c r="DC82">
        <v>-3.9009999999999998</v>
      </c>
      <c r="DD82">
        <v>0.35799999999999998</v>
      </c>
      <c r="DE82">
        <v>401</v>
      </c>
      <c r="DF82">
        <v>15</v>
      </c>
      <c r="DG82">
        <v>2.15</v>
      </c>
      <c r="DH82">
        <v>0.31</v>
      </c>
      <c r="DI82">
        <v>5.0909062452830202E-2</v>
      </c>
      <c r="DJ82">
        <v>0.17811309588693999</v>
      </c>
      <c r="DK82">
        <v>9.9237374669435302E-2</v>
      </c>
      <c r="DL82">
        <v>1</v>
      </c>
      <c r="DM82">
        <v>2.3174409090909101</v>
      </c>
      <c r="DN82">
        <v>-5.8280304853559298E-2</v>
      </c>
      <c r="DO82">
        <v>0.22495064945468099</v>
      </c>
      <c r="DP82">
        <v>1</v>
      </c>
      <c r="DQ82">
        <v>0.16120030188679199</v>
      </c>
      <c r="DR82">
        <v>-3.3116763400579702E-2</v>
      </c>
      <c r="DS82">
        <v>4.9713313223332398E-3</v>
      </c>
      <c r="DT82">
        <v>1</v>
      </c>
      <c r="DU82">
        <v>3</v>
      </c>
      <c r="DV82">
        <v>3</v>
      </c>
      <c r="DW82" t="s">
        <v>256</v>
      </c>
      <c r="DX82">
        <v>100</v>
      </c>
      <c r="DY82">
        <v>100</v>
      </c>
      <c r="DZ82">
        <v>-3.9009999999999998</v>
      </c>
      <c r="EA82">
        <v>0.35799999999999998</v>
      </c>
      <c r="EB82">
        <v>2</v>
      </c>
      <c r="EC82">
        <v>513.81600000000003</v>
      </c>
      <c r="ED82">
        <v>420.68299999999999</v>
      </c>
      <c r="EE82">
        <v>28.134599999999999</v>
      </c>
      <c r="EF82">
        <v>29.8001</v>
      </c>
      <c r="EG82">
        <v>30.0002</v>
      </c>
      <c r="EH82">
        <v>29.953900000000001</v>
      </c>
      <c r="EI82">
        <v>29.985099999999999</v>
      </c>
      <c r="EJ82">
        <v>20.053599999999999</v>
      </c>
      <c r="EK82">
        <v>25.6082</v>
      </c>
      <c r="EL82">
        <v>0</v>
      </c>
      <c r="EM82">
        <v>28.145499999999998</v>
      </c>
      <c r="EN82">
        <v>399.95499999999998</v>
      </c>
      <c r="EO82">
        <v>15.901199999999999</v>
      </c>
      <c r="EP82">
        <v>100.571</v>
      </c>
      <c r="EQ82">
        <v>90.443700000000007</v>
      </c>
    </row>
    <row r="83" spans="1:147" x14ac:dyDescent="0.3">
      <c r="A83">
        <v>67</v>
      </c>
      <c r="B83">
        <v>1684936377.3</v>
      </c>
      <c r="C83">
        <v>4140.5</v>
      </c>
      <c r="D83" t="s">
        <v>453</v>
      </c>
      <c r="E83" t="s">
        <v>454</v>
      </c>
      <c r="F83">
        <v>1684936369.3064499</v>
      </c>
      <c r="G83">
        <f t="shared" si="86"/>
        <v>1.0988088402077427E-3</v>
      </c>
      <c r="H83">
        <f t="shared" si="87"/>
        <v>-0.68469808843334179</v>
      </c>
      <c r="I83">
        <f t="shared" si="88"/>
        <v>400.00454838709697</v>
      </c>
      <c r="J83">
        <f t="shared" si="89"/>
        <v>408.47234018255904</v>
      </c>
      <c r="K83">
        <f t="shared" si="90"/>
        <v>39.078480886621243</v>
      </c>
      <c r="L83">
        <f t="shared" si="91"/>
        <v>38.268368653114905</v>
      </c>
      <c r="M83">
        <f t="shared" si="92"/>
        <v>4.5740173969464656E-2</v>
      </c>
      <c r="N83">
        <f t="shared" si="93"/>
        <v>3.36023430300326</v>
      </c>
      <c r="O83">
        <f t="shared" si="94"/>
        <v>4.5397072676732875E-2</v>
      </c>
      <c r="P83">
        <f t="shared" si="95"/>
        <v>2.840378201436651E-2</v>
      </c>
      <c r="Q83">
        <f t="shared" si="96"/>
        <v>0</v>
      </c>
      <c r="R83">
        <f t="shared" si="97"/>
        <v>27.9573055283504</v>
      </c>
      <c r="S83">
        <f t="shared" si="98"/>
        <v>27.986899999999999</v>
      </c>
      <c r="T83">
        <f t="shared" si="99"/>
        <v>3.7919425826228021</v>
      </c>
      <c r="U83">
        <f t="shared" si="100"/>
        <v>40.113739192966072</v>
      </c>
      <c r="V83">
        <f t="shared" si="101"/>
        <v>1.5408503188456217</v>
      </c>
      <c r="W83">
        <f t="shared" si="102"/>
        <v>3.841203412709552</v>
      </c>
      <c r="X83">
        <f t="shared" si="103"/>
        <v>2.2510922637771804</v>
      </c>
      <c r="Y83">
        <f t="shared" si="104"/>
        <v>-48.457469853161456</v>
      </c>
      <c r="Z83">
        <f t="shared" si="105"/>
        <v>40.138536733728564</v>
      </c>
      <c r="AA83">
        <f t="shared" si="106"/>
        <v>2.6063064936866467</v>
      </c>
      <c r="AB83">
        <f t="shared" si="107"/>
        <v>-5.7126266257462461</v>
      </c>
      <c r="AC83">
        <v>-3.9593054386510201E-2</v>
      </c>
      <c r="AD83">
        <v>4.44466720909239E-2</v>
      </c>
      <c r="AE83">
        <v>3.3488819580167299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50284.636714314074</v>
      </c>
      <c r="AK83" t="s">
        <v>455</v>
      </c>
      <c r="AL83">
        <v>2.3613846153846199</v>
      </c>
      <c r="AM83">
        <v>1.4276</v>
      </c>
      <c r="AN83">
        <f t="shared" si="111"/>
        <v>-0.93378461538461988</v>
      </c>
      <c r="AO83">
        <f t="shared" si="112"/>
        <v>-0.65409401469922945</v>
      </c>
      <c r="AP83">
        <v>-0.249775918021447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-0.68469808843334179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-1.5288322129959067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0.72959431972279298</v>
      </c>
      <c r="BN83">
        <v>0.5</v>
      </c>
      <c r="BO83" t="s">
        <v>254</v>
      </c>
      <c r="BP83">
        <v>1684936369.3064499</v>
      </c>
      <c r="BQ83">
        <v>400.00454838709697</v>
      </c>
      <c r="BR83">
        <v>399.96877419354797</v>
      </c>
      <c r="BS83">
        <v>16.105916129032298</v>
      </c>
      <c r="BT83">
        <v>15.948164516128999</v>
      </c>
      <c r="BU83">
        <v>500.00935483871001</v>
      </c>
      <c r="BV83">
        <v>95.469796774193497</v>
      </c>
      <c r="BW83">
        <v>0.20003699999999999</v>
      </c>
      <c r="BX83">
        <v>28.2084677419355</v>
      </c>
      <c r="BY83">
        <v>27.986899999999999</v>
      </c>
      <c r="BZ83">
        <v>999.9</v>
      </c>
      <c r="CA83">
        <v>10001.129032258101</v>
      </c>
      <c r="CB83">
        <v>0</v>
      </c>
      <c r="CC83">
        <v>70.319251612903201</v>
      </c>
      <c r="CD83">
        <v>0</v>
      </c>
      <c r="CE83">
        <v>0</v>
      </c>
      <c r="CF83">
        <v>0</v>
      </c>
      <c r="CG83">
        <v>0</v>
      </c>
      <c r="CH83">
        <v>2.3469870967741899</v>
      </c>
      <c r="CI83">
        <v>0</v>
      </c>
      <c r="CJ83">
        <v>-16.815916129032299</v>
      </c>
      <c r="CK83">
        <v>-1.94501935483871</v>
      </c>
      <c r="CL83">
        <v>36.832322580645098</v>
      </c>
      <c r="CM83">
        <v>41.3241935483871</v>
      </c>
      <c r="CN83">
        <v>39.036000000000001</v>
      </c>
      <c r="CO83">
        <v>40.008000000000003</v>
      </c>
      <c r="CP83">
        <v>37.561999999999998</v>
      </c>
      <c r="CQ83">
        <v>0</v>
      </c>
      <c r="CR83">
        <v>0</v>
      </c>
      <c r="CS83">
        <v>0</v>
      </c>
      <c r="CT83">
        <v>59</v>
      </c>
      <c r="CU83">
        <v>2.3613846153846199</v>
      </c>
      <c r="CV83">
        <v>0.28394530471056201</v>
      </c>
      <c r="CW83">
        <v>-0.80471451967416097</v>
      </c>
      <c r="CX83">
        <v>-16.820857692307701</v>
      </c>
      <c r="CY83">
        <v>15</v>
      </c>
      <c r="CZ83">
        <v>1684932166.3</v>
      </c>
      <c r="DA83" t="s">
        <v>255</v>
      </c>
      <c r="DB83">
        <v>4</v>
      </c>
      <c r="DC83">
        <v>-3.9009999999999998</v>
      </c>
      <c r="DD83">
        <v>0.35799999999999998</v>
      </c>
      <c r="DE83">
        <v>401</v>
      </c>
      <c r="DF83">
        <v>15</v>
      </c>
      <c r="DG83">
        <v>2.15</v>
      </c>
      <c r="DH83">
        <v>0.31</v>
      </c>
      <c r="DI83">
        <v>4.6593460943396198E-2</v>
      </c>
      <c r="DJ83">
        <v>-0.147021119993963</v>
      </c>
      <c r="DK83">
        <v>9.4358471976729294E-2</v>
      </c>
      <c r="DL83">
        <v>1</v>
      </c>
      <c r="DM83">
        <v>2.36700681818182</v>
      </c>
      <c r="DN83">
        <v>-2.8832350510445401E-2</v>
      </c>
      <c r="DO83">
        <v>0.185592054343203</v>
      </c>
      <c r="DP83">
        <v>1</v>
      </c>
      <c r="DQ83">
        <v>0.15248922641509399</v>
      </c>
      <c r="DR83">
        <v>8.2578761061966002E-2</v>
      </c>
      <c r="DS83">
        <v>1.5763147129315098E-2</v>
      </c>
      <c r="DT83">
        <v>1</v>
      </c>
      <c r="DU83">
        <v>3</v>
      </c>
      <c r="DV83">
        <v>3</v>
      </c>
      <c r="DW83" t="s">
        <v>256</v>
      </c>
      <c r="DX83">
        <v>100</v>
      </c>
      <c r="DY83">
        <v>100</v>
      </c>
      <c r="DZ83">
        <v>-3.9009999999999998</v>
      </c>
      <c r="EA83">
        <v>0.35799999999999998</v>
      </c>
      <c r="EB83">
        <v>2</v>
      </c>
      <c r="EC83">
        <v>514.005</v>
      </c>
      <c r="ED83">
        <v>420.38400000000001</v>
      </c>
      <c r="EE83">
        <v>28.155899999999999</v>
      </c>
      <c r="EF83">
        <v>29.8079</v>
      </c>
      <c r="EG83">
        <v>30.000399999999999</v>
      </c>
      <c r="EH83">
        <v>29.961600000000001</v>
      </c>
      <c r="EI83">
        <v>29.9953</v>
      </c>
      <c r="EJ83">
        <v>20.0548</v>
      </c>
      <c r="EK83">
        <v>25.8843</v>
      </c>
      <c r="EL83">
        <v>0</v>
      </c>
      <c r="EM83">
        <v>28.1587</v>
      </c>
      <c r="EN83">
        <v>400.03699999999998</v>
      </c>
      <c r="EO83">
        <v>15.901199999999999</v>
      </c>
      <c r="EP83">
        <v>100.569</v>
      </c>
      <c r="EQ83">
        <v>90.442099999999996</v>
      </c>
    </row>
    <row r="84" spans="1:147" x14ac:dyDescent="0.3">
      <c r="A84">
        <v>68</v>
      </c>
      <c r="B84">
        <v>1684936437.3</v>
      </c>
      <c r="C84">
        <v>4200.5</v>
      </c>
      <c r="D84" t="s">
        <v>456</v>
      </c>
      <c r="E84" t="s">
        <v>457</v>
      </c>
      <c r="F84">
        <v>1684936429.3129001</v>
      </c>
      <c r="G84">
        <f t="shared" si="86"/>
        <v>9.5452472176805569E-4</v>
      </c>
      <c r="H84">
        <f t="shared" si="87"/>
        <v>-0.73685529519509962</v>
      </c>
      <c r="I84">
        <f t="shared" si="88"/>
        <v>400.011161290323</v>
      </c>
      <c r="J84">
        <f t="shared" si="89"/>
        <v>414.15831998917696</v>
      </c>
      <c r="K84">
        <f t="shared" si="90"/>
        <v>39.623147189806666</v>
      </c>
      <c r="L84">
        <f t="shared" si="91"/>
        <v>38.269667314147298</v>
      </c>
      <c r="M84">
        <f t="shared" si="92"/>
        <v>3.9610445424478648E-2</v>
      </c>
      <c r="N84">
        <f t="shared" si="93"/>
        <v>3.3609743233396538</v>
      </c>
      <c r="O84">
        <f t="shared" si="94"/>
        <v>3.9352918514164947E-2</v>
      </c>
      <c r="P84">
        <f t="shared" si="95"/>
        <v>2.4618572097316938E-2</v>
      </c>
      <c r="Q84">
        <f t="shared" si="96"/>
        <v>0</v>
      </c>
      <c r="R84">
        <f t="shared" si="97"/>
        <v>27.989978979438479</v>
      </c>
      <c r="S84">
        <f t="shared" si="98"/>
        <v>27.993896774193601</v>
      </c>
      <c r="T84">
        <f t="shared" si="99"/>
        <v>3.793489696103638</v>
      </c>
      <c r="U84">
        <f t="shared" si="100"/>
        <v>40.029513401275665</v>
      </c>
      <c r="V84">
        <f t="shared" si="101"/>
        <v>1.5375835661777988</v>
      </c>
      <c r="W84">
        <f t="shared" si="102"/>
        <v>3.841124799005923</v>
      </c>
      <c r="X84">
        <f t="shared" si="103"/>
        <v>2.2559061299258394</v>
      </c>
      <c r="Y84">
        <f t="shared" si="104"/>
        <v>-42.094540229971258</v>
      </c>
      <c r="Z84">
        <f t="shared" si="105"/>
        <v>38.815871817360559</v>
      </c>
      <c r="AA84">
        <f t="shared" si="106"/>
        <v>2.5199506436757666</v>
      </c>
      <c r="AB84">
        <f t="shared" si="107"/>
        <v>-0.75871776893492893</v>
      </c>
      <c r="AC84">
        <v>-3.9604005437389601E-2</v>
      </c>
      <c r="AD84">
        <v>4.4458965604900799E-2</v>
      </c>
      <c r="AE84">
        <v>3.3496188384057399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50298.072503488889</v>
      </c>
      <c r="AK84" t="s">
        <v>458</v>
      </c>
      <c r="AL84">
        <v>2.3979307692307699</v>
      </c>
      <c r="AM84">
        <v>1.4168000000000001</v>
      </c>
      <c r="AN84">
        <f t="shared" si="111"/>
        <v>-0.98113076923076981</v>
      </c>
      <c r="AO84">
        <f t="shared" si="112"/>
        <v>-0.69249771967163309</v>
      </c>
      <c r="AP84">
        <v>-0.26880271891600299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-0.73685529519509962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-1.4440480763953671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0.72959431972279298</v>
      </c>
      <c r="BN84">
        <v>0.5</v>
      </c>
      <c r="BO84" t="s">
        <v>254</v>
      </c>
      <c r="BP84">
        <v>1684936429.3129001</v>
      </c>
      <c r="BQ84">
        <v>400.011161290323</v>
      </c>
      <c r="BR84">
        <v>399.95935483871</v>
      </c>
      <c r="BS84">
        <v>16.071490322580601</v>
      </c>
      <c r="BT84">
        <v>15.9344451612903</v>
      </c>
      <c r="BU84">
        <v>499.99822580645201</v>
      </c>
      <c r="BV84">
        <v>95.471567741935502</v>
      </c>
      <c r="BW84">
        <v>0.199931</v>
      </c>
      <c r="BX84">
        <v>28.208116129032302</v>
      </c>
      <c r="BY84">
        <v>27.993896774193601</v>
      </c>
      <c r="BZ84">
        <v>999.9</v>
      </c>
      <c r="CA84">
        <v>10003.7096774194</v>
      </c>
      <c r="CB84">
        <v>0</v>
      </c>
      <c r="CC84">
        <v>70.315799999999996</v>
      </c>
      <c r="CD84">
        <v>0</v>
      </c>
      <c r="CE84">
        <v>0</v>
      </c>
      <c r="CF84">
        <v>0</v>
      </c>
      <c r="CG84">
        <v>0</v>
      </c>
      <c r="CH84">
        <v>2.3789774193548401</v>
      </c>
      <c r="CI84">
        <v>0</v>
      </c>
      <c r="CJ84">
        <v>-17.5551483870968</v>
      </c>
      <c r="CK84">
        <v>-2.0554193548387101</v>
      </c>
      <c r="CL84">
        <v>36.686999999999998</v>
      </c>
      <c r="CM84">
        <v>41.1991935483871</v>
      </c>
      <c r="CN84">
        <v>38.875</v>
      </c>
      <c r="CO84">
        <v>39.899000000000001</v>
      </c>
      <c r="CP84">
        <v>37.436999999999998</v>
      </c>
      <c r="CQ84">
        <v>0</v>
      </c>
      <c r="CR84">
        <v>0</v>
      </c>
      <c r="CS84">
        <v>0</v>
      </c>
      <c r="CT84">
        <v>59.399999856948902</v>
      </c>
      <c r="CU84">
        <v>2.3979307692307699</v>
      </c>
      <c r="CV84">
        <v>0.83177436576847696</v>
      </c>
      <c r="CW84">
        <v>-2.4195316320405098</v>
      </c>
      <c r="CX84">
        <v>-17.566234615384602</v>
      </c>
      <c r="CY84">
        <v>15</v>
      </c>
      <c r="CZ84">
        <v>1684932166.3</v>
      </c>
      <c r="DA84" t="s">
        <v>255</v>
      </c>
      <c r="DB84">
        <v>4</v>
      </c>
      <c r="DC84">
        <v>-3.9009999999999998</v>
      </c>
      <c r="DD84">
        <v>0.35799999999999998</v>
      </c>
      <c r="DE84">
        <v>401</v>
      </c>
      <c r="DF84">
        <v>15</v>
      </c>
      <c r="DG84">
        <v>2.15</v>
      </c>
      <c r="DH84">
        <v>0.31</v>
      </c>
      <c r="DI84">
        <v>2.8454475660377399E-2</v>
      </c>
      <c r="DJ84">
        <v>0.187588958267494</v>
      </c>
      <c r="DK84">
        <v>9.1301791065719895E-2</v>
      </c>
      <c r="DL84">
        <v>1</v>
      </c>
      <c r="DM84">
        <v>2.3569113636363599</v>
      </c>
      <c r="DN84">
        <v>0.42932711533168399</v>
      </c>
      <c r="DO84">
        <v>0.19313540376909</v>
      </c>
      <c r="DP84">
        <v>1</v>
      </c>
      <c r="DQ84">
        <v>0.13790462264150899</v>
      </c>
      <c r="DR84">
        <v>-8.1179882511384204E-3</v>
      </c>
      <c r="DS84">
        <v>2.61442515941924E-3</v>
      </c>
      <c r="DT84">
        <v>1</v>
      </c>
      <c r="DU84">
        <v>3</v>
      </c>
      <c r="DV84">
        <v>3</v>
      </c>
      <c r="DW84" t="s">
        <v>256</v>
      </c>
      <c r="DX84">
        <v>100</v>
      </c>
      <c r="DY84">
        <v>100</v>
      </c>
      <c r="DZ84">
        <v>-3.9009999999999998</v>
      </c>
      <c r="EA84">
        <v>0.35799999999999998</v>
      </c>
      <c r="EB84">
        <v>2</v>
      </c>
      <c r="EC84">
        <v>514.08699999999999</v>
      </c>
      <c r="ED84">
        <v>420.315</v>
      </c>
      <c r="EE84">
        <v>28.124700000000001</v>
      </c>
      <c r="EF84">
        <v>29.818100000000001</v>
      </c>
      <c r="EG84">
        <v>30</v>
      </c>
      <c r="EH84">
        <v>29.971900000000002</v>
      </c>
      <c r="EI84">
        <v>30.003</v>
      </c>
      <c r="EJ84">
        <v>20.052600000000002</v>
      </c>
      <c r="EK84">
        <v>25.8843</v>
      </c>
      <c r="EL84">
        <v>0</v>
      </c>
      <c r="EM84">
        <v>28.126300000000001</v>
      </c>
      <c r="EN84">
        <v>399.916</v>
      </c>
      <c r="EO84">
        <v>15.901199999999999</v>
      </c>
      <c r="EP84">
        <v>100.569</v>
      </c>
      <c r="EQ84">
        <v>90.439099999999996</v>
      </c>
    </row>
    <row r="85" spans="1:147" x14ac:dyDescent="0.3">
      <c r="A85">
        <v>69</v>
      </c>
      <c r="B85">
        <v>1684936497.4000001</v>
      </c>
      <c r="C85">
        <v>4260.6000001430502</v>
      </c>
      <c r="D85" t="s">
        <v>459</v>
      </c>
      <c r="E85" t="s">
        <v>460</v>
      </c>
      <c r="F85">
        <v>1684936489.32581</v>
      </c>
      <c r="G85">
        <f t="shared" si="86"/>
        <v>8.8071865691948914E-4</v>
      </c>
      <c r="H85">
        <f t="shared" si="87"/>
        <v>-0.65139145175358715</v>
      </c>
      <c r="I85">
        <f t="shared" si="88"/>
        <v>399.99735483871001</v>
      </c>
      <c r="J85">
        <f t="shared" si="89"/>
        <v>412.88777041892854</v>
      </c>
      <c r="K85">
        <f t="shared" si="90"/>
        <v>39.501300895463409</v>
      </c>
      <c r="L85">
        <f t="shared" si="91"/>
        <v>38.26806459983483</v>
      </c>
      <c r="M85">
        <f t="shared" si="92"/>
        <v>3.6610177566874562E-2</v>
      </c>
      <c r="N85">
        <f t="shared" si="93"/>
        <v>3.3597877469614912</v>
      </c>
      <c r="O85">
        <f t="shared" si="94"/>
        <v>3.6389991375830412E-2</v>
      </c>
      <c r="P85">
        <f t="shared" si="95"/>
        <v>2.2763416901043325E-2</v>
      </c>
      <c r="Q85">
        <f t="shared" si="96"/>
        <v>0</v>
      </c>
      <c r="R85">
        <f t="shared" si="97"/>
        <v>27.990486789596481</v>
      </c>
      <c r="S85">
        <f t="shared" si="98"/>
        <v>27.980277419354799</v>
      </c>
      <c r="T85">
        <f t="shared" si="99"/>
        <v>3.7904787172563386</v>
      </c>
      <c r="U85">
        <f t="shared" si="100"/>
        <v>40.11826220930719</v>
      </c>
      <c r="V85">
        <f t="shared" si="101"/>
        <v>1.5395319507197647</v>
      </c>
      <c r="W85">
        <f t="shared" si="102"/>
        <v>3.8374841429761699</v>
      </c>
      <c r="X85">
        <f t="shared" si="103"/>
        <v>2.2509467665365737</v>
      </c>
      <c r="Y85">
        <f t="shared" si="104"/>
        <v>-38.839692770149469</v>
      </c>
      <c r="Z85">
        <f t="shared" si="105"/>
        <v>38.31836798255474</v>
      </c>
      <c r="AA85">
        <f t="shared" si="106"/>
        <v>2.4881601639434838</v>
      </c>
      <c r="AB85">
        <f t="shared" si="107"/>
        <v>1.9668353763487545</v>
      </c>
      <c r="AC85">
        <v>-3.9586446587462201E-2</v>
      </c>
      <c r="AD85">
        <v>4.4439254257617501E-2</v>
      </c>
      <c r="AE85">
        <v>3.3484372966005602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50279.387158616206</v>
      </c>
      <c r="AK85" t="s">
        <v>461</v>
      </c>
      <c r="AL85">
        <v>2.2823423076923102</v>
      </c>
      <c r="AM85">
        <v>2.1991700000000001</v>
      </c>
      <c r="AN85">
        <f t="shared" si="111"/>
        <v>-8.3172307692310099E-2</v>
      </c>
      <c r="AO85">
        <f t="shared" si="112"/>
        <v>-3.7819862808382294E-2</v>
      </c>
      <c r="AP85">
        <v>-0.23762575155613699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-0.65139145175358715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-26.441132403535917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0.72959431972279298</v>
      </c>
      <c r="BN85">
        <v>0.5</v>
      </c>
      <c r="BO85" t="s">
        <v>254</v>
      </c>
      <c r="BP85">
        <v>1684936489.32581</v>
      </c>
      <c r="BQ85">
        <v>399.99735483871001</v>
      </c>
      <c r="BR85">
        <v>399.953709677419</v>
      </c>
      <c r="BS85">
        <v>16.091974193548399</v>
      </c>
      <c r="BT85">
        <v>15.9655290322581</v>
      </c>
      <c r="BU85">
        <v>500.00106451612902</v>
      </c>
      <c r="BV85">
        <v>95.470799999999997</v>
      </c>
      <c r="BW85">
        <v>0.19999416129032299</v>
      </c>
      <c r="BX85">
        <v>28.1918258064516</v>
      </c>
      <c r="BY85">
        <v>27.980277419354799</v>
      </c>
      <c r="BZ85">
        <v>999.9</v>
      </c>
      <c r="CA85">
        <v>9999.3548387096798</v>
      </c>
      <c r="CB85">
        <v>0</v>
      </c>
      <c r="CC85">
        <v>70.327190322580606</v>
      </c>
      <c r="CD85">
        <v>0</v>
      </c>
      <c r="CE85">
        <v>0</v>
      </c>
      <c r="CF85">
        <v>0</v>
      </c>
      <c r="CG85">
        <v>0</v>
      </c>
      <c r="CH85">
        <v>2.2940483870967698</v>
      </c>
      <c r="CI85">
        <v>0</v>
      </c>
      <c r="CJ85">
        <v>-17.924170967741901</v>
      </c>
      <c r="CK85">
        <v>-2.0903322580645201</v>
      </c>
      <c r="CL85">
        <v>36.558</v>
      </c>
      <c r="CM85">
        <v>41.092483870967698</v>
      </c>
      <c r="CN85">
        <v>38.75</v>
      </c>
      <c r="CO85">
        <v>39.811999999999998</v>
      </c>
      <c r="CP85">
        <v>37.322161290322597</v>
      </c>
      <c r="CQ85">
        <v>0</v>
      </c>
      <c r="CR85">
        <v>0</v>
      </c>
      <c r="CS85">
        <v>0</v>
      </c>
      <c r="CT85">
        <v>59.200000047683702</v>
      </c>
      <c r="CU85">
        <v>2.2823423076923102</v>
      </c>
      <c r="CV85">
        <v>-0.46522734423990098</v>
      </c>
      <c r="CW85">
        <v>-2.7094427402949499</v>
      </c>
      <c r="CX85">
        <v>-17.957738461538501</v>
      </c>
      <c r="CY85">
        <v>15</v>
      </c>
      <c r="CZ85">
        <v>1684932166.3</v>
      </c>
      <c r="DA85" t="s">
        <v>255</v>
      </c>
      <c r="DB85">
        <v>4</v>
      </c>
      <c r="DC85">
        <v>-3.9009999999999998</v>
      </c>
      <c r="DD85">
        <v>0.35799999999999998</v>
      </c>
      <c r="DE85">
        <v>401</v>
      </c>
      <c r="DF85">
        <v>15</v>
      </c>
      <c r="DG85">
        <v>2.15</v>
      </c>
      <c r="DH85">
        <v>0.31</v>
      </c>
      <c r="DI85">
        <v>4.7352915000000002E-2</v>
      </c>
      <c r="DJ85">
        <v>-5.6730067345373099E-3</v>
      </c>
      <c r="DK85">
        <v>8.4783916265670195E-2</v>
      </c>
      <c r="DL85">
        <v>1</v>
      </c>
      <c r="DM85">
        <v>2.34470909090909</v>
      </c>
      <c r="DN85">
        <v>-0.61389259869854995</v>
      </c>
      <c r="DO85">
        <v>0.16481991938611801</v>
      </c>
      <c r="DP85">
        <v>1</v>
      </c>
      <c r="DQ85">
        <v>0.126582075471698</v>
      </c>
      <c r="DR85">
        <v>-2.53554251063398E-3</v>
      </c>
      <c r="DS85">
        <v>2.2672348618597801E-3</v>
      </c>
      <c r="DT85">
        <v>1</v>
      </c>
      <c r="DU85">
        <v>3</v>
      </c>
      <c r="DV85">
        <v>3</v>
      </c>
      <c r="DW85" t="s">
        <v>256</v>
      </c>
      <c r="DX85">
        <v>100</v>
      </c>
      <c r="DY85">
        <v>100</v>
      </c>
      <c r="DZ85">
        <v>-3.9009999999999998</v>
      </c>
      <c r="EA85">
        <v>0.35799999999999998</v>
      </c>
      <c r="EB85">
        <v>2</v>
      </c>
      <c r="EC85">
        <v>514.04399999999998</v>
      </c>
      <c r="ED85">
        <v>420.63799999999998</v>
      </c>
      <c r="EE85">
        <v>28.134599999999999</v>
      </c>
      <c r="EF85">
        <v>29.828399999999998</v>
      </c>
      <c r="EG85">
        <v>30</v>
      </c>
      <c r="EH85">
        <v>29.982199999999999</v>
      </c>
      <c r="EI85">
        <v>30.013200000000001</v>
      </c>
      <c r="EJ85">
        <v>20.053100000000001</v>
      </c>
      <c r="EK85">
        <v>25.8843</v>
      </c>
      <c r="EL85">
        <v>0</v>
      </c>
      <c r="EM85">
        <v>28.1403</v>
      </c>
      <c r="EN85">
        <v>399.92500000000001</v>
      </c>
      <c r="EO85">
        <v>15.9251</v>
      </c>
      <c r="EP85">
        <v>100.56699999999999</v>
      </c>
      <c r="EQ85">
        <v>90.436599999999999</v>
      </c>
    </row>
    <row r="86" spans="1:147" x14ac:dyDescent="0.3">
      <c r="A86">
        <v>70</v>
      </c>
      <c r="B86">
        <v>1684936557.3</v>
      </c>
      <c r="C86">
        <v>4320.5</v>
      </c>
      <c r="D86" t="s">
        <v>462</v>
      </c>
      <c r="E86" t="s">
        <v>463</v>
      </c>
      <c r="F86">
        <v>1684936549.3483901</v>
      </c>
      <c r="G86">
        <f t="shared" si="86"/>
        <v>9.3272616741098843E-4</v>
      </c>
      <c r="H86">
        <f t="shared" si="87"/>
        <v>-0.73255641413566663</v>
      </c>
      <c r="I86">
        <f t="shared" si="88"/>
        <v>400.00361290322599</v>
      </c>
      <c r="J86">
        <f t="shared" si="89"/>
        <v>414.6377992271606</v>
      </c>
      <c r="K86">
        <f t="shared" si="90"/>
        <v>39.669930833620882</v>
      </c>
      <c r="L86">
        <f t="shared" si="91"/>
        <v>38.26982413722498</v>
      </c>
      <c r="M86">
        <f t="shared" si="92"/>
        <v>3.8766534098737433E-2</v>
      </c>
      <c r="N86">
        <f t="shared" si="93"/>
        <v>3.3589179388585353</v>
      </c>
      <c r="O86">
        <f t="shared" si="94"/>
        <v>3.8519676773425437E-2</v>
      </c>
      <c r="P86">
        <f t="shared" si="95"/>
        <v>2.4096845923274358E-2</v>
      </c>
      <c r="Q86">
        <f t="shared" si="96"/>
        <v>0</v>
      </c>
      <c r="R86">
        <f t="shared" si="97"/>
        <v>27.982930069142135</v>
      </c>
      <c r="S86">
        <f t="shared" si="98"/>
        <v>27.9875935483871</v>
      </c>
      <c r="T86">
        <f t="shared" si="99"/>
        <v>3.7920959141479722</v>
      </c>
      <c r="U86">
        <f t="shared" si="100"/>
        <v>40.119766881521457</v>
      </c>
      <c r="V86">
        <f t="shared" si="101"/>
        <v>1.539982640045763</v>
      </c>
      <c r="W86">
        <f t="shared" si="102"/>
        <v>3.8384635797947646</v>
      </c>
      <c r="X86">
        <f t="shared" si="103"/>
        <v>2.252113274102209</v>
      </c>
      <c r="Y86">
        <f t="shared" si="104"/>
        <v>-41.133223982824589</v>
      </c>
      <c r="Z86">
        <f t="shared" si="105"/>
        <v>37.777456987341864</v>
      </c>
      <c r="AA86">
        <f t="shared" si="106"/>
        <v>2.4538149585663667</v>
      </c>
      <c r="AB86">
        <f t="shared" si="107"/>
        <v>-0.90195203691635584</v>
      </c>
      <c r="AC86">
        <v>-3.9573576852414402E-2</v>
      </c>
      <c r="AD86">
        <v>4.4424806852575702E-2</v>
      </c>
      <c r="AE86">
        <v>3.3475711785809898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50263.037635453482</v>
      </c>
      <c r="AK86" t="s">
        <v>464</v>
      </c>
      <c r="AL86">
        <v>2.4005230769230801</v>
      </c>
      <c r="AM86">
        <v>1.6652</v>
      </c>
      <c r="AN86">
        <f t="shared" si="111"/>
        <v>-0.73532307692308008</v>
      </c>
      <c r="AO86">
        <f t="shared" si="112"/>
        <v>-0.44158243869990393</v>
      </c>
      <c r="AP86">
        <v>-0.26723449931593501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-0.73255641413566663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-2.2645828102770009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0.72959431972279298</v>
      </c>
      <c r="BN86">
        <v>0.5</v>
      </c>
      <c r="BO86" t="s">
        <v>254</v>
      </c>
      <c r="BP86">
        <v>1684936549.3483901</v>
      </c>
      <c r="BQ86">
        <v>400.00361290322599</v>
      </c>
      <c r="BR86">
        <v>399.951161290323</v>
      </c>
      <c r="BS86">
        <v>16.096196774193501</v>
      </c>
      <c r="BT86">
        <v>15.962287096774199</v>
      </c>
      <c r="BU86">
        <v>500.00722580645203</v>
      </c>
      <c r="BV86">
        <v>95.473641935483897</v>
      </c>
      <c r="BW86">
        <v>0.20005425806451599</v>
      </c>
      <c r="BX86">
        <v>28.1962096774194</v>
      </c>
      <c r="BY86">
        <v>27.9875935483871</v>
      </c>
      <c r="BZ86">
        <v>999.9</v>
      </c>
      <c r="CA86">
        <v>9995.8064516128998</v>
      </c>
      <c r="CB86">
        <v>0</v>
      </c>
      <c r="CC86">
        <v>70.339961290322606</v>
      </c>
      <c r="CD86">
        <v>0</v>
      </c>
      <c r="CE86">
        <v>0</v>
      </c>
      <c r="CF86">
        <v>0</v>
      </c>
      <c r="CG86">
        <v>0</v>
      </c>
      <c r="CH86">
        <v>2.4078451612903198</v>
      </c>
      <c r="CI86">
        <v>0</v>
      </c>
      <c r="CJ86">
        <v>-18.881112903225802</v>
      </c>
      <c r="CK86">
        <v>-2.1905806451612899</v>
      </c>
      <c r="CL86">
        <v>36.443096774193499</v>
      </c>
      <c r="CM86">
        <v>41</v>
      </c>
      <c r="CN86">
        <v>38.625</v>
      </c>
      <c r="CO86">
        <v>39.697161290322597</v>
      </c>
      <c r="CP86">
        <v>37.2093548387097</v>
      </c>
      <c r="CQ86">
        <v>0</v>
      </c>
      <c r="CR86">
        <v>0</v>
      </c>
      <c r="CS86">
        <v>0</v>
      </c>
      <c r="CT86">
        <v>58.900000095367403</v>
      </c>
      <c r="CU86">
        <v>2.4005230769230801</v>
      </c>
      <c r="CV86">
        <v>0.77390085332532399</v>
      </c>
      <c r="CW86">
        <v>-0.28981538681805902</v>
      </c>
      <c r="CX86">
        <v>-18.853065384615402</v>
      </c>
      <c r="CY86">
        <v>15</v>
      </c>
      <c r="CZ86">
        <v>1684932166.3</v>
      </c>
      <c r="DA86" t="s">
        <v>255</v>
      </c>
      <c r="DB86">
        <v>4</v>
      </c>
      <c r="DC86">
        <v>-3.9009999999999998</v>
      </c>
      <c r="DD86">
        <v>0.35799999999999998</v>
      </c>
      <c r="DE86">
        <v>401</v>
      </c>
      <c r="DF86">
        <v>15</v>
      </c>
      <c r="DG86">
        <v>2.15</v>
      </c>
      <c r="DH86">
        <v>0.31</v>
      </c>
      <c r="DI86">
        <v>6.3467932452830195E-2</v>
      </c>
      <c r="DJ86">
        <v>-6.0918946670077197E-2</v>
      </c>
      <c r="DK86">
        <v>9.2186860576878596E-2</v>
      </c>
      <c r="DL86">
        <v>1</v>
      </c>
      <c r="DM86">
        <v>2.3770386363636402</v>
      </c>
      <c r="DN86">
        <v>0.48547255596602601</v>
      </c>
      <c r="DO86">
        <v>0.17809003879027699</v>
      </c>
      <c r="DP86">
        <v>1</v>
      </c>
      <c r="DQ86">
        <v>0.13127441509434001</v>
      </c>
      <c r="DR86">
        <v>2.1570465878745199E-2</v>
      </c>
      <c r="DS86">
        <v>9.3824880484144595E-3</v>
      </c>
      <c r="DT86">
        <v>1</v>
      </c>
      <c r="DU86">
        <v>3</v>
      </c>
      <c r="DV86">
        <v>3</v>
      </c>
      <c r="DW86" t="s">
        <v>256</v>
      </c>
      <c r="DX86">
        <v>100</v>
      </c>
      <c r="DY86">
        <v>100</v>
      </c>
      <c r="DZ86">
        <v>-3.9009999999999998</v>
      </c>
      <c r="EA86">
        <v>0.35799999999999998</v>
      </c>
      <c r="EB86">
        <v>2</v>
      </c>
      <c r="EC86">
        <v>513.74699999999996</v>
      </c>
      <c r="ED86">
        <v>420.339</v>
      </c>
      <c r="EE86">
        <v>28.1587</v>
      </c>
      <c r="EF86">
        <v>29.838699999999999</v>
      </c>
      <c r="EG86">
        <v>30.0001</v>
      </c>
      <c r="EH86">
        <v>29.9924</v>
      </c>
      <c r="EI86">
        <v>30.023399999999999</v>
      </c>
      <c r="EJ86">
        <v>20.050899999999999</v>
      </c>
      <c r="EK86">
        <v>26.161000000000001</v>
      </c>
      <c r="EL86">
        <v>0</v>
      </c>
      <c r="EM86">
        <v>28.162700000000001</v>
      </c>
      <c r="EN86">
        <v>399.96300000000002</v>
      </c>
      <c r="EO86">
        <v>15.9251</v>
      </c>
      <c r="EP86">
        <v>100.565</v>
      </c>
      <c r="EQ86">
        <v>90.433300000000003</v>
      </c>
    </row>
    <row r="87" spans="1:147" x14ac:dyDescent="0.3">
      <c r="A87">
        <v>71</v>
      </c>
      <c r="B87">
        <v>1684936617.4000001</v>
      </c>
      <c r="C87">
        <v>4380.6000001430502</v>
      </c>
      <c r="D87" t="s">
        <v>465</v>
      </c>
      <c r="E87" t="s">
        <v>466</v>
      </c>
      <c r="F87">
        <v>1684936609.3741901</v>
      </c>
      <c r="G87">
        <f t="shared" si="86"/>
        <v>9.6494391535854027E-4</v>
      </c>
      <c r="H87">
        <f t="shared" si="87"/>
        <v>-0.62604451301529329</v>
      </c>
      <c r="I87">
        <f t="shared" si="88"/>
        <v>399.983096774194</v>
      </c>
      <c r="J87">
        <f t="shared" si="89"/>
        <v>409.42603289300723</v>
      </c>
      <c r="K87">
        <f t="shared" si="90"/>
        <v>39.170754706653284</v>
      </c>
      <c r="L87">
        <f t="shared" si="91"/>
        <v>38.267326725274067</v>
      </c>
      <c r="M87">
        <f t="shared" si="92"/>
        <v>4.0134174650633597E-2</v>
      </c>
      <c r="N87">
        <f t="shared" si="93"/>
        <v>3.3592274138007365</v>
      </c>
      <c r="O87">
        <f t="shared" si="94"/>
        <v>3.9869680707502617E-2</v>
      </c>
      <c r="P87">
        <f t="shared" si="95"/>
        <v>2.4942168696030935E-2</v>
      </c>
      <c r="Q87">
        <f t="shared" si="96"/>
        <v>0</v>
      </c>
      <c r="R87">
        <f t="shared" si="97"/>
        <v>27.967452038300557</v>
      </c>
      <c r="S87">
        <f t="shared" si="98"/>
        <v>27.9823806451613</v>
      </c>
      <c r="T87">
        <f t="shared" si="99"/>
        <v>3.7909435640725286</v>
      </c>
      <c r="U87">
        <f t="shared" si="100"/>
        <v>40.137866285791333</v>
      </c>
      <c r="V87">
        <f t="shared" si="101"/>
        <v>1.539948474816496</v>
      </c>
      <c r="W87">
        <f t="shared" si="102"/>
        <v>3.8366475782536367</v>
      </c>
      <c r="X87">
        <f t="shared" si="103"/>
        <v>2.2509950892560324</v>
      </c>
      <c r="Y87">
        <f t="shared" si="104"/>
        <v>-42.554026667311625</v>
      </c>
      <c r="Z87">
        <f t="shared" si="105"/>
        <v>37.252818876062214</v>
      </c>
      <c r="AA87">
        <f t="shared" si="106"/>
        <v>2.419353617574739</v>
      </c>
      <c r="AB87">
        <f t="shared" si="107"/>
        <v>-2.8818541736746752</v>
      </c>
      <c r="AC87">
        <v>-3.9578155707274403E-2</v>
      </c>
      <c r="AD87">
        <v>4.4429947018285697E-2</v>
      </c>
      <c r="AE87">
        <v>3.3478793406479701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50269.945404541293</v>
      </c>
      <c r="AK87" t="s">
        <v>467</v>
      </c>
      <c r="AL87">
        <v>2.3450846153846201</v>
      </c>
      <c r="AM87">
        <v>1.8764000000000001</v>
      </c>
      <c r="AN87">
        <f t="shared" si="111"/>
        <v>-0.46868461538462003</v>
      </c>
      <c r="AO87">
        <f t="shared" si="112"/>
        <v>-0.24977862683043062</v>
      </c>
      <c r="AP87">
        <v>-0.22837926029393801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-0.62604451301529329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-4.0035451098819541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0.72959431972279298</v>
      </c>
      <c r="BN87">
        <v>0.5</v>
      </c>
      <c r="BO87" t="s">
        <v>254</v>
      </c>
      <c r="BP87">
        <v>1684936609.3741901</v>
      </c>
      <c r="BQ87">
        <v>399.983096774194</v>
      </c>
      <c r="BR87">
        <v>399.94806451612902</v>
      </c>
      <c r="BS87">
        <v>16.096064516129001</v>
      </c>
      <c r="BT87">
        <v>15.957529032258099</v>
      </c>
      <c r="BU87">
        <v>500.00596774193502</v>
      </c>
      <c r="BV87">
        <v>95.472364516129005</v>
      </c>
      <c r="BW87">
        <v>0.19999522580645199</v>
      </c>
      <c r="BX87">
        <v>28.1880806451613</v>
      </c>
      <c r="BY87">
        <v>27.9823806451613</v>
      </c>
      <c r="BZ87">
        <v>999.9</v>
      </c>
      <c r="CA87">
        <v>9997.0967741935492</v>
      </c>
      <c r="CB87">
        <v>0</v>
      </c>
      <c r="CC87">
        <v>70.315799999999996</v>
      </c>
      <c r="CD87">
        <v>0</v>
      </c>
      <c r="CE87">
        <v>0</v>
      </c>
      <c r="CF87">
        <v>0</v>
      </c>
      <c r="CG87">
        <v>0</v>
      </c>
      <c r="CH87">
        <v>2.3525741935483899</v>
      </c>
      <c r="CI87">
        <v>0</v>
      </c>
      <c r="CJ87">
        <v>-19.487396774193599</v>
      </c>
      <c r="CK87">
        <v>-2.3009483870967702</v>
      </c>
      <c r="CL87">
        <v>36.338419354838699</v>
      </c>
      <c r="CM87">
        <v>40.875</v>
      </c>
      <c r="CN87">
        <v>38.508000000000003</v>
      </c>
      <c r="CO87">
        <v>39.625</v>
      </c>
      <c r="CP87">
        <v>37.125</v>
      </c>
      <c r="CQ87">
        <v>0</v>
      </c>
      <c r="CR87">
        <v>0</v>
      </c>
      <c r="CS87">
        <v>0</v>
      </c>
      <c r="CT87">
        <v>59.399999856948902</v>
      </c>
      <c r="CU87">
        <v>2.3450846153846201</v>
      </c>
      <c r="CV87">
        <v>-0.19113845726530901</v>
      </c>
      <c r="CW87">
        <v>2.1445675121107</v>
      </c>
      <c r="CX87">
        <v>-19.4782153846154</v>
      </c>
      <c r="CY87">
        <v>15</v>
      </c>
      <c r="CZ87">
        <v>1684932166.3</v>
      </c>
      <c r="DA87" t="s">
        <v>255</v>
      </c>
      <c r="DB87">
        <v>4</v>
      </c>
      <c r="DC87">
        <v>-3.9009999999999998</v>
      </c>
      <c r="DD87">
        <v>0.35799999999999998</v>
      </c>
      <c r="DE87">
        <v>401</v>
      </c>
      <c r="DF87">
        <v>15</v>
      </c>
      <c r="DG87">
        <v>2.15</v>
      </c>
      <c r="DH87">
        <v>0.31</v>
      </c>
      <c r="DI87">
        <v>5.08716583018868E-2</v>
      </c>
      <c r="DJ87">
        <v>-0.13483993281161799</v>
      </c>
      <c r="DK87">
        <v>9.9798943570437906E-2</v>
      </c>
      <c r="DL87">
        <v>1</v>
      </c>
      <c r="DM87">
        <v>2.36447045454545</v>
      </c>
      <c r="DN87">
        <v>-0.29274311102995498</v>
      </c>
      <c r="DO87">
        <v>0.19134487020649099</v>
      </c>
      <c r="DP87">
        <v>1</v>
      </c>
      <c r="DQ87">
        <v>0.128610905660377</v>
      </c>
      <c r="DR87">
        <v>0.11316477683429101</v>
      </c>
      <c r="DS87">
        <v>1.8362046644944001E-2</v>
      </c>
      <c r="DT87">
        <v>0</v>
      </c>
      <c r="DU87">
        <v>2</v>
      </c>
      <c r="DV87">
        <v>3</v>
      </c>
      <c r="DW87" t="s">
        <v>314</v>
      </c>
      <c r="DX87">
        <v>100</v>
      </c>
      <c r="DY87">
        <v>100</v>
      </c>
      <c r="DZ87">
        <v>-3.9009999999999998</v>
      </c>
      <c r="EA87">
        <v>0.35799999999999998</v>
      </c>
      <c r="EB87">
        <v>2</v>
      </c>
      <c r="EC87">
        <v>513.95600000000002</v>
      </c>
      <c r="ED87">
        <v>420.041</v>
      </c>
      <c r="EE87">
        <v>28.134599999999999</v>
      </c>
      <c r="EF87">
        <v>29.849</v>
      </c>
      <c r="EG87">
        <v>30</v>
      </c>
      <c r="EH87">
        <v>30.002700000000001</v>
      </c>
      <c r="EI87">
        <v>30.0337</v>
      </c>
      <c r="EJ87">
        <v>20.0519</v>
      </c>
      <c r="EK87">
        <v>26.434000000000001</v>
      </c>
      <c r="EL87">
        <v>0</v>
      </c>
      <c r="EM87">
        <v>28.145299999999999</v>
      </c>
      <c r="EN87">
        <v>399.95</v>
      </c>
      <c r="EO87">
        <v>15.93</v>
      </c>
      <c r="EP87">
        <v>100.562</v>
      </c>
      <c r="EQ87">
        <v>90.430700000000002</v>
      </c>
    </row>
    <row r="88" spans="1:147" x14ac:dyDescent="0.3">
      <c r="A88">
        <v>72</v>
      </c>
      <c r="B88">
        <v>1684936677.4000001</v>
      </c>
      <c r="C88">
        <v>4440.6000001430502</v>
      </c>
      <c r="D88" t="s">
        <v>468</v>
      </c>
      <c r="E88" t="s">
        <v>469</v>
      </c>
      <c r="F88">
        <v>1684936669.4000001</v>
      </c>
      <c r="G88">
        <f t="shared" si="86"/>
        <v>7.9685526924335468E-4</v>
      </c>
      <c r="H88">
        <f t="shared" si="87"/>
        <v>-0.45337595894046073</v>
      </c>
      <c r="I88">
        <f t="shared" si="88"/>
        <v>400.00251612903202</v>
      </c>
      <c r="J88">
        <f t="shared" si="89"/>
        <v>406.42002504341667</v>
      </c>
      <c r="K88">
        <f t="shared" si="90"/>
        <v>38.883161570578835</v>
      </c>
      <c r="L88">
        <f t="shared" si="91"/>
        <v>38.26918336915535</v>
      </c>
      <c r="M88">
        <f t="shared" si="92"/>
        <v>3.3082715744329923E-2</v>
      </c>
      <c r="N88">
        <f t="shared" si="93"/>
        <v>3.3622494722622362</v>
      </c>
      <c r="O88">
        <f t="shared" si="94"/>
        <v>3.2902934570065427E-2</v>
      </c>
      <c r="P88">
        <f t="shared" si="95"/>
        <v>2.0580405125651922E-2</v>
      </c>
      <c r="Q88">
        <f t="shared" si="96"/>
        <v>0</v>
      </c>
      <c r="R88">
        <f t="shared" si="97"/>
        <v>27.999456894281138</v>
      </c>
      <c r="S88">
        <f t="shared" si="98"/>
        <v>27.978877419354799</v>
      </c>
      <c r="T88">
        <f t="shared" si="99"/>
        <v>3.7901693222514892</v>
      </c>
      <c r="U88">
        <f t="shared" si="100"/>
        <v>40.093495135434168</v>
      </c>
      <c r="V88">
        <f t="shared" si="101"/>
        <v>1.537656917200263</v>
      </c>
      <c r="W88">
        <f t="shared" si="102"/>
        <v>3.8351780307656429</v>
      </c>
      <c r="X88">
        <f t="shared" si="103"/>
        <v>2.2525124050512262</v>
      </c>
      <c r="Y88">
        <f t="shared" si="104"/>
        <v>-35.141317373631942</v>
      </c>
      <c r="Z88">
        <f t="shared" si="105"/>
        <v>36.728502347001793</v>
      </c>
      <c r="AA88">
        <f t="shared" si="106"/>
        <v>2.3830386238776873</v>
      </c>
      <c r="AB88">
        <f t="shared" si="107"/>
        <v>3.9702235972475393</v>
      </c>
      <c r="AC88">
        <v>-3.9622877796501303E-2</v>
      </c>
      <c r="AD88">
        <v>4.44801514813132E-2</v>
      </c>
      <c r="AE88">
        <v>3.3508885761385399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50325.522978430497</v>
      </c>
      <c r="AK88" t="s">
        <v>470</v>
      </c>
      <c r="AL88">
        <v>2.3609192307692299</v>
      </c>
      <c r="AM88">
        <v>1.5262500000000001</v>
      </c>
      <c r="AN88">
        <f t="shared" si="111"/>
        <v>-0.83466923076922983</v>
      </c>
      <c r="AO88">
        <f t="shared" si="112"/>
        <v>-0.54687582687582625</v>
      </c>
      <c r="AP88">
        <v>-0.16539026217191199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-0.45337595894046073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-1.8285686637728464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0.72959431972279298</v>
      </c>
      <c r="BN88">
        <v>0.5</v>
      </c>
      <c r="BO88" t="s">
        <v>254</v>
      </c>
      <c r="BP88">
        <v>1684936669.4000001</v>
      </c>
      <c r="BQ88">
        <v>400.00251612903202</v>
      </c>
      <c r="BR88">
        <v>399.98287096774197</v>
      </c>
      <c r="BS88">
        <v>16.072112903225801</v>
      </c>
      <c r="BT88">
        <v>15.9577064516129</v>
      </c>
      <c r="BU88">
        <v>500.00419354838698</v>
      </c>
      <c r="BV88">
        <v>95.472422580645201</v>
      </c>
      <c r="BW88">
        <v>0.199934032258064</v>
      </c>
      <c r="BX88">
        <v>28.1815</v>
      </c>
      <c r="BY88">
        <v>27.978877419354799</v>
      </c>
      <c r="BZ88">
        <v>999.9</v>
      </c>
      <c r="CA88">
        <v>10008.3870967742</v>
      </c>
      <c r="CB88">
        <v>0</v>
      </c>
      <c r="CC88">
        <v>70.369299999999996</v>
      </c>
      <c r="CD88">
        <v>0</v>
      </c>
      <c r="CE88">
        <v>0</v>
      </c>
      <c r="CF88">
        <v>0</v>
      </c>
      <c r="CG88">
        <v>0</v>
      </c>
      <c r="CH88">
        <v>2.34377419354839</v>
      </c>
      <c r="CI88">
        <v>0</v>
      </c>
      <c r="CJ88">
        <v>-19.649222580645201</v>
      </c>
      <c r="CK88">
        <v>-2.32104516129032</v>
      </c>
      <c r="CL88">
        <v>36.247967741935497</v>
      </c>
      <c r="CM88">
        <v>40.811999999999998</v>
      </c>
      <c r="CN88">
        <v>38.433</v>
      </c>
      <c r="CO88">
        <v>39.561999999999998</v>
      </c>
      <c r="CP88">
        <v>37.043999999999997</v>
      </c>
      <c r="CQ88">
        <v>0</v>
      </c>
      <c r="CR88">
        <v>0</v>
      </c>
      <c r="CS88">
        <v>0</v>
      </c>
      <c r="CT88">
        <v>59.399999856948902</v>
      </c>
      <c r="CU88">
        <v>2.3609192307692299</v>
      </c>
      <c r="CV88">
        <v>-0.42681368057093899</v>
      </c>
      <c r="CW88">
        <v>2.58230429125005</v>
      </c>
      <c r="CX88">
        <v>-19.649261538461499</v>
      </c>
      <c r="CY88">
        <v>15</v>
      </c>
      <c r="CZ88">
        <v>1684932166.3</v>
      </c>
      <c r="DA88" t="s">
        <v>255</v>
      </c>
      <c r="DB88">
        <v>4</v>
      </c>
      <c r="DC88">
        <v>-3.9009999999999998</v>
      </c>
      <c r="DD88">
        <v>0.35799999999999998</v>
      </c>
      <c r="DE88">
        <v>401</v>
      </c>
      <c r="DF88">
        <v>15</v>
      </c>
      <c r="DG88">
        <v>2.15</v>
      </c>
      <c r="DH88">
        <v>0.31</v>
      </c>
      <c r="DI88">
        <v>1.8558120188679202E-2</v>
      </c>
      <c r="DJ88">
        <v>-2.4982440058009599E-2</v>
      </c>
      <c r="DK88">
        <v>0.100219058377362</v>
      </c>
      <c r="DL88">
        <v>1</v>
      </c>
      <c r="DM88">
        <v>2.3524045454545499</v>
      </c>
      <c r="DN88">
        <v>-0.235612185120054</v>
      </c>
      <c r="DO88">
        <v>0.19021426549425999</v>
      </c>
      <c r="DP88">
        <v>1</v>
      </c>
      <c r="DQ88">
        <v>0.114443528301887</v>
      </c>
      <c r="DR88">
        <v>-1.03726173198422E-3</v>
      </c>
      <c r="DS88">
        <v>3.0160074358284599E-3</v>
      </c>
      <c r="DT88">
        <v>1</v>
      </c>
      <c r="DU88">
        <v>3</v>
      </c>
      <c r="DV88">
        <v>3</v>
      </c>
      <c r="DW88" t="s">
        <v>256</v>
      </c>
      <c r="DX88">
        <v>100</v>
      </c>
      <c r="DY88">
        <v>100</v>
      </c>
      <c r="DZ88">
        <v>-3.9009999999999998</v>
      </c>
      <c r="EA88">
        <v>0.35799999999999998</v>
      </c>
      <c r="EB88">
        <v>2</v>
      </c>
      <c r="EC88">
        <v>514.41899999999998</v>
      </c>
      <c r="ED88">
        <v>420.23899999999998</v>
      </c>
      <c r="EE88">
        <v>28.140799999999999</v>
      </c>
      <c r="EF88">
        <v>29.861899999999999</v>
      </c>
      <c r="EG88">
        <v>30.0002</v>
      </c>
      <c r="EH88">
        <v>30.013000000000002</v>
      </c>
      <c r="EI88">
        <v>30.044</v>
      </c>
      <c r="EJ88">
        <v>20.0501</v>
      </c>
      <c r="EK88">
        <v>26.434000000000001</v>
      </c>
      <c r="EL88">
        <v>0</v>
      </c>
      <c r="EM88">
        <v>28.1538</v>
      </c>
      <c r="EN88">
        <v>400.01600000000002</v>
      </c>
      <c r="EO88">
        <v>15.9778</v>
      </c>
      <c r="EP88">
        <v>100.56100000000001</v>
      </c>
      <c r="EQ88">
        <v>90.429500000000004</v>
      </c>
    </row>
    <row r="89" spans="1:147" x14ac:dyDescent="0.3">
      <c r="A89">
        <v>73</v>
      </c>
      <c r="B89">
        <v>1684936737.4000001</v>
      </c>
      <c r="C89">
        <v>4500.6000001430502</v>
      </c>
      <c r="D89" t="s">
        <v>471</v>
      </c>
      <c r="E89" t="s">
        <v>472</v>
      </c>
      <c r="F89">
        <v>1684936729.4000001</v>
      </c>
      <c r="G89">
        <f t="shared" si="86"/>
        <v>7.5476192725471394E-4</v>
      </c>
      <c r="H89">
        <f t="shared" si="87"/>
        <v>-0.45443037057819025</v>
      </c>
      <c r="I89">
        <f t="shared" si="88"/>
        <v>399.98377419354802</v>
      </c>
      <c r="J89">
        <f t="shared" si="89"/>
        <v>407.65418804025165</v>
      </c>
      <c r="K89">
        <f t="shared" si="90"/>
        <v>39.001546525461869</v>
      </c>
      <c r="L89">
        <f t="shared" si="91"/>
        <v>38.267694129758723</v>
      </c>
      <c r="M89">
        <f t="shared" si="92"/>
        <v>3.1353182686764958E-2</v>
      </c>
      <c r="N89">
        <f t="shared" si="93"/>
        <v>3.3587730072630899</v>
      </c>
      <c r="O89">
        <f t="shared" si="94"/>
        <v>3.1191491945949716E-2</v>
      </c>
      <c r="P89">
        <f t="shared" si="95"/>
        <v>1.9509140069759394E-2</v>
      </c>
      <c r="Q89">
        <f t="shared" si="96"/>
        <v>0</v>
      </c>
      <c r="R89">
        <f t="shared" si="97"/>
        <v>28.005408483540407</v>
      </c>
      <c r="S89">
        <f t="shared" si="98"/>
        <v>27.978909677419399</v>
      </c>
      <c r="T89">
        <f t="shared" si="99"/>
        <v>3.7901764509206721</v>
      </c>
      <c r="U89">
        <f t="shared" si="100"/>
        <v>40.152136637791976</v>
      </c>
      <c r="V89">
        <f t="shared" si="101"/>
        <v>1.5395924645628072</v>
      </c>
      <c r="W89">
        <f t="shared" si="102"/>
        <v>3.8343973533744968</v>
      </c>
      <c r="X89">
        <f t="shared" si="103"/>
        <v>2.2505839863578649</v>
      </c>
      <c r="Y89">
        <f t="shared" si="104"/>
        <v>-33.285000991932883</v>
      </c>
      <c r="Z89">
        <f t="shared" si="105"/>
        <v>36.051495473922984</v>
      </c>
      <c r="AA89">
        <f t="shared" si="106"/>
        <v>2.3414933472977939</v>
      </c>
      <c r="AB89">
        <f t="shared" si="107"/>
        <v>5.1079878292878931</v>
      </c>
      <c r="AC89">
        <v>-3.9571432567533697E-2</v>
      </c>
      <c r="AD89">
        <v>4.4422399704947498E-2</v>
      </c>
      <c r="AE89">
        <v>3.34742686180706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50263.451611662451</v>
      </c>
      <c r="AK89" t="s">
        <v>473</v>
      </c>
      <c r="AL89">
        <v>2.3359769230769198</v>
      </c>
      <c r="AM89">
        <v>1.5244</v>
      </c>
      <c r="AN89">
        <f t="shared" si="111"/>
        <v>-0.81157692307691986</v>
      </c>
      <c r="AO89">
        <f t="shared" si="112"/>
        <v>-0.53239105423571231</v>
      </c>
      <c r="AP89">
        <v>-0.16577490854197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-0.45443037057819025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-1.8783185631012822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0.72959431972279298</v>
      </c>
      <c r="BN89">
        <v>0.5</v>
      </c>
      <c r="BO89" t="s">
        <v>254</v>
      </c>
      <c r="BP89">
        <v>1684936729.4000001</v>
      </c>
      <c r="BQ89">
        <v>399.98377419354802</v>
      </c>
      <c r="BR89">
        <v>399.96151612903202</v>
      </c>
      <c r="BS89">
        <v>16.092216129032298</v>
      </c>
      <c r="BT89">
        <v>15.9838548387097</v>
      </c>
      <c r="BU89">
        <v>500.00190322580602</v>
      </c>
      <c r="BV89">
        <v>95.473090322580603</v>
      </c>
      <c r="BW89">
        <v>0.20002593548387099</v>
      </c>
      <c r="BX89">
        <v>28.178003225806499</v>
      </c>
      <c r="BY89">
        <v>27.978909677419399</v>
      </c>
      <c r="BZ89">
        <v>999.9</v>
      </c>
      <c r="CA89">
        <v>9995.3225806451592</v>
      </c>
      <c r="CB89">
        <v>0</v>
      </c>
      <c r="CC89">
        <v>70.336509677419301</v>
      </c>
      <c r="CD89">
        <v>0</v>
      </c>
      <c r="CE89">
        <v>0</v>
      </c>
      <c r="CF89">
        <v>0</v>
      </c>
      <c r="CG89">
        <v>0</v>
      </c>
      <c r="CH89">
        <v>2.3558645161290301</v>
      </c>
      <c r="CI89">
        <v>0</v>
      </c>
      <c r="CJ89">
        <v>-20.2406677419355</v>
      </c>
      <c r="CK89">
        <v>-2.3688290322580601</v>
      </c>
      <c r="CL89">
        <v>36.149000000000001</v>
      </c>
      <c r="CM89">
        <v>40.691064516129003</v>
      </c>
      <c r="CN89">
        <v>38.311999999999998</v>
      </c>
      <c r="CO89">
        <v>39.485774193548401</v>
      </c>
      <c r="CP89">
        <v>36.9491935483871</v>
      </c>
      <c r="CQ89">
        <v>0</v>
      </c>
      <c r="CR89">
        <v>0</v>
      </c>
      <c r="CS89">
        <v>0</v>
      </c>
      <c r="CT89">
        <v>59.199999809265101</v>
      </c>
      <c r="CU89">
        <v>2.3359769230769198</v>
      </c>
      <c r="CV89">
        <v>-0.10225641712066</v>
      </c>
      <c r="CW89">
        <v>0.35402735242005001</v>
      </c>
      <c r="CX89">
        <v>-20.221911538461502</v>
      </c>
      <c r="CY89">
        <v>15</v>
      </c>
      <c r="CZ89">
        <v>1684932166.3</v>
      </c>
      <c r="DA89" t="s">
        <v>255</v>
      </c>
      <c r="DB89">
        <v>4</v>
      </c>
      <c r="DC89">
        <v>-3.9009999999999998</v>
      </c>
      <c r="DD89">
        <v>0.35799999999999998</v>
      </c>
      <c r="DE89">
        <v>401</v>
      </c>
      <c r="DF89">
        <v>15</v>
      </c>
      <c r="DG89">
        <v>2.15</v>
      </c>
      <c r="DH89">
        <v>0.31</v>
      </c>
      <c r="DI89">
        <v>5.31351190566038E-2</v>
      </c>
      <c r="DJ89">
        <v>-0.24290667121430601</v>
      </c>
      <c r="DK89">
        <v>0.110407436292003</v>
      </c>
      <c r="DL89">
        <v>1</v>
      </c>
      <c r="DM89">
        <v>2.3423363636363601</v>
      </c>
      <c r="DN89">
        <v>-1.1695039443589799E-2</v>
      </c>
      <c r="DO89">
        <v>0.144896620029136</v>
      </c>
      <c r="DP89">
        <v>1</v>
      </c>
      <c r="DQ89">
        <v>0.108531264150943</v>
      </c>
      <c r="DR89">
        <v>-3.04120948234172E-3</v>
      </c>
      <c r="DS89">
        <v>2.5127650721033898E-3</v>
      </c>
      <c r="DT89">
        <v>1</v>
      </c>
      <c r="DU89">
        <v>3</v>
      </c>
      <c r="DV89">
        <v>3</v>
      </c>
      <c r="DW89" t="s">
        <v>256</v>
      </c>
      <c r="DX89">
        <v>100</v>
      </c>
      <c r="DY89">
        <v>100</v>
      </c>
      <c r="DZ89">
        <v>-3.9009999999999998</v>
      </c>
      <c r="EA89">
        <v>0.35799999999999998</v>
      </c>
      <c r="EB89">
        <v>2</v>
      </c>
      <c r="EC89">
        <v>514.62900000000002</v>
      </c>
      <c r="ED89">
        <v>420.065</v>
      </c>
      <c r="EE89">
        <v>28.1861</v>
      </c>
      <c r="EF89">
        <v>29.872199999999999</v>
      </c>
      <c r="EG89">
        <v>30.0002</v>
      </c>
      <c r="EH89">
        <v>30.023299999999999</v>
      </c>
      <c r="EI89">
        <v>30.054200000000002</v>
      </c>
      <c r="EJ89">
        <v>20.052700000000002</v>
      </c>
      <c r="EK89">
        <v>26.434000000000001</v>
      </c>
      <c r="EL89">
        <v>0</v>
      </c>
      <c r="EM89">
        <v>28.196000000000002</v>
      </c>
      <c r="EN89">
        <v>399.93900000000002</v>
      </c>
      <c r="EO89">
        <v>15.9346</v>
      </c>
      <c r="EP89">
        <v>100.56</v>
      </c>
      <c r="EQ89">
        <v>90.427999999999997</v>
      </c>
    </row>
    <row r="90" spans="1:147" x14ac:dyDescent="0.3">
      <c r="A90">
        <v>74</v>
      </c>
      <c r="B90">
        <v>1684936797.4000001</v>
      </c>
      <c r="C90">
        <v>4560.6000001430502</v>
      </c>
      <c r="D90" t="s">
        <v>474</v>
      </c>
      <c r="E90" t="s">
        <v>475</v>
      </c>
      <c r="F90">
        <v>1684936789.4000001</v>
      </c>
      <c r="G90">
        <f t="shared" si="86"/>
        <v>8.1301095987193722E-4</v>
      </c>
      <c r="H90">
        <f t="shared" si="87"/>
        <v>-0.73860317646304208</v>
      </c>
      <c r="I90">
        <f t="shared" si="88"/>
        <v>399.995967741936</v>
      </c>
      <c r="J90">
        <f t="shared" si="89"/>
        <v>419.32674695795259</v>
      </c>
      <c r="K90">
        <f t="shared" si="90"/>
        <v>40.119751337469417</v>
      </c>
      <c r="L90">
        <f t="shared" si="91"/>
        <v>38.270248387961949</v>
      </c>
      <c r="M90">
        <f t="shared" si="92"/>
        <v>3.372682735768158E-2</v>
      </c>
      <c r="N90">
        <f t="shared" si="93"/>
        <v>3.3618069094480307</v>
      </c>
      <c r="O90">
        <f t="shared" si="94"/>
        <v>3.3539974339368263E-2</v>
      </c>
      <c r="P90">
        <f t="shared" si="95"/>
        <v>2.0979185503578118E-2</v>
      </c>
      <c r="Q90">
        <f t="shared" si="96"/>
        <v>0</v>
      </c>
      <c r="R90">
        <f t="shared" si="97"/>
        <v>27.990987761183128</v>
      </c>
      <c r="S90">
        <f t="shared" si="98"/>
        <v>27.9772161290323</v>
      </c>
      <c r="T90">
        <f t="shared" si="99"/>
        <v>3.7898022116030599</v>
      </c>
      <c r="U90">
        <f t="shared" si="100"/>
        <v>40.038807132406959</v>
      </c>
      <c r="V90">
        <f t="shared" si="101"/>
        <v>1.5351345171808868</v>
      </c>
      <c r="W90">
        <f t="shared" si="102"/>
        <v>3.8341165162694524</v>
      </c>
      <c r="X90">
        <f t="shared" si="103"/>
        <v>2.2546676944221731</v>
      </c>
      <c r="Y90">
        <f t="shared" si="104"/>
        <v>-35.853783330352428</v>
      </c>
      <c r="Z90">
        <f t="shared" si="105"/>
        <v>36.162987810166015</v>
      </c>
      <c r="AA90">
        <f t="shared" si="106"/>
        <v>2.3465804666079273</v>
      </c>
      <c r="AB90">
        <f t="shared" si="107"/>
        <v>2.6557849464215124</v>
      </c>
      <c r="AC90">
        <v>-3.96163274818555E-2</v>
      </c>
      <c r="AD90">
        <v>4.4472798179284102E-2</v>
      </c>
      <c r="AE90">
        <v>3.3504478914676801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50318.430502104486</v>
      </c>
      <c r="AK90" t="s">
        <v>476</v>
      </c>
      <c r="AL90">
        <v>2.3794076923076899</v>
      </c>
      <c r="AM90">
        <v>1.7916000000000001</v>
      </c>
      <c r="AN90">
        <f t="shared" si="111"/>
        <v>-0.58780769230768981</v>
      </c>
      <c r="AO90">
        <f t="shared" si="112"/>
        <v>-0.32809092001992063</v>
      </c>
      <c r="AP90">
        <v>-0.26944034103605002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-0.73860317646304208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-3.0479356147353398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0.72959431972279298</v>
      </c>
      <c r="BN90">
        <v>0.5</v>
      </c>
      <c r="BO90" t="s">
        <v>254</v>
      </c>
      <c r="BP90">
        <v>1684936789.4000001</v>
      </c>
      <c r="BQ90">
        <v>399.995967741936</v>
      </c>
      <c r="BR90">
        <v>399.93564516128998</v>
      </c>
      <c r="BS90">
        <v>16.045038709677399</v>
      </c>
      <c r="BT90">
        <v>15.928309677419399</v>
      </c>
      <c r="BU90">
        <v>500.00480645161298</v>
      </c>
      <c r="BV90">
        <v>95.476641935483897</v>
      </c>
      <c r="BW90">
        <v>0.199943516129032</v>
      </c>
      <c r="BX90">
        <v>28.176745161290299</v>
      </c>
      <c r="BY90">
        <v>27.9772161290323</v>
      </c>
      <c r="BZ90">
        <v>999.9</v>
      </c>
      <c r="CA90">
        <v>10006.2903225806</v>
      </c>
      <c r="CB90">
        <v>0</v>
      </c>
      <c r="CC90">
        <v>70.340651612903201</v>
      </c>
      <c r="CD90">
        <v>0</v>
      </c>
      <c r="CE90">
        <v>0</v>
      </c>
      <c r="CF90">
        <v>0</v>
      </c>
      <c r="CG90">
        <v>0</v>
      </c>
      <c r="CH90">
        <v>2.3836387096774199</v>
      </c>
      <c r="CI90">
        <v>0</v>
      </c>
      <c r="CJ90">
        <v>-20.682738709677398</v>
      </c>
      <c r="CK90">
        <v>-2.4496516129032302</v>
      </c>
      <c r="CL90">
        <v>36.061999999999998</v>
      </c>
      <c r="CM90">
        <v>40.628999999999998</v>
      </c>
      <c r="CN90">
        <v>38.25</v>
      </c>
      <c r="CO90">
        <v>39.406999999999996</v>
      </c>
      <c r="CP90">
        <v>36.875</v>
      </c>
      <c r="CQ90">
        <v>0</v>
      </c>
      <c r="CR90">
        <v>0</v>
      </c>
      <c r="CS90">
        <v>0</v>
      </c>
      <c r="CT90">
        <v>59</v>
      </c>
      <c r="CU90">
        <v>2.3794076923076899</v>
      </c>
      <c r="CV90">
        <v>0.46263248468014001</v>
      </c>
      <c r="CW90">
        <v>0.47108375378307399</v>
      </c>
      <c r="CX90">
        <v>-20.675646153846198</v>
      </c>
      <c r="CY90">
        <v>15</v>
      </c>
      <c r="CZ90">
        <v>1684932166.3</v>
      </c>
      <c r="DA90" t="s">
        <v>255</v>
      </c>
      <c r="DB90">
        <v>4</v>
      </c>
      <c r="DC90">
        <v>-3.9009999999999998</v>
      </c>
      <c r="DD90">
        <v>0.35799999999999998</v>
      </c>
      <c r="DE90">
        <v>401</v>
      </c>
      <c r="DF90">
        <v>15</v>
      </c>
      <c r="DG90">
        <v>2.15</v>
      </c>
      <c r="DH90">
        <v>0.31</v>
      </c>
      <c r="DI90">
        <v>4.9994623584905702E-2</v>
      </c>
      <c r="DJ90">
        <v>2.3483607547262999E-2</v>
      </c>
      <c r="DK90">
        <v>9.9680316675538297E-2</v>
      </c>
      <c r="DL90">
        <v>1</v>
      </c>
      <c r="DM90">
        <v>2.3774886363636401</v>
      </c>
      <c r="DN90">
        <v>-3.8565102286516301E-2</v>
      </c>
      <c r="DO90">
        <v>0.18447864771234901</v>
      </c>
      <c r="DP90">
        <v>1</v>
      </c>
      <c r="DQ90">
        <v>0.121323433962264</v>
      </c>
      <c r="DR90">
        <v>-4.8199177552009802E-2</v>
      </c>
      <c r="DS90">
        <v>6.9506103885875296E-3</v>
      </c>
      <c r="DT90">
        <v>1</v>
      </c>
      <c r="DU90">
        <v>3</v>
      </c>
      <c r="DV90">
        <v>3</v>
      </c>
      <c r="DW90" t="s">
        <v>256</v>
      </c>
      <c r="DX90">
        <v>100</v>
      </c>
      <c r="DY90">
        <v>100</v>
      </c>
      <c r="DZ90">
        <v>-3.9009999999999998</v>
      </c>
      <c r="EA90">
        <v>0.35799999999999998</v>
      </c>
      <c r="EB90">
        <v>2</v>
      </c>
      <c r="EC90">
        <v>514.20399999999995</v>
      </c>
      <c r="ED90">
        <v>420.13900000000001</v>
      </c>
      <c r="EE90">
        <v>28.229700000000001</v>
      </c>
      <c r="EF90">
        <v>29.879899999999999</v>
      </c>
      <c r="EG90">
        <v>30.000299999999999</v>
      </c>
      <c r="EH90">
        <v>30.0336</v>
      </c>
      <c r="EI90">
        <v>30.064499999999999</v>
      </c>
      <c r="EJ90">
        <v>20.052199999999999</v>
      </c>
      <c r="EK90">
        <v>26.979399999999998</v>
      </c>
      <c r="EL90">
        <v>0</v>
      </c>
      <c r="EM90">
        <v>28.239899999999999</v>
      </c>
      <c r="EN90">
        <v>399.97300000000001</v>
      </c>
      <c r="EO90">
        <v>15.895899999999999</v>
      </c>
      <c r="EP90">
        <v>100.556</v>
      </c>
      <c r="EQ90">
        <v>90.427000000000007</v>
      </c>
    </row>
    <row r="91" spans="1:147" x14ac:dyDescent="0.3">
      <c r="A91">
        <v>75</v>
      </c>
      <c r="B91">
        <v>1684936857.4000001</v>
      </c>
      <c r="C91">
        <v>4620.6000001430502</v>
      </c>
      <c r="D91" t="s">
        <v>477</v>
      </c>
      <c r="E91" t="s">
        <v>478</v>
      </c>
      <c r="F91">
        <v>1684936849.4000001</v>
      </c>
      <c r="G91">
        <f t="shared" si="86"/>
        <v>7.3898508958355027E-4</v>
      </c>
      <c r="H91">
        <f t="shared" si="87"/>
        <v>-0.37163448703909829</v>
      </c>
      <c r="I91">
        <f t="shared" si="88"/>
        <v>399.989451612903</v>
      </c>
      <c r="J91">
        <f t="shared" si="89"/>
        <v>403.90461418233639</v>
      </c>
      <c r="K91">
        <f t="shared" si="90"/>
        <v>38.643878089040328</v>
      </c>
      <c r="L91">
        <f t="shared" si="91"/>
        <v>38.269291962218666</v>
      </c>
      <c r="M91">
        <f t="shared" si="92"/>
        <v>3.0619221107628741E-2</v>
      </c>
      <c r="N91">
        <f t="shared" si="93"/>
        <v>3.3640270870594833</v>
      </c>
      <c r="O91">
        <f t="shared" si="94"/>
        <v>3.0465231427033997E-2</v>
      </c>
      <c r="P91">
        <f t="shared" si="95"/>
        <v>1.905454029108267E-2</v>
      </c>
      <c r="Q91">
        <f t="shared" si="96"/>
        <v>0</v>
      </c>
      <c r="R91">
        <f t="shared" si="97"/>
        <v>28.011041687277256</v>
      </c>
      <c r="S91">
        <f t="shared" si="98"/>
        <v>27.986899999999999</v>
      </c>
      <c r="T91">
        <f t="shared" si="99"/>
        <v>3.7919425826228021</v>
      </c>
      <c r="U91">
        <f t="shared" si="100"/>
        <v>40.048663084971821</v>
      </c>
      <c r="V91">
        <f t="shared" si="101"/>
        <v>1.5357837916921173</v>
      </c>
      <c r="W91">
        <f t="shared" si="102"/>
        <v>3.8347941563832553</v>
      </c>
      <c r="X91">
        <f t="shared" si="103"/>
        <v>2.2561587909306846</v>
      </c>
      <c r="Y91">
        <f t="shared" si="104"/>
        <v>-32.589242450634565</v>
      </c>
      <c r="Z91">
        <f t="shared" si="105"/>
        <v>34.981109301264574</v>
      </c>
      <c r="AA91">
        <f t="shared" si="106"/>
        <v>2.2685352006928512</v>
      </c>
      <c r="AB91">
        <f t="shared" si="107"/>
        <v>4.6604020513228619</v>
      </c>
      <c r="AC91">
        <v>-3.96491915904029E-2</v>
      </c>
      <c r="AD91">
        <v>4.4509691020182603E-2</v>
      </c>
      <c r="AE91">
        <v>3.35265864609564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50357.929929820632</v>
      </c>
      <c r="AK91" t="s">
        <v>479</v>
      </c>
      <c r="AL91">
        <v>2.3781269230769202</v>
      </c>
      <c r="AM91">
        <v>1.5284</v>
      </c>
      <c r="AN91">
        <f t="shared" si="111"/>
        <v>-0.84972692307692022</v>
      </c>
      <c r="AO91">
        <f t="shared" si="112"/>
        <v>-0.55595846838322438</v>
      </c>
      <c r="AP91">
        <v>-0.135571205379973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-0.37163448703909829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-1.7986955085117904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0.72959431972279298</v>
      </c>
      <c r="BN91">
        <v>0.5</v>
      </c>
      <c r="BO91" t="s">
        <v>254</v>
      </c>
      <c r="BP91">
        <v>1684936849.4000001</v>
      </c>
      <c r="BQ91">
        <v>399.989451612903</v>
      </c>
      <c r="BR91">
        <v>399.97835483871</v>
      </c>
      <c r="BS91">
        <v>16.051964516129001</v>
      </c>
      <c r="BT91">
        <v>15.945864516128999</v>
      </c>
      <c r="BU91">
        <v>500.00448387096799</v>
      </c>
      <c r="BV91">
        <v>95.475819354838706</v>
      </c>
      <c r="BW91">
        <v>0.199933612903226</v>
      </c>
      <c r="BX91">
        <v>28.179780645161301</v>
      </c>
      <c r="BY91">
        <v>27.986899999999999</v>
      </c>
      <c r="BZ91">
        <v>999.9</v>
      </c>
      <c r="CA91">
        <v>10014.677419354801</v>
      </c>
      <c r="CB91">
        <v>0</v>
      </c>
      <c r="CC91">
        <v>70.319251612903201</v>
      </c>
      <c r="CD91">
        <v>0</v>
      </c>
      <c r="CE91">
        <v>0</v>
      </c>
      <c r="CF91">
        <v>0</v>
      </c>
      <c r="CG91">
        <v>0</v>
      </c>
      <c r="CH91">
        <v>2.3810935483871001</v>
      </c>
      <c r="CI91">
        <v>0</v>
      </c>
      <c r="CJ91">
        <v>-20.835161290322599</v>
      </c>
      <c r="CK91">
        <v>-2.5652290322580602</v>
      </c>
      <c r="CL91">
        <v>36</v>
      </c>
      <c r="CM91">
        <v>40.561999999999998</v>
      </c>
      <c r="CN91">
        <v>38.179000000000002</v>
      </c>
      <c r="CO91">
        <v>39.318096774193499</v>
      </c>
      <c r="CP91">
        <v>36.811999999999998</v>
      </c>
      <c r="CQ91">
        <v>0</v>
      </c>
      <c r="CR91">
        <v>0</v>
      </c>
      <c r="CS91">
        <v>0</v>
      </c>
      <c r="CT91">
        <v>59.400000095367403</v>
      </c>
      <c r="CU91">
        <v>2.3781269230769202</v>
      </c>
      <c r="CV91">
        <v>-0.84535726698083102</v>
      </c>
      <c r="CW91">
        <v>0.897733321771646</v>
      </c>
      <c r="CX91">
        <v>-20.809557692307699</v>
      </c>
      <c r="CY91">
        <v>15</v>
      </c>
      <c r="CZ91">
        <v>1684932166.3</v>
      </c>
      <c r="DA91" t="s">
        <v>255</v>
      </c>
      <c r="DB91">
        <v>4</v>
      </c>
      <c r="DC91">
        <v>-3.9009999999999998</v>
      </c>
      <c r="DD91">
        <v>0.35799999999999998</v>
      </c>
      <c r="DE91">
        <v>401</v>
      </c>
      <c r="DF91">
        <v>15</v>
      </c>
      <c r="DG91">
        <v>2.15</v>
      </c>
      <c r="DH91">
        <v>0.31</v>
      </c>
      <c r="DI91">
        <v>1.84090158490566E-2</v>
      </c>
      <c r="DJ91">
        <v>-0.13767058093850201</v>
      </c>
      <c r="DK91">
        <v>8.8595916245534104E-2</v>
      </c>
      <c r="DL91">
        <v>1</v>
      </c>
      <c r="DM91">
        <v>2.3751295454545498</v>
      </c>
      <c r="DN91">
        <v>8.6696082466947196E-5</v>
      </c>
      <c r="DO91">
        <v>0.18350339057995299</v>
      </c>
      <c r="DP91">
        <v>1</v>
      </c>
      <c r="DQ91">
        <v>0.106161267924528</v>
      </c>
      <c r="DR91">
        <v>-2.6828746976306499E-3</v>
      </c>
      <c r="DS91">
        <v>2.8311424865520001E-3</v>
      </c>
      <c r="DT91">
        <v>1</v>
      </c>
      <c r="DU91">
        <v>3</v>
      </c>
      <c r="DV91">
        <v>3</v>
      </c>
      <c r="DW91" t="s">
        <v>256</v>
      </c>
      <c r="DX91">
        <v>100</v>
      </c>
      <c r="DY91">
        <v>100</v>
      </c>
      <c r="DZ91">
        <v>-3.9009999999999998</v>
      </c>
      <c r="EA91">
        <v>0.35799999999999998</v>
      </c>
      <c r="EB91">
        <v>2</v>
      </c>
      <c r="EC91">
        <v>514.26700000000005</v>
      </c>
      <c r="ED91">
        <v>420.089</v>
      </c>
      <c r="EE91">
        <v>28.221299999999999</v>
      </c>
      <c r="EF91">
        <v>29.887699999999999</v>
      </c>
      <c r="EG91">
        <v>29.9999</v>
      </c>
      <c r="EH91">
        <v>30.0413</v>
      </c>
      <c r="EI91">
        <v>30.0747</v>
      </c>
      <c r="EJ91">
        <v>20.049800000000001</v>
      </c>
      <c r="EK91">
        <v>26.979399999999998</v>
      </c>
      <c r="EL91">
        <v>0</v>
      </c>
      <c r="EM91">
        <v>28.232500000000002</v>
      </c>
      <c r="EN91">
        <v>399.99099999999999</v>
      </c>
      <c r="EO91">
        <v>15.964700000000001</v>
      </c>
      <c r="EP91">
        <v>100.556</v>
      </c>
      <c r="EQ91">
        <v>90.424000000000007</v>
      </c>
    </row>
    <row r="92" spans="1:147" x14ac:dyDescent="0.3">
      <c r="A92">
        <v>76</v>
      </c>
      <c r="B92">
        <v>1684936917.4000001</v>
      </c>
      <c r="C92">
        <v>4680.6000001430502</v>
      </c>
      <c r="D92" t="s">
        <v>480</v>
      </c>
      <c r="E92" t="s">
        <v>481</v>
      </c>
      <c r="F92">
        <v>1684936909.4000001</v>
      </c>
      <c r="G92">
        <f t="shared" si="86"/>
        <v>6.9401532522437475E-4</v>
      </c>
      <c r="H92">
        <f t="shared" si="87"/>
        <v>-0.68040651315810252</v>
      </c>
      <c r="I92">
        <f t="shared" si="88"/>
        <v>400.00690322580601</v>
      </c>
      <c r="J92">
        <f t="shared" si="89"/>
        <v>422.05693365657987</v>
      </c>
      <c r="K92">
        <f t="shared" si="90"/>
        <v>40.380424915540985</v>
      </c>
      <c r="L92">
        <f t="shared" si="91"/>
        <v>38.270781577896514</v>
      </c>
      <c r="M92">
        <f t="shared" si="92"/>
        <v>2.8789394373595033E-2</v>
      </c>
      <c r="N92">
        <f t="shared" si="93"/>
        <v>3.3593946194509088</v>
      </c>
      <c r="O92">
        <f t="shared" si="94"/>
        <v>2.8653028807422244E-2</v>
      </c>
      <c r="P92">
        <f t="shared" si="95"/>
        <v>1.7920340919442015E-2</v>
      </c>
      <c r="Q92">
        <f t="shared" si="96"/>
        <v>0</v>
      </c>
      <c r="R92">
        <f t="shared" si="97"/>
        <v>28.022050094221488</v>
      </c>
      <c r="S92">
        <f t="shared" si="98"/>
        <v>27.9865903225806</v>
      </c>
      <c r="T92">
        <f t="shared" si="99"/>
        <v>3.7918741200607329</v>
      </c>
      <c r="U92">
        <f t="shared" si="100"/>
        <v>40.13160889074706</v>
      </c>
      <c r="V92">
        <f t="shared" si="101"/>
        <v>1.5390492778161478</v>
      </c>
      <c r="W92">
        <f t="shared" si="102"/>
        <v>3.8350051751127237</v>
      </c>
      <c r="X92">
        <f t="shared" si="103"/>
        <v>2.2528248422445851</v>
      </c>
      <c r="Y92">
        <f t="shared" si="104"/>
        <v>-30.606075842394926</v>
      </c>
      <c r="Z92">
        <f t="shared" si="105"/>
        <v>35.160204160283428</v>
      </c>
      <c r="AA92">
        <f t="shared" si="106"/>
        <v>2.2833010196457471</v>
      </c>
      <c r="AB92">
        <f t="shared" si="107"/>
        <v>6.8374293375342496</v>
      </c>
      <c r="AC92">
        <v>-3.9580629679959102E-2</v>
      </c>
      <c r="AD92">
        <v>4.4432724269356301E-2</v>
      </c>
      <c r="AE92">
        <v>3.3480458369466701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50274.249178640101</v>
      </c>
      <c r="AK92" t="s">
        <v>482</v>
      </c>
      <c r="AL92">
        <v>2.3246192307692302</v>
      </c>
      <c r="AM92">
        <v>1.5216000000000001</v>
      </c>
      <c r="AN92">
        <f t="shared" si="111"/>
        <v>-0.8030192307692301</v>
      </c>
      <c r="AO92">
        <f t="shared" si="112"/>
        <v>-0.52774660276631835</v>
      </c>
      <c r="AP92">
        <v>-0.248210363552267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-0.68040651315810252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-1.8948487678712569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0.72959431972279298</v>
      </c>
      <c r="BN92">
        <v>0.5</v>
      </c>
      <c r="BO92" t="s">
        <v>254</v>
      </c>
      <c r="BP92">
        <v>1684936909.4000001</v>
      </c>
      <c r="BQ92">
        <v>400.00690322580601</v>
      </c>
      <c r="BR92">
        <v>399.94812903225801</v>
      </c>
      <c r="BS92">
        <v>16.0861709677419</v>
      </c>
      <c r="BT92">
        <v>15.9865322580645</v>
      </c>
      <c r="BU92">
        <v>500.01090322580598</v>
      </c>
      <c r="BV92">
        <v>95.475251612903193</v>
      </c>
      <c r="BW92">
        <v>0.20005116129032299</v>
      </c>
      <c r="BX92">
        <v>28.180725806451601</v>
      </c>
      <c r="BY92">
        <v>27.9865903225806</v>
      </c>
      <c r="BZ92">
        <v>999.9</v>
      </c>
      <c r="CA92">
        <v>9997.4193548387102</v>
      </c>
      <c r="CB92">
        <v>0</v>
      </c>
      <c r="CC92">
        <v>70.355493548387102</v>
      </c>
      <c r="CD92">
        <v>0</v>
      </c>
      <c r="CE92">
        <v>0</v>
      </c>
      <c r="CF92">
        <v>0</v>
      </c>
      <c r="CG92">
        <v>0</v>
      </c>
      <c r="CH92">
        <v>2.33937741935484</v>
      </c>
      <c r="CI92">
        <v>0</v>
      </c>
      <c r="CJ92">
        <v>-21.518667741935499</v>
      </c>
      <c r="CK92">
        <v>-2.58134193548387</v>
      </c>
      <c r="CL92">
        <v>35.924999999999997</v>
      </c>
      <c r="CM92">
        <v>40.503999999999998</v>
      </c>
      <c r="CN92">
        <v>38.092483870967698</v>
      </c>
      <c r="CO92">
        <v>39.295999999999999</v>
      </c>
      <c r="CP92">
        <v>36.745935483871001</v>
      </c>
      <c r="CQ92">
        <v>0</v>
      </c>
      <c r="CR92">
        <v>0</v>
      </c>
      <c r="CS92">
        <v>0</v>
      </c>
      <c r="CT92">
        <v>59.400000095367403</v>
      </c>
      <c r="CU92">
        <v>2.3246192307692302</v>
      </c>
      <c r="CV92">
        <v>3.6536749661053303E-2</v>
      </c>
      <c r="CW92">
        <v>0.22889232037468499</v>
      </c>
      <c r="CX92">
        <v>-21.516749999999998</v>
      </c>
      <c r="CY92">
        <v>15</v>
      </c>
      <c r="CZ92">
        <v>1684932166.3</v>
      </c>
      <c r="DA92" t="s">
        <v>255</v>
      </c>
      <c r="DB92">
        <v>4</v>
      </c>
      <c r="DC92">
        <v>-3.9009999999999998</v>
      </c>
      <c r="DD92">
        <v>0.35799999999999998</v>
      </c>
      <c r="DE92">
        <v>401</v>
      </c>
      <c r="DF92">
        <v>15</v>
      </c>
      <c r="DG92">
        <v>2.15</v>
      </c>
      <c r="DH92">
        <v>0.31</v>
      </c>
      <c r="DI92">
        <v>7.7894700377358503E-2</v>
      </c>
      <c r="DJ92">
        <v>-0.124007732172217</v>
      </c>
      <c r="DK92">
        <v>0.10077569656462999</v>
      </c>
      <c r="DL92">
        <v>1</v>
      </c>
      <c r="DM92">
        <v>2.3289818181818198</v>
      </c>
      <c r="DN92">
        <v>0.108891622729943</v>
      </c>
      <c r="DO92">
        <v>0.155178879585533</v>
      </c>
      <c r="DP92">
        <v>1</v>
      </c>
      <c r="DQ92">
        <v>9.9293537735848994E-2</v>
      </c>
      <c r="DR92">
        <v>2.2431262699562499E-3</v>
      </c>
      <c r="DS92">
        <v>2.7404305879286999E-3</v>
      </c>
      <c r="DT92">
        <v>1</v>
      </c>
      <c r="DU92">
        <v>3</v>
      </c>
      <c r="DV92">
        <v>3</v>
      </c>
      <c r="DW92" t="s">
        <v>256</v>
      </c>
      <c r="DX92">
        <v>100</v>
      </c>
      <c r="DY92">
        <v>100</v>
      </c>
      <c r="DZ92">
        <v>-3.9009999999999998</v>
      </c>
      <c r="EA92">
        <v>0.35799999999999998</v>
      </c>
      <c r="EB92">
        <v>2</v>
      </c>
      <c r="EC92">
        <v>514.07600000000002</v>
      </c>
      <c r="ED92">
        <v>420.39299999999997</v>
      </c>
      <c r="EE92">
        <v>28.197099999999999</v>
      </c>
      <c r="EF92">
        <v>29.895399999999999</v>
      </c>
      <c r="EG92">
        <v>30.0002</v>
      </c>
      <c r="EH92">
        <v>30.048999999999999</v>
      </c>
      <c r="EI92">
        <v>30.0825</v>
      </c>
      <c r="EJ92">
        <v>20.048400000000001</v>
      </c>
      <c r="EK92">
        <v>26.6921</v>
      </c>
      <c r="EL92">
        <v>0</v>
      </c>
      <c r="EM92">
        <v>28.2104</v>
      </c>
      <c r="EN92">
        <v>400.01600000000002</v>
      </c>
      <c r="EO92">
        <v>16.004000000000001</v>
      </c>
      <c r="EP92">
        <v>100.55800000000001</v>
      </c>
      <c r="EQ92">
        <v>90.425200000000004</v>
      </c>
    </row>
    <row r="93" spans="1:147" x14ac:dyDescent="0.3">
      <c r="A93">
        <v>77</v>
      </c>
      <c r="B93">
        <v>1684936977.4000001</v>
      </c>
      <c r="C93">
        <v>4740.6000001430502</v>
      </c>
      <c r="D93" t="s">
        <v>483</v>
      </c>
      <c r="E93" t="s">
        <v>484</v>
      </c>
      <c r="F93">
        <v>1684936969.4000001</v>
      </c>
      <c r="G93">
        <f t="shared" si="86"/>
        <v>6.8251270696806062E-4</v>
      </c>
      <c r="H93">
        <f t="shared" si="87"/>
        <v>-0.46932240139100778</v>
      </c>
      <c r="I93">
        <f t="shared" si="88"/>
        <v>399.99909677419402</v>
      </c>
      <c r="J93">
        <f t="shared" si="89"/>
        <v>410.91423996397299</v>
      </c>
      <c r="K93">
        <f t="shared" si="90"/>
        <v>39.314694381947291</v>
      </c>
      <c r="L93">
        <f t="shared" si="91"/>
        <v>38.270375453795822</v>
      </c>
      <c r="M93">
        <f t="shared" si="92"/>
        <v>2.834469691174198E-2</v>
      </c>
      <c r="N93">
        <f t="shared" si="93"/>
        <v>3.3563960810034428</v>
      </c>
      <c r="O93">
        <f t="shared" si="94"/>
        <v>2.821238362369206E-2</v>
      </c>
      <c r="P93">
        <f t="shared" si="95"/>
        <v>1.7644575957969769E-2</v>
      </c>
      <c r="Q93">
        <f t="shared" si="96"/>
        <v>0</v>
      </c>
      <c r="R93">
        <f t="shared" si="97"/>
        <v>28.015767615493694</v>
      </c>
      <c r="S93">
        <f t="shared" si="98"/>
        <v>27.9788322580645</v>
      </c>
      <c r="T93">
        <f t="shared" si="99"/>
        <v>3.7901593421343156</v>
      </c>
      <c r="U93">
        <f t="shared" si="100"/>
        <v>40.177979670345479</v>
      </c>
      <c r="V93">
        <f t="shared" si="101"/>
        <v>1.5400401129858237</v>
      </c>
      <c r="W93">
        <f t="shared" si="102"/>
        <v>3.8330451795277671</v>
      </c>
      <c r="X93">
        <f t="shared" si="103"/>
        <v>2.2501192291484919</v>
      </c>
      <c r="Y93">
        <f t="shared" si="104"/>
        <v>-30.098810377291475</v>
      </c>
      <c r="Z93">
        <f t="shared" si="105"/>
        <v>34.943784766767671</v>
      </c>
      <c r="AA93">
        <f t="shared" si="106"/>
        <v>2.2710869199930586</v>
      </c>
      <c r="AB93">
        <f t="shared" si="107"/>
        <v>7.1160613094692557</v>
      </c>
      <c r="AC93">
        <v>-3.9536270964387298E-2</v>
      </c>
      <c r="AD93">
        <v>4.4382927725089998E-2</v>
      </c>
      <c r="AE93">
        <v>3.3450600172815799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50221.678200899783</v>
      </c>
      <c r="AK93" t="s">
        <v>485</v>
      </c>
      <c r="AL93">
        <v>2.41022692307692</v>
      </c>
      <c r="AM93">
        <v>1.5232000000000001</v>
      </c>
      <c r="AN93">
        <f t="shared" si="111"/>
        <v>-0.88702692307691988</v>
      </c>
      <c r="AO93">
        <f t="shared" si="112"/>
        <v>-0.58234435601163326</v>
      </c>
      <c r="AP93">
        <v>-0.17120747908506501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-0.46932240139100778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-1.7171970324376653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0.72959431972279298</v>
      </c>
      <c r="BN93">
        <v>0.5</v>
      </c>
      <c r="BO93" t="s">
        <v>254</v>
      </c>
      <c r="BP93">
        <v>1684936969.4000001</v>
      </c>
      <c r="BQ93">
        <v>399.99909677419402</v>
      </c>
      <c r="BR93">
        <v>399.97045161290299</v>
      </c>
      <c r="BS93">
        <v>16.096383870967699</v>
      </c>
      <c r="BT93">
        <v>15.9984</v>
      </c>
      <c r="BU93">
        <v>500.02319354838698</v>
      </c>
      <c r="BV93">
        <v>95.476074193548399</v>
      </c>
      <c r="BW93">
        <v>0.200080483870968</v>
      </c>
      <c r="BX93">
        <v>28.171945161290299</v>
      </c>
      <c r="BY93">
        <v>27.9788322580645</v>
      </c>
      <c r="BZ93">
        <v>999.9</v>
      </c>
      <c r="CA93">
        <v>9986.1290322580608</v>
      </c>
      <c r="CB93">
        <v>0</v>
      </c>
      <c r="CC93">
        <v>70.369299999999996</v>
      </c>
      <c r="CD93">
        <v>0</v>
      </c>
      <c r="CE93">
        <v>0</v>
      </c>
      <c r="CF93">
        <v>0</v>
      </c>
      <c r="CG93">
        <v>0</v>
      </c>
      <c r="CH93">
        <v>2.4111032258064502</v>
      </c>
      <c r="CI93">
        <v>0</v>
      </c>
      <c r="CJ93">
        <v>-21.358574193548399</v>
      </c>
      <c r="CK93">
        <v>-2.6719258064516098</v>
      </c>
      <c r="CL93">
        <v>35.862806451612897</v>
      </c>
      <c r="CM93">
        <v>40.436999999999998</v>
      </c>
      <c r="CN93">
        <v>38.01</v>
      </c>
      <c r="CO93">
        <v>39.205290322580602</v>
      </c>
      <c r="CP93">
        <v>36.686999999999998</v>
      </c>
      <c r="CQ93">
        <v>0</v>
      </c>
      <c r="CR93">
        <v>0</v>
      </c>
      <c r="CS93">
        <v>0</v>
      </c>
      <c r="CT93">
        <v>59.199999809265101</v>
      </c>
      <c r="CU93">
        <v>2.41022692307692</v>
      </c>
      <c r="CV93">
        <v>-1.09634529425537</v>
      </c>
      <c r="CW93">
        <v>1.14620169213141</v>
      </c>
      <c r="CX93">
        <v>-21.341592307692299</v>
      </c>
      <c r="CY93">
        <v>15</v>
      </c>
      <c r="CZ93">
        <v>1684932166.3</v>
      </c>
      <c r="DA93" t="s">
        <v>255</v>
      </c>
      <c r="DB93">
        <v>4</v>
      </c>
      <c r="DC93">
        <v>-3.9009999999999998</v>
      </c>
      <c r="DD93">
        <v>0.35799999999999998</v>
      </c>
      <c r="DE93">
        <v>401</v>
      </c>
      <c r="DF93">
        <v>15</v>
      </c>
      <c r="DG93">
        <v>2.15</v>
      </c>
      <c r="DH93">
        <v>0.31</v>
      </c>
      <c r="DI93">
        <v>3.70788281132075E-2</v>
      </c>
      <c r="DJ93">
        <v>-2.1289850798434502E-2</v>
      </c>
      <c r="DK93">
        <v>0.106065988063823</v>
      </c>
      <c r="DL93">
        <v>1</v>
      </c>
      <c r="DM93">
        <v>2.4312727272727299</v>
      </c>
      <c r="DN93">
        <v>-0.25470481217136098</v>
      </c>
      <c r="DO93">
        <v>0.19624328750956599</v>
      </c>
      <c r="DP93">
        <v>1</v>
      </c>
      <c r="DQ93">
        <v>9.8207713207547204E-2</v>
      </c>
      <c r="DR93">
        <v>8.0187518142100904E-4</v>
      </c>
      <c r="DS93">
        <v>2.45172530718697E-3</v>
      </c>
      <c r="DT93">
        <v>1</v>
      </c>
      <c r="DU93">
        <v>3</v>
      </c>
      <c r="DV93">
        <v>3</v>
      </c>
      <c r="DW93" t="s">
        <v>256</v>
      </c>
      <c r="DX93">
        <v>100</v>
      </c>
      <c r="DY93">
        <v>100</v>
      </c>
      <c r="DZ93">
        <v>-3.9009999999999998</v>
      </c>
      <c r="EA93">
        <v>0.35799999999999998</v>
      </c>
      <c r="EB93">
        <v>2</v>
      </c>
      <c r="EC93">
        <v>514.39099999999996</v>
      </c>
      <c r="ED93">
        <v>420.30599999999998</v>
      </c>
      <c r="EE93">
        <v>28.235499999999998</v>
      </c>
      <c r="EF93">
        <v>29.898</v>
      </c>
      <c r="EG93">
        <v>30</v>
      </c>
      <c r="EH93">
        <v>30.056699999999999</v>
      </c>
      <c r="EI93">
        <v>30.087599999999998</v>
      </c>
      <c r="EJ93">
        <v>20.045100000000001</v>
      </c>
      <c r="EK93">
        <v>26.6921</v>
      </c>
      <c r="EL93">
        <v>0</v>
      </c>
      <c r="EM93">
        <v>28.244599999999998</v>
      </c>
      <c r="EN93">
        <v>399.87799999999999</v>
      </c>
      <c r="EO93">
        <v>16.004000000000001</v>
      </c>
      <c r="EP93">
        <v>100.556</v>
      </c>
      <c r="EQ93">
        <v>90.424599999999998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2023-05-24T16:22:13Z</dcterms:created>
  <dcterms:modified xsi:type="dcterms:W3CDTF">2023-05-25T15:18:07Z</dcterms:modified>
</cp:coreProperties>
</file>