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be365-my.sharepoint.com/personal/lea_berg_unibe_ch/Documents/Raissig Lab R/Brachy/PME53-cr/leaf_area_corrected/"/>
    </mc:Choice>
  </mc:AlternateContent>
  <xr:revisionPtr revIDLastSave="4" documentId="11_ACE0710097CB54B10DAF61949D4FEB130806BD26" xr6:coauthVersionLast="47" xr6:coauthVersionMax="47" xr10:uidLastSave="{3BE650B5-47B8-4C2D-9C31-60FFD132F620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3" i="1" l="1"/>
  <c r="BK93" i="1"/>
  <c r="BI93" i="1"/>
  <c r="BJ93" i="1" s="1"/>
  <c r="Q93" i="1" s="1"/>
  <c r="BH93" i="1"/>
  <c r="BG93" i="1"/>
  <c r="BF93" i="1"/>
  <c r="BE93" i="1"/>
  <c r="BD93" i="1"/>
  <c r="AY93" i="1" s="1"/>
  <c r="BA93" i="1"/>
  <c r="AT93" i="1"/>
  <c r="AN93" i="1"/>
  <c r="AO93" i="1" s="1"/>
  <c r="AJ93" i="1"/>
  <c r="AH93" i="1"/>
  <c r="W93" i="1"/>
  <c r="V93" i="1"/>
  <c r="U93" i="1"/>
  <c r="N93" i="1"/>
  <c r="BL92" i="1"/>
  <c r="BK92" i="1"/>
  <c r="BI92" i="1"/>
  <c r="BJ92" i="1" s="1"/>
  <c r="BH92" i="1"/>
  <c r="BG92" i="1"/>
  <c r="BF92" i="1"/>
  <c r="BE92" i="1"/>
  <c r="BD92" i="1"/>
  <c r="BA92" i="1"/>
  <c r="AY92" i="1"/>
  <c r="AT92" i="1"/>
  <c r="AN92" i="1"/>
  <c r="AO92" i="1" s="1"/>
  <c r="AJ92" i="1"/>
  <c r="AH92" i="1"/>
  <c r="W92" i="1"/>
  <c r="V92" i="1"/>
  <c r="U92" i="1"/>
  <c r="N92" i="1"/>
  <c r="H92" i="1"/>
  <c r="AW92" i="1" s="1"/>
  <c r="BL91" i="1"/>
  <c r="BK91" i="1"/>
  <c r="BI91" i="1"/>
  <c r="BJ91" i="1" s="1"/>
  <c r="BH91" i="1"/>
  <c r="BG91" i="1"/>
  <c r="BF91" i="1"/>
  <c r="BE91" i="1"/>
  <c r="BD91" i="1"/>
  <c r="AY91" i="1" s="1"/>
  <c r="BA91" i="1"/>
  <c r="AT91" i="1"/>
  <c r="AN91" i="1"/>
  <c r="AO91" i="1" s="1"/>
  <c r="AJ91" i="1"/>
  <c r="AH91" i="1"/>
  <c r="G91" i="1" s="1"/>
  <c r="Y91" i="1" s="1"/>
  <c r="W91" i="1"/>
  <c r="V91" i="1"/>
  <c r="U91" i="1"/>
  <c r="N91" i="1"/>
  <c r="I91" i="1"/>
  <c r="H91" i="1"/>
  <c r="AW91" i="1" s="1"/>
  <c r="BL90" i="1"/>
  <c r="BK90" i="1"/>
  <c r="BI90" i="1"/>
  <c r="BJ90" i="1" s="1"/>
  <c r="Q90" i="1" s="1"/>
  <c r="BH90" i="1"/>
  <c r="BG90" i="1"/>
  <c r="BF90" i="1"/>
  <c r="BE90" i="1"/>
  <c r="BD90" i="1"/>
  <c r="BA90" i="1"/>
  <c r="AY90" i="1"/>
  <c r="AV90" i="1"/>
  <c r="AX90" i="1" s="1"/>
  <c r="AT90" i="1"/>
  <c r="AN90" i="1"/>
  <c r="AO90" i="1" s="1"/>
  <c r="AJ90" i="1"/>
  <c r="AI90" i="1"/>
  <c r="AH90" i="1"/>
  <c r="I90" i="1" s="1"/>
  <c r="W90" i="1"/>
  <c r="V90" i="1"/>
  <c r="U90" i="1" s="1"/>
  <c r="N90" i="1"/>
  <c r="L90" i="1"/>
  <c r="H90" i="1"/>
  <c r="AW90" i="1" s="1"/>
  <c r="BL89" i="1"/>
  <c r="BK89" i="1"/>
  <c r="BI89" i="1"/>
  <c r="BJ89" i="1" s="1"/>
  <c r="AV89" i="1" s="1"/>
  <c r="BH89" i="1"/>
  <c r="BG89" i="1"/>
  <c r="BF89" i="1"/>
  <c r="BE89" i="1"/>
  <c r="BD89" i="1"/>
  <c r="BA89" i="1"/>
  <c r="AY89" i="1"/>
  <c r="AT89" i="1"/>
  <c r="AX89" i="1" s="1"/>
  <c r="AO89" i="1"/>
  <c r="AN89" i="1"/>
  <c r="AJ89" i="1"/>
  <c r="AH89" i="1" s="1"/>
  <c r="AI89" i="1"/>
  <c r="W89" i="1"/>
  <c r="V89" i="1"/>
  <c r="U89" i="1" s="1"/>
  <c r="Q89" i="1"/>
  <c r="N89" i="1"/>
  <c r="I89" i="1"/>
  <c r="G89" i="1"/>
  <c r="Y89" i="1" s="1"/>
  <c r="BL88" i="1"/>
  <c r="BK88" i="1"/>
  <c r="BI88" i="1"/>
  <c r="BJ88" i="1" s="1"/>
  <c r="AV88" i="1" s="1"/>
  <c r="BH88" i="1"/>
  <c r="BG88" i="1"/>
  <c r="BF88" i="1"/>
  <c r="BE88" i="1"/>
  <c r="BD88" i="1"/>
  <c r="AY88" i="1" s="1"/>
  <c r="BA88" i="1"/>
  <c r="AT88" i="1"/>
  <c r="AO88" i="1"/>
  <c r="AN88" i="1"/>
  <c r="AJ88" i="1"/>
  <c r="AH88" i="1" s="1"/>
  <c r="W88" i="1"/>
  <c r="V88" i="1"/>
  <c r="U88" i="1" s="1"/>
  <c r="Q88" i="1"/>
  <c r="N88" i="1"/>
  <c r="BL87" i="1"/>
  <c r="BK87" i="1"/>
  <c r="BJ87" i="1"/>
  <c r="BI87" i="1"/>
  <c r="BH87" i="1"/>
  <c r="BG87" i="1"/>
  <c r="BF87" i="1"/>
  <c r="BE87" i="1"/>
  <c r="BD87" i="1"/>
  <c r="AY87" i="1" s="1"/>
  <c r="BA87" i="1"/>
  <c r="AT87" i="1"/>
  <c r="AO87" i="1"/>
  <c r="AN87" i="1"/>
  <c r="AJ87" i="1"/>
  <c r="AH87" i="1"/>
  <c r="W87" i="1"/>
  <c r="U87" i="1" s="1"/>
  <c r="V87" i="1"/>
  <c r="N87" i="1"/>
  <c r="G87" i="1"/>
  <c r="BL86" i="1"/>
  <c r="BK86" i="1"/>
  <c r="BJ86" i="1"/>
  <c r="BI86" i="1"/>
  <c r="BH86" i="1"/>
  <c r="BG86" i="1"/>
  <c r="BF86" i="1"/>
  <c r="BE86" i="1"/>
  <c r="BD86" i="1"/>
  <c r="AY86" i="1" s="1"/>
  <c r="BA86" i="1"/>
  <c r="AT86" i="1"/>
  <c r="AN86" i="1"/>
  <c r="AO86" i="1" s="1"/>
  <c r="AJ86" i="1"/>
  <c r="AH86" i="1" s="1"/>
  <c r="W86" i="1"/>
  <c r="U86" i="1" s="1"/>
  <c r="V86" i="1"/>
  <c r="N86" i="1"/>
  <c r="BL85" i="1"/>
  <c r="BK85" i="1"/>
  <c r="BJ85" i="1"/>
  <c r="Q85" i="1" s="1"/>
  <c r="BI85" i="1"/>
  <c r="BH85" i="1"/>
  <c r="BG85" i="1"/>
  <c r="BF85" i="1"/>
  <c r="BE85" i="1"/>
  <c r="BD85" i="1"/>
  <c r="AY85" i="1" s="1"/>
  <c r="BA85" i="1"/>
  <c r="AV85" i="1"/>
  <c r="AT85" i="1"/>
  <c r="AX85" i="1" s="1"/>
  <c r="AN85" i="1"/>
  <c r="AO85" i="1" s="1"/>
  <c r="AJ85" i="1"/>
  <c r="AH85" i="1"/>
  <c r="W85" i="1"/>
  <c r="V85" i="1"/>
  <c r="U85" i="1"/>
  <c r="N85" i="1"/>
  <c r="BL84" i="1"/>
  <c r="BK84" i="1"/>
  <c r="BI84" i="1"/>
  <c r="BJ84" i="1" s="1"/>
  <c r="BH84" i="1"/>
  <c r="BG84" i="1"/>
  <c r="BF84" i="1"/>
  <c r="BE84" i="1"/>
  <c r="BD84" i="1"/>
  <c r="BA84" i="1"/>
  <c r="AY84" i="1"/>
  <c r="AT84" i="1"/>
  <c r="AN84" i="1"/>
  <c r="AO84" i="1" s="1"/>
  <c r="AJ84" i="1"/>
  <c r="AI84" i="1"/>
  <c r="AH84" i="1"/>
  <c r="W84" i="1"/>
  <c r="V84" i="1"/>
  <c r="U84" i="1" s="1"/>
  <c r="N84" i="1"/>
  <c r="H84" i="1"/>
  <c r="AW84" i="1" s="1"/>
  <c r="BL83" i="1"/>
  <c r="BK83" i="1"/>
  <c r="BI83" i="1"/>
  <c r="BJ83" i="1" s="1"/>
  <c r="BH83" i="1"/>
  <c r="BG83" i="1"/>
  <c r="BF83" i="1"/>
  <c r="BE83" i="1"/>
  <c r="BD83" i="1"/>
  <c r="AY83" i="1" s="1"/>
  <c r="BA83" i="1"/>
  <c r="AT83" i="1"/>
  <c r="AO83" i="1"/>
  <c r="AN83" i="1"/>
  <c r="AJ83" i="1"/>
  <c r="AH83" i="1"/>
  <c r="G83" i="1" s="1"/>
  <c r="Y83" i="1" s="1"/>
  <c r="W83" i="1"/>
  <c r="V83" i="1"/>
  <c r="U83" i="1"/>
  <c r="N83" i="1"/>
  <c r="I83" i="1"/>
  <c r="H83" i="1"/>
  <c r="AW83" i="1" s="1"/>
  <c r="BL82" i="1"/>
  <c r="BK82" i="1"/>
  <c r="BI82" i="1"/>
  <c r="BJ82" i="1" s="1"/>
  <c r="BH82" i="1"/>
  <c r="BG82" i="1"/>
  <c r="BF82" i="1"/>
  <c r="BE82" i="1"/>
  <c r="BD82" i="1"/>
  <c r="BA82" i="1"/>
  <c r="AY82" i="1"/>
  <c r="AT82" i="1"/>
  <c r="AN82" i="1"/>
  <c r="AO82" i="1" s="1"/>
  <c r="AJ82" i="1"/>
  <c r="AI82" i="1"/>
  <c r="AH82" i="1"/>
  <c r="I82" i="1" s="1"/>
  <c r="W82" i="1"/>
  <c r="V82" i="1"/>
  <c r="U82" i="1" s="1"/>
  <c r="N82" i="1"/>
  <c r="L82" i="1"/>
  <c r="H82" i="1"/>
  <c r="AW82" i="1" s="1"/>
  <c r="BL81" i="1"/>
  <c r="BK81" i="1"/>
  <c r="BJ81" i="1"/>
  <c r="BI81" i="1"/>
  <c r="BH81" i="1"/>
  <c r="BG81" i="1"/>
  <c r="BF81" i="1"/>
  <c r="BE81" i="1"/>
  <c r="BD81" i="1"/>
  <c r="BA81" i="1"/>
  <c r="AY81" i="1"/>
  <c r="AT81" i="1"/>
  <c r="AO81" i="1"/>
  <c r="AN81" i="1"/>
  <c r="AJ81" i="1"/>
  <c r="AH81" i="1" s="1"/>
  <c r="W81" i="1"/>
  <c r="V81" i="1"/>
  <c r="U81" i="1" s="1"/>
  <c r="N81" i="1"/>
  <c r="BL80" i="1"/>
  <c r="BK80" i="1"/>
  <c r="BI80" i="1"/>
  <c r="BJ80" i="1" s="1"/>
  <c r="BH80" i="1"/>
  <c r="BG80" i="1"/>
  <c r="BF80" i="1"/>
  <c r="BE80" i="1"/>
  <c r="BD80" i="1"/>
  <c r="AY80" i="1" s="1"/>
  <c r="BA80" i="1"/>
  <c r="AT80" i="1"/>
  <c r="AO80" i="1"/>
  <c r="AN80" i="1"/>
  <c r="AJ80" i="1"/>
  <c r="AH80" i="1" s="1"/>
  <c r="W80" i="1"/>
  <c r="V80" i="1"/>
  <c r="U80" i="1" s="1"/>
  <c r="N80" i="1"/>
  <c r="L80" i="1"/>
  <c r="I80" i="1"/>
  <c r="BL79" i="1"/>
  <c r="BK79" i="1"/>
  <c r="BJ79" i="1"/>
  <c r="BI79" i="1"/>
  <c r="BH79" i="1"/>
  <c r="BG79" i="1"/>
  <c r="BF79" i="1"/>
  <c r="BE79" i="1"/>
  <c r="BD79" i="1"/>
  <c r="AY79" i="1" s="1"/>
  <c r="BA79" i="1"/>
  <c r="AT79" i="1"/>
  <c r="AO79" i="1"/>
  <c r="AN79" i="1"/>
  <c r="AJ79" i="1"/>
  <c r="AH79" i="1"/>
  <c r="W79" i="1"/>
  <c r="V79" i="1"/>
  <c r="U79" i="1"/>
  <c r="N79" i="1"/>
  <c r="BL78" i="1"/>
  <c r="BK78" i="1"/>
  <c r="BJ78" i="1"/>
  <c r="BI78" i="1"/>
  <c r="BH78" i="1"/>
  <c r="BG78" i="1"/>
  <c r="BF78" i="1"/>
  <c r="BE78" i="1"/>
  <c r="BD78" i="1"/>
  <c r="AY78" i="1" s="1"/>
  <c r="BA78" i="1"/>
  <c r="AT78" i="1"/>
  <c r="AN78" i="1"/>
  <c r="AO78" i="1" s="1"/>
  <c r="AJ78" i="1"/>
  <c r="AH78" i="1" s="1"/>
  <c r="W78" i="1"/>
  <c r="U78" i="1" s="1"/>
  <c r="V78" i="1"/>
  <c r="N78" i="1"/>
  <c r="BL77" i="1"/>
  <c r="BK77" i="1"/>
  <c r="BJ77" i="1"/>
  <c r="Q77" i="1" s="1"/>
  <c r="BI77" i="1"/>
  <c r="BH77" i="1"/>
  <c r="BG77" i="1"/>
  <c r="BF77" i="1"/>
  <c r="BE77" i="1"/>
  <c r="BD77" i="1"/>
  <c r="AY77" i="1" s="1"/>
  <c r="BA77" i="1"/>
  <c r="AV77" i="1"/>
  <c r="AT77" i="1"/>
  <c r="AX77" i="1" s="1"/>
  <c r="AN77" i="1"/>
  <c r="AO77" i="1" s="1"/>
  <c r="AJ77" i="1"/>
  <c r="AH77" i="1"/>
  <c r="W77" i="1"/>
  <c r="V77" i="1"/>
  <c r="U77" i="1"/>
  <c r="N77" i="1"/>
  <c r="BL76" i="1"/>
  <c r="BK76" i="1"/>
  <c r="BI76" i="1"/>
  <c r="BH76" i="1"/>
  <c r="BG76" i="1"/>
  <c r="BF76" i="1"/>
  <c r="BE76" i="1"/>
  <c r="BD76" i="1"/>
  <c r="BA76" i="1"/>
  <c r="AY76" i="1"/>
  <c r="AT76" i="1"/>
  <c r="AN76" i="1"/>
  <c r="AO76" i="1" s="1"/>
  <c r="AJ76" i="1"/>
  <c r="AI76" i="1"/>
  <c r="AH76" i="1"/>
  <c r="W76" i="1"/>
  <c r="V76" i="1"/>
  <c r="U76" i="1"/>
  <c r="N76" i="1"/>
  <c r="H76" i="1"/>
  <c r="AW76" i="1" s="1"/>
  <c r="BL75" i="1"/>
  <c r="BK75" i="1"/>
  <c r="BI75" i="1"/>
  <c r="BH75" i="1"/>
  <c r="BG75" i="1"/>
  <c r="BF75" i="1"/>
  <c r="BE75" i="1"/>
  <c r="BD75" i="1"/>
  <c r="AY75" i="1" s="1"/>
  <c r="BA75" i="1"/>
  <c r="AT75" i="1"/>
  <c r="AN75" i="1"/>
  <c r="AO75" i="1" s="1"/>
  <c r="AJ75" i="1"/>
  <c r="AH75" i="1"/>
  <c r="G75" i="1" s="1"/>
  <c r="Y75" i="1" s="1"/>
  <c r="W75" i="1"/>
  <c r="V75" i="1"/>
  <c r="U75" i="1"/>
  <c r="N75" i="1"/>
  <c r="I75" i="1"/>
  <c r="H75" i="1"/>
  <c r="AW75" i="1" s="1"/>
  <c r="BL74" i="1"/>
  <c r="BK74" i="1"/>
  <c r="BI74" i="1"/>
  <c r="BJ74" i="1" s="1"/>
  <c r="Q74" i="1" s="1"/>
  <c r="BH74" i="1"/>
  <c r="BG74" i="1"/>
  <c r="BF74" i="1"/>
  <c r="BE74" i="1"/>
  <c r="BD74" i="1"/>
  <c r="BA74" i="1"/>
  <c r="AY74" i="1"/>
  <c r="AV74" i="1"/>
  <c r="AX74" i="1" s="1"/>
  <c r="AT74" i="1"/>
  <c r="AN74" i="1"/>
  <c r="AO74" i="1" s="1"/>
  <c r="AJ74" i="1"/>
  <c r="AI74" i="1"/>
  <c r="AH74" i="1"/>
  <c r="G74" i="1" s="1"/>
  <c r="W74" i="1"/>
  <c r="V74" i="1"/>
  <c r="U74" i="1" s="1"/>
  <c r="N74" i="1"/>
  <c r="L74" i="1"/>
  <c r="I74" i="1"/>
  <c r="H74" i="1"/>
  <c r="AW74" i="1" s="1"/>
  <c r="BL73" i="1"/>
  <c r="BK73" i="1"/>
  <c r="BI73" i="1"/>
  <c r="BJ73" i="1" s="1"/>
  <c r="AV73" i="1" s="1"/>
  <c r="BH73" i="1"/>
  <c r="BG73" i="1"/>
  <c r="BF73" i="1"/>
  <c r="BE73" i="1"/>
  <c r="BD73" i="1"/>
  <c r="AY73" i="1" s="1"/>
  <c r="BA73" i="1"/>
  <c r="AT73" i="1"/>
  <c r="AO73" i="1"/>
  <c r="AN73" i="1"/>
  <c r="AJ73" i="1"/>
  <c r="AH73" i="1" s="1"/>
  <c r="AI73" i="1"/>
  <c r="Y73" i="1"/>
  <c r="W73" i="1"/>
  <c r="V73" i="1"/>
  <c r="U73" i="1" s="1"/>
  <c r="N73" i="1"/>
  <c r="G73" i="1"/>
  <c r="BL72" i="1"/>
  <c r="BK72" i="1"/>
  <c r="BI72" i="1"/>
  <c r="BJ72" i="1" s="1"/>
  <c r="AV72" i="1" s="1"/>
  <c r="BH72" i="1"/>
  <c r="BG72" i="1"/>
  <c r="BF72" i="1"/>
  <c r="BE72" i="1"/>
  <c r="BD72" i="1"/>
  <c r="AY72" i="1" s="1"/>
  <c r="BA72" i="1"/>
  <c r="AT72" i="1"/>
  <c r="AX72" i="1" s="1"/>
  <c r="AO72" i="1"/>
  <c r="AN72" i="1"/>
  <c r="AJ72" i="1"/>
  <c r="AH72" i="1" s="1"/>
  <c r="W72" i="1"/>
  <c r="V72" i="1"/>
  <c r="U72" i="1" s="1"/>
  <c r="Q72" i="1"/>
  <c r="N72" i="1"/>
  <c r="L72" i="1"/>
  <c r="BL71" i="1"/>
  <c r="BK71" i="1"/>
  <c r="BJ71" i="1"/>
  <c r="AV71" i="1" s="1"/>
  <c r="BI71" i="1"/>
  <c r="BH71" i="1"/>
  <c r="BG71" i="1"/>
  <c r="BF71" i="1"/>
  <c r="BE71" i="1"/>
  <c r="BD71" i="1"/>
  <c r="AY71" i="1" s="1"/>
  <c r="BA71" i="1"/>
  <c r="AX71" i="1"/>
  <c r="AT71" i="1"/>
  <c r="AO71" i="1"/>
  <c r="AN71" i="1"/>
  <c r="AJ71" i="1"/>
  <c r="AH71" i="1"/>
  <c r="W71" i="1"/>
  <c r="V71" i="1"/>
  <c r="U71" i="1"/>
  <c r="Q71" i="1"/>
  <c r="N71" i="1"/>
  <c r="L71" i="1"/>
  <c r="I71" i="1"/>
  <c r="G71" i="1"/>
  <c r="BL70" i="1"/>
  <c r="BK70" i="1"/>
  <c r="BJ70" i="1"/>
  <c r="BI70" i="1"/>
  <c r="BH70" i="1"/>
  <c r="BG70" i="1"/>
  <c r="BF70" i="1"/>
  <c r="BE70" i="1"/>
  <c r="BD70" i="1"/>
  <c r="AY70" i="1" s="1"/>
  <c r="BA70" i="1"/>
  <c r="AT70" i="1"/>
  <c r="AO70" i="1"/>
  <c r="AN70" i="1"/>
  <c r="AJ70" i="1"/>
  <c r="AH70" i="1"/>
  <c r="AI70" i="1" s="1"/>
  <c r="W70" i="1"/>
  <c r="U70" i="1" s="1"/>
  <c r="V70" i="1"/>
  <c r="N70" i="1"/>
  <c r="I70" i="1"/>
  <c r="G70" i="1"/>
  <c r="Y70" i="1" s="1"/>
  <c r="BL69" i="1"/>
  <c r="BK69" i="1"/>
  <c r="BJ69" i="1"/>
  <c r="Q69" i="1" s="1"/>
  <c r="BI69" i="1"/>
  <c r="BH69" i="1"/>
  <c r="BG69" i="1"/>
  <c r="BF69" i="1"/>
  <c r="BE69" i="1"/>
  <c r="BD69" i="1"/>
  <c r="AY69" i="1" s="1"/>
  <c r="BA69" i="1"/>
  <c r="AV69" i="1"/>
  <c r="AT69" i="1"/>
  <c r="AO69" i="1"/>
  <c r="AN69" i="1"/>
  <c r="AJ69" i="1"/>
  <c r="AH69" i="1" s="1"/>
  <c r="L69" i="1" s="1"/>
  <c r="AI69" i="1"/>
  <c r="W69" i="1"/>
  <c r="V69" i="1"/>
  <c r="U69" i="1" s="1"/>
  <c r="N69" i="1"/>
  <c r="BL68" i="1"/>
  <c r="Q68" i="1" s="1"/>
  <c r="BK68" i="1"/>
  <c r="BI68" i="1"/>
  <c r="BJ68" i="1" s="1"/>
  <c r="BH68" i="1"/>
  <c r="BG68" i="1"/>
  <c r="BF68" i="1"/>
  <c r="BE68" i="1"/>
  <c r="BD68" i="1"/>
  <c r="BA68" i="1"/>
  <c r="AY68" i="1"/>
  <c r="AV68" i="1"/>
  <c r="AT68" i="1"/>
  <c r="AO68" i="1"/>
  <c r="AN68" i="1"/>
  <c r="AJ68" i="1"/>
  <c r="AH68" i="1" s="1"/>
  <c r="AI68" i="1"/>
  <c r="W68" i="1"/>
  <c r="V68" i="1"/>
  <c r="U68" i="1" s="1"/>
  <c r="N68" i="1"/>
  <c r="L68" i="1"/>
  <c r="I68" i="1"/>
  <c r="BL67" i="1"/>
  <c r="BK67" i="1"/>
  <c r="BI67" i="1"/>
  <c r="BJ67" i="1" s="1"/>
  <c r="BH67" i="1"/>
  <c r="BG67" i="1"/>
  <c r="BF67" i="1"/>
  <c r="BE67" i="1"/>
  <c r="BD67" i="1"/>
  <c r="AY67" i="1" s="1"/>
  <c r="BA67" i="1"/>
  <c r="AT67" i="1"/>
  <c r="AO67" i="1"/>
  <c r="AN67" i="1"/>
  <c r="AJ67" i="1"/>
  <c r="AH67" i="1"/>
  <c r="W67" i="1"/>
  <c r="V67" i="1"/>
  <c r="U67" i="1"/>
  <c r="N67" i="1"/>
  <c r="BL66" i="1"/>
  <c r="Q66" i="1" s="1"/>
  <c r="BK66" i="1"/>
  <c r="BJ66" i="1"/>
  <c r="AV66" i="1" s="1"/>
  <c r="BI66" i="1"/>
  <c r="BH66" i="1"/>
  <c r="BG66" i="1"/>
  <c r="BF66" i="1"/>
  <c r="BE66" i="1"/>
  <c r="BD66" i="1"/>
  <c r="AY66" i="1" s="1"/>
  <c r="BA66" i="1"/>
  <c r="AT66" i="1"/>
  <c r="AO66" i="1"/>
  <c r="AN66" i="1"/>
  <c r="AJ66" i="1"/>
  <c r="AH66" i="1" s="1"/>
  <c r="W66" i="1"/>
  <c r="U66" i="1" s="1"/>
  <c r="V66" i="1"/>
  <c r="N66" i="1"/>
  <c r="BL65" i="1"/>
  <c r="BK65" i="1"/>
  <c r="BJ65" i="1"/>
  <c r="Q65" i="1" s="1"/>
  <c r="BI65" i="1"/>
  <c r="BH65" i="1"/>
  <c r="BG65" i="1"/>
  <c r="BF65" i="1"/>
  <c r="BE65" i="1"/>
  <c r="BD65" i="1"/>
  <c r="BA65" i="1"/>
  <c r="AY65" i="1"/>
  <c r="AV65" i="1"/>
  <c r="AT65" i="1"/>
  <c r="AN65" i="1"/>
  <c r="AO65" i="1" s="1"/>
  <c r="AJ65" i="1"/>
  <c r="AH65" i="1" s="1"/>
  <c r="W65" i="1"/>
  <c r="U65" i="1" s="1"/>
  <c r="V65" i="1"/>
  <c r="N65" i="1"/>
  <c r="BL64" i="1"/>
  <c r="BK64" i="1"/>
  <c r="BI64" i="1"/>
  <c r="BJ64" i="1" s="1"/>
  <c r="BH64" i="1"/>
  <c r="BG64" i="1"/>
  <c r="BF64" i="1"/>
  <c r="BE64" i="1"/>
  <c r="BD64" i="1"/>
  <c r="BA64" i="1"/>
  <c r="AY64" i="1"/>
  <c r="AT64" i="1"/>
  <c r="AN64" i="1"/>
  <c r="AO64" i="1" s="1"/>
  <c r="AJ64" i="1"/>
  <c r="AH64" i="1" s="1"/>
  <c r="G64" i="1" s="1"/>
  <c r="W64" i="1"/>
  <c r="U64" i="1" s="1"/>
  <c r="V64" i="1"/>
  <c r="N64" i="1"/>
  <c r="BL63" i="1"/>
  <c r="BK63" i="1"/>
  <c r="BI63" i="1"/>
  <c r="BJ63" i="1" s="1"/>
  <c r="BH63" i="1"/>
  <c r="BG63" i="1"/>
  <c r="BF63" i="1"/>
  <c r="BE63" i="1"/>
  <c r="BD63" i="1"/>
  <c r="AY63" i="1" s="1"/>
  <c r="BA63" i="1"/>
  <c r="AV63" i="1"/>
  <c r="AT63" i="1"/>
  <c r="AX63" i="1" s="1"/>
  <c r="AO63" i="1"/>
  <c r="AN63" i="1"/>
  <c r="AJ63" i="1"/>
  <c r="AH63" i="1"/>
  <c r="W63" i="1"/>
  <c r="V63" i="1"/>
  <c r="U63" i="1"/>
  <c r="N63" i="1"/>
  <c r="I63" i="1"/>
  <c r="H63" i="1"/>
  <c r="AW63" i="1" s="1"/>
  <c r="AZ63" i="1" s="1"/>
  <c r="BL62" i="1"/>
  <c r="BK62" i="1"/>
  <c r="BI62" i="1"/>
  <c r="BH62" i="1"/>
  <c r="BG62" i="1"/>
  <c r="BF62" i="1"/>
  <c r="BE62" i="1"/>
  <c r="BD62" i="1"/>
  <c r="BA62" i="1"/>
  <c r="AY62" i="1"/>
  <c r="AT62" i="1"/>
  <c r="AN62" i="1"/>
  <c r="AO62" i="1" s="1"/>
  <c r="AJ62" i="1"/>
  <c r="AH62" i="1"/>
  <c r="W62" i="1"/>
  <c r="V62" i="1"/>
  <c r="U62" i="1"/>
  <c r="N62" i="1"/>
  <c r="L62" i="1"/>
  <c r="H62" i="1"/>
  <c r="AW62" i="1" s="1"/>
  <c r="BL61" i="1"/>
  <c r="BK61" i="1"/>
  <c r="BI61" i="1"/>
  <c r="BJ61" i="1" s="1"/>
  <c r="Q61" i="1" s="1"/>
  <c r="BH61" i="1"/>
  <c r="BG61" i="1"/>
  <c r="BF61" i="1"/>
  <c r="BE61" i="1"/>
  <c r="BD61" i="1"/>
  <c r="BA61" i="1"/>
  <c r="AY61" i="1"/>
  <c r="AV61" i="1"/>
  <c r="AT61" i="1"/>
  <c r="AN61" i="1"/>
  <c r="AO61" i="1" s="1"/>
  <c r="AJ61" i="1"/>
  <c r="AH61" i="1" s="1"/>
  <c r="L61" i="1" s="1"/>
  <c r="AI61" i="1"/>
  <c r="Y61" i="1"/>
  <c r="W61" i="1"/>
  <c r="V61" i="1"/>
  <c r="U61" i="1" s="1"/>
  <c r="N61" i="1"/>
  <c r="I61" i="1"/>
  <c r="H61" i="1"/>
  <c r="AW61" i="1" s="1"/>
  <c r="AZ61" i="1" s="1"/>
  <c r="G61" i="1"/>
  <c r="BL60" i="1"/>
  <c r="Q60" i="1" s="1"/>
  <c r="BK60" i="1"/>
  <c r="BI60" i="1"/>
  <c r="BJ60" i="1" s="1"/>
  <c r="BH60" i="1"/>
  <c r="BG60" i="1"/>
  <c r="BF60" i="1"/>
  <c r="BE60" i="1"/>
  <c r="BD60" i="1"/>
  <c r="AY60" i="1" s="1"/>
  <c r="BA60" i="1"/>
  <c r="AV60" i="1"/>
  <c r="AT60" i="1"/>
  <c r="AX60" i="1" s="1"/>
  <c r="AO60" i="1"/>
  <c r="AN60" i="1"/>
  <c r="AJ60" i="1"/>
  <c r="AH60" i="1" s="1"/>
  <c r="W60" i="1"/>
  <c r="V60" i="1"/>
  <c r="U60" i="1" s="1"/>
  <c r="N60" i="1"/>
  <c r="I60" i="1"/>
  <c r="BL59" i="1"/>
  <c r="BK59" i="1"/>
  <c r="BI59" i="1"/>
  <c r="BJ59" i="1" s="1"/>
  <c r="BH59" i="1"/>
  <c r="BG59" i="1"/>
  <c r="BF59" i="1"/>
  <c r="BE59" i="1"/>
  <c r="BD59" i="1"/>
  <c r="BA59" i="1"/>
  <c r="AY59" i="1"/>
  <c r="AT59" i="1"/>
  <c r="AO59" i="1"/>
  <c r="AN59" i="1"/>
  <c r="AJ59" i="1"/>
  <c r="AH59" i="1"/>
  <c r="W59" i="1"/>
  <c r="V59" i="1"/>
  <c r="U59" i="1" s="1"/>
  <c r="N59" i="1"/>
  <c r="I59" i="1"/>
  <c r="BL58" i="1"/>
  <c r="BK58" i="1"/>
  <c r="BJ58" i="1"/>
  <c r="BI58" i="1"/>
  <c r="BH58" i="1"/>
  <c r="BG58" i="1"/>
  <c r="BF58" i="1"/>
  <c r="BE58" i="1"/>
  <c r="BD58" i="1"/>
  <c r="AY58" i="1" s="1"/>
  <c r="BA58" i="1"/>
  <c r="AT58" i="1"/>
  <c r="AO58" i="1"/>
  <c r="AN58" i="1"/>
  <c r="AJ58" i="1"/>
  <c r="AH58" i="1" s="1"/>
  <c r="AI58" i="1" s="1"/>
  <c r="W58" i="1"/>
  <c r="U58" i="1" s="1"/>
  <c r="V58" i="1"/>
  <c r="N58" i="1"/>
  <c r="L58" i="1"/>
  <c r="I58" i="1"/>
  <c r="BL57" i="1"/>
  <c r="BK57" i="1"/>
  <c r="BI57" i="1"/>
  <c r="BJ57" i="1" s="1"/>
  <c r="BH57" i="1"/>
  <c r="BG57" i="1"/>
  <c r="BF57" i="1"/>
  <c r="BE57" i="1"/>
  <c r="BD57" i="1"/>
  <c r="BA57" i="1"/>
  <c r="AY57" i="1"/>
  <c r="AT57" i="1"/>
  <c r="AN57" i="1"/>
  <c r="AO57" i="1" s="1"/>
  <c r="AJ57" i="1"/>
  <c r="AH57" i="1" s="1"/>
  <c r="W57" i="1"/>
  <c r="V57" i="1"/>
  <c r="U57" i="1"/>
  <c r="N57" i="1"/>
  <c r="BL56" i="1"/>
  <c r="BK56" i="1"/>
  <c r="BI56" i="1"/>
  <c r="BJ56" i="1" s="1"/>
  <c r="BH56" i="1"/>
  <c r="BG56" i="1"/>
  <c r="BF56" i="1"/>
  <c r="BE56" i="1"/>
  <c r="BD56" i="1"/>
  <c r="BA56" i="1"/>
  <c r="AY56" i="1"/>
  <c r="AT56" i="1"/>
  <c r="AO56" i="1"/>
  <c r="AN56" i="1"/>
  <c r="AJ56" i="1"/>
  <c r="AH56" i="1"/>
  <c r="W56" i="1"/>
  <c r="V56" i="1"/>
  <c r="U56" i="1"/>
  <c r="N56" i="1"/>
  <c r="BL55" i="1"/>
  <c r="BK55" i="1"/>
  <c r="BI55" i="1"/>
  <c r="BH55" i="1"/>
  <c r="BG55" i="1"/>
  <c r="BF55" i="1"/>
  <c r="BE55" i="1"/>
  <c r="BD55" i="1"/>
  <c r="AY55" i="1" s="1"/>
  <c r="BA55" i="1"/>
  <c r="AT55" i="1"/>
  <c r="AN55" i="1"/>
  <c r="AO55" i="1" s="1"/>
  <c r="AJ55" i="1"/>
  <c r="AI55" i="1"/>
  <c r="AH55" i="1"/>
  <c r="W55" i="1"/>
  <c r="V55" i="1"/>
  <c r="U55" i="1" s="1"/>
  <c r="N55" i="1"/>
  <c r="L55" i="1"/>
  <c r="I55" i="1"/>
  <c r="H55" i="1"/>
  <c r="AW55" i="1" s="1"/>
  <c r="G55" i="1"/>
  <c r="Y55" i="1" s="1"/>
  <c r="BL54" i="1"/>
  <c r="BK54" i="1"/>
  <c r="BI54" i="1"/>
  <c r="BJ54" i="1" s="1"/>
  <c r="Q54" i="1" s="1"/>
  <c r="BH54" i="1"/>
  <c r="BG54" i="1"/>
  <c r="BF54" i="1"/>
  <c r="BE54" i="1"/>
  <c r="BD54" i="1"/>
  <c r="BA54" i="1"/>
  <c r="AY54" i="1"/>
  <c r="AV54" i="1"/>
  <c r="AT54" i="1"/>
  <c r="AX54" i="1" s="1"/>
  <c r="AO54" i="1"/>
  <c r="AN54" i="1"/>
  <c r="AJ54" i="1"/>
  <c r="AI54" i="1"/>
  <c r="AH54" i="1"/>
  <c r="W54" i="1"/>
  <c r="V54" i="1"/>
  <c r="U54" i="1"/>
  <c r="N54" i="1"/>
  <c r="BL53" i="1"/>
  <c r="BK53" i="1"/>
  <c r="BI53" i="1"/>
  <c r="BH53" i="1"/>
  <c r="BG53" i="1"/>
  <c r="BF53" i="1"/>
  <c r="BE53" i="1"/>
  <c r="BD53" i="1"/>
  <c r="BA53" i="1"/>
  <c r="AY53" i="1"/>
  <c r="AT53" i="1"/>
  <c r="AO53" i="1"/>
  <c r="AN53" i="1"/>
  <c r="AJ53" i="1"/>
  <c r="AH53" i="1"/>
  <c r="L53" i="1" s="1"/>
  <c r="W53" i="1"/>
  <c r="V53" i="1"/>
  <c r="U53" i="1" s="1"/>
  <c r="N53" i="1"/>
  <c r="I53" i="1"/>
  <c r="H53" i="1"/>
  <c r="AW53" i="1" s="1"/>
  <c r="BL52" i="1"/>
  <c r="BK52" i="1"/>
  <c r="BI52" i="1"/>
  <c r="BJ52" i="1" s="1"/>
  <c r="Q52" i="1" s="1"/>
  <c r="BH52" i="1"/>
  <c r="BG52" i="1"/>
  <c r="BF52" i="1"/>
  <c r="BE52" i="1"/>
  <c r="BD52" i="1"/>
  <c r="AY52" i="1" s="1"/>
  <c r="BA52" i="1"/>
  <c r="AV52" i="1"/>
  <c r="AT52" i="1"/>
  <c r="AX52" i="1" s="1"/>
  <c r="AN52" i="1"/>
  <c r="AO52" i="1" s="1"/>
  <c r="AJ52" i="1"/>
  <c r="AH52" i="1" s="1"/>
  <c r="W52" i="1"/>
  <c r="V52" i="1"/>
  <c r="U52" i="1" s="1"/>
  <c r="N52" i="1"/>
  <c r="BL51" i="1"/>
  <c r="BK51" i="1"/>
  <c r="BJ51" i="1"/>
  <c r="BI51" i="1"/>
  <c r="BH51" i="1"/>
  <c r="BG51" i="1"/>
  <c r="BF51" i="1"/>
  <c r="BE51" i="1"/>
  <c r="BD51" i="1"/>
  <c r="BA51" i="1"/>
  <c r="AY51" i="1"/>
  <c r="AT51" i="1"/>
  <c r="AO51" i="1"/>
  <c r="AN51" i="1"/>
  <c r="AJ51" i="1"/>
  <c r="AH51" i="1"/>
  <c r="W51" i="1"/>
  <c r="V51" i="1"/>
  <c r="U51" i="1"/>
  <c r="N51" i="1"/>
  <c r="BL50" i="1"/>
  <c r="BK50" i="1"/>
  <c r="BI50" i="1"/>
  <c r="BJ50" i="1" s="1"/>
  <c r="BH50" i="1"/>
  <c r="BG50" i="1"/>
  <c r="BF50" i="1"/>
  <c r="BE50" i="1"/>
  <c r="BD50" i="1"/>
  <c r="AY50" i="1" s="1"/>
  <c r="BA50" i="1"/>
  <c r="AT50" i="1"/>
  <c r="AN50" i="1"/>
  <c r="AO50" i="1" s="1"/>
  <c r="AJ50" i="1"/>
  <c r="AH50" i="1" s="1"/>
  <c r="L50" i="1" s="1"/>
  <c r="AI50" i="1"/>
  <c r="W50" i="1"/>
  <c r="V50" i="1"/>
  <c r="U50" i="1" s="1"/>
  <c r="N50" i="1"/>
  <c r="BL49" i="1"/>
  <c r="BK49" i="1"/>
  <c r="BJ49" i="1" s="1"/>
  <c r="BI49" i="1"/>
  <c r="BH49" i="1"/>
  <c r="BG49" i="1"/>
  <c r="BF49" i="1"/>
  <c r="BE49" i="1"/>
  <c r="BD49" i="1"/>
  <c r="AY49" i="1" s="1"/>
  <c r="BA49" i="1"/>
  <c r="AT49" i="1"/>
  <c r="AO49" i="1"/>
  <c r="AN49" i="1"/>
  <c r="AJ49" i="1"/>
  <c r="AH49" i="1"/>
  <c r="W49" i="1"/>
  <c r="V49" i="1"/>
  <c r="U49" i="1"/>
  <c r="N49" i="1"/>
  <c r="I49" i="1"/>
  <c r="BL48" i="1"/>
  <c r="BK48" i="1"/>
  <c r="BJ48" i="1"/>
  <c r="BI48" i="1"/>
  <c r="BH48" i="1"/>
  <c r="BG48" i="1"/>
  <c r="BF48" i="1"/>
  <c r="BE48" i="1"/>
  <c r="BD48" i="1"/>
  <c r="BA48" i="1"/>
  <c r="AY48" i="1"/>
  <c r="AT48" i="1"/>
  <c r="AN48" i="1"/>
  <c r="AO48" i="1" s="1"/>
  <c r="AJ48" i="1"/>
  <c r="AI48" i="1"/>
  <c r="AH48" i="1"/>
  <c r="W48" i="1"/>
  <c r="V48" i="1"/>
  <c r="U48" i="1"/>
  <c r="N48" i="1"/>
  <c r="G48" i="1"/>
  <c r="BL47" i="1"/>
  <c r="BK47" i="1"/>
  <c r="BJ47" i="1" s="1"/>
  <c r="BI47" i="1"/>
  <c r="BH47" i="1"/>
  <c r="BG47" i="1"/>
  <c r="BF47" i="1"/>
  <c r="BE47" i="1"/>
  <c r="BD47" i="1"/>
  <c r="AY47" i="1" s="1"/>
  <c r="BA47" i="1"/>
  <c r="AT47" i="1"/>
  <c r="AN47" i="1"/>
  <c r="AO47" i="1" s="1"/>
  <c r="AJ47" i="1"/>
  <c r="AH47" i="1" s="1"/>
  <c r="W47" i="1"/>
  <c r="V47" i="1"/>
  <c r="U47" i="1" s="1"/>
  <c r="N47" i="1"/>
  <c r="H47" i="1"/>
  <c r="AW47" i="1" s="1"/>
  <c r="BL46" i="1"/>
  <c r="BK46" i="1"/>
  <c r="BI46" i="1"/>
  <c r="BJ46" i="1" s="1"/>
  <c r="Q46" i="1" s="1"/>
  <c r="BH46" i="1"/>
  <c r="BG46" i="1"/>
  <c r="BF46" i="1"/>
  <c r="BE46" i="1"/>
  <c r="BD46" i="1"/>
  <c r="BA46" i="1"/>
  <c r="AY46" i="1"/>
  <c r="AV46" i="1"/>
  <c r="AX46" i="1" s="1"/>
  <c r="AT46" i="1"/>
  <c r="AN46" i="1"/>
  <c r="AO46" i="1" s="1"/>
  <c r="AJ46" i="1"/>
  <c r="AH46" i="1"/>
  <c r="W46" i="1"/>
  <c r="V46" i="1"/>
  <c r="U46" i="1"/>
  <c r="N46" i="1"/>
  <c r="BL45" i="1"/>
  <c r="BK45" i="1"/>
  <c r="BI45" i="1"/>
  <c r="BH45" i="1"/>
  <c r="BG45" i="1"/>
  <c r="BF45" i="1"/>
  <c r="BE45" i="1"/>
  <c r="BD45" i="1"/>
  <c r="BA45" i="1"/>
  <c r="AY45" i="1"/>
  <c r="AT45" i="1"/>
  <c r="AN45" i="1"/>
  <c r="AO45" i="1" s="1"/>
  <c r="AJ45" i="1"/>
  <c r="AH45" i="1"/>
  <c r="W45" i="1"/>
  <c r="V45" i="1"/>
  <c r="U45" i="1"/>
  <c r="N45" i="1"/>
  <c r="BL44" i="1"/>
  <c r="BK44" i="1"/>
  <c r="BI44" i="1"/>
  <c r="BH44" i="1"/>
  <c r="BG44" i="1"/>
  <c r="BF44" i="1"/>
  <c r="BE44" i="1"/>
  <c r="BD44" i="1"/>
  <c r="AY44" i="1" s="1"/>
  <c r="BA44" i="1"/>
  <c r="AT44" i="1"/>
  <c r="AO44" i="1"/>
  <c r="AN44" i="1"/>
  <c r="AJ44" i="1"/>
  <c r="AH44" i="1"/>
  <c r="G44" i="1" s="1"/>
  <c r="Y44" i="1" s="1"/>
  <c r="W44" i="1"/>
  <c r="V44" i="1"/>
  <c r="U44" i="1"/>
  <c r="N44" i="1"/>
  <c r="L44" i="1"/>
  <c r="I44" i="1"/>
  <c r="H44" i="1"/>
  <c r="AW44" i="1" s="1"/>
  <c r="BL43" i="1"/>
  <c r="BK43" i="1"/>
  <c r="BI43" i="1"/>
  <c r="BJ43" i="1" s="1"/>
  <c r="BH43" i="1"/>
  <c r="BG43" i="1"/>
  <c r="BF43" i="1"/>
  <c r="BE43" i="1"/>
  <c r="BD43" i="1"/>
  <c r="BA43" i="1"/>
  <c r="AY43" i="1"/>
  <c r="AT43" i="1"/>
  <c r="AN43" i="1"/>
  <c r="AO43" i="1" s="1"/>
  <c r="AJ43" i="1"/>
  <c r="AH43" i="1" s="1"/>
  <c r="W43" i="1"/>
  <c r="V43" i="1"/>
  <c r="U43" i="1" s="1"/>
  <c r="N43" i="1"/>
  <c r="BL42" i="1"/>
  <c r="BK42" i="1"/>
  <c r="BJ42" i="1"/>
  <c r="BI42" i="1"/>
  <c r="BH42" i="1"/>
  <c r="BG42" i="1"/>
  <c r="BF42" i="1"/>
  <c r="BE42" i="1"/>
  <c r="BD42" i="1"/>
  <c r="BA42" i="1"/>
  <c r="AY42" i="1"/>
  <c r="AT42" i="1"/>
  <c r="AO42" i="1"/>
  <c r="AN42" i="1"/>
  <c r="AJ42" i="1"/>
  <c r="AH42" i="1" s="1"/>
  <c r="AI42" i="1"/>
  <c r="W42" i="1"/>
  <c r="V42" i="1"/>
  <c r="N42" i="1"/>
  <c r="I42" i="1"/>
  <c r="G42" i="1"/>
  <c r="Y42" i="1" s="1"/>
  <c r="BL41" i="1"/>
  <c r="BK41" i="1"/>
  <c r="BI41" i="1"/>
  <c r="BJ41" i="1" s="1"/>
  <c r="AV41" i="1" s="1"/>
  <c r="BH41" i="1"/>
  <c r="BG41" i="1"/>
  <c r="BF41" i="1"/>
  <c r="BE41" i="1"/>
  <c r="BD41" i="1"/>
  <c r="AY41" i="1" s="1"/>
  <c r="BA41" i="1"/>
  <c r="AW41" i="1"/>
  <c r="AZ41" i="1" s="1"/>
  <c r="AT41" i="1"/>
  <c r="AX41" i="1" s="1"/>
  <c r="AO41" i="1"/>
  <c r="AN41" i="1"/>
  <c r="AJ41" i="1"/>
  <c r="AH41" i="1"/>
  <c r="H41" i="1" s="1"/>
  <c r="W41" i="1"/>
  <c r="V41" i="1"/>
  <c r="U41" i="1"/>
  <c r="N41" i="1"/>
  <c r="L41" i="1"/>
  <c r="I41" i="1"/>
  <c r="BL40" i="1"/>
  <c r="BK40" i="1"/>
  <c r="BJ40" i="1"/>
  <c r="BI40" i="1"/>
  <c r="BH40" i="1"/>
  <c r="BG40" i="1"/>
  <c r="BF40" i="1"/>
  <c r="BE40" i="1"/>
  <c r="BD40" i="1"/>
  <c r="AY40" i="1" s="1"/>
  <c r="BA40" i="1"/>
  <c r="AT40" i="1"/>
  <c r="AN40" i="1"/>
  <c r="AO40" i="1" s="1"/>
  <c r="AJ40" i="1"/>
  <c r="AH40" i="1"/>
  <c r="W40" i="1"/>
  <c r="V40" i="1"/>
  <c r="U40" i="1"/>
  <c r="N40" i="1"/>
  <c r="BL39" i="1"/>
  <c r="BK39" i="1"/>
  <c r="BJ39" i="1" s="1"/>
  <c r="BI39" i="1"/>
  <c r="BH39" i="1"/>
  <c r="BG39" i="1"/>
  <c r="BF39" i="1"/>
  <c r="BE39" i="1"/>
  <c r="BD39" i="1"/>
  <c r="AY39" i="1" s="1"/>
  <c r="BA39" i="1"/>
  <c r="AT39" i="1"/>
  <c r="AN39" i="1"/>
  <c r="AO39" i="1" s="1"/>
  <c r="AJ39" i="1"/>
  <c r="AH39" i="1" s="1"/>
  <c r="W39" i="1"/>
  <c r="V39" i="1"/>
  <c r="U39" i="1" s="1"/>
  <c r="N39" i="1"/>
  <c r="H39" i="1"/>
  <c r="AW39" i="1" s="1"/>
  <c r="BL38" i="1"/>
  <c r="BK38" i="1"/>
  <c r="BI38" i="1"/>
  <c r="BJ38" i="1" s="1"/>
  <c r="Q38" i="1" s="1"/>
  <c r="BH38" i="1"/>
  <c r="BG38" i="1"/>
  <c r="BF38" i="1"/>
  <c r="BE38" i="1"/>
  <c r="BD38" i="1"/>
  <c r="BA38" i="1"/>
  <c r="AY38" i="1"/>
  <c r="AT38" i="1"/>
  <c r="AO38" i="1"/>
  <c r="AN38" i="1"/>
  <c r="AJ38" i="1"/>
  <c r="AH38" i="1"/>
  <c r="AI38" i="1" s="1"/>
  <c r="W38" i="1"/>
  <c r="V38" i="1"/>
  <c r="U38" i="1"/>
  <c r="N38" i="1"/>
  <c r="BL37" i="1"/>
  <c r="BK37" i="1"/>
  <c r="BI37" i="1"/>
  <c r="BH37" i="1"/>
  <c r="BG37" i="1"/>
  <c r="BF37" i="1"/>
  <c r="BE37" i="1"/>
  <c r="BD37" i="1"/>
  <c r="BA37" i="1"/>
  <c r="AY37" i="1"/>
  <c r="AT37" i="1"/>
  <c r="AO37" i="1"/>
  <c r="AN37" i="1"/>
  <c r="AJ37" i="1"/>
  <c r="AI37" i="1"/>
  <c r="AH37" i="1"/>
  <c r="W37" i="1"/>
  <c r="V37" i="1"/>
  <c r="U37" i="1" s="1"/>
  <c r="N37" i="1"/>
  <c r="I37" i="1"/>
  <c r="H37" i="1"/>
  <c r="AW37" i="1" s="1"/>
  <c r="BL36" i="1"/>
  <c r="BK36" i="1"/>
  <c r="BI36" i="1"/>
  <c r="BH36" i="1"/>
  <c r="BG36" i="1"/>
  <c r="BF36" i="1"/>
  <c r="BE36" i="1"/>
  <c r="BD36" i="1"/>
  <c r="AY36" i="1" s="1"/>
  <c r="BA36" i="1"/>
  <c r="AT36" i="1"/>
  <c r="AN36" i="1"/>
  <c r="AO36" i="1" s="1"/>
  <c r="AJ36" i="1"/>
  <c r="AH36" i="1"/>
  <c r="G36" i="1" s="1"/>
  <c r="W36" i="1"/>
  <c r="V36" i="1"/>
  <c r="U36" i="1"/>
  <c r="N36" i="1"/>
  <c r="L36" i="1"/>
  <c r="I36" i="1"/>
  <c r="H36" i="1"/>
  <c r="AW36" i="1" s="1"/>
  <c r="BL35" i="1"/>
  <c r="BK35" i="1"/>
  <c r="BI35" i="1"/>
  <c r="BJ35" i="1" s="1"/>
  <c r="Q35" i="1" s="1"/>
  <c r="BH35" i="1"/>
  <c r="BG35" i="1"/>
  <c r="BF35" i="1"/>
  <c r="BE35" i="1"/>
  <c r="BD35" i="1"/>
  <c r="BA35" i="1"/>
  <c r="AY35" i="1"/>
  <c r="AV35" i="1"/>
  <c r="AX35" i="1" s="1"/>
  <c r="AT35" i="1"/>
  <c r="AN35" i="1"/>
  <c r="AO35" i="1" s="1"/>
  <c r="AJ35" i="1"/>
  <c r="AH35" i="1" s="1"/>
  <c r="W35" i="1"/>
  <c r="V35" i="1"/>
  <c r="U35" i="1" s="1"/>
  <c r="N35" i="1"/>
  <c r="G35" i="1"/>
  <c r="Y35" i="1" s="1"/>
  <c r="BL34" i="1"/>
  <c r="BK34" i="1"/>
  <c r="BJ34" i="1"/>
  <c r="AV34" i="1" s="1"/>
  <c r="BI34" i="1"/>
  <c r="BH34" i="1"/>
  <c r="BG34" i="1"/>
  <c r="BF34" i="1"/>
  <c r="BE34" i="1"/>
  <c r="BD34" i="1"/>
  <c r="BA34" i="1"/>
  <c r="AY34" i="1"/>
  <c r="AT34" i="1"/>
  <c r="AN34" i="1"/>
  <c r="AO34" i="1" s="1"/>
  <c r="AJ34" i="1"/>
  <c r="AH34" i="1" s="1"/>
  <c r="L34" i="1" s="1"/>
  <c r="AI34" i="1"/>
  <c r="W34" i="1"/>
  <c r="V34" i="1"/>
  <c r="U34" i="1" s="1"/>
  <c r="N34" i="1"/>
  <c r="I34" i="1"/>
  <c r="H34" i="1"/>
  <c r="AW34" i="1" s="1"/>
  <c r="AZ34" i="1" s="1"/>
  <c r="G34" i="1"/>
  <c r="BL33" i="1"/>
  <c r="BK33" i="1"/>
  <c r="BI33" i="1"/>
  <c r="BJ33" i="1" s="1"/>
  <c r="AV33" i="1" s="1"/>
  <c r="BH33" i="1"/>
  <c r="BG33" i="1"/>
  <c r="BF33" i="1"/>
  <c r="BE33" i="1"/>
  <c r="BD33" i="1"/>
  <c r="AY33" i="1" s="1"/>
  <c r="BA33" i="1"/>
  <c r="AT33" i="1"/>
  <c r="AX33" i="1" s="1"/>
  <c r="AO33" i="1"/>
  <c r="AN33" i="1"/>
  <c r="AJ33" i="1"/>
  <c r="AH33" i="1" s="1"/>
  <c r="AI33" i="1"/>
  <c r="W33" i="1"/>
  <c r="V33" i="1"/>
  <c r="U33" i="1" s="1"/>
  <c r="Q33" i="1"/>
  <c r="N33" i="1"/>
  <c r="L33" i="1"/>
  <c r="I33" i="1"/>
  <c r="BL32" i="1"/>
  <c r="BK32" i="1"/>
  <c r="BJ32" i="1"/>
  <c r="AV32" i="1" s="1"/>
  <c r="BI32" i="1"/>
  <c r="BH32" i="1"/>
  <c r="BG32" i="1"/>
  <c r="BF32" i="1"/>
  <c r="BE32" i="1"/>
  <c r="BD32" i="1"/>
  <c r="AY32" i="1" s="1"/>
  <c r="BA32" i="1"/>
  <c r="AX32" i="1"/>
  <c r="AT32" i="1"/>
  <c r="AO32" i="1"/>
  <c r="AN32" i="1"/>
  <c r="AJ32" i="1"/>
  <c r="AH32" i="1"/>
  <c r="I32" i="1" s="1"/>
  <c r="W32" i="1"/>
  <c r="U32" i="1" s="1"/>
  <c r="V32" i="1"/>
  <c r="Q32" i="1"/>
  <c r="N32" i="1"/>
  <c r="L32" i="1"/>
  <c r="BL31" i="1"/>
  <c r="BK31" i="1"/>
  <c r="BJ31" i="1"/>
  <c r="BI31" i="1"/>
  <c r="BH31" i="1"/>
  <c r="BG31" i="1"/>
  <c r="BF31" i="1"/>
  <c r="BE31" i="1"/>
  <c r="BD31" i="1"/>
  <c r="AY31" i="1" s="1"/>
  <c r="BA31" i="1"/>
  <c r="AT31" i="1"/>
  <c r="AN31" i="1"/>
  <c r="AO31" i="1" s="1"/>
  <c r="AJ31" i="1"/>
  <c r="AH31" i="1" s="1"/>
  <c r="W31" i="1"/>
  <c r="V31" i="1"/>
  <c r="N31" i="1"/>
  <c r="G31" i="1"/>
  <c r="Y31" i="1" s="1"/>
  <c r="BL30" i="1"/>
  <c r="BK30" i="1"/>
  <c r="BJ30" i="1"/>
  <c r="Q30" i="1" s="1"/>
  <c r="BI30" i="1"/>
  <c r="BH30" i="1"/>
  <c r="BG30" i="1"/>
  <c r="BF30" i="1"/>
  <c r="BE30" i="1"/>
  <c r="BD30" i="1"/>
  <c r="AY30" i="1" s="1"/>
  <c r="BA30" i="1"/>
  <c r="AX30" i="1"/>
  <c r="AV30" i="1"/>
  <c r="AT30" i="1"/>
  <c r="AO30" i="1"/>
  <c r="AN30" i="1"/>
  <c r="AJ30" i="1"/>
  <c r="AH30" i="1" s="1"/>
  <c r="W30" i="1"/>
  <c r="U30" i="1" s="1"/>
  <c r="V30" i="1"/>
  <c r="N30" i="1"/>
  <c r="BL29" i="1"/>
  <c r="BK29" i="1"/>
  <c r="BI29" i="1"/>
  <c r="BH29" i="1"/>
  <c r="BG29" i="1"/>
  <c r="BF29" i="1"/>
  <c r="BE29" i="1"/>
  <c r="BD29" i="1"/>
  <c r="BA29" i="1"/>
  <c r="AY29" i="1"/>
  <c r="AT29" i="1"/>
  <c r="AN29" i="1"/>
  <c r="AO29" i="1" s="1"/>
  <c r="AJ29" i="1"/>
  <c r="AI29" i="1"/>
  <c r="AH29" i="1"/>
  <c r="W29" i="1"/>
  <c r="V29" i="1"/>
  <c r="U29" i="1"/>
  <c r="N29" i="1"/>
  <c r="H29" i="1"/>
  <c r="AW29" i="1" s="1"/>
  <c r="BL28" i="1"/>
  <c r="BK28" i="1"/>
  <c r="BJ28" i="1" s="1"/>
  <c r="AV28" i="1" s="1"/>
  <c r="AX28" i="1" s="1"/>
  <c r="BI28" i="1"/>
  <c r="BH28" i="1"/>
  <c r="BG28" i="1"/>
  <c r="BF28" i="1"/>
  <c r="BE28" i="1"/>
  <c r="BD28" i="1"/>
  <c r="AY28" i="1" s="1"/>
  <c r="BA28" i="1"/>
  <c r="AT28" i="1"/>
  <c r="AN28" i="1"/>
  <c r="AO28" i="1" s="1"/>
  <c r="AJ28" i="1"/>
  <c r="AH28" i="1"/>
  <c r="W28" i="1"/>
  <c r="V28" i="1"/>
  <c r="U28" i="1"/>
  <c r="N28" i="1"/>
  <c r="H28" i="1"/>
  <c r="AW28" i="1" s="1"/>
  <c r="BL27" i="1"/>
  <c r="BK27" i="1"/>
  <c r="BI27" i="1"/>
  <c r="BH27" i="1"/>
  <c r="BG27" i="1"/>
  <c r="BF27" i="1"/>
  <c r="BE27" i="1"/>
  <c r="BD27" i="1"/>
  <c r="BA27" i="1"/>
  <c r="AY27" i="1"/>
  <c r="AT27" i="1"/>
  <c r="AN27" i="1"/>
  <c r="AO27" i="1" s="1"/>
  <c r="AJ27" i="1"/>
  <c r="AI27" i="1"/>
  <c r="AH27" i="1"/>
  <c r="G27" i="1" s="1"/>
  <c r="W27" i="1"/>
  <c r="V27" i="1"/>
  <c r="U27" i="1" s="1"/>
  <c r="N27" i="1"/>
  <c r="L27" i="1"/>
  <c r="H27" i="1"/>
  <c r="AW27" i="1" s="1"/>
  <c r="BL26" i="1"/>
  <c r="BK26" i="1"/>
  <c r="BI26" i="1"/>
  <c r="BJ26" i="1" s="1"/>
  <c r="BH26" i="1"/>
  <c r="BG26" i="1"/>
  <c r="BF26" i="1"/>
  <c r="BE26" i="1"/>
  <c r="BD26" i="1"/>
  <c r="BA26" i="1"/>
  <c r="AY26" i="1"/>
  <c r="AT26" i="1"/>
  <c r="AO26" i="1"/>
  <c r="AN26" i="1"/>
  <c r="AJ26" i="1"/>
  <c r="AH26" i="1" s="1"/>
  <c r="AI26" i="1" s="1"/>
  <c r="W26" i="1"/>
  <c r="V26" i="1"/>
  <c r="N26" i="1"/>
  <c r="I26" i="1"/>
  <c r="BL25" i="1"/>
  <c r="BK25" i="1"/>
  <c r="BI25" i="1"/>
  <c r="BJ25" i="1" s="1"/>
  <c r="AV25" i="1" s="1"/>
  <c r="BH25" i="1"/>
  <c r="BG25" i="1"/>
  <c r="BF25" i="1"/>
  <c r="BE25" i="1"/>
  <c r="BD25" i="1"/>
  <c r="BA25" i="1"/>
  <c r="AY25" i="1"/>
  <c r="AT25" i="1"/>
  <c r="AX25" i="1" s="1"/>
  <c r="AO25" i="1"/>
  <c r="AN25" i="1"/>
  <c r="AJ25" i="1"/>
  <c r="AH25" i="1" s="1"/>
  <c r="W25" i="1"/>
  <c r="V25" i="1"/>
  <c r="U25" i="1" s="1"/>
  <c r="Q25" i="1"/>
  <c r="N25" i="1"/>
  <c r="BL24" i="1"/>
  <c r="BK24" i="1"/>
  <c r="BJ24" i="1"/>
  <c r="BI24" i="1"/>
  <c r="BH24" i="1"/>
  <c r="BG24" i="1"/>
  <c r="BF24" i="1"/>
  <c r="BE24" i="1"/>
  <c r="BD24" i="1"/>
  <c r="AY24" i="1" s="1"/>
  <c r="BA24" i="1"/>
  <c r="AT24" i="1"/>
  <c r="AO24" i="1"/>
  <c r="AN24" i="1"/>
  <c r="AJ24" i="1"/>
  <c r="AH24" i="1"/>
  <c r="L24" i="1" s="1"/>
  <c r="W24" i="1"/>
  <c r="V24" i="1"/>
  <c r="U24" i="1"/>
  <c r="N24" i="1"/>
  <c r="I24" i="1"/>
  <c r="BL23" i="1"/>
  <c r="BK23" i="1"/>
  <c r="BJ23" i="1"/>
  <c r="AV23" i="1" s="1"/>
  <c r="BI23" i="1"/>
  <c r="BH23" i="1"/>
  <c r="BG23" i="1"/>
  <c r="BF23" i="1"/>
  <c r="BE23" i="1"/>
  <c r="BD23" i="1"/>
  <c r="AY23" i="1" s="1"/>
  <c r="BA23" i="1"/>
  <c r="AW23" i="1"/>
  <c r="AZ23" i="1" s="1"/>
  <c r="AT23" i="1"/>
  <c r="AN23" i="1"/>
  <c r="AO23" i="1" s="1"/>
  <c r="AJ23" i="1"/>
  <c r="AH23" i="1" s="1"/>
  <c r="AI23" i="1" s="1"/>
  <c r="W23" i="1"/>
  <c r="V23" i="1"/>
  <c r="N23" i="1"/>
  <c r="L23" i="1"/>
  <c r="I23" i="1"/>
  <c r="H23" i="1"/>
  <c r="G23" i="1"/>
  <c r="Y23" i="1" s="1"/>
  <c r="BL22" i="1"/>
  <c r="BK22" i="1"/>
  <c r="BJ22" i="1"/>
  <c r="BI22" i="1"/>
  <c r="BH22" i="1"/>
  <c r="BG22" i="1"/>
  <c r="BF22" i="1"/>
  <c r="BE22" i="1"/>
  <c r="BD22" i="1"/>
  <c r="AY22" i="1" s="1"/>
  <c r="BA22" i="1"/>
  <c r="AT22" i="1"/>
  <c r="AO22" i="1"/>
  <c r="AN22" i="1"/>
  <c r="AJ22" i="1"/>
  <c r="AH22" i="1"/>
  <c r="W22" i="1"/>
  <c r="V22" i="1"/>
  <c r="U22" i="1"/>
  <c r="N22" i="1"/>
  <c r="BL21" i="1"/>
  <c r="BK21" i="1"/>
  <c r="BI21" i="1"/>
  <c r="BJ21" i="1" s="1"/>
  <c r="BH21" i="1"/>
  <c r="BG21" i="1"/>
  <c r="BF21" i="1"/>
  <c r="BE21" i="1"/>
  <c r="BD21" i="1"/>
  <c r="BA21" i="1"/>
  <c r="AY21" i="1"/>
  <c r="AT21" i="1"/>
  <c r="AN21" i="1"/>
  <c r="AO21" i="1" s="1"/>
  <c r="AJ21" i="1"/>
  <c r="AH21" i="1" s="1"/>
  <c r="W21" i="1"/>
  <c r="V21" i="1"/>
  <c r="U21" i="1" s="1"/>
  <c r="N21" i="1"/>
  <c r="BL20" i="1"/>
  <c r="BK20" i="1"/>
  <c r="BJ20" i="1" s="1"/>
  <c r="AV20" i="1" s="1"/>
  <c r="BI20" i="1"/>
  <c r="BH20" i="1"/>
  <c r="BG20" i="1"/>
  <c r="BF20" i="1"/>
  <c r="BE20" i="1"/>
  <c r="BD20" i="1"/>
  <c r="AY20" i="1" s="1"/>
  <c r="BA20" i="1"/>
  <c r="AT20" i="1"/>
  <c r="AX20" i="1" s="1"/>
  <c r="AO20" i="1"/>
  <c r="AN20" i="1"/>
  <c r="AJ20" i="1"/>
  <c r="AH20" i="1" s="1"/>
  <c r="W20" i="1"/>
  <c r="V20" i="1"/>
  <c r="U20" i="1"/>
  <c r="Q20" i="1"/>
  <c r="N20" i="1"/>
  <c r="BL19" i="1"/>
  <c r="BK19" i="1"/>
  <c r="BI19" i="1"/>
  <c r="BJ19" i="1" s="1"/>
  <c r="Q19" i="1" s="1"/>
  <c r="BH19" i="1"/>
  <c r="BG19" i="1"/>
  <c r="BF19" i="1"/>
  <c r="BE19" i="1"/>
  <c r="BD19" i="1"/>
  <c r="BA19" i="1"/>
  <c r="AY19" i="1"/>
  <c r="AT19" i="1"/>
  <c r="AO19" i="1"/>
  <c r="AN19" i="1"/>
  <c r="AJ19" i="1"/>
  <c r="AH19" i="1" s="1"/>
  <c r="AI19" i="1"/>
  <c r="W19" i="1"/>
  <c r="V19" i="1"/>
  <c r="U19" i="1" s="1"/>
  <c r="N19" i="1"/>
  <c r="BL18" i="1"/>
  <c r="Q18" i="1" s="1"/>
  <c r="BK18" i="1"/>
  <c r="BI18" i="1"/>
  <c r="BJ18" i="1" s="1"/>
  <c r="AV18" i="1" s="1"/>
  <c r="BH18" i="1"/>
  <c r="BG18" i="1"/>
  <c r="BF18" i="1"/>
  <c r="BE18" i="1"/>
  <c r="BD18" i="1"/>
  <c r="BA18" i="1"/>
  <c r="AY18" i="1"/>
  <c r="AW18" i="1"/>
  <c r="AZ18" i="1" s="1"/>
  <c r="AT18" i="1"/>
  <c r="AO18" i="1"/>
  <c r="AN18" i="1"/>
  <c r="AJ18" i="1"/>
  <c r="AI18" i="1"/>
  <c r="AH18" i="1"/>
  <c r="G18" i="1" s="1"/>
  <c r="Y18" i="1" s="1"/>
  <c r="W18" i="1"/>
  <c r="V18" i="1"/>
  <c r="U18" i="1" s="1"/>
  <c r="N18" i="1"/>
  <c r="L18" i="1"/>
  <c r="I18" i="1"/>
  <c r="H18" i="1"/>
  <c r="BL17" i="1"/>
  <c r="Q17" i="1" s="1"/>
  <c r="BK17" i="1"/>
  <c r="BJ17" i="1"/>
  <c r="AV17" i="1" s="1"/>
  <c r="AX17" i="1" s="1"/>
  <c r="BI17" i="1"/>
  <c r="BH17" i="1"/>
  <c r="BG17" i="1"/>
  <c r="BF17" i="1"/>
  <c r="BE17" i="1"/>
  <c r="BD17" i="1"/>
  <c r="AY17" i="1" s="1"/>
  <c r="BA17" i="1"/>
  <c r="AT17" i="1"/>
  <c r="AO17" i="1"/>
  <c r="AN17" i="1"/>
  <c r="AJ17" i="1"/>
  <c r="AH17" i="1"/>
  <c r="H17" i="1" s="1"/>
  <c r="AW17" i="1" s="1"/>
  <c r="AZ17" i="1" s="1"/>
  <c r="W17" i="1"/>
  <c r="V17" i="1"/>
  <c r="U17" i="1"/>
  <c r="N17" i="1"/>
  <c r="L17" i="1"/>
  <c r="I17" i="1"/>
  <c r="R18" i="1" l="1"/>
  <c r="S18" i="1" s="1"/>
  <c r="O18" i="1" s="1"/>
  <c r="M18" i="1" s="1"/>
  <c r="P18" i="1" s="1"/>
  <c r="J18" i="1" s="1"/>
  <c r="K18" i="1" s="1"/>
  <c r="L20" i="1"/>
  <c r="G20" i="1"/>
  <c r="I20" i="1"/>
  <c r="H25" i="1"/>
  <c r="AW25" i="1" s="1"/>
  <c r="AZ25" i="1" s="1"/>
  <c r="G25" i="1"/>
  <c r="I25" i="1"/>
  <c r="AI25" i="1"/>
  <c r="L25" i="1"/>
  <c r="G19" i="1"/>
  <c r="I19" i="1"/>
  <c r="H19" i="1"/>
  <c r="AW19" i="1" s="1"/>
  <c r="AZ19" i="1" s="1"/>
  <c r="L19" i="1"/>
  <c r="I21" i="1"/>
  <c r="AI21" i="1"/>
  <c r="H21" i="1"/>
  <c r="AW21" i="1" s="1"/>
  <c r="AZ21" i="1" s="1"/>
  <c r="G21" i="1"/>
  <c r="L21" i="1"/>
  <c r="Q43" i="1"/>
  <c r="AV43" i="1"/>
  <c r="AX43" i="1" s="1"/>
  <c r="AV22" i="1"/>
  <c r="AX22" i="1" s="1"/>
  <c r="Q22" i="1"/>
  <c r="AI30" i="1"/>
  <c r="L30" i="1"/>
  <c r="I30" i="1"/>
  <c r="H30" i="1"/>
  <c r="AW30" i="1" s="1"/>
  <c r="AZ30" i="1" s="1"/>
  <c r="G30" i="1"/>
  <c r="H20" i="1"/>
  <c r="AW20" i="1" s="1"/>
  <c r="AZ20" i="1" s="1"/>
  <c r="AV24" i="1"/>
  <c r="AX24" i="1" s="1"/>
  <c r="Q24" i="1"/>
  <c r="Y48" i="1"/>
  <c r="AV39" i="1"/>
  <c r="Q39" i="1"/>
  <c r="R19" i="1"/>
  <c r="S19" i="1" s="1"/>
  <c r="Q21" i="1"/>
  <c r="AV21" i="1"/>
  <c r="AX21" i="1" s="1"/>
  <c r="AX18" i="1"/>
  <c r="AI22" i="1"/>
  <c r="H22" i="1"/>
  <c r="AW22" i="1" s="1"/>
  <c r="AZ22" i="1" s="1"/>
  <c r="L22" i="1"/>
  <c r="G22" i="1"/>
  <c r="I22" i="1"/>
  <c r="Q26" i="1"/>
  <c r="AV26" i="1"/>
  <c r="AX26" i="1" s="1"/>
  <c r="AZ39" i="1"/>
  <c r="AV19" i="1"/>
  <c r="AX19" i="1" s="1"/>
  <c r="AI20" i="1"/>
  <c r="Y27" i="1"/>
  <c r="AV56" i="1"/>
  <c r="AX56" i="1" s="1"/>
  <c r="Q56" i="1"/>
  <c r="U23" i="1"/>
  <c r="U26" i="1"/>
  <c r="BJ27" i="1"/>
  <c r="G32" i="1"/>
  <c r="Q34" i="1"/>
  <c r="Y36" i="1"/>
  <c r="AX38" i="1"/>
  <c r="AV42" i="1"/>
  <c r="Q42" i="1"/>
  <c r="AV47" i="1"/>
  <c r="Q47" i="1"/>
  <c r="AZ47" i="1"/>
  <c r="Y64" i="1"/>
  <c r="AX23" i="1"/>
  <c r="G26" i="1"/>
  <c r="Q28" i="1"/>
  <c r="L28" i="1"/>
  <c r="G28" i="1"/>
  <c r="AI28" i="1"/>
  <c r="BJ29" i="1"/>
  <c r="I31" i="1"/>
  <c r="AI31" i="1"/>
  <c r="AX34" i="1"/>
  <c r="R35" i="1"/>
  <c r="S35" i="1" s="1"/>
  <c r="AI39" i="1"/>
  <c r="L39" i="1"/>
  <c r="I39" i="1"/>
  <c r="G39" i="1"/>
  <c r="AI66" i="1"/>
  <c r="L66" i="1"/>
  <c r="I66" i="1"/>
  <c r="H66" i="1"/>
  <c r="AW66" i="1" s="1"/>
  <c r="AZ66" i="1" s="1"/>
  <c r="G66" i="1"/>
  <c r="AV84" i="1"/>
  <c r="AX84" i="1" s="1"/>
  <c r="Q84" i="1"/>
  <c r="L45" i="1"/>
  <c r="I45" i="1"/>
  <c r="G45" i="1"/>
  <c r="AI45" i="1"/>
  <c r="Q51" i="1"/>
  <c r="AV51" i="1"/>
  <c r="AX51" i="1" s="1"/>
  <c r="H24" i="1"/>
  <c r="AW24" i="1" s="1"/>
  <c r="AI24" i="1"/>
  <c r="AI17" i="1"/>
  <c r="I28" i="1"/>
  <c r="I29" i="1"/>
  <c r="G29" i="1"/>
  <c r="L29" i="1"/>
  <c r="H31" i="1"/>
  <c r="AW31" i="1" s="1"/>
  <c r="U31" i="1"/>
  <c r="H33" i="1"/>
  <c r="AW33" i="1" s="1"/>
  <c r="AZ33" i="1" s="1"/>
  <c r="G33" i="1"/>
  <c r="AV49" i="1"/>
  <c r="AX49" i="1" s="1"/>
  <c r="Q49" i="1"/>
  <c r="Q57" i="1"/>
  <c r="AV57" i="1"/>
  <c r="AX57" i="1" s="1"/>
  <c r="H67" i="1"/>
  <c r="AW67" i="1" s="1"/>
  <c r="L67" i="1"/>
  <c r="I67" i="1"/>
  <c r="AI67" i="1"/>
  <c r="G67" i="1"/>
  <c r="AZ28" i="1"/>
  <c r="Y34" i="1"/>
  <c r="I38" i="1"/>
  <c r="H38" i="1"/>
  <c r="AW38" i="1" s="1"/>
  <c r="AZ38" i="1" s="1"/>
  <c r="G38" i="1"/>
  <c r="L38" i="1"/>
  <c r="G17" i="1"/>
  <c r="R17" i="1" s="1"/>
  <c r="S17" i="1" s="1"/>
  <c r="Q23" i="1"/>
  <c r="H26" i="1"/>
  <c r="AW26" i="1" s="1"/>
  <c r="AZ26" i="1" s="1"/>
  <c r="L26" i="1"/>
  <c r="AV31" i="1"/>
  <c r="AX31" i="1" s="1"/>
  <c r="Q31" i="1"/>
  <c r="H32" i="1"/>
  <c r="AW32" i="1" s="1"/>
  <c r="AZ32" i="1" s="1"/>
  <c r="AI32" i="1"/>
  <c r="I40" i="1"/>
  <c r="H40" i="1"/>
  <c r="AW40" i="1" s="1"/>
  <c r="AZ40" i="1" s="1"/>
  <c r="AI40" i="1"/>
  <c r="L40" i="1"/>
  <c r="G40" i="1"/>
  <c r="H45" i="1"/>
  <c r="AW45" i="1" s="1"/>
  <c r="AV50" i="1"/>
  <c r="Q50" i="1"/>
  <c r="I51" i="1"/>
  <c r="H51" i="1"/>
  <c r="AW51" i="1" s="1"/>
  <c r="L51" i="1"/>
  <c r="G51" i="1"/>
  <c r="AI51" i="1"/>
  <c r="G24" i="1"/>
  <c r="L31" i="1"/>
  <c r="R32" i="1"/>
  <c r="S32" i="1" s="1"/>
  <c r="Z32" i="1" s="1"/>
  <c r="I35" i="1"/>
  <c r="H35" i="1"/>
  <c r="AW35" i="1" s="1"/>
  <c r="AZ35" i="1" s="1"/>
  <c r="AI35" i="1"/>
  <c r="L35" i="1"/>
  <c r="I43" i="1"/>
  <c r="H43" i="1"/>
  <c r="AW43" i="1" s="1"/>
  <c r="G43" i="1"/>
  <c r="AI43" i="1"/>
  <c r="L43" i="1"/>
  <c r="L56" i="1"/>
  <c r="I56" i="1"/>
  <c r="H56" i="1"/>
  <c r="AW56" i="1" s="1"/>
  <c r="G56" i="1"/>
  <c r="AI56" i="1"/>
  <c r="R66" i="1"/>
  <c r="S66" i="1" s="1"/>
  <c r="I27" i="1"/>
  <c r="BJ36" i="1"/>
  <c r="AV38" i="1"/>
  <c r="AX42" i="1"/>
  <c r="BJ44" i="1"/>
  <c r="BJ45" i="1"/>
  <c r="I54" i="1"/>
  <c r="H54" i="1"/>
  <c r="AW54" i="1" s="1"/>
  <c r="AZ54" i="1" s="1"/>
  <c r="G54" i="1"/>
  <c r="L54" i="1"/>
  <c r="I57" i="1"/>
  <c r="G57" i="1"/>
  <c r="AI57" i="1"/>
  <c r="L57" i="1"/>
  <c r="H57" i="1"/>
  <c r="AW57" i="1" s="1"/>
  <c r="AZ57" i="1" s="1"/>
  <c r="H59" i="1"/>
  <c r="AW59" i="1" s="1"/>
  <c r="AZ59" i="1" s="1"/>
  <c r="G59" i="1"/>
  <c r="AI59" i="1"/>
  <c r="L59" i="1"/>
  <c r="Z35" i="1"/>
  <c r="AX39" i="1"/>
  <c r="U42" i="1"/>
  <c r="AI47" i="1"/>
  <c r="L47" i="1"/>
  <c r="I47" i="1"/>
  <c r="G52" i="1"/>
  <c r="AI52" i="1"/>
  <c r="I52" i="1"/>
  <c r="H52" i="1"/>
  <c r="AW52" i="1" s="1"/>
  <c r="AZ52" i="1" s="1"/>
  <c r="L52" i="1"/>
  <c r="R65" i="1"/>
  <c r="S65" i="1" s="1"/>
  <c r="AX78" i="1"/>
  <c r="AV92" i="1"/>
  <c r="AX92" i="1" s="1"/>
  <c r="Q92" i="1"/>
  <c r="BJ37" i="1"/>
  <c r="Q41" i="1"/>
  <c r="AV48" i="1"/>
  <c r="AX48" i="1" s="1"/>
  <c r="Q48" i="1"/>
  <c r="I65" i="1"/>
  <c r="H65" i="1"/>
  <c r="AW65" i="1" s="1"/>
  <c r="AZ65" i="1" s="1"/>
  <c r="AI65" i="1"/>
  <c r="L65" i="1"/>
  <c r="G65" i="1"/>
  <c r="Y71" i="1"/>
  <c r="AV40" i="1"/>
  <c r="AX40" i="1" s="1"/>
  <c r="Q40" i="1"/>
  <c r="L42" i="1"/>
  <c r="H42" i="1"/>
  <c r="AW42" i="1" s="1"/>
  <c r="AZ42" i="1" s="1"/>
  <c r="H60" i="1"/>
  <c r="AW60" i="1" s="1"/>
  <c r="AZ60" i="1" s="1"/>
  <c r="G60" i="1"/>
  <c r="AI60" i="1"/>
  <c r="L60" i="1"/>
  <c r="AV64" i="1"/>
  <c r="AX64" i="1" s="1"/>
  <c r="Q64" i="1"/>
  <c r="L81" i="1"/>
  <c r="H81" i="1"/>
  <c r="AW81" i="1" s="1"/>
  <c r="AI81" i="1"/>
  <c r="G81" i="1"/>
  <c r="I81" i="1"/>
  <c r="L37" i="1"/>
  <c r="G37" i="1"/>
  <c r="I46" i="1"/>
  <c r="H46" i="1"/>
  <c r="AW46" i="1" s="1"/>
  <c r="AZ46" i="1" s="1"/>
  <c r="G46" i="1"/>
  <c r="AI46" i="1"/>
  <c r="L46" i="1"/>
  <c r="G47" i="1"/>
  <c r="I48" i="1"/>
  <c r="L48" i="1"/>
  <c r="H48" i="1"/>
  <c r="AW48" i="1" s="1"/>
  <c r="AZ48" i="1" s="1"/>
  <c r="AX65" i="1"/>
  <c r="BJ53" i="1"/>
  <c r="Q63" i="1"/>
  <c r="AZ82" i="1"/>
  <c r="Q82" i="1"/>
  <c r="AV82" i="1"/>
  <c r="AX82" i="1" s="1"/>
  <c r="H49" i="1"/>
  <c r="AW49" i="1" s="1"/>
  <c r="G49" i="1"/>
  <c r="AI49" i="1"/>
  <c r="R89" i="1"/>
  <c r="S89" i="1" s="1"/>
  <c r="AI41" i="1"/>
  <c r="G50" i="1"/>
  <c r="AI53" i="1"/>
  <c r="AV59" i="1"/>
  <c r="AX59" i="1" s="1"/>
  <c r="Q59" i="1"/>
  <c r="AV81" i="1"/>
  <c r="AX81" i="1" s="1"/>
  <c r="Q81" i="1"/>
  <c r="AI36" i="1"/>
  <c r="G41" i="1"/>
  <c r="AI44" i="1"/>
  <c r="AX47" i="1"/>
  <c r="L49" i="1"/>
  <c r="H50" i="1"/>
  <c r="AW50" i="1" s="1"/>
  <c r="AZ50" i="1" s="1"/>
  <c r="AV58" i="1"/>
  <c r="Q58" i="1"/>
  <c r="R61" i="1"/>
  <c r="S61" i="1" s="1"/>
  <c r="O61" i="1" s="1"/>
  <c r="M61" i="1" s="1"/>
  <c r="P61" i="1" s="1"/>
  <c r="J61" i="1" s="1"/>
  <c r="K61" i="1" s="1"/>
  <c r="G63" i="1"/>
  <c r="AI63" i="1"/>
  <c r="L63" i="1"/>
  <c r="L64" i="1"/>
  <c r="I64" i="1"/>
  <c r="AI64" i="1"/>
  <c r="H64" i="1"/>
  <c r="AW64" i="1" s="1"/>
  <c r="AZ64" i="1" s="1"/>
  <c r="AV67" i="1"/>
  <c r="AX67" i="1" s="1"/>
  <c r="Q67" i="1"/>
  <c r="AX68" i="1"/>
  <c r="AI86" i="1"/>
  <c r="L86" i="1"/>
  <c r="I86" i="1"/>
  <c r="G86" i="1"/>
  <c r="H86" i="1"/>
  <c r="AW86" i="1" s="1"/>
  <c r="AZ86" i="1" s="1"/>
  <c r="I50" i="1"/>
  <c r="AX50" i="1"/>
  <c r="G53" i="1"/>
  <c r="Y74" i="1"/>
  <c r="Q83" i="1"/>
  <c r="AI78" i="1"/>
  <c r="L78" i="1"/>
  <c r="I78" i="1"/>
  <c r="H78" i="1"/>
  <c r="AW78" i="1" s="1"/>
  <c r="AZ78" i="1" s="1"/>
  <c r="AX83" i="1"/>
  <c r="Y87" i="1"/>
  <c r="I87" i="1"/>
  <c r="H87" i="1"/>
  <c r="AW87" i="1" s="1"/>
  <c r="AI87" i="1"/>
  <c r="Z89" i="1"/>
  <c r="AX58" i="1"/>
  <c r="AX61" i="1"/>
  <c r="I77" i="1"/>
  <c r="H77" i="1"/>
  <c r="AW77" i="1" s="1"/>
  <c r="AZ77" i="1" s="1"/>
  <c r="G77" i="1"/>
  <c r="R77" i="1" s="1"/>
  <c r="S77" i="1" s="1"/>
  <c r="AI77" i="1"/>
  <c r="L77" i="1"/>
  <c r="G78" i="1"/>
  <c r="AX80" i="1"/>
  <c r="AV80" i="1"/>
  <c r="Q80" i="1"/>
  <c r="AV83" i="1"/>
  <c r="AZ83" i="1" s="1"/>
  <c r="L87" i="1"/>
  <c r="H88" i="1"/>
  <c r="AW88" i="1" s="1"/>
  <c r="AZ88" i="1" s="1"/>
  <c r="G88" i="1"/>
  <c r="R88" i="1" s="1"/>
  <c r="S88" i="1" s="1"/>
  <c r="AI88" i="1"/>
  <c r="L88" i="1"/>
  <c r="I88" i="1"/>
  <c r="Q91" i="1"/>
  <c r="AV91" i="1"/>
  <c r="AX91" i="1" s="1"/>
  <c r="I93" i="1"/>
  <c r="H93" i="1"/>
  <c r="AW93" i="1" s="1"/>
  <c r="G93" i="1"/>
  <c r="AI93" i="1"/>
  <c r="L93" i="1"/>
  <c r="H71" i="1"/>
  <c r="AW71" i="1" s="1"/>
  <c r="AZ71" i="1" s="1"/>
  <c r="AI71" i="1"/>
  <c r="L73" i="1"/>
  <c r="H73" i="1"/>
  <c r="AW73" i="1" s="1"/>
  <c r="AZ73" i="1" s="1"/>
  <c r="L76" i="1"/>
  <c r="I76" i="1"/>
  <c r="G76" i="1"/>
  <c r="AV78" i="1"/>
  <c r="Q78" i="1"/>
  <c r="BJ55" i="1"/>
  <c r="G58" i="1"/>
  <c r="BJ62" i="1"/>
  <c r="H68" i="1"/>
  <c r="AW68" i="1" s="1"/>
  <c r="AZ68" i="1" s="1"/>
  <c r="G68" i="1"/>
  <c r="G69" i="1"/>
  <c r="R69" i="1" s="1"/>
  <c r="S69" i="1" s="1"/>
  <c r="Z69" i="1" s="1"/>
  <c r="I73" i="1"/>
  <c r="AX88" i="1"/>
  <c r="H58" i="1"/>
  <c r="AW58" i="1" s="1"/>
  <c r="AZ58" i="1" s="1"/>
  <c r="I62" i="1"/>
  <c r="G62" i="1"/>
  <c r="H69" i="1"/>
  <c r="AW69" i="1" s="1"/>
  <c r="AZ69" i="1" s="1"/>
  <c r="AV70" i="1"/>
  <c r="AX70" i="1" s="1"/>
  <c r="Q70" i="1"/>
  <c r="I79" i="1"/>
  <c r="H79" i="1"/>
  <c r="AW79" i="1" s="1"/>
  <c r="AI79" i="1"/>
  <c r="L79" i="1"/>
  <c r="G79" i="1"/>
  <c r="AV86" i="1"/>
  <c r="AX86" i="1" s="1"/>
  <c r="Q86" i="1"/>
  <c r="AV93" i="1"/>
  <c r="AX93" i="1" s="1"/>
  <c r="AI62" i="1"/>
  <c r="AX66" i="1"/>
  <c r="I69" i="1"/>
  <c r="AX69" i="1"/>
  <c r="H72" i="1"/>
  <c r="AW72" i="1" s="1"/>
  <c r="AZ72" i="1" s="1"/>
  <c r="G72" i="1"/>
  <c r="R72" i="1" s="1"/>
  <c r="S72" i="1" s="1"/>
  <c r="AI72" i="1"/>
  <c r="I72" i="1"/>
  <c r="Q73" i="1"/>
  <c r="AX73" i="1"/>
  <c r="AZ74" i="1"/>
  <c r="R74" i="1"/>
  <c r="S74" i="1" s="1"/>
  <c r="Z74" i="1" s="1"/>
  <c r="AV87" i="1"/>
  <c r="AX87" i="1" s="1"/>
  <c r="Q87" i="1"/>
  <c r="AZ91" i="1"/>
  <c r="H70" i="1"/>
  <c r="AW70" i="1" s="1"/>
  <c r="L84" i="1"/>
  <c r="I84" i="1"/>
  <c r="G84" i="1"/>
  <c r="R71" i="1"/>
  <c r="S71" i="1" s="1"/>
  <c r="O71" i="1" s="1"/>
  <c r="M71" i="1" s="1"/>
  <c r="P71" i="1" s="1"/>
  <c r="J71" i="1" s="1"/>
  <c r="K71" i="1" s="1"/>
  <c r="H80" i="1"/>
  <c r="AW80" i="1" s="1"/>
  <c r="AZ80" i="1" s="1"/>
  <c r="G80" i="1"/>
  <c r="AI80" i="1"/>
  <c r="AZ92" i="1"/>
  <c r="L92" i="1"/>
  <c r="I92" i="1"/>
  <c r="G92" i="1"/>
  <c r="L70" i="1"/>
  <c r="BJ75" i="1"/>
  <c r="BJ76" i="1"/>
  <c r="AV79" i="1"/>
  <c r="AX79" i="1" s="1"/>
  <c r="Q79" i="1"/>
  <c r="I85" i="1"/>
  <c r="H85" i="1"/>
  <c r="AW85" i="1" s="1"/>
  <c r="AZ85" i="1" s="1"/>
  <c r="G85" i="1"/>
  <c r="AI85" i="1"/>
  <c r="L85" i="1"/>
  <c r="L89" i="1"/>
  <c r="H89" i="1"/>
  <c r="AW89" i="1" s="1"/>
  <c r="AZ89" i="1" s="1"/>
  <c r="AZ90" i="1"/>
  <c r="AI92" i="1"/>
  <c r="L75" i="1"/>
  <c r="G82" i="1"/>
  <c r="L83" i="1"/>
  <c r="G90" i="1"/>
  <c r="R90" i="1" s="1"/>
  <c r="S90" i="1" s="1"/>
  <c r="Z90" i="1" s="1"/>
  <c r="L91" i="1"/>
  <c r="AI75" i="1"/>
  <c r="AI83" i="1"/>
  <c r="AI91" i="1"/>
  <c r="Z18" i="1" l="1"/>
  <c r="AA17" i="1"/>
  <c r="T17" i="1"/>
  <c r="X17" i="1" s="1"/>
  <c r="Z17" i="1"/>
  <c r="T77" i="1"/>
  <c r="X77" i="1" s="1"/>
  <c r="AA77" i="1"/>
  <c r="Z77" i="1"/>
  <c r="AV76" i="1"/>
  <c r="Q76" i="1"/>
  <c r="Y79" i="1"/>
  <c r="Y63" i="1"/>
  <c r="Y60" i="1"/>
  <c r="Y22" i="1"/>
  <c r="AA65" i="1"/>
  <c r="Z65" i="1"/>
  <c r="T65" i="1"/>
  <c r="X65" i="1" s="1"/>
  <c r="Y40" i="1"/>
  <c r="T19" i="1"/>
  <c r="X19" i="1" s="1"/>
  <c r="AA19" i="1"/>
  <c r="AB19" i="1" s="1"/>
  <c r="O88" i="1"/>
  <c r="M88" i="1" s="1"/>
  <c r="P88" i="1" s="1"/>
  <c r="J88" i="1" s="1"/>
  <c r="K88" i="1" s="1"/>
  <c r="Y88" i="1"/>
  <c r="AA72" i="1"/>
  <c r="Z72" i="1"/>
  <c r="T72" i="1"/>
  <c r="X72" i="1" s="1"/>
  <c r="Y54" i="1"/>
  <c r="R54" i="1"/>
  <c r="S54" i="1" s="1"/>
  <c r="O54" i="1" s="1"/>
  <c r="M54" i="1" s="1"/>
  <c r="P54" i="1" s="1"/>
  <c r="J54" i="1" s="1"/>
  <c r="K54" i="1" s="1"/>
  <c r="O56" i="1"/>
  <c r="M56" i="1" s="1"/>
  <c r="P56" i="1" s="1"/>
  <c r="J56" i="1" s="1"/>
  <c r="K56" i="1" s="1"/>
  <c r="Y56" i="1"/>
  <c r="AZ43" i="1"/>
  <c r="Y51" i="1"/>
  <c r="Y28" i="1"/>
  <c r="R39" i="1"/>
  <c r="S39" i="1" s="1"/>
  <c r="Y19" i="1"/>
  <c r="O19" i="1"/>
  <c r="M19" i="1" s="1"/>
  <c r="P19" i="1" s="1"/>
  <c r="J19" i="1" s="1"/>
  <c r="K19" i="1" s="1"/>
  <c r="Y20" i="1"/>
  <c r="Y85" i="1"/>
  <c r="R85" i="1"/>
  <c r="S85" i="1" s="1"/>
  <c r="Y92" i="1"/>
  <c r="AZ79" i="1"/>
  <c r="AZ93" i="1"/>
  <c r="R60" i="1"/>
  <c r="S60" i="1" s="1"/>
  <c r="O60" i="1" s="1"/>
  <c r="M60" i="1" s="1"/>
  <c r="P60" i="1" s="1"/>
  <c r="J60" i="1" s="1"/>
  <c r="K60" i="1" s="1"/>
  <c r="Y65" i="1"/>
  <c r="O65" i="1"/>
  <c r="M65" i="1" s="1"/>
  <c r="P65" i="1" s="1"/>
  <c r="J65" i="1" s="1"/>
  <c r="K65" i="1" s="1"/>
  <c r="R41" i="1"/>
  <c r="S41" i="1" s="1"/>
  <c r="AZ56" i="1"/>
  <c r="Y33" i="1"/>
  <c r="T35" i="1"/>
  <c r="X35" i="1" s="1"/>
  <c r="AA35" i="1"/>
  <c r="AB35" i="1" s="1"/>
  <c r="O35" i="1"/>
  <c r="M35" i="1" s="1"/>
  <c r="P35" i="1" s="1"/>
  <c r="J35" i="1" s="1"/>
  <c r="K35" i="1" s="1"/>
  <c r="R34" i="1"/>
  <c r="S34" i="1" s="1"/>
  <c r="R56" i="1"/>
  <c r="S56" i="1" s="1"/>
  <c r="R33" i="1"/>
  <c r="S33" i="1" s="1"/>
  <c r="O33" i="1" s="1"/>
  <c r="M33" i="1" s="1"/>
  <c r="P33" i="1" s="1"/>
  <c r="J33" i="1" s="1"/>
  <c r="K33" i="1" s="1"/>
  <c r="R24" i="1"/>
  <c r="S24" i="1" s="1"/>
  <c r="R22" i="1"/>
  <c r="S22" i="1" s="1"/>
  <c r="O22" i="1" s="1"/>
  <c r="M22" i="1" s="1"/>
  <c r="P22" i="1" s="1"/>
  <c r="J22" i="1" s="1"/>
  <c r="K22" i="1" s="1"/>
  <c r="Y21" i="1"/>
  <c r="R73" i="1"/>
  <c r="S73" i="1" s="1"/>
  <c r="O69" i="1"/>
  <c r="M69" i="1" s="1"/>
  <c r="P69" i="1" s="1"/>
  <c r="J69" i="1" s="1"/>
  <c r="K69" i="1" s="1"/>
  <c r="Y69" i="1"/>
  <c r="R78" i="1"/>
  <c r="S78" i="1" s="1"/>
  <c r="Y77" i="1"/>
  <c r="O77" i="1"/>
  <c r="M77" i="1" s="1"/>
  <c r="P77" i="1" s="1"/>
  <c r="J77" i="1" s="1"/>
  <c r="K77" i="1" s="1"/>
  <c r="AZ87" i="1"/>
  <c r="Y41" i="1"/>
  <c r="Y47" i="1"/>
  <c r="Y37" i="1"/>
  <c r="R64" i="1"/>
  <c r="S64" i="1" s="1"/>
  <c r="AV37" i="1"/>
  <c r="Q37" i="1"/>
  <c r="O24" i="1"/>
  <c r="M24" i="1" s="1"/>
  <c r="P24" i="1" s="1"/>
  <c r="J24" i="1" s="1"/>
  <c r="K24" i="1" s="1"/>
  <c r="Y24" i="1"/>
  <c r="AZ51" i="1"/>
  <c r="AZ67" i="1"/>
  <c r="Y45" i="1"/>
  <c r="R28" i="1"/>
  <c r="S28" i="1" s="1"/>
  <c r="O28" i="1" s="1"/>
  <c r="M28" i="1" s="1"/>
  <c r="P28" i="1" s="1"/>
  <c r="J28" i="1" s="1"/>
  <c r="K28" i="1" s="1"/>
  <c r="R47" i="1"/>
  <c r="S47" i="1" s="1"/>
  <c r="O47" i="1" s="1"/>
  <c r="M47" i="1" s="1"/>
  <c r="P47" i="1" s="1"/>
  <c r="J47" i="1" s="1"/>
  <c r="K47" i="1" s="1"/>
  <c r="O32" i="1"/>
  <c r="M32" i="1" s="1"/>
  <c r="P32" i="1" s="1"/>
  <c r="J32" i="1" s="1"/>
  <c r="K32" i="1" s="1"/>
  <c r="Y32" i="1"/>
  <c r="R67" i="1"/>
  <c r="S67" i="1" s="1"/>
  <c r="R48" i="1"/>
  <c r="S48" i="1" s="1"/>
  <c r="AZ45" i="1"/>
  <c r="Y84" i="1"/>
  <c r="O84" i="1"/>
  <c r="M84" i="1" s="1"/>
  <c r="P84" i="1" s="1"/>
  <c r="J84" i="1" s="1"/>
  <c r="K84" i="1" s="1"/>
  <c r="T61" i="1"/>
  <c r="X61" i="1" s="1"/>
  <c r="AA61" i="1"/>
  <c r="Y66" i="1"/>
  <c r="O66" i="1"/>
  <c r="M66" i="1" s="1"/>
  <c r="P66" i="1" s="1"/>
  <c r="J66" i="1" s="1"/>
  <c r="K66" i="1" s="1"/>
  <c r="Y80" i="1"/>
  <c r="Y62" i="1"/>
  <c r="Y93" i="1"/>
  <c r="R93" i="1"/>
  <c r="S93" i="1" s="1"/>
  <c r="R59" i="1"/>
  <c r="S59" i="1" s="1"/>
  <c r="O72" i="1"/>
  <c r="M72" i="1" s="1"/>
  <c r="P72" i="1" s="1"/>
  <c r="J72" i="1" s="1"/>
  <c r="K72" i="1" s="1"/>
  <c r="Y72" i="1"/>
  <c r="Y49" i="1"/>
  <c r="AA90" i="1"/>
  <c r="T90" i="1"/>
  <c r="X90" i="1" s="1"/>
  <c r="R86" i="1"/>
  <c r="S86" i="1" s="1"/>
  <c r="O68" i="1"/>
  <c r="M68" i="1" s="1"/>
  <c r="P68" i="1" s="1"/>
  <c r="J68" i="1" s="1"/>
  <c r="K68" i="1" s="1"/>
  <c r="Y68" i="1"/>
  <c r="Y53" i="1"/>
  <c r="R58" i="1"/>
  <c r="S58" i="1" s="1"/>
  <c r="Y50" i="1"/>
  <c r="AZ49" i="1"/>
  <c r="R92" i="1"/>
  <c r="S92" i="1" s="1"/>
  <c r="Q36" i="1"/>
  <c r="AV36" i="1"/>
  <c r="R23" i="1"/>
  <c r="S23" i="1" s="1"/>
  <c r="R26" i="1"/>
  <c r="S26" i="1" s="1"/>
  <c r="R20" i="1"/>
  <c r="S20" i="1" s="1"/>
  <c r="AA88" i="1"/>
  <c r="Z88" i="1"/>
  <c r="T88" i="1"/>
  <c r="X88" i="1" s="1"/>
  <c r="Y81" i="1"/>
  <c r="Q44" i="1"/>
  <c r="AV44" i="1"/>
  <c r="Y38" i="1"/>
  <c r="R38" i="1"/>
  <c r="S38" i="1" s="1"/>
  <c r="Q75" i="1"/>
  <c r="AV75" i="1"/>
  <c r="R87" i="1"/>
  <c r="S87" i="1" s="1"/>
  <c r="Q55" i="1"/>
  <c r="AV55" i="1"/>
  <c r="Y78" i="1"/>
  <c r="O78" i="1"/>
  <c r="M78" i="1" s="1"/>
  <c r="P78" i="1" s="1"/>
  <c r="J78" i="1" s="1"/>
  <c r="K78" i="1" s="1"/>
  <c r="T69" i="1"/>
  <c r="X69" i="1" s="1"/>
  <c r="AA69" i="1"/>
  <c r="AA32" i="1"/>
  <c r="T32" i="1"/>
  <c r="X32" i="1" s="1"/>
  <c r="R31" i="1"/>
  <c r="S31" i="1" s="1"/>
  <c r="R43" i="1"/>
  <c r="S43" i="1" s="1"/>
  <c r="O43" i="1" s="1"/>
  <c r="M43" i="1" s="1"/>
  <c r="P43" i="1" s="1"/>
  <c r="J43" i="1" s="1"/>
  <c r="K43" i="1" s="1"/>
  <c r="AZ81" i="1"/>
  <c r="R51" i="1"/>
  <c r="S51" i="1" s="1"/>
  <c r="O51" i="1" s="1"/>
  <c r="M51" i="1" s="1"/>
  <c r="P51" i="1" s="1"/>
  <c r="J51" i="1" s="1"/>
  <c r="K51" i="1" s="1"/>
  <c r="AZ84" i="1"/>
  <c r="R79" i="1"/>
  <c r="S79" i="1" s="1"/>
  <c r="AA71" i="1"/>
  <c r="T71" i="1"/>
  <c r="X71" i="1" s="1"/>
  <c r="Z71" i="1"/>
  <c r="T74" i="1"/>
  <c r="X74" i="1" s="1"/>
  <c r="AA74" i="1"/>
  <c r="AB74" i="1" s="1"/>
  <c r="Y76" i="1"/>
  <c r="R91" i="1"/>
  <c r="S91" i="1" s="1"/>
  <c r="R80" i="1"/>
  <c r="S80" i="1" s="1"/>
  <c r="O80" i="1" s="1"/>
  <c r="M80" i="1" s="1"/>
  <c r="P80" i="1" s="1"/>
  <c r="J80" i="1" s="1"/>
  <c r="K80" i="1" s="1"/>
  <c r="R83" i="1"/>
  <c r="S83" i="1" s="1"/>
  <c r="R40" i="1"/>
  <c r="S40" i="1" s="1"/>
  <c r="O40" i="1" s="1"/>
  <c r="M40" i="1" s="1"/>
  <c r="P40" i="1" s="1"/>
  <c r="J40" i="1" s="1"/>
  <c r="K40" i="1" s="1"/>
  <c r="Y57" i="1"/>
  <c r="O57" i="1"/>
  <c r="M57" i="1" s="1"/>
  <c r="P57" i="1" s="1"/>
  <c r="J57" i="1" s="1"/>
  <c r="K57" i="1" s="1"/>
  <c r="R50" i="1"/>
  <c r="S50" i="1" s="1"/>
  <c r="O50" i="1" s="1"/>
  <c r="M50" i="1" s="1"/>
  <c r="P50" i="1" s="1"/>
  <c r="J50" i="1" s="1"/>
  <c r="K50" i="1" s="1"/>
  <c r="O17" i="1"/>
  <c r="M17" i="1" s="1"/>
  <c r="P17" i="1" s="1"/>
  <c r="J17" i="1" s="1"/>
  <c r="K17" i="1" s="1"/>
  <c r="Y17" i="1"/>
  <c r="R57" i="1"/>
  <c r="S57" i="1" s="1"/>
  <c r="Y39" i="1"/>
  <c r="O26" i="1"/>
  <c r="M26" i="1" s="1"/>
  <c r="P26" i="1" s="1"/>
  <c r="J26" i="1" s="1"/>
  <c r="K26" i="1" s="1"/>
  <c r="Y26" i="1"/>
  <c r="R42" i="1"/>
  <c r="S42" i="1" s="1"/>
  <c r="Y30" i="1"/>
  <c r="R30" i="1"/>
  <c r="S30" i="1" s="1"/>
  <c r="O30" i="1" s="1"/>
  <c r="M30" i="1" s="1"/>
  <c r="P30" i="1" s="1"/>
  <c r="J30" i="1" s="1"/>
  <c r="K30" i="1" s="1"/>
  <c r="T18" i="1"/>
  <c r="X18" i="1" s="1"/>
  <c r="AA18" i="1"/>
  <c r="AB18" i="1" s="1"/>
  <c r="Y58" i="1"/>
  <c r="O58" i="1"/>
  <c r="M58" i="1" s="1"/>
  <c r="P58" i="1" s="1"/>
  <c r="J58" i="1" s="1"/>
  <c r="K58" i="1" s="1"/>
  <c r="AA66" i="1"/>
  <c r="AB66" i="1" s="1"/>
  <c r="T66" i="1"/>
  <c r="X66" i="1" s="1"/>
  <c r="Z66" i="1"/>
  <c r="Y67" i="1"/>
  <c r="O67" i="1"/>
  <c r="M67" i="1" s="1"/>
  <c r="P67" i="1" s="1"/>
  <c r="J67" i="1" s="1"/>
  <c r="K67" i="1" s="1"/>
  <c r="Y82" i="1"/>
  <c r="Y59" i="1"/>
  <c r="O59" i="1"/>
  <c r="M59" i="1" s="1"/>
  <c r="P59" i="1" s="1"/>
  <c r="J59" i="1" s="1"/>
  <c r="K59" i="1" s="1"/>
  <c r="Y43" i="1"/>
  <c r="Y29" i="1"/>
  <c r="Y86" i="1"/>
  <c r="O86" i="1"/>
  <c r="M86" i="1" s="1"/>
  <c r="P86" i="1" s="1"/>
  <c r="J86" i="1" s="1"/>
  <c r="K86" i="1" s="1"/>
  <c r="R63" i="1"/>
  <c r="S63" i="1" s="1"/>
  <c r="AV53" i="1"/>
  <c r="Q53" i="1"/>
  <c r="Y90" i="1"/>
  <c r="O90" i="1"/>
  <c r="M90" i="1" s="1"/>
  <c r="P90" i="1" s="1"/>
  <c r="J90" i="1" s="1"/>
  <c r="K90" i="1" s="1"/>
  <c r="AZ70" i="1"/>
  <c r="R70" i="1"/>
  <c r="S70" i="1" s="1"/>
  <c r="Q62" i="1"/>
  <c r="AV62" i="1"/>
  <c r="O74" i="1"/>
  <c r="M74" i="1" s="1"/>
  <c r="P74" i="1" s="1"/>
  <c r="J74" i="1" s="1"/>
  <c r="K74" i="1" s="1"/>
  <c r="R81" i="1"/>
  <c r="S81" i="1" s="1"/>
  <c r="T89" i="1"/>
  <c r="X89" i="1" s="1"/>
  <c r="AA89" i="1"/>
  <c r="AB89" i="1" s="1"/>
  <c r="O89" i="1"/>
  <c r="M89" i="1" s="1"/>
  <c r="P89" i="1" s="1"/>
  <c r="J89" i="1" s="1"/>
  <c r="K89" i="1" s="1"/>
  <c r="R82" i="1"/>
  <c r="S82" i="1" s="1"/>
  <c r="Z61" i="1"/>
  <c r="Y46" i="1"/>
  <c r="R46" i="1"/>
  <c r="S46" i="1" s="1"/>
  <c r="O46" i="1" s="1"/>
  <c r="M46" i="1" s="1"/>
  <c r="P46" i="1" s="1"/>
  <c r="J46" i="1" s="1"/>
  <c r="K46" i="1" s="1"/>
  <c r="R68" i="1"/>
  <c r="S68" i="1" s="1"/>
  <c r="Y52" i="1"/>
  <c r="AV45" i="1"/>
  <c r="AX45" i="1" s="1"/>
  <c r="Q45" i="1"/>
  <c r="R52" i="1"/>
  <c r="S52" i="1" s="1"/>
  <c r="R49" i="1"/>
  <c r="S49" i="1" s="1"/>
  <c r="AZ31" i="1"/>
  <c r="AZ24" i="1"/>
  <c r="R84" i="1"/>
  <c r="S84" i="1" s="1"/>
  <c r="Q29" i="1"/>
  <c r="AV29" i="1"/>
  <c r="Q27" i="1"/>
  <c r="AV27" i="1"/>
  <c r="R21" i="1"/>
  <c r="S21" i="1" s="1"/>
  <c r="Z19" i="1"/>
  <c r="Y25" i="1"/>
  <c r="R25" i="1"/>
  <c r="S25" i="1" s="1"/>
  <c r="AB71" i="1" l="1"/>
  <c r="T49" i="1"/>
  <c r="X49" i="1" s="1"/>
  <c r="AA49" i="1"/>
  <c r="Z49" i="1"/>
  <c r="T81" i="1"/>
  <c r="X81" i="1" s="1"/>
  <c r="AA81" i="1"/>
  <c r="Z81" i="1"/>
  <c r="T85" i="1"/>
  <c r="X85" i="1" s="1"/>
  <c r="AA85" i="1"/>
  <c r="AB85" i="1" s="1"/>
  <c r="Z85" i="1"/>
  <c r="AA25" i="1"/>
  <c r="T25" i="1"/>
  <c r="X25" i="1" s="1"/>
  <c r="Z25" i="1"/>
  <c r="R29" i="1"/>
  <c r="S29" i="1" s="1"/>
  <c r="R45" i="1"/>
  <c r="S45" i="1" s="1"/>
  <c r="AA57" i="1"/>
  <c r="Z57" i="1"/>
  <c r="T57" i="1"/>
  <c r="X57" i="1" s="1"/>
  <c r="T38" i="1"/>
  <c r="X38" i="1" s="1"/>
  <c r="AA38" i="1"/>
  <c r="Z38" i="1"/>
  <c r="R36" i="1"/>
  <c r="S36" i="1" s="1"/>
  <c r="R27" i="1"/>
  <c r="S27" i="1" s="1"/>
  <c r="Z22" i="1"/>
  <c r="AA22" i="1"/>
  <c r="T22" i="1"/>
  <c r="X22" i="1" s="1"/>
  <c r="T54" i="1"/>
  <c r="X54" i="1" s="1"/>
  <c r="AA54" i="1"/>
  <c r="Z54" i="1"/>
  <c r="AX76" i="1"/>
  <c r="AZ76" i="1"/>
  <c r="AA52" i="1"/>
  <c r="Z52" i="1"/>
  <c r="T52" i="1"/>
  <c r="X52" i="1" s="1"/>
  <c r="T20" i="1"/>
  <c r="X20" i="1" s="1"/>
  <c r="Z20" i="1"/>
  <c r="AA20" i="1"/>
  <c r="AB20" i="1" s="1"/>
  <c r="R53" i="1"/>
  <c r="S53" i="1" s="1"/>
  <c r="AA79" i="1"/>
  <c r="T79" i="1"/>
  <c r="X79" i="1" s="1"/>
  <c r="Z79" i="1"/>
  <c r="R55" i="1"/>
  <c r="S55" i="1" s="1"/>
  <c r="AX44" i="1"/>
  <c r="AZ44" i="1"/>
  <c r="AB77" i="1"/>
  <c r="O25" i="1"/>
  <c r="M25" i="1" s="1"/>
  <c r="P25" i="1" s="1"/>
  <c r="J25" i="1" s="1"/>
  <c r="K25" i="1" s="1"/>
  <c r="T84" i="1"/>
  <c r="X84" i="1" s="1"/>
  <c r="AA84" i="1"/>
  <c r="Z84" i="1"/>
  <c r="AX62" i="1"/>
  <c r="AZ62" i="1"/>
  <c r="AX53" i="1"/>
  <c r="AZ53" i="1"/>
  <c r="AA40" i="1"/>
  <c r="AB40" i="1" s="1"/>
  <c r="T40" i="1"/>
  <c r="X40" i="1" s="1"/>
  <c r="Z40" i="1"/>
  <c r="R44" i="1"/>
  <c r="S44" i="1" s="1"/>
  <c r="T26" i="1"/>
  <c r="X26" i="1" s="1"/>
  <c r="AA26" i="1"/>
  <c r="Z26" i="1"/>
  <c r="T86" i="1"/>
  <c r="X86" i="1" s="1"/>
  <c r="AA86" i="1"/>
  <c r="Z86" i="1"/>
  <c r="T28" i="1"/>
  <c r="X28" i="1" s="1"/>
  <c r="Z28" i="1"/>
  <c r="AA28" i="1"/>
  <c r="R37" i="1"/>
  <c r="S37" i="1" s="1"/>
  <c r="AA24" i="1"/>
  <c r="T24" i="1"/>
  <c r="X24" i="1" s="1"/>
  <c r="Z24" i="1"/>
  <c r="AA60" i="1"/>
  <c r="T60" i="1"/>
  <c r="X60" i="1" s="1"/>
  <c r="Z60" i="1"/>
  <c r="O20" i="1"/>
  <c r="M20" i="1" s="1"/>
  <c r="P20" i="1" s="1"/>
  <c r="J20" i="1" s="1"/>
  <c r="K20" i="1" s="1"/>
  <c r="T46" i="1"/>
  <c r="X46" i="1" s="1"/>
  <c r="AA46" i="1"/>
  <c r="Z46" i="1"/>
  <c r="AA80" i="1"/>
  <c r="Z80" i="1"/>
  <c r="T80" i="1"/>
  <c r="X80" i="1" s="1"/>
  <c r="AA43" i="1"/>
  <c r="AB43" i="1" s="1"/>
  <c r="T43" i="1"/>
  <c r="X43" i="1" s="1"/>
  <c r="Z43" i="1"/>
  <c r="AX29" i="1"/>
  <c r="AZ29" i="1"/>
  <c r="AA31" i="1"/>
  <c r="T31" i="1"/>
  <c r="X31" i="1" s="1"/>
  <c r="Z31" i="1"/>
  <c r="O31" i="1"/>
  <c r="M31" i="1" s="1"/>
  <c r="P31" i="1" s="1"/>
  <c r="J31" i="1" s="1"/>
  <c r="K31" i="1" s="1"/>
  <c r="T47" i="1"/>
  <c r="X47" i="1" s="1"/>
  <c r="AA47" i="1"/>
  <c r="Z47" i="1"/>
  <c r="T82" i="1"/>
  <c r="X82" i="1" s="1"/>
  <c r="AA82" i="1"/>
  <c r="Z82" i="1"/>
  <c r="R62" i="1"/>
  <c r="S62" i="1" s="1"/>
  <c r="T63" i="1"/>
  <c r="X63" i="1" s="1"/>
  <c r="Z63" i="1"/>
  <c r="AA63" i="1"/>
  <c r="T83" i="1"/>
  <c r="X83" i="1" s="1"/>
  <c r="Z83" i="1"/>
  <c r="AA83" i="1"/>
  <c r="AB83" i="1" s="1"/>
  <c r="O83" i="1"/>
  <c r="M83" i="1" s="1"/>
  <c r="P83" i="1" s="1"/>
  <c r="J83" i="1" s="1"/>
  <c r="K83" i="1" s="1"/>
  <c r="AA21" i="1"/>
  <c r="T21" i="1"/>
  <c r="X21" i="1" s="1"/>
  <c r="Z21" i="1"/>
  <c r="AA70" i="1"/>
  <c r="T70" i="1"/>
  <c r="X70" i="1" s="1"/>
  <c r="Z70" i="1"/>
  <c r="O70" i="1"/>
  <c r="M70" i="1" s="1"/>
  <c r="P70" i="1" s="1"/>
  <c r="J70" i="1" s="1"/>
  <c r="K70" i="1" s="1"/>
  <c r="AA51" i="1"/>
  <c r="T51" i="1"/>
  <c r="X51" i="1" s="1"/>
  <c r="Z51" i="1"/>
  <c r="AB69" i="1"/>
  <c r="AX75" i="1"/>
  <c r="AZ75" i="1"/>
  <c r="O81" i="1"/>
  <c r="M81" i="1" s="1"/>
  <c r="P81" i="1" s="1"/>
  <c r="J81" i="1" s="1"/>
  <c r="K81" i="1" s="1"/>
  <c r="AA23" i="1"/>
  <c r="O23" i="1"/>
  <c r="M23" i="1" s="1"/>
  <c r="P23" i="1" s="1"/>
  <c r="J23" i="1" s="1"/>
  <c r="K23" i="1" s="1"/>
  <c r="T23" i="1"/>
  <c r="X23" i="1" s="1"/>
  <c r="Z23" i="1"/>
  <c r="T93" i="1"/>
  <c r="X93" i="1" s="1"/>
  <c r="Z93" i="1"/>
  <c r="AA93" i="1"/>
  <c r="T64" i="1"/>
  <c r="X64" i="1" s="1"/>
  <c r="AA64" i="1"/>
  <c r="O64" i="1"/>
  <c r="M64" i="1" s="1"/>
  <c r="P64" i="1" s="1"/>
  <c r="J64" i="1" s="1"/>
  <c r="K64" i="1" s="1"/>
  <c r="Z64" i="1"/>
  <c r="T56" i="1"/>
  <c r="X56" i="1" s="1"/>
  <c r="AA56" i="1"/>
  <c r="Z56" i="1"/>
  <c r="AB72" i="1"/>
  <c r="O79" i="1"/>
  <c r="M79" i="1" s="1"/>
  <c r="P79" i="1" s="1"/>
  <c r="J79" i="1" s="1"/>
  <c r="K79" i="1" s="1"/>
  <c r="AZ27" i="1"/>
  <c r="AX27" i="1"/>
  <c r="T34" i="1"/>
  <c r="X34" i="1" s="1"/>
  <c r="AA34" i="1"/>
  <c r="O34" i="1"/>
  <c r="M34" i="1" s="1"/>
  <c r="P34" i="1" s="1"/>
  <c r="J34" i="1" s="1"/>
  <c r="K34" i="1" s="1"/>
  <c r="Z34" i="1"/>
  <c r="T39" i="1"/>
  <c r="X39" i="1" s="1"/>
  <c r="AA39" i="1"/>
  <c r="Z39" i="1"/>
  <c r="R76" i="1"/>
  <c r="S76" i="1" s="1"/>
  <c r="O39" i="1"/>
  <c r="M39" i="1" s="1"/>
  <c r="P39" i="1" s="1"/>
  <c r="J39" i="1" s="1"/>
  <c r="K39" i="1" s="1"/>
  <c r="T91" i="1"/>
  <c r="X91" i="1" s="1"/>
  <c r="Z91" i="1"/>
  <c r="AA91" i="1"/>
  <c r="O91" i="1"/>
  <c r="M91" i="1" s="1"/>
  <c r="P91" i="1" s="1"/>
  <c r="J91" i="1" s="1"/>
  <c r="K91" i="1" s="1"/>
  <c r="O38" i="1"/>
  <c r="M38" i="1" s="1"/>
  <c r="P38" i="1" s="1"/>
  <c r="J38" i="1" s="1"/>
  <c r="K38" i="1" s="1"/>
  <c r="AB88" i="1"/>
  <c r="T92" i="1"/>
  <c r="X92" i="1" s="1"/>
  <c r="AA92" i="1"/>
  <c r="Z92" i="1"/>
  <c r="O49" i="1"/>
  <c r="M49" i="1" s="1"/>
  <c r="P49" i="1" s="1"/>
  <c r="J49" i="1" s="1"/>
  <c r="K49" i="1" s="1"/>
  <c r="T78" i="1"/>
  <c r="X78" i="1" s="1"/>
  <c r="AA78" i="1"/>
  <c r="Z78" i="1"/>
  <c r="AA41" i="1"/>
  <c r="AB41" i="1" s="1"/>
  <c r="T41" i="1"/>
  <c r="X41" i="1" s="1"/>
  <c r="Z41" i="1"/>
  <c r="T30" i="1"/>
  <c r="X30" i="1" s="1"/>
  <c r="Z30" i="1"/>
  <c r="AA30" i="1"/>
  <c r="AZ55" i="1"/>
  <c r="AX55" i="1"/>
  <c r="O85" i="1"/>
  <c r="M85" i="1" s="1"/>
  <c r="P85" i="1" s="1"/>
  <c r="J85" i="1" s="1"/>
  <c r="K85" i="1" s="1"/>
  <c r="T42" i="1"/>
  <c r="X42" i="1" s="1"/>
  <c r="AA42" i="1"/>
  <c r="O42" i="1"/>
  <c r="M42" i="1" s="1"/>
  <c r="P42" i="1" s="1"/>
  <c r="J42" i="1" s="1"/>
  <c r="K42" i="1" s="1"/>
  <c r="Z42" i="1"/>
  <c r="AB32" i="1"/>
  <c r="AA87" i="1"/>
  <c r="T87" i="1"/>
  <c r="X87" i="1" s="1"/>
  <c r="O87" i="1"/>
  <c r="M87" i="1" s="1"/>
  <c r="P87" i="1" s="1"/>
  <c r="J87" i="1" s="1"/>
  <c r="K87" i="1" s="1"/>
  <c r="Z87" i="1"/>
  <c r="AA59" i="1"/>
  <c r="T59" i="1"/>
  <c r="X59" i="1" s="1"/>
  <c r="Z59" i="1"/>
  <c r="AA48" i="1"/>
  <c r="T48" i="1"/>
  <c r="X48" i="1" s="1"/>
  <c r="O48" i="1"/>
  <c r="M48" i="1" s="1"/>
  <c r="P48" i="1" s="1"/>
  <c r="J48" i="1" s="1"/>
  <c r="K48" i="1" s="1"/>
  <c r="Z48" i="1"/>
  <c r="AX37" i="1"/>
  <c r="AZ37" i="1"/>
  <c r="O41" i="1"/>
  <c r="M41" i="1" s="1"/>
  <c r="P41" i="1" s="1"/>
  <c r="J41" i="1" s="1"/>
  <c r="K41" i="1" s="1"/>
  <c r="T73" i="1"/>
  <c r="X73" i="1" s="1"/>
  <c r="AA73" i="1"/>
  <c r="Z73" i="1"/>
  <c r="O73" i="1"/>
  <c r="M73" i="1" s="1"/>
  <c r="P73" i="1" s="1"/>
  <c r="J73" i="1" s="1"/>
  <c r="K73" i="1" s="1"/>
  <c r="AA33" i="1"/>
  <c r="AB33" i="1" s="1"/>
  <c r="T33" i="1"/>
  <c r="X33" i="1" s="1"/>
  <c r="Z33" i="1"/>
  <c r="O63" i="1"/>
  <c r="M63" i="1" s="1"/>
  <c r="P63" i="1" s="1"/>
  <c r="J63" i="1" s="1"/>
  <c r="K63" i="1" s="1"/>
  <c r="O52" i="1"/>
  <c r="M52" i="1" s="1"/>
  <c r="P52" i="1" s="1"/>
  <c r="J52" i="1" s="1"/>
  <c r="K52" i="1" s="1"/>
  <c r="T68" i="1"/>
  <c r="X68" i="1" s="1"/>
  <c r="AA68" i="1"/>
  <c r="Z68" i="1"/>
  <c r="O82" i="1"/>
  <c r="M82" i="1" s="1"/>
  <c r="P82" i="1" s="1"/>
  <c r="J82" i="1" s="1"/>
  <c r="K82" i="1" s="1"/>
  <c r="T50" i="1"/>
  <c r="X50" i="1" s="1"/>
  <c r="AA50" i="1"/>
  <c r="Z50" i="1"/>
  <c r="R75" i="1"/>
  <c r="S75" i="1" s="1"/>
  <c r="AZ36" i="1"/>
  <c r="AX36" i="1"/>
  <c r="AA58" i="1"/>
  <c r="Z58" i="1"/>
  <c r="T58" i="1"/>
  <c r="X58" i="1" s="1"/>
  <c r="AB90" i="1"/>
  <c r="O93" i="1"/>
  <c r="M93" i="1" s="1"/>
  <c r="P93" i="1" s="1"/>
  <c r="J93" i="1" s="1"/>
  <c r="K93" i="1" s="1"/>
  <c r="AB61" i="1"/>
  <c r="AA67" i="1"/>
  <c r="T67" i="1"/>
  <c r="X67" i="1" s="1"/>
  <c r="Z67" i="1"/>
  <c r="O21" i="1"/>
  <c r="M21" i="1" s="1"/>
  <c r="P21" i="1" s="1"/>
  <c r="J21" i="1" s="1"/>
  <c r="K21" i="1" s="1"/>
  <c r="O92" i="1"/>
  <c r="M92" i="1" s="1"/>
  <c r="P92" i="1" s="1"/>
  <c r="J92" i="1" s="1"/>
  <c r="K92" i="1" s="1"/>
  <c r="AB65" i="1"/>
  <c r="AB17" i="1"/>
  <c r="AB21" i="1" l="1"/>
  <c r="AB52" i="1"/>
  <c r="AB51" i="1"/>
  <c r="AB79" i="1"/>
  <c r="AB23" i="1"/>
  <c r="AB46" i="1"/>
  <c r="AB24" i="1"/>
  <c r="AB70" i="1"/>
  <c r="AB63" i="1"/>
  <c r="AB25" i="1"/>
  <c r="AB28" i="1"/>
  <c r="AB58" i="1"/>
  <c r="AB54" i="1"/>
  <c r="AB60" i="1"/>
  <c r="T29" i="1"/>
  <c r="X29" i="1" s="1"/>
  <c r="AA29" i="1"/>
  <c r="Z29" i="1"/>
  <c r="O29" i="1"/>
  <c r="M29" i="1" s="1"/>
  <c r="P29" i="1" s="1"/>
  <c r="J29" i="1" s="1"/>
  <c r="K29" i="1" s="1"/>
  <c r="AB67" i="1"/>
  <c r="AB68" i="1"/>
  <c r="AB87" i="1"/>
  <c r="AB78" i="1"/>
  <c r="AB39" i="1"/>
  <c r="AB82" i="1"/>
  <c r="AB31" i="1"/>
  <c r="AB80" i="1"/>
  <c r="AB84" i="1"/>
  <c r="AB38" i="1"/>
  <c r="AB81" i="1"/>
  <c r="T76" i="1"/>
  <c r="X76" i="1" s="1"/>
  <c r="AA76" i="1"/>
  <c r="Z76" i="1"/>
  <c r="O76" i="1"/>
  <c r="M76" i="1" s="1"/>
  <c r="P76" i="1" s="1"/>
  <c r="J76" i="1" s="1"/>
  <c r="K76" i="1" s="1"/>
  <c r="T62" i="1"/>
  <c r="X62" i="1" s="1"/>
  <c r="AA62" i="1"/>
  <c r="Z62" i="1"/>
  <c r="O62" i="1"/>
  <c r="M62" i="1" s="1"/>
  <c r="P62" i="1" s="1"/>
  <c r="J62" i="1" s="1"/>
  <c r="K62" i="1" s="1"/>
  <c r="T44" i="1"/>
  <c r="X44" i="1" s="1"/>
  <c r="Z44" i="1"/>
  <c r="AA44" i="1"/>
  <c r="O44" i="1"/>
  <c r="M44" i="1" s="1"/>
  <c r="P44" i="1" s="1"/>
  <c r="J44" i="1" s="1"/>
  <c r="K44" i="1" s="1"/>
  <c r="Z36" i="1"/>
  <c r="AA36" i="1"/>
  <c r="T36" i="1"/>
  <c r="X36" i="1" s="1"/>
  <c r="O36" i="1"/>
  <c r="M36" i="1" s="1"/>
  <c r="P36" i="1" s="1"/>
  <c r="J36" i="1" s="1"/>
  <c r="K36" i="1" s="1"/>
  <c r="AB64" i="1"/>
  <c r="Z55" i="1"/>
  <c r="T55" i="1"/>
  <c r="X55" i="1" s="1"/>
  <c r="AA55" i="1"/>
  <c r="AB55" i="1" s="1"/>
  <c r="O55" i="1"/>
  <c r="M55" i="1" s="1"/>
  <c r="P55" i="1" s="1"/>
  <c r="J55" i="1" s="1"/>
  <c r="K55" i="1" s="1"/>
  <c r="T75" i="1"/>
  <c r="X75" i="1" s="1"/>
  <c r="Z75" i="1"/>
  <c r="AA75" i="1"/>
  <c r="AB75" i="1" s="1"/>
  <c r="O75" i="1"/>
  <c r="M75" i="1" s="1"/>
  <c r="P75" i="1" s="1"/>
  <c r="J75" i="1" s="1"/>
  <c r="K75" i="1" s="1"/>
  <c r="AB73" i="1"/>
  <c r="AB48" i="1"/>
  <c r="AB30" i="1"/>
  <c r="AB91" i="1"/>
  <c r="AB93" i="1"/>
  <c r="AB86" i="1"/>
  <c r="AB22" i="1"/>
  <c r="AB56" i="1"/>
  <c r="AB47" i="1"/>
  <c r="T37" i="1"/>
  <c r="X37" i="1" s="1"/>
  <c r="AA37" i="1"/>
  <c r="Z37" i="1"/>
  <c r="O37" i="1"/>
  <c r="M37" i="1" s="1"/>
  <c r="P37" i="1" s="1"/>
  <c r="J37" i="1" s="1"/>
  <c r="K37" i="1" s="1"/>
  <c r="T53" i="1"/>
  <c r="X53" i="1" s="1"/>
  <c r="AA53" i="1"/>
  <c r="Z53" i="1"/>
  <c r="O53" i="1"/>
  <c r="M53" i="1" s="1"/>
  <c r="P53" i="1" s="1"/>
  <c r="J53" i="1" s="1"/>
  <c r="K53" i="1" s="1"/>
  <c r="AB49" i="1"/>
  <c r="T45" i="1"/>
  <c r="X45" i="1" s="1"/>
  <c r="AA45" i="1"/>
  <c r="Z45" i="1"/>
  <c r="O45" i="1"/>
  <c r="M45" i="1" s="1"/>
  <c r="P45" i="1" s="1"/>
  <c r="J45" i="1" s="1"/>
  <c r="K45" i="1" s="1"/>
  <c r="AB50" i="1"/>
  <c r="AB59" i="1"/>
  <c r="AB42" i="1"/>
  <c r="AB92" i="1"/>
  <c r="AB34" i="1"/>
  <c r="AB26" i="1"/>
  <c r="T27" i="1"/>
  <c r="X27" i="1" s="1"/>
  <c r="AA27" i="1"/>
  <c r="O27" i="1"/>
  <c r="M27" i="1" s="1"/>
  <c r="P27" i="1" s="1"/>
  <c r="J27" i="1" s="1"/>
  <c r="K27" i="1" s="1"/>
  <c r="Z27" i="1"/>
  <c r="AB57" i="1"/>
  <c r="AB44" i="1" l="1"/>
  <c r="AB29" i="1"/>
  <c r="AB36" i="1"/>
  <c r="AB62" i="1"/>
  <c r="AB37" i="1"/>
  <c r="AB76" i="1"/>
  <c r="AB45" i="1"/>
  <c r="AB53" i="1"/>
  <c r="AB27" i="1"/>
</calcChain>
</file>

<file path=xl/sharedStrings.xml><?xml version="1.0" encoding="utf-8"?>
<sst xmlns="http://schemas.openxmlformats.org/spreadsheetml/2006/main" count="1029" uniqueCount="486">
  <si>
    <t>File opened</t>
  </si>
  <si>
    <t>2023-05-25 10:08:28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</si>
  <si>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</si>
  <si>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</si>
  <si>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</si>
  <si>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</si>
  <si>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</si>
  <si>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</si>
  <si>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</si>
  <si>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</si>
  <si>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</si>
  <si>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</si>
  <si>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</si>
  <si>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{"co2aspan2b": "0.285496", "oxygen": "21", "h2obspan2b": "0.0691233", "ssb_ref": "34260.8", "co2bspan1": "0.999307", "co2bspan2": "-0.0282607", "h2oaspan2a": "0.0688822", "co2bspanconc1": "2500", "h2oaspan1": "1.00238", "h2oazero": "1.09778", "co2aspan1": "0.999297", "co2bzero": "0.956083", "h2obspan2": "0", "h2obspanconc1": "12.27", "co2aspanconc2": "301.5", "flowazero": "0.31195", "co2aspan2a": "0.288024", "chamberpressurezero": "2.51199", "tbzero": "0.305447", "h2oaspanconc2": "0", "co2aspan2": "-0.0280352", "co2bspan2b": "0.287104", "flowbzero": "0.28845", "h2obspan1": "0.998622", "h2obspan2a": "0.0692186", "ssa_ref": "34202.9", "flowmeterzero": "0.987779", "co2aspanconc1": "2500", "h2oaspanconc1": "12.27", "h2obzero": "1.10204", "h2oaspan2b": "0.0690461", "h2oaspan2": "0", "h2obspanconc2": "0", "co2bspan2a": "0.289677", "co2azero": "0.956047", "co2bspanconc2": "301.5", "tazero": "0.200024"}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</si>
  <si>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</si>
  <si>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</si>
  <si>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</si>
  <si>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</si>
  <si>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</si>
  <si>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</si>
  <si>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</si>
  <si>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</si>
  <si>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</si>
  <si>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</si>
  <si>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10:08:28</t>
  </si>
  <si>
    <t>Stability Definition:	ΔCO2 (Meas2): Slp&lt;0.5	ΔH2O (Meas2): Slp&lt;0.1	F (FlrLS): Slp&lt;1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</si>
  <si>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</si>
  <si>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</si>
  <si>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</si>
  <si>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</si>
  <si>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</si>
  <si>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</si>
  <si>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</si>
  <si>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</si>
  <si>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</si>
  <si>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</si>
  <si>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</si>
  <si>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</si>
  <si>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</si>
  <si>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</si>
  <si>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</si>
  <si>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</si>
  <si>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</si>
  <si>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</si>
  <si>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</si>
  <si>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</si>
  <si>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</si>
  <si>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</si>
  <si>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</si>
  <si>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</si>
  <si>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</si>
  <si>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</si>
  <si>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</si>
  <si>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</si>
  <si>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</si>
  <si>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</si>
  <si>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</si>
  <si>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</si>
  <si>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</si>
  <si>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</si>
  <si>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</si>
  <si>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</si>
  <si>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</si>
  <si>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</si>
  <si>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</si>
  <si>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</si>
  <si>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</si>
  <si>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</si>
  <si>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</si>
  <si>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</si>
  <si>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1.93077 83.7712 382.632 623.229 865.287 1064.44 1254.53 1425.21</t>
  </si>
  <si>
    <t>Fs_true</t>
  </si>
  <si>
    <t>0.406176 101.51 401.807 601.197 800.511 1001.43 1201.05 1400.92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</si>
  <si>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</si>
  <si>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</si>
  <si>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</si>
  <si>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</si>
  <si>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</si>
  <si>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</si>
  <si>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</si>
  <si>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</si>
  <si>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</si>
  <si>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</si>
  <si>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</si>
  <si>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</si>
  <si>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</si>
  <si>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</si>
  <si>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</si>
  <si>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</si>
  <si>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</si>
  <si>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</si>
  <si>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</si>
  <si>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</si>
  <si>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</si>
  <si>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</si>
  <si>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</si>
  <si>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</si>
  <si>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</si>
  <si>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</si>
  <si>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</si>
  <si>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</si>
  <si>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</si>
  <si>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</si>
  <si>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</si>
  <si>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</si>
  <si>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</si>
  <si>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</si>
  <si>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</si>
  <si>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</si>
  <si>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</si>
  <si>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</si>
  <si>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</si>
  <si>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</si>
  <si>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</si>
  <si>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</si>
  <si>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</si>
  <si>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</si>
  <si>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</si>
  <si>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</si>
  <si>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</si>
  <si>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</si>
  <si>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</si>
  <si>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</si>
  <si>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</si>
  <si>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</si>
  <si>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</si>
  <si>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</si>
  <si>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</si>
  <si>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</si>
  <si>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</si>
  <si>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</si>
  <si>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</si>
  <si>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</si>
  <si>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</si>
  <si>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</si>
  <si>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</si>
  <si>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</si>
  <si>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</si>
  <si>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</si>
  <si>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</si>
  <si>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</si>
  <si>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</si>
  <si>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</si>
  <si>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</si>
  <si>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</si>
  <si>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</si>
  <si>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</si>
  <si>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</si>
  <si>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</si>
  <si>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</si>
  <si>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</si>
  <si>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</si>
  <si>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</si>
  <si>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</si>
  <si>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</si>
  <si>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</si>
  <si>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</si>
  <si>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</si>
  <si>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</si>
  <si>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</si>
  <si>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</si>
  <si>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</si>
  <si>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</si>
  <si>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</si>
  <si>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</si>
  <si>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</si>
  <si>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</si>
  <si>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</si>
  <si>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</si>
  <si>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</si>
  <si>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</si>
  <si>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</si>
  <si>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</si>
  <si>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</si>
  <si>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</si>
  <si>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</si>
  <si>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</si>
  <si>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</si>
  <si>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</si>
  <si>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</si>
  <si>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</si>
  <si>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</si>
  <si>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</si>
  <si>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</si>
  <si>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</si>
  <si>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</si>
  <si>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</si>
  <si>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</si>
  <si>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</si>
  <si>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</si>
  <si>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</si>
  <si>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</si>
  <si>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</si>
  <si>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</si>
  <si>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</si>
  <si>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</si>
  <si>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</si>
  <si>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</si>
  <si>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</si>
  <si>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</si>
  <si>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</si>
  <si>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</si>
  <si>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</si>
  <si>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</si>
  <si>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</si>
  <si>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</si>
  <si>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</si>
  <si>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</si>
  <si>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</si>
  <si>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</si>
  <si>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</si>
  <si>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</si>
  <si>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</si>
  <si>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</si>
  <si>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</si>
  <si>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</si>
  <si>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</si>
  <si>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</si>
  <si>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</si>
  <si>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</si>
  <si>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</si>
  <si>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</si>
  <si>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</si>
  <si>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</si>
  <si>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</si>
  <si>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</si>
  <si>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</si>
  <si>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</si>
  <si>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</si>
  <si>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</si>
  <si>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</si>
  <si>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</si>
  <si>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</si>
  <si>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</si>
  <si>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</si>
  <si>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</si>
  <si>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</si>
  <si>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</si>
  <si>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</si>
  <si>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</si>
  <si>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</si>
  <si>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</si>
  <si>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</si>
  <si>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</si>
  <si>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</si>
  <si>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</si>
  <si>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</si>
  <si>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</si>
  <si>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</si>
  <si>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20230525 10:12:55</t>
  </si>
  <si>
    <t>10:12:55</t>
  </si>
  <si>
    <t>MPF-12447-20230525-10_12_57</t>
  </si>
  <si>
    <t>-</t>
  </si>
  <si>
    <t>0: Broadleaf</t>
  </si>
  <si>
    <t>10:10:28</t>
  </si>
  <si>
    <t>3/3</t>
  </si>
  <si>
    <t>20230525 10:13:55</t>
  </si>
  <si>
    <t>10:13:55</t>
  </si>
  <si>
    <t>MPF-12448-20230525-10_13_57</t>
  </si>
  <si>
    <t>2/3</t>
  </si>
  <si>
    <t>20230525 10:14:55</t>
  </si>
  <si>
    <t>10:14:55</t>
  </si>
  <si>
    <t>MPF-12449-20230525-10_14_57</t>
  </si>
  <si>
    <t>20230525 10:15:55</t>
  </si>
  <si>
    <t>10:15:55</t>
  </si>
  <si>
    <t>MPF-12450-20230525-10_15_57</t>
  </si>
  <si>
    <t>20230525 10:16:56</t>
  </si>
  <si>
    <t>10:16:56</t>
  </si>
  <si>
    <t>MPF-12451-20230525-10_16_57</t>
  </si>
  <si>
    <t>20230525 10:17:56</t>
  </si>
  <si>
    <t>10:17:56</t>
  </si>
  <si>
    <t>MPF-12452-20230525-10_17_57</t>
  </si>
  <si>
    <t>20230525 10:18:56</t>
  </si>
  <si>
    <t>10:18:56</t>
  </si>
  <si>
    <t>MPF-12453-20230525-10_18_58</t>
  </si>
  <si>
    <t>20230525 10:19:56</t>
  </si>
  <si>
    <t>10:19:56</t>
  </si>
  <si>
    <t>MPF-12454-20230525-10_19_58</t>
  </si>
  <si>
    <t>20230525 10:20:56</t>
  </si>
  <si>
    <t>10:20:56</t>
  </si>
  <si>
    <t>MPF-12455-20230525-10_20_58</t>
  </si>
  <si>
    <t>20230525 10:21:56</t>
  </si>
  <si>
    <t>10:21:56</t>
  </si>
  <si>
    <t>MPF-12456-20230525-10_21_58</t>
  </si>
  <si>
    <t>20230525 10:22:56</t>
  </si>
  <si>
    <t>10:22:56</t>
  </si>
  <si>
    <t>MPF-12457-20230525-10_22_58</t>
  </si>
  <si>
    <t>20230525 10:23:56</t>
  </si>
  <si>
    <t>10:23:56</t>
  </si>
  <si>
    <t>MPF-12458-20230525-10_23_58</t>
  </si>
  <si>
    <t>20230525 10:24:56</t>
  </si>
  <si>
    <t>10:24:56</t>
  </si>
  <si>
    <t>MPF-12459-20230525-10_24_58</t>
  </si>
  <si>
    <t>20230525 10:25:56</t>
  </si>
  <si>
    <t>10:25:56</t>
  </si>
  <si>
    <t>MPF-12460-20230525-10_25_58</t>
  </si>
  <si>
    <t>20230525 10:26:56</t>
  </si>
  <si>
    <t>10:26:56</t>
  </si>
  <si>
    <t>MPF-12461-20230525-10_26_58</t>
  </si>
  <si>
    <t>20230525 10:27:56</t>
  </si>
  <si>
    <t>10:27:56</t>
  </si>
  <si>
    <t>MPF-12462-20230525-10_27_58</t>
  </si>
  <si>
    <t>20230525 10:28:56</t>
  </si>
  <si>
    <t>10:28:56</t>
  </si>
  <si>
    <t>MPF-12463-20230525-10_28_58</t>
  </si>
  <si>
    <t>20230525 10:29:56</t>
  </si>
  <si>
    <t>10:29:56</t>
  </si>
  <si>
    <t>MPF-12464-20230525-10_29_58</t>
  </si>
  <si>
    <t>20230525 10:30:56</t>
  </si>
  <si>
    <t>10:30:56</t>
  </si>
  <si>
    <t>MPF-12465-20230525-10_30_58</t>
  </si>
  <si>
    <t>20230525 10:32:55</t>
  </si>
  <si>
    <t>10:32:55</t>
  </si>
  <si>
    <t>MPF-12466-20230525-10_32_57</t>
  </si>
  <si>
    <t>20230525 10:33:55</t>
  </si>
  <si>
    <t>10:33:55</t>
  </si>
  <si>
    <t>MPF-12467-20230525-10_33_57</t>
  </si>
  <si>
    <t>20230525 10:34:55</t>
  </si>
  <si>
    <t>10:34:55</t>
  </si>
  <si>
    <t>MPF-12468-20230525-10_34_57</t>
  </si>
  <si>
    <t>20230525 10:35:55</t>
  </si>
  <si>
    <t>10:35:55</t>
  </si>
  <si>
    <t>MPF-12469-20230525-10_35_57</t>
  </si>
  <si>
    <t>20230525 10:36:56</t>
  </si>
  <si>
    <t>10:36:56</t>
  </si>
  <si>
    <t>MPF-12470-20230525-10_36_57</t>
  </si>
  <si>
    <t>20230525 10:37:56</t>
  </si>
  <si>
    <t>10:37:56</t>
  </si>
  <si>
    <t>MPF-12471-20230525-10_37_57</t>
  </si>
  <si>
    <t>20230525 10:38:56</t>
  </si>
  <si>
    <t>10:38:56</t>
  </si>
  <si>
    <t>MPF-12472-20230525-10_38_57</t>
  </si>
  <si>
    <t>20230525 10:39:56</t>
  </si>
  <si>
    <t>10:39:56</t>
  </si>
  <si>
    <t>MPF-12473-20230525-10_39_57</t>
  </si>
  <si>
    <t>20230525 10:40:56</t>
  </si>
  <si>
    <t>10:40:56</t>
  </si>
  <si>
    <t>MPF-12474-20230525-10_40_57</t>
  </si>
  <si>
    <t>20230525 10:41:56</t>
  </si>
  <si>
    <t>10:41:56</t>
  </si>
  <si>
    <t>MPF-12475-20230525-10_41_57</t>
  </si>
  <si>
    <t>20230525 10:42:56</t>
  </si>
  <si>
    <t>10:42:56</t>
  </si>
  <si>
    <t>MPF-12476-20230525-10_42_57</t>
  </si>
  <si>
    <t>20230525 10:43:56</t>
  </si>
  <si>
    <t>10:43:56</t>
  </si>
  <si>
    <t>MPF-12477-20230525-10_43_57</t>
  </si>
  <si>
    <t>20230525 10:44:56</t>
  </si>
  <si>
    <t>10:44:56</t>
  </si>
  <si>
    <t>MPF-12478-20230525-10_44_57</t>
  </si>
  <si>
    <t>20230525 10:45:56</t>
  </si>
  <si>
    <t>10:45:56</t>
  </si>
  <si>
    <t>MPF-12479-20230525-10_45_57</t>
  </si>
  <si>
    <t>20230525 10:46:56</t>
  </si>
  <si>
    <t>10:46:56</t>
  </si>
  <si>
    <t>MPF-12480-20230525-10_46_57</t>
  </si>
  <si>
    <t>20230525 10:47:56</t>
  </si>
  <si>
    <t>10:47:56</t>
  </si>
  <si>
    <t>MPF-12481-20230525-10_47_57</t>
  </si>
  <si>
    <t>20230525 10:48:56</t>
  </si>
  <si>
    <t>10:48:56</t>
  </si>
  <si>
    <t>MPF-12482-20230525-10_48_57</t>
  </si>
  <si>
    <t>20230525 10:49:56</t>
  </si>
  <si>
    <t>10:49:56</t>
  </si>
  <si>
    <t>MPF-12483-20230525-10_49_57</t>
  </si>
  <si>
    <t>20230525 10:50:56</t>
  </si>
  <si>
    <t>10:50:56</t>
  </si>
  <si>
    <t>MPF-12484-20230525-10_50_57</t>
  </si>
  <si>
    <t>20230525 10:52:55</t>
  </si>
  <si>
    <t>10:52:55</t>
  </si>
  <si>
    <t>MPF-12485-20230525-10_52_57</t>
  </si>
  <si>
    <t>1/3</t>
  </si>
  <si>
    <t>20230525 10:53:55</t>
  </si>
  <si>
    <t>10:53:55</t>
  </si>
  <si>
    <t>MPF-12486-20230525-10_53_57</t>
  </si>
  <si>
    <t>20230525 10:54:55</t>
  </si>
  <si>
    <t>10:54:55</t>
  </si>
  <si>
    <t>MPF-12487-20230525-10_54_57</t>
  </si>
  <si>
    <t>20230525 10:55:55</t>
  </si>
  <si>
    <t>10:55:55</t>
  </si>
  <si>
    <t>MPF-12488-20230525-10_55_57</t>
  </si>
  <si>
    <t>20230525 10:56:55</t>
  </si>
  <si>
    <t>10:56:55</t>
  </si>
  <si>
    <t>MPF-12489-20230525-10_56_57</t>
  </si>
  <si>
    <t>20230525 10:57:55</t>
  </si>
  <si>
    <t>10:57:55</t>
  </si>
  <si>
    <t>MPF-12490-20230525-10_57_57</t>
  </si>
  <si>
    <t>20230525 10:58:55</t>
  </si>
  <si>
    <t>10:58:55</t>
  </si>
  <si>
    <t>MPF-12491-20230525-10_58_57</t>
  </si>
  <si>
    <t>20230525 10:59:55</t>
  </si>
  <si>
    <t>10:59:55</t>
  </si>
  <si>
    <t>MPF-12492-20230525-10_59_57</t>
  </si>
  <si>
    <t>20230525 11:00:55</t>
  </si>
  <si>
    <t>11:00:55</t>
  </si>
  <si>
    <t>MPF-12493-20230525-11_00_57</t>
  </si>
  <si>
    <t>20230525 11:01:55</t>
  </si>
  <si>
    <t>11:01:55</t>
  </si>
  <si>
    <t>MPF-12494-20230525-11_01_57</t>
  </si>
  <si>
    <t>20230525 11:02:55</t>
  </si>
  <si>
    <t>11:02:55</t>
  </si>
  <si>
    <t>MPF-12495-20230525-11_02_57</t>
  </si>
  <si>
    <t>20230525 11:03:55</t>
  </si>
  <si>
    <t>11:03:55</t>
  </si>
  <si>
    <t>MPF-12496-20230525-11_03_57</t>
  </si>
  <si>
    <t>20230525 11:04:55</t>
  </si>
  <si>
    <t>11:04:55</t>
  </si>
  <si>
    <t>MPF-12497-20230525-11_04_57</t>
  </si>
  <si>
    <t>20230525 11:05:55</t>
  </si>
  <si>
    <t>11:05:55</t>
  </si>
  <si>
    <t>MPF-12498-20230525-11_05_57</t>
  </si>
  <si>
    <t>20230525 11:06:55</t>
  </si>
  <si>
    <t>11:06:55</t>
  </si>
  <si>
    <t>MPF-12499-20230525-11_06_57</t>
  </si>
  <si>
    <t>20230525 11:07:55</t>
  </si>
  <si>
    <t>11:07:55</t>
  </si>
  <si>
    <t>MPF-12500-20230525-11_07_57</t>
  </si>
  <si>
    <t>20230525 11:08:55</t>
  </si>
  <si>
    <t>11:08:55</t>
  </si>
  <si>
    <t>MPF-12501-20230525-11_08_57</t>
  </si>
  <si>
    <t>20230525 11:09:56</t>
  </si>
  <si>
    <t>11:09:56</t>
  </si>
  <si>
    <t>MPF-12502-20230525-11_09_57</t>
  </si>
  <si>
    <t>20230525 11:10:55</t>
  </si>
  <si>
    <t>11:10:55</t>
  </si>
  <si>
    <t>MPF-12503-20230525-11_10_57</t>
  </si>
  <si>
    <t>20230525 11:11:55</t>
  </si>
  <si>
    <t>11:11:55</t>
  </si>
  <si>
    <t>MPF-12504-20230525-11_11_57</t>
  </si>
  <si>
    <t>20230525 11:12:56</t>
  </si>
  <si>
    <t>11:12:56</t>
  </si>
  <si>
    <t>MPF-12505-20230525-11_12_57</t>
  </si>
  <si>
    <t>20230525 11:13:56</t>
  </si>
  <si>
    <t>11:13:56</t>
  </si>
  <si>
    <t>MPF-12506-20230525-11_13_57</t>
  </si>
  <si>
    <t>20230525 11:14:56</t>
  </si>
  <si>
    <t>11:14:56</t>
  </si>
  <si>
    <t>MPF-12507-20230525-11_14_57</t>
  </si>
  <si>
    <t>20230525 11:15:56</t>
  </si>
  <si>
    <t>11:15:56</t>
  </si>
  <si>
    <t>MPF-12508-20230525-11_15_57</t>
  </si>
  <si>
    <t>20230525 11:16:56</t>
  </si>
  <si>
    <t>11:16:56</t>
  </si>
  <si>
    <t>MPF-12509-20230525-11_16_57</t>
  </si>
  <si>
    <t>20230525 11:17:56</t>
  </si>
  <si>
    <t>11:17:56</t>
  </si>
  <si>
    <t>MPF-12510-20230525-11_17_57</t>
  </si>
  <si>
    <t>20230525 11:18:56</t>
  </si>
  <si>
    <t>11:18:56</t>
  </si>
  <si>
    <t>MPF-12511-20230525-11_18_57</t>
  </si>
  <si>
    <t>20230525 11:19:56</t>
  </si>
  <si>
    <t>11:19:56</t>
  </si>
  <si>
    <t>MPF-12512-20230525-11_19_57</t>
  </si>
  <si>
    <t>20230525 11:20:56</t>
  </si>
  <si>
    <t>11:20:56</t>
  </si>
  <si>
    <t>MPF-12513-20230525-11_20_57</t>
  </si>
  <si>
    <t>20230525 11:21:56</t>
  </si>
  <si>
    <t>11:21:56</t>
  </si>
  <si>
    <t>MPF-12514-20230525-11_21_57</t>
  </si>
  <si>
    <t>20230525 11:22:56</t>
  </si>
  <si>
    <t>11:22:56</t>
  </si>
  <si>
    <t>MPF-12515-20230525-11_22_57</t>
  </si>
  <si>
    <t>20230525 11:23:56</t>
  </si>
  <si>
    <t>11:23:56</t>
  </si>
  <si>
    <t>MPF-12516-20230525-11_23_57</t>
  </si>
  <si>
    <t>20230525 11:24:56</t>
  </si>
  <si>
    <t>11:24:56</t>
  </si>
  <si>
    <t>MPF-12517-20230525-11_24_57</t>
  </si>
  <si>
    <t>20230525 11:25:56</t>
  </si>
  <si>
    <t>11:25:56</t>
  </si>
  <si>
    <t>MPF-12518-20230525-11_25_57</t>
  </si>
  <si>
    <t>20230525 11:26:56</t>
  </si>
  <si>
    <t>11:26:56</t>
  </si>
  <si>
    <t>MPF-12519-20230525-11_26_57</t>
  </si>
  <si>
    <t>20230525 11:27:56</t>
  </si>
  <si>
    <t>11:27:56</t>
  </si>
  <si>
    <t>MPF-12520-20230525-11_27_57</t>
  </si>
  <si>
    <t>20230525 11:28:56</t>
  </si>
  <si>
    <t>11:28:56</t>
  </si>
  <si>
    <t>MPF-12521-20230525-11_28_57</t>
  </si>
  <si>
    <t>20230525 11:29:56</t>
  </si>
  <si>
    <t>11:29:56</t>
  </si>
  <si>
    <t>MPF-12522-20230525-11_29_57</t>
  </si>
  <si>
    <t>20230525 11:30:56</t>
  </si>
  <si>
    <t>11:30:56</t>
  </si>
  <si>
    <t>MPF-12523-20230525-11_30_58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</si>
</sst>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3"/>
  <sheetViews>
    <sheetView tabSelected="1" topLeftCell="BG66" workbookViewId="0">
      <selection activeCell="BM17" sqref="BM17:BM93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1685002375.5</v>
      </c>
      <c r="C17">
        <v>0</v>
      </c>
      <c r="D17" t="s">
        <v>249</v>
      </c>
      <c r="E17" t="s">
        <v>250</v>
      </c>
      <c r="F17">
        <v>1685002367.5</v>
      </c>
      <c r="G17">
        <f t="shared" ref="G17:G48" si="0">BU17*AH17*(BS17-BT17)/(100*BM17*(1000-AH17*BS17))</f>
        <v>6.3600513876806292E-3</v>
      </c>
      <c r="H17">
        <f t="shared" ref="H17:H48" si="1">BU17*AH17*(BR17-BQ17*(1000-AH17*BT17)/(1000-AH17*BS17))/(100*BM17)</f>
        <v>17.410815909882459</v>
      </c>
      <c r="I17">
        <f t="shared" ref="I17:I48" si="2">BQ17 - IF(AH17&gt;1, H17*BM17*100/(AJ17*CA17), 0)</f>
        <v>399.88748387096803</v>
      </c>
      <c r="J17">
        <f t="shared" ref="J17:J48" si="3">((P17-G17/2)*I17-H17)/(P17+G17/2)</f>
        <v>280.50436022992</v>
      </c>
      <c r="K17">
        <f t="shared" ref="K17:K48" si="4">J17*(BV17+BW17)/1000</f>
        <v>26.849013588748988</v>
      </c>
      <c r="L17">
        <f t="shared" ref="L17:L48" si="5">(BQ17 - IF(AH17&gt;1, H17*BM17*100/(AJ17*CA17), 0))*(BV17+BW17)/1000</f>
        <v>38.275998560670658</v>
      </c>
      <c r="M17">
        <f t="shared" ref="M17:M48" si="6">2/((1/O17-1/N17)+SIGN(O17)*SQRT((1/O17-1/N17)*(1/O17-1/N17) + 4*BN17/((BN17+1)*(BN17+1))*(2*1/O17*1/N17-1/N17*1/N17)))</f>
        <v>0.27244166674130332</v>
      </c>
      <c r="N17">
        <f t="shared" ref="N17:N48" si="7">AE17+AD17*BM17+AC17*BM17*BM17</f>
        <v>3.3561699165049697</v>
      </c>
      <c r="O17">
        <f t="shared" ref="O17:O48" si="8">G17*(1000-(1000*0.61365*EXP(17.502*S17/(240.97+S17))/(BV17+BW17)+BS17)/2)/(1000*0.61365*EXP(17.502*S17/(240.97+S17))/(BV17+BW17)-BS17)</f>
        <v>0.26072446451776143</v>
      </c>
      <c r="P17">
        <f t="shared" ref="P17:P48" si="9">1/((BN17+1)/(M17/1.6)+1/(N17/1.37)) + BN17/((BN17+1)/(M17/1.6) + BN17/(N17/1.37))</f>
        <v>0.16396353905814787</v>
      </c>
      <c r="Q17">
        <f t="shared" ref="Q17:Q48" si="10">(BJ17*BL17)</f>
        <v>161.84330585539132</v>
      </c>
      <c r="R17">
        <f t="shared" ref="R17:R48" si="11">(BX17+(Q17+2*0.95*0.0000000567*(((BX17+$B$7)+273)^4-(BX17+273)^4)-44100*G17)/(1.84*29.3*N17+8*0.95*0.0000000567*(BX17+273)^3))</f>
        <v>27.840455652600991</v>
      </c>
      <c r="S17">
        <f t="shared" ref="S17:S48" si="12">($C$7*BY17+$D$7*BZ17+$E$7*R17)</f>
        <v>28.124161290322601</v>
      </c>
      <c r="T17">
        <f t="shared" ref="T17:T48" si="13">0.61365*EXP(17.502*S17/(240.97+S17))</f>
        <v>3.8223942827626884</v>
      </c>
      <c r="U17">
        <f t="shared" ref="U17:U48" si="14">(V17/W17*100)</f>
        <v>39.853901500463905</v>
      </c>
      <c r="V17">
        <f t="shared" ref="V17:V48" si="15">BS17*(BV17+BW17)/1000</f>
        <v>1.5530619975060493</v>
      </c>
      <c r="W17">
        <f t="shared" ref="W17:W48" si="16">0.61365*EXP(17.502*BX17/(240.97+BX17))</f>
        <v>3.8968882318534646</v>
      </c>
      <c r="X17">
        <f t="shared" ref="X17:X48" si="17">(T17-BS17*(BV17+BW17)/1000)</f>
        <v>2.2693322852566391</v>
      </c>
      <c r="Y17">
        <f t="shared" ref="Y17:Y48" si="18">(-G17*44100)</f>
        <v>-280.47826619671577</v>
      </c>
      <c r="Z17">
        <f t="shared" ref="Z17:Z48" si="19">2*29.3*N17*0.92*(BX17-S17)</f>
        <v>60.035756506730991</v>
      </c>
      <c r="AA17">
        <f t="shared" ref="AA17:AA48" si="20">2*0.95*0.0000000567*(((BX17+$B$7)+273)^4-(S17+273)^4)</f>
        <v>3.9104956853472999</v>
      </c>
      <c r="AB17">
        <f t="shared" ref="AB17:AB48" si="21">Q17+AA17+Y17+Z17</f>
        <v>-54.688708149246168</v>
      </c>
      <c r="AC17">
        <v>-3.9555729462675597E-2</v>
      </c>
      <c r="AD17">
        <v>4.44047715940767E-2</v>
      </c>
      <c r="AE17">
        <v>3.3463699182719502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50198.924146582416</v>
      </c>
      <c r="AK17">
        <v>0</v>
      </c>
      <c r="AL17">
        <v>0</v>
      </c>
      <c r="AM17">
        <v>0</v>
      </c>
      <c r="AN17">
        <f t="shared" ref="AN17:AN48" si="25">AM17-AL17</f>
        <v>0</v>
      </c>
      <c r="AO17" t="e">
        <f t="shared" ref="AO17:AO48" si="26">AN17/AM17</f>
        <v>#DIV/0!</v>
      </c>
      <c r="AP17">
        <v>-1</v>
      </c>
      <c r="AQ17" t="s">
        <v>251</v>
      </c>
      <c r="AR17">
        <v>2.2123076923076899</v>
      </c>
      <c r="AS17">
        <v>1.95282</v>
      </c>
      <c r="AT17">
        <f t="shared" ref="AT17:AT48" si="27">1-AR17/AS17</f>
        <v>-0.13287844876009558</v>
      </c>
      <c r="AU17">
        <v>0.5</v>
      </c>
      <c r="AV17">
        <f t="shared" ref="AV17:AV48" si="28">BJ17</f>
        <v>841.18479809052155</v>
      </c>
      <c r="AW17">
        <f t="shared" ref="AW17:AW48" si="29">H17</f>
        <v>17.410815909882459</v>
      </c>
      <c r="AX17">
        <f t="shared" ref="AX17:AX48" si="30">AT17*AU17*AV17</f>
        <v>-55.887665545421356</v>
      </c>
      <c r="AY17">
        <f t="shared" ref="AY17:AY48" si="31">BD17/AS17</f>
        <v>1</v>
      </c>
      <c r="AZ17">
        <f t="shared" ref="AZ17:AZ48" si="32">(AW17-AP17)/AV17</f>
        <v>2.1886767273582176E-2</v>
      </c>
      <c r="BA17">
        <f t="shared" ref="BA17:BA48" si="33">(AM17-AS17)/AS17</f>
        <v>-1</v>
      </c>
      <c r="BB17" t="s">
        <v>252</v>
      </c>
      <c r="BC17">
        <v>0</v>
      </c>
      <c r="BD17">
        <f t="shared" ref="BD17:BD48" si="34">AS17-BC17</f>
        <v>1.95282</v>
      </c>
      <c r="BE17">
        <f t="shared" ref="BE17:BE48" si="35">(AS17-AR17)/(AS17-BC17)</f>
        <v>-0.13287844876009558</v>
      </c>
      <c r="BF17" t="e">
        <f t="shared" ref="BF17:BF48" si="36">(AM17-AS17)/(AM17-BC17)</f>
        <v>#DIV/0!</v>
      </c>
      <c r="BG17">
        <f t="shared" ref="BG17:BG48" si="37">(AS17-AR17)/(AS17-AL17)</f>
        <v>-0.13287844876009558</v>
      </c>
      <c r="BH17" t="e">
        <f t="shared" ref="BH17:BH48" si="38">(AM17-AS17)/(AM17-AL17)</f>
        <v>#DIV/0!</v>
      </c>
      <c r="BI17">
        <f t="shared" ref="BI17:BI48" si="39">$B$11*CB17+$C$11*CC17+$F$11*CD17</f>
        <v>999.982387096774</v>
      </c>
      <c r="BJ17">
        <f t="shared" ref="BJ17:BJ48" si="40">BI17*BK17</f>
        <v>841.18479809052155</v>
      </c>
      <c r="BK17">
        <f t="shared" ref="BK17:BK48" si="41">($B$11*$D$9+$C$11*$D$9+$F$11*((CQ17+CI17)/MAX(CQ17+CI17+CR17, 0.1)*$I$9+CR17/MAX(CQ17+CI17+CR17, 0.1)*$J$9))/($B$11+$C$11+$F$11)</f>
        <v>0.84119961405791766</v>
      </c>
      <c r="BL17">
        <f t="shared" ref="BL17:BL48" si="42">($B$11*$K$9+$C$11*$K$9+$F$11*((CQ17+CI17)/MAX(CQ17+CI17+CR17, 0.1)*$P$9+CR17/MAX(CQ17+CI17+CR17, 0.1)*$Q$9))/($B$11+$C$11+$F$11)</f>
        <v>0.19239922811583554</v>
      </c>
      <c r="BM17">
        <v>0.82071442137898065</v>
      </c>
      <c r="BN17">
        <v>0.5</v>
      </c>
      <c r="BO17" t="s">
        <v>253</v>
      </c>
      <c r="BP17">
        <v>1685002367.5</v>
      </c>
      <c r="BQ17">
        <v>399.88748387096803</v>
      </c>
      <c r="BR17">
        <v>403.16274193548401</v>
      </c>
      <c r="BS17">
        <v>16.2255741935484</v>
      </c>
      <c r="BT17">
        <v>15.1985774193548</v>
      </c>
      <c r="BU17">
        <v>500.010516129032</v>
      </c>
      <c r="BV17">
        <v>95.516893548387102</v>
      </c>
      <c r="BW17">
        <v>0.200027096774194</v>
      </c>
      <c r="BX17">
        <v>28.455964516129001</v>
      </c>
      <c r="BY17">
        <v>28.124161290322601</v>
      </c>
      <c r="BZ17">
        <v>999.9</v>
      </c>
      <c r="CA17">
        <v>9986.77419354839</v>
      </c>
      <c r="CB17">
        <v>0</v>
      </c>
      <c r="CC17">
        <v>58.874758064516101</v>
      </c>
      <c r="CD17">
        <v>999.982387096774</v>
      </c>
      <c r="CE17">
        <v>0.96001435483870901</v>
      </c>
      <c r="CF17">
        <v>3.99859580645162E-2</v>
      </c>
      <c r="CG17">
        <v>0</v>
      </c>
      <c r="CH17">
        <v>2.1967354838709698</v>
      </c>
      <c r="CI17">
        <v>0</v>
      </c>
      <c r="CJ17">
        <v>1012.9438709677401</v>
      </c>
      <c r="CK17">
        <v>9334.2067741935498</v>
      </c>
      <c r="CL17">
        <v>31.386838709677399</v>
      </c>
      <c r="CM17">
        <v>35.092516129032298</v>
      </c>
      <c r="CN17">
        <v>32.3505161290323</v>
      </c>
      <c r="CO17">
        <v>34.663096774193498</v>
      </c>
      <c r="CP17">
        <v>32.241580645161299</v>
      </c>
      <c r="CQ17">
        <v>959.996451612903</v>
      </c>
      <c r="CR17">
        <v>39.986451612903203</v>
      </c>
      <c r="CS17">
        <v>0</v>
      </c>
      <c r="CT17">
        <v>1528316844.7</v>
      </c>
      <c r="CU17">
        <v>2.2123076923076899</v>
      </c>
      <c r="CV17">
        <v>0.20776070071290001</v>
      </c>
      <c r="CW17">
        <v>-10.6745299277908</v>
      </c>
      <c r="CX17">
        <v>1012.87192307692</v>
      </c>
      <c r="CY17">
        <v>15</v>
      </c>
      <c r="CZ17">
        <v>1685002228.5</v>
      </c>
      <c r="DA17" t="s">
        <v>254</v>
      </c>
      <c r="DB17">
        <v>1</v>
      </c>
      <c r="DC17">
        <v>-3.79</v>
      </c>
      <c r="DD17">
        <v>0.437</v>
      </c>
      <c r="DE17">
        <v>404</v>
      </c>
      <c r="DF17">
        <v>16</v>
      </c>
      <c r="DG17">
        <v>1.86</v>
      </c>
      <c r="DH17">
        <v>0.2</v>
      </c>
      <c r="DI17">
        <v>-3.2689638461538499</v>
      </c>
      <c r="DJ17">
        <v>-0.22901395031162</v>
      </c>
      <c r="DK17">
        <v>0.110763858937587</v>
      </c>
      <c r="DL17">
        <v>1</v>
      </c>
      <c r="DM17">
        <v>2.2222522727272702</v>
      </c>
      <c r="DN17">
        <v>-1.3570744751972799E-2</v>
      </c>
      <c r="DO17">
        <v>0.19259401893931799</v>
      </c>
      <c r="DP17">
        <v>1</v>
      </c>
      <c r="DQ17">
        <v>1.0217850769230801</v>
      </c>
      <c r="DR17">
        <v>-1.4351028771445299E-3</v>
      </c>
      <c r="DS17">
        <v>1.84887993139362E-2</v>
      </c>
      <c r="DT17">
        <v>1</v>
      </c>
      <c r="DU17">
        <v>3</v>
      </c>
      <c r="DV17">
        <v>3</v>
      </c>
      <c r="DW17" t="s">
        <v>255</v>
      </c>
      <c r="DX17">
        <v>100</v>
      </c>
      <c r="DY17">
        <v>100</v>
      </c>
      <c r="DZ17">
        <v>-3.79</v>
      </c>
      <c r="EA17">
        <v>0.437</v>
      </c>
      <c r="EB17">
        <v>2</v>
      </c>
      <c r="EC17">
        <v>502.91199999999998</v>
      </c>
      <c r="ED17">
        <v>460.233</v>
      </c>
      <c r="EE17">
        <v>29.4207</v>
      </c>
      <c r="EF17">
        <v>25.204499999999999</v>
      </c>
      <c r="EG17">
        <v>30.0017</v>
      </c>
      <c r="EH17">
        <v>24.538399999999999</v>
      </c>
      <c r="EI17">
        <v>24.371500000000001</v>
      </c>
      <c r="EJ17">
        <v>20.0076</v>
      </c>
      <c r="EK17">
        <v>25.1203</v>
      </c>
      <c r="EL17">
        <v>42.95</v>
      </c>
      <c r="EM17">
        <v>29.352799999999998</v>
      </c>
      <c r="EN17">
        <v>403.22300000000001</v>
      </c>
      <c r="EO17">
        <v>15.196400000000001</v>
      </c>
      <c r="EP17">
        <v>100.694</v>
      </c>
      <c r="EQ17">
        <v>90.395600000000002</v>
      </c>
    </row>
    <row r="18" spans="1:147" x14ac:dyDescent="0.3">
      <c r="A18">
        <v>2</v>
      </c>
      <c r="B18">
        <v>1685002435.5</v>
      </c>
      <c r="C18">
        <v>60</v>
      </c>
      <c r="D18" t="s">
        <v>256</v>
      </c>
      <c r="E18" t="s">
        <v>257</v>
      </c>
      <c r="F18">
        <v>1685002427.5</v>
      </c>
      <c r="G18">
        <f t="shared" si="0"/>
        <v>5.5277163551014745E-3</v>
      </c>
      <c r="H18">
        <f t="shared" si="1"/>
        <v>18.625532356576866</v>
      </c>
      <c r="I18">
        <f t="shared" si="2"/>
        <v>400.00767741935499</v>
      </c>
      <c r="J18">
        <f t="shared" si="3"/>
        <v>257.80820689928294</v>
      </c>
      <c r="K18">
        <f t="shared" si="4"/>
        <v>24.703686508246893</v>
      </c>
      <c r="L18">
        <f t="shared" si="5"/>
        <v>38.329517833077098</v>
      </c>
      <c r="M18">
        <f t="shared" si="6"/>
        <v>0.23774232091978989</v>
      </c>
      <c r="N18">
        <f t="shared" si="7"/>
        <v>3.3632967510559073</v>
      </c>
      <c r="O18">
        <f t="shared" si="8"/>
        <v>0.22878513190420266</v>
      </c>
      <c r="P18">
        <f t="shared" si="9"/>
        <v>0.14376735787414902</v>
      </c>
      <c r="Q18">
        <f t="shared" si="10"/>
        <v>161.8504468004856</v>
      </c>
      <c r="R18">
        <f t="shared" si="11"/>
        <v>27.989080275432432</v>
      </c>
      <c r="S18">
        <f t="shared" si="12"/>
        <v>28.090316129032299</v>
      </c>
      <c r="T18">
        <f t="shared" si="13"/>
        <v>3.8148659159210738</v>
      </c>
      <c r="U18">
        <f t="shared" si="14"/>
        <v>40.251847470231191</v>
      </c>
      <c r="V18">
        <f t="shared" si="15"/>
        <v>1.5646835103104455</v>
      </c>
      <c r="W18">
        <f t="shared" si="16"/>
        <v>3.8872340243951009</v>
      </c>
      <c r="X18">
        <f t="shared" si="17"/>
        <v>2.2501824056106283</v>
      </c>
      <c r="Y18">
        <f t="shared" si="18"/>
        <v>-243.77229125997502</v>
      </c>
      <c r="Z18">
        <f t="shared" si="19"/>
        <v>58.560004666813938</v>
      </c>
      <c r="AA18">
        <f t="shared" si="20"/>
        <v>3.8048381292322087</v>
      </c>
      <c r="AB18">
        <f t="shared" si="21"/>
        <v>-19.557001663443287</v>
      </c>
      <c r="AC18">
        <v>-3.96612640726062E-2</v>
      </c>
      <c r="AD18">
        <v>4.4523243439063401E-2</v>
      </c>
      <c r="AE18">
        <v>3.3534706064464999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50336.772657581787</v>
      </c>
      <c r="AK18">
        <v>0</v>
      </c>
      <c r="AL18">
        <v>0</v>
      </c>
      <c r="AM18">
        <v>0</v>
      </c>
      <c r="AN18">
        <f t="shared" si="25"/>
        <v>0</v>
      </c>
      <c r="AO18" t="e">
        <f t="shared" si="26"/>
        <v>#DIV/0!</v>
      </c>
      <c r="AP18">
        <v>-1</v>
      </c>
      <c r="AQ18" t="s">
        <v>258</v>
      </c>
      <c r="AR18">
        <v>2.18920769230769</v>
      </c>
      <c r="AS18">
        <v>1.6819999999999999</v>
      </c>
      <c r="AT18">
        <f t="shared" si="27"/>
        <v>-0.30155035214488102</v>
      </c>
      <c r="AU18">
        <v>0.5</v>
      </c>
      <c r="AV18">
        <f t="shared" si="28"/>
        <v>841.21568500641263</v>
      </c>
      <c r="AW18">
        <f t="shared" si="29"/>
        <v>18.625532356576866</v>
      </c>
      <c r="AX18">
        <f t="shared" si="30"/>
        <v>-126.83444302174051</v>
      </c>
      <c r="AY18">
        <f t="shared" si="31"/>
        <v>1</v>
      </c>
      <c r="AZ18">
        <f t="shared" si="32"/>
        <v>2.3329964842996549E-2</v>
      </c>
      <c r="BA18">
        <f t="shared" si="33"/>
        <v>-1</v>
      </c>
      <c r="BB18" t="s">
        <v>252</v>
      </c>
      <c r="BC18">
        <v>0</v>
      </c>
      <c r="BD18">
        <f t="shared" si="34"/>
        <v>1.6819999999999999</v>
      </c>
      <c r="BE18">
        <f t="shared" si="35"/>
        <v>-0.30155035214488113</v>
      </c>
      <c r="BF18" t="e">
        <f t="shared" si="36"/>
        <v>#DIV/0!</v>
      </c>
      <c r="BG18">
        <f t="shared" si="37"/>
        <v>-0.30155035214488113</v>
      </c>
      <c r="BH18" t="e">
        <f t="shared" si="38"/>
        <v>#DIV/0!</v>
      </c>
      <c r="BI18">
        <f t="shared" si="39"/>
        <v>1000.01825806452</v>
      </c>
      <c r="BJ18">
        <f t="shared" si="40"/>
        <v>841.21568500641263</v>
      </c>
      <c r="BK18">
        <f t="shared" si="41"/>
        <v>0.84120032631658048</v>
      </c>
      <c r="BL18">
        <f t="shared" si="42"/>
        <v>0.19240065263316125</v>
      </c>
      <c r="BM18">
        <v>0.82071442137898065</v>
      </c>
      <c r="BN18">
        <v>0.5</v>
      </c>
      <c r="BO18" t="s">
        <v>253</v>
      </c>
      <c r="BP18">
        <v>1685002427.5</v>
      </c>
      <c r="BQ18">
        <v>400.00767741935499</v>
      </c>
      <c r="BR18">
        <v>403.42748387096799</v>
      </c>
      <c r="BS18">
        <v>16.329070967741899</v>
      </c>
      <c r="BT18">
        <v>15.4366516129032</v>
      </c>
      <c r="BU18">
        <v>500.05603225806402</v>
      </c>
      <c r="BV18">
        <v>95.621932258064504</v>
      </c>
      <c r="BW18">
        <v>0.20002316129032299</v>
      </c>
      <c r="BX18">
        <v>28.413277419354799</v>
      </c>
      <c r="BY18">
        <v>28.090316129032299</v>
      </c>
      <c r="BZ18">
        <v>999.9</v>
      </c>
      <c r="CA18">
        <v>10002.419354838699</v>
      </c>
      <c r="CB18">
        <v>0</v>
      </c>
      <c r="CC18">
        <v>67.232083870967699</v>
      </c>
      <c r="CD18">
        <v>1000.01825806452</v>
      </c>
      <c r="CE18">
        <v>0.95998845161290303</v>
      </c>
      <c r="CF18">
        <v>4.0011854838709698E-2</v>
      </c>
      <c r="CG18">
        <v>0</v>
      </c>
      <c r="CH18">
        <v>2.1770903225806499</v>
      </c>
      <c r="CI18">
        <v>0</v>
      </c>
      <c r="CJ18">
        <v>1003.53516129032</v>
      </c>
      <c r="CK18">
        <v>9334.4532258064501</v>
      </c>
      <c r="CL18">
        <v>32.342516129032298</v>
      </c>
      <c r="CM18">
        <v>35.796161290322601</v>
      </c>
      <c r="CN18">
        <v>33.261838709677399</v>
      </c>
      <c r="CO18">
        <v>35.308290322580604</v>
      </c>
      <c r="CP18">
        <v>33.080387096774203</v>
      </c>
      <c r="CQ18">
        <v>960.00677419354895</v>
      </c>
      <c r="CR18">
        <v>40.011612903225803</v>
      </c>
      <c r="CS18">
        <v>0</v>
      </c>
      <c r="CT18">
        <v>59.599999904632597</v>
      </c>
      <c r="CU18">
        <v>2.18920769230769</v>
      </c>
      <c r="CV18">
        <v>-0.45706666562969001</v>
      </c>
      <c r="CW18">
        <v>-1.5558974418201701</v>
      </c>
      <c r="CX18">
        <v>1003.515</v>
      </c>
      <c r="CY18">
        <v>15</v>
      </c>
      <c r="CZ18">
        <v>1685002228.5</v>
      </c>
      <c r="DA18" t="s">
        <v>254</v>
      </c>
      <c r="DB18">
        <v>1</v>
      </c>
      <c r="DC18">
        <v>-3.79</v>
      </c>
      <c r="DD18">
        <v>0.437</v>
      </c>
      <c r="DE18">
        <v>404</v>
      </c>
      <c r="DF18">
        <v>16</v>
      </c>
      <c r="DG18">
        <v>1.86</v>
      </c>
      <c r="DH18">
        <v>0.2</v>
      </c>
      <c r="DI18">
        <v>-3.37815653846154</v>
      </c>
      <c r="DJ18">
        <v>-0.882412464782664</v>
      </c>
      <c r="DK18">
        <v>0.48923427418963999</v>
      </c>
      <c r="DL18">
        <v>0</v>
      </c>
      <c r="DM18">
        <v>2.1830636363636402</v>
      </c>
      <c r="DN18">
        <v>-9.3408451455115005E-2</v>
      </c>
      <c r="DO18">
        <v>0.18958309414812499</v>
      </c>
      <c r="DP18">
        <v>1</v>
      </c>
      <c r="DQ18">
        <v>0.89466030769230798</v>
      </c>
      <c r="DR18">
        <v>-1.69445470844364E-2</v>
      </c>
      <c r="DS18">
        <v>4.4356755210906004E-3</v>
      </c>
      <c r="DT18">
        <v>1</v>
      </c>
      <c r="DU18">
        <v>2</v>
      </c>
      <c r="DV18">
        <v>3</v>
      </c>
      <c r="DW18" t="s">
        <v>259</v>
      </c>
      <c r="DX18">
        <v>100</v>
      </c>
      <c r="DY18">
        <v>100</v>
      </c>
      <c r="DZ18">
        <v>-3.79</v>
      </c>
      <c r="EA18">
        <v>0.437</v>
      </c>
      <c r="EB18">
        <v>2</v>
      </c>
      <c r="EC18">
        <v>505.77</v>
      </c>
      <c r="ED18">
        <v>464.89600000000002</v>
      </c>
      <c r="EE18">
        <v>28.106999999999999</v>
      </c>
      <c r="EF18">
        <v>25.574000000000002</v>
      </c>
      <c r="EG18">
        <v>30.001999999999999</v>
      </c>
      <c r="EH18">
        <v>24.948899999999998</v>
      </c>
      <c r="EI18">
        <v>24.7895</v>
      </c>
      <c r="EJ18">
        <v>19.990400000000001</v>
      </c>
      <c r="EK18">
        <v>24.511399999999998</v>
      </c>
      <c r="EL18">
        <v>46.384399999999999</v>
      </c>
      <c r="EM18">
        <v>28.133800000000001</v>
      </c>
      <c r="EN18">
        <v>403.21199999999999</v>
      </c>
      <c r="EO18">
        <v>15.2995</v>
      </c>
      <c r="EP18">
        <v>100.65</v>
      </c>
      <c r="EQ18">
        <v>90.346299999999999</v>
      </c>
    </row>
    <row r="19" spans="1:147" x14ac:dyDescent="0.3">
      <c r="A19">
        <v>3</v>
      </c>
      <c r="B19">
        <v>1685002495.5</v>
      </c>
      <c r="C19">
        <v>120</v>
      </c>
      <c r="D19" t="s">
        <v>260</v>
      </c>
      <c r="E19" t="s">
        <v>261</v>
      </c>
      <c r="F19">
        <v>1685002487.54194</v>
      </c>
      <c r="G19">
        <f t="shared" si="0"/>
        <v>5.9011722214976628E-3</v>
      </c>
      <c r="H19">
        <f t="shared" si="1"/>
        <v>18.186394647867097</v>
      </c>
      <c r="I19">
        <f t="shared" si="2"/>
        <v>400.02622580645198</v>
      </c>
      <c r="J19">
        <f t="shared" si="3"/>
        <v>269.70598079541128</v>
      </c>
      <c r="K19">
        <f t="shared" si="4"/>
        <v>25.815667078466618</v>
      </c>
      <c r="L19">
        <f t="shared" si="5"/>
        <v>38.289636134945425</v>
      </c>
      <c r="M19">
        <f t="shared" si="6"/>
        <v>0.25650626963114209</v>
      </c>
      <c r="N19">
        <f t="shared" si="7"/>
        <v>3.3607266818053332</v>
      </c>
      <c r="O19">
        <f t="shared" si="8"/>
        <v>0.24610501967078793</v>
      </c>
      <c r="P19">
        <f t="shared" si="9"/>
        <v>0.15471500374235458</v>
      </c>
      <c r="Q19">
        <f t="shared" si="10"/>
        <v>161.84625513205523</v>
      </c>
      <c r="R19">
        <f t="shared" si="11"/>
        <v>27.781291277089608</v>
      </c>
      <c r="S19">
        <f t="shared" si="12"/>
        <v>27.9503709677419</v>
      </c>
      <c r="T19">
        <f t="shared" si="13"/>
        <v>3.7838742881590726</v>
      </c>
      <c r="U19">
        <f t="shared" si="14"/>
        <v>40.228318698496039</v>
      </c>
      <c r="V19">
        <f t="shared" si="15"/>
        <v>1.5527078351994252</v>
      </c>
      <c r="W19">
        <f t="shared" si="16"/>
        <v>3.8597383272134467</v>
      </c>
      <c r="X19">
        <f t="shared" si="17"/>
        <v>2.2311664529596476</v>
      </c>
      <c r="Y19">
        <f t="shared" si="18"/>
        <v>-260.24169496804694</v>
      </c>
      <c r="Z19">
        <f t="shared" si="19"/>
        <v>61.751426973380582</v>
      </c>
      <c r="AA19">
        <f t="shared" si="20"/>
        <v>4.0100274053804847</v>
      </c>
      <c r="AB19">
        <f t="shared" si="21"/>
        <v>-32.633985457230629</v>
      </c>
      <c r="AC19">
        <v>-3.96231957831314E-2</v>
      </c>
      <c r="AD19">
        <v>4.4480508449162598E-2</v>
      </c>
      <c r="AE19">
        <v>3.3509099686784101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50308.568911861963</v>
      </c>
      <c r="AK19">
        <v>0</v>
      </c>
      <c r="AL19">
        <v>0</v>
      </c>
      <c r="AM19">
        <v>0</v>
      </c>
      <c r="AN19">
        <f t="shared" si="25"/>
        <v>0</v>
      </c>
      <c r="AO19" t="e">
        <f t="shared" si="26"/>
        <v>#DIV/0!</v>
      </c>
      <c r="AP19">
        <v>-1</v>
      </c>
      <c r="AQ19" t="s">
        <v>262</v>
      </c>
      <c r="AR19">
        <v>2.20467307692308</v>
      </c>
      <c r="AS19">
        <v>3.1875100000000001</v>
      </c>
      <c r="AT19">
        <f t="shared" si="27"/>
        <v>0.30834002813384742</v>
      </c>
      <c r="AU19">
        <v>0.5</v>
      </c>
      <c r="AV19">
        <f t="shared" si="28"/>
        <v>841.19652545809834</v>
      </c>
      <c r="AW19">
        <f t="shared" si="29"/>
        <v>18.186394647867097</v>
      </c>
      <c r="AX19">
        <f t="shared" si="30"/>
        <v>129.68728016292238</v>
      </c>
      <c r="AY19">
        <f t="shared" si="31"/>
        <v>1</v>
      </c>
      <c r="AZ19">
        <f t="shared" si="32"/>
        <v>2.2808456843564088E-2</v>
      </c>
      <c r="BA19">
        <f t="shared" si="33"/>
        <v>-1</v>
      </c>
      <c r="BB19" t="s">
        <v>252</v>
      </c>
      <c r="BC19">
        <v>0</v>
      </c>
      <c r="BD19">
        <f t="shared" si="34"/>
        <v>3.1875100000000001</v>
      </c>
      <c r="BE19">
        <f t="shared" si="35"/>
        <v>0.30834002813384742</v>
      </c>
      <c r="BF19" t="e">
        <f t="shared" si="36"/>
        <v>#DIV/0!</v>
      </c>
      <c r="BG19">
        <f t="shared" si="37"/>
        <v>0.30834002813384742</v>
      </c>
      <c r="BH19" t="e">
        <f t="shared" si="38"/>
        <v>#DIV/0!</v>
      </c>
      <c r="BI19">
        <f t="shared" si="39"/>
        <v>999.99583870967695</v>
      </c>
      <c r="BJ19">
        <f t="shared" si="40"/>
        <v>841.19652545809834</v>
      </c>
      <c r="BK19">
        <f t="shared" si="41"/>
        <v>0.84120002593562604</v>
      </c>
      <c r="BL19">
        <f t="shared" si="42"/>
        <v>0.1924000518712522</v>
      </c>
      <c r="BM19">
        <v>0.82071442137898099</v>
      </c>
      <c r="BN19">
        <v>0.5</v>
      </c>
      <c r="BO19" t="s">
        <v>253</v>
      </c>
      <c r="BP19">
        <v>1685002487.54194</v>
      </c>
      <c r="BQ19">
        <v>400.02622580645198</v>
      </c>
      <c r="BR19">
        <v>403.39883870967702</v>
      </c>
      <c r="BS19">
        <v>16.221722580645199</v>
      </c>
      <c r="BT19">
        <v>15.2688096774194</v>
      </c>
      <c r="BU19">
        <v>500.005032258065</v>
      </c>
      <c r="BV19">
        <v>95.517829032258106</v>
      </c>
      <c r="BW19">
        <v>0.199985612903226</v>
      </c>
      <c r="BX19">
        <v>28.291193548387099</v>
      </c>
      <c r="BY19">
        <v>27.9503709677419</v>
      </c>
      <c r="BZ19">
        <v>999.9</v>
      </c>
      <c r="CA19">
        <v>10003.7096774194</v>
      </c>
      <c r="CB19">
        <v>0</v>
      </c>
      <c r="CC19">
        <v>73.8476</v>
      </c>
      <c r="CD19">
        <v>999.99583870967695</v>
      </c>
      <c r="CE19">
        <v>0.959996838709677</v>
      </c>
      <c r="CF19">
        <v>4.0003264516128997E-2</v>
      </c>
      <c r="CG19">
        <v>0</v>
      </c>
      <c r="CH19">
        <v>2.1836709677419401</v>
      </c>
      <c r="CI19">
        <v>0</v>
      </c>
      <c r="CJ19">
        <v>1000.6706451612901</v>
      </c>
      <c r="CK19">
        <v>9334.2658064516108</v>
      </c>
      <c r="CL19">
        <v>33.2135161290323</v>
      </c>
      <c r="CM19">
        <v>36.467516129032298</v>
      </c>
      <c r="CN19">
        <v>34.1166451612903</v>
      </c>
      <c r="CO19">
        <v>35.935258064516098</v>
      </c>
      <c r="CP19">
        <v>33.850580645161301</v>
      </c>
      <c r="CQ19">
        <v>959.99387096774205</v>
      </c>
      <c r="CR19">
        <v>40.000645161290301</v>
      </c>
      <c r="CS19">
        <v>0</v>
      </c>
      <c r="CT19">
        <v>59.400000095367403</v>
      </c>
      <c r="CU19">
        <v>2.20467307692308</v>
      </c>
      <c r="CV19">
        <v>0.69663248504001696</v>
      </c>
      <c r="CW19">
        <v>-7.9658125869678201E-2</v>
      </c>
      <c r="CX19">
        <v>1000.66653846154</v>
      </c>
      <c r="CY19">
        <v>15</v>
      </c>
      <c r="CZ19">
        <v>1685002228.5</v>
      </c>
      <c r="DA19" t="s">
        <v>254</v>
      </c>
      <c r="DB19">
        <v>1</v>
      </c>
      <c r="DC19">
        <v>-3.79</v>
      </c>
      <c r="DD19">
        <v>0.437</v>
      </c>
      <c r="DE19">
        <v>404</v>
      </c>
      <c r="DF19">
        <v>16</v>
      </c>
      <c r="DG19">
        <v>1.86</v>
      </c>
      <c r="DH19">
        <v>0.2</v>
      </c>
      <c r="DI19">
        <v>-3.3903761538461499</v>
      </c>
      <c r="DJ19">
        <v>0.13140922029341201</v>
      </c>
      <c r="DK19">
        <v>9.4832871089370996E-2</v>
      </c>
      <c r="DL19">
        <v>1</v>
      </c>
      <c r="DM19">
        <v>2.1964136363636402</v>
      </c>
      <c r="DN19">
        <v>-0.13709595720613699</v>
      </c>
      <c r="DO19">
        <v>0.20045183006818901</v>
      </c>
      <c r="DP19">
        <v>1</v>
      </c>
      <c r="DQ19">
        <v>0.94247590384615398</v>
      </c>
      <c r="DR19">
        <v>0.11434841323975201</v>
      </c>
      <c r="DS19">
        <v>1.9250132529273701E-2</v>
      </c>
      <c r="DT19">
        <v>0</v>
      </c>
      <c r="DU19">
        <v>2</v>
      </c>
      <c r="DV19">
        <v>3</v>
      </c>
      <c r="DW19" t="s">
        <v>259</v>
      </c>
      <c r="DX19">
        <v>100</v>
      </c>
      <c r="DY19">
        <v>100</v>
      </c>
      <c r="DZ19">
        <v>-3.79</v>
      </c>
      <c r="EA19">
        <v>0.437</v>
      </c>
      <c r="EB19">
        <v>2</v>
      </c>
      <c r="EC19">
        <v>504.70400000000001</v>
      </c>
      <c r="ED19">
        <v>458.87599999999998</v>
      </c>
      <c r="EE19">
        <v>28.142600000000002</v>
      </c>
      <c r="EF19">
        <v>25.907900000000001</v>
      </c>
      <c r="EG19">
        <v>30.002199999999998</v>
      </c>
      <c r="EH19">
        <v>25.328299999999999</v>
      </c>
      <c r="EI19">
        <v>25.1815</v>
      </c>
      <c r="EJ19">
        <v>19.968900000000001</v>
      </c>
      <c r="EK19">
        <v>26.618300000000001</v>
      </c>
      <c r="EL19">
        <v>48.2851</v>
      </c>
      <c r="EM19">
        <v>28.136500000000002</v>
      </c>
      <c r="EN19">
        <v>403.34399999999999</v>
      </c>
      <c r="EO19">
        <v>15.173500000000001</v>
      </c>
      <c r="EP19">
        <v>100.613</v>
      </c>
      <c r="EQ19">
        <v>90.304000000000002</v>
      </c>
    </row>
    <row r="20" spans="1:147" x14ac:dyDescent="0.3">
      <c r="A20">
        <v>4</v>
      </c>
      <c r="B20">
        <v>1685002555.5999999</v>
      </c>
      <c r="C20">
        <v>180.09999990463299</v>
      </c>
      <c r="D20" t="s">
        <v>263</v>
      </c>
      <c r="E20" t="s">
        <v>264</v>
      </c>
      <c r="F20">
        <v>1685002547.5709701</v>
      </c>
      <c r="G20">
        <f t="shared" si="0"/>
        <v>5.9400708389998952E-3</v>
      </c>
      <c r="H20">
        <f t="shared" si="1"/>
        <v>19.222701679574357</v>
      </c>
      <c r="I20">
        <f t="shared" si="2"/>
        <v>399.97874193548398</v>
      </c>
      <c r="J20">
        <f t="shared" si="3"/>
        <v>264.07535690635973</v>
      </c>
      <c r="K20">
        <f t="shared" si="4"/>
        <v>25.277353057071398</v>
      </c>
      <c r="L20">
        <f t="shared" si="5"/>
        <v>38.286055895823687</v>
      </c>
      <c r="M20">
        <f t="shared" si="6"/>
        <v>0.25864630115495341</v>
      </c>
      <c r="N20">
        <f t="shared" si="7"/>
        <v>3.3580752619427634</v>
      </c>
      <c r="O20">
        <f t="shared" si="8"/>
        <v>0.2480666378869362</v>
      </c>
      <c r="P20">
        <f t="shared" si="9"/>
        <v>0.15595612919469695</v>
      </c>
      <c r="Q20">
        <f t="shared" si="10"/>
        <v>161.84723274926387</v>
      </c>
      <c r="R20">
        <f t="shared" si="11"/>
        <v>27.771063744626051</v>
      </c>
      <c r="S20">
        <f t="shared" si="12"/>
        <v>27.919525806451599</v>
      </c>
      <c r="T20">
        <f t="shared" si="13"/>
        <v>3.7770730776413282</v>
      </c>
      <c r="U20">
        <f t="shared" si="14"/>
        <v>40.128602221573729</v>
      </c>
      <c r="V20">
        <f t="shared" si="15"/>
        <v>1.5487727225486776</v>
      </c>
      <c r="W20">
        <f t="shared" si="16"/>
        <v>3.8595232248484215</v>
      </c>
      <c r="X20">
        <f t="shared" si="17"/>
        <v>2.2283003550926503</v>
      </c>
      <c r="Y20">
        <f t="shared" si="18"/>
        <v>-261.95712399989537</v>
      </c>
      <c r="Z20">
        <f t="shared" si="19"/>
        <v>67.113485195918074</v>
      </c>
      <c r="AA20">
        <f t="shared" si="20"/>
        <v>4.3609802970896636</v>
      </c>
      <c r="AB20">
        <f t="shared" si="21"/>
        <v>-28.635425757623764</v>
      </c>
      <c r="AC20">
        <v>-3.9583934982342903E-2</v>
      </c>
      <c r="AD20">
        <v>4.44364347608424E-2</v>
      </c>
      <c r="AE20">
        <v>3.3482682757450002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50260.966274423496</v>
      </c>
      <c r="AK20">
        <v>0</v>
      </c>
      <c r="AL20">
        <v>0</v>
      </c>
      <c r="AM20">
        <v>0</v>
      </c>
      <c r="AN20">
        <f t="shared" si="25"/>
        <v>0</v>
      </c>
      <c r="AO20" t="e">
        <f t="shared" si="26"/>
        <v>#DIV/0!</v>
      </c>
      <c r="AP20">
        <v>-1</v>
      </c>
      <c r="AQ20" t="s">
        <v>265</v>
      </c>
      <c r="AR20">
        <v>2.16806923076923</v>
      </c>
      <c r="AS20">
        <v>1.9298299999999999</v>
      </c>
      <c r="AT20">
        <f t="shared" si="27"/>
        <v>-0.12345088985518426</v>
      </c>
      <c r="AU20">
        <v>0.5</v>
      </c>
      <c r="AV20">
        <f t="shared" si="28"/>
        <v>841.20396251522573</v>
      </c>
      <c r="AW20">
        <f t="shared" si="29"/>
        <v>19.222701679574357</v>
      </c>
      <c r="AX20">
        <f t="shared" si="30"/>
        <v>-51.923688861105845</v>
      </c>
      <c r="AY20">
        <f t="shared" si="31"/>
        <v>1</v>
      </c>
      <c r="AZ20">
        <f t="shared" si="32"/>
        <v>2.4040188326155593E-2</v>
      </c>
      <c r="BA20">
        <f t="shared" si="33"/>
        <v>-1</v>
      </c>
      <c r="BB20" t="s">
        <v>252</v>
      </c>
      <c r="BC20">
        <v>0</v>
      </c>
      <c r="BD20">
        <f t="shared" si="34"/>
        <v>1.9298299999999999</v>
      </c>
      <c r="BE20">
        <f t="shared" si="35"/>
        <v>-0.12345088985518415</v>
      </c>
      <c r="BF20" t="e">
        <f t="shared" si="36"/>
        <v>#DIV/0!</v>
      </c>
      <c r="BG20">
        <f t="shared" si="37"/>
        <v>-0.12345088985518415</v>
      </c>
      <c r="BH20" t="e">
        <f t="shared" si="38"/>
        <v>#DIV/0!</v>
      </c>
      <c r="BI20">
        <f t="shared" si="39"/>
        <v>1000.005</v>
      </c>
      <c r="BJ20">
        <f t="shared" si="40"/>
        <v>841.20396251522573</v>
      </c>
      <c r="BK20">
        <f t="shared" si="41"/>
        <v>0.84119975651644319</v>
      </c>
      <c r="BL20">
        <f t="shared" si="42"/>
        <v>0.19239951303288641</v>
      </c>
      <c r="BM20">
        <v>0.82071442137898099</v>
      </c>
      <c r="BN20">
        <v>0.5</v>
      </c>
      <c r="BO20" t="s">
        <v>253</v>
      </c>
      <c r="BP20">
        <v>1685002547.5709701</v>
      </c>
      <c r="BQ20">
        <v>399.97874193548398</v>
      </c>
      <c r="BR20">
        <v>403.52387096774203</v>
      </c>
      <c r="BS20">
        <v>16.180203225806501</v>
      </c>
      <c r="BT20">
        <v>15.220993548387099</v>
      </c>
      <c r="BU20">
        <v>500.01806451612902</v>
      </c>
      <c r="BV20">
        <v>95.520209677419302</v>
      </c>
      <c r="BW20">
        <v>0.20001712903225799</v>
      </c>
      <c r="BX20">
        <v>28.290235483871001</v>
      </c>
      <c r="BY20">
        <v>27.919525806451599</v>
      </c>
      <c r="BZ20">
        <v>999.9</v>
      </c>
      <c r="CA20">
        <v>9993.5483870967691</v>
      </c>
      <c r="CB20">
        <v>0</v>
      </c>
      <c r="CC20">
        <v>73.8476</v>
      </c>
      <c r="CD20">
        <v>1000.005</v>
      </c>
      <c r="CE20">
        <v>0.96000458064516103</v>
      </c>
      <c r="CF20">
        <v>3.9995367741935503E-2</v>
      </c>
      <c r="CG20">
        <v>0</v>
      </c>
      <c r="CH20">
        <v>2.1538580645161298</v>
      </c>
      <c r="CI20">
        <v>0</v>
      </c>
      <c r="CJ20">
        <v>998.77574193548401</v>
      </c>
      <c r="CK20">
        <v>9334.3809677419395</v>
      </c>
      <c r="CL20">
        <v>34.003774193548402</v>
      </c>
      <c r="CM20">
        <v>37.144903225806502</v>
      </c>
      <c r="CN20">
        <v>34.894838709677401</v>
      </c>
      <c r="CO20">
        <v>36.540096774193501</v>
      </c>
      <c r="CP20">
        <v>34.568419354838703</v>
      </c>
      <c r="CQ20">
        <v>960.00935483871001</v>
      </c>
      <c r="CR20">
        <v>39.991935483871003</v>
      </c>
      <c r="CS20">
        <v>0</v>
      </c>
      <c r="CT20">
        <v>59.299999952316298</v>
      </c>
      <c r="CU20">
        <v>2.16806923076923</v>
      </c>
      <c r="CV20">
        <v>-0.817422220850063</v>
      </c>
      <c r="CW20">
        <v>2.7488546966443401</v>
      </c>
      <c r="CX20">
        <v>998.801923076923</v>
      </c>
      <c r="CY20">
        <v>15</v>
      </c>
      <c r="CZ20">
        <v>1685002228.5</v>
      </c>
      <c r="DA20" t="s">
        <v>254</v>
      </c>
      <c r="DB20">
        <v>1</v>
      </c>
      <c r="DC20">
        <v>-3.79</v>
      </c>
      <c r="DD20">
        <v>0.437</v>
      </c>
      <c r="DE20">
        <v>404</v>
      </c>
      <c r="DF20">
        <v>16</v>
      </c>
      <c r="DG20">
        <v>1.86</v>
      </c>
      <c r="DH20">
        <v>0.2</v>
      </c>
      <c r="DI20">
        <v>-3.5120174999999998</v>
      </c>
      <c r="DJ20">
        <v>-0.12912441947136699</v>
      </c>
      <c r="DK20">
        <v>0.101038241158694</v>
      </c>
      <c r="DL20">
        <v>1</v>
      </c>
      <c r="DM20">
        <v>2.18844090909091</v>
      </c>
      <c r="DN20">
        <v>-0.20818268022278399</v>
      </c>
      <c r="DO20">
        <v>0.18148842226807599</v>
      </c>
      <c r="DP20">
        <v>1</v>
      </c>
      <c r="DQ20">
        <v>0.96338888461538497</v>
      </c>
      <c r="DR20">
        <v>-5.1334248356961397E-2</v>
      </c>
      <c r="DS20">
        <v>7.9223654675905399E-3</v>
      </c>
      <c r="DT20">
        <v>1</v>
      </c>
      <c r="DU20">
        <v>3</v>
      </c>
      <c r="DV20">
        <v>3</v>
      </c>
      <c r="DW20" t="s">
        <v>255</v>
      </c>
      <c r="DX20">
        <v>100</v>
      </c>
      <c r="DY20">
        <v>100</v>
      </c>
      <c r="DZ20">
        <v>-3.79</v>
      </c>
      <c r="EA20">
        <v>0.437</v>
      </c>
      <c r="EB20">
        <v>2</v>
      </c>
      <c r="EC20">
        <v>505.07600000000002</v>
      </c>
      <c r="ED20">
        <v>458.30399999999997</v>
      </c>
      <c r="EE20">
        <v>28.5276</v>
      </c>
      <c r="EF20">
        <v>26.2089</v>
      </c>
      <c r="EG20">
        <v>30.001999999999999</v>
      </c>
      <c r="EH20">
        <v>25.681699999999999</v>
      </c>
      <c r="EI20">
        <v>25.545999999999999</v>
      </c>
      <c r="EJ20">
        <v>19.969100000000001</v>
      </c>
      <c r="EK20">
        <v>27.226700000000001</v>
      </c>
      <c r="EL20">
        <v>49.802</v>
      </c>
      <c r="EM20">
        <v>28.513100000000001</v>
      </c>
      <c r="EN20">
        <v>403.483</v>
      </c>
      <c r="EO20">
        <v>15.1568</v>
      </c>
      <c r="EP20">
        <v>100.58</v>
      </c>
      <c r="EQ20">
        <v>90.270700000000005</v>
      </c>
    </row>
    <row r="21" spans="1:147" x14ac:dyDescent="0.3">
      <c r="A21">
        <v>5</v>
      </c>
      <c r="B21">
        <v>1685002616.0999999</v>
      </c>
      <c r="C21">
        <v>240.59999990463299</v>
      </c>
      <c r="D21" t="s">
        <v>266</v>
      </c>
      <c r="E21" t="s">
        <v>267</v>
      </c>
      <c r="F21">
        <v>1685002608.0580599</v>
      </c>
      <c r="G21">
        <f t="shared" si="0"/>
        <v>6.1304408362176915E-3</v>
      </c>
      <c r="H21">
        <f t="shared" si="1"/>
        <v>19.028500649028111</v>
      </c>
      <c r="I21">
        <f t="shared" si="2"/>
        <v>400.00677419354798</v>
      </c>
      <c r="J21">
        <f t="shared" si="3"/>
        <v>268.79098992569072</v>
      </c>
      <c r="K21">
        <f t="shared" si="4"/>
        <v>25.73148234349576</v>
      </c>
      <c r="L21">
        <f t="shared" si="5"/>
        <v>38.292828380465757</v>
      </c>
      <c r="M21">
        <f t="shared" si="6"/>
        <v>0.26670482818224522</v>
      </c>
      <c r="N21">
        <f t="shared" si="7"/>
        <v>3.3585341010313758</v>
      </c>
      <c r="O21">
        <f t="shared" si="8"/>
        <v>0.25547250203432859</v>
      </c>
      <c r="P21">
        <f t="shared" si="9"/>
        <v>0.16064007336315064</v>
      </c>
      <c r="Q21">
        <f t="shared" si="10"/>
        <v>161.84638593270518</v>
      </c>
      <c r="R21">
        <f t="shared" si="11"/>
        <v>27.828850510312545</v>
      </c>
      <c r="S21">
        <f t="shared" si="12"/>
        <v>27.962341935483899</v>
      </c>
      <c r="T21">
        <f t="shared" si="13"/>
        <v>3.7865167059170304</v>
      </c>
      <c r="U21">
        <f t="shared" si="14"/>
        <v>40.012091445070268</v>
      </c>
      <c r="V21">
        <f t="shared" si="15"/>
        <v>1.5533923763830446</v>
      </c>
      <c r="W21">
        <f t="shared" si="16"/>
        <v>3.882307373298858</v>
      </c>
      <c r="X21">
        <f t="shared" si="17"/>
        <v>2.233124329533986</v>
      </c>
      <c r="Y21">
        <f t="shared" si="18"/>
        <v>-270.35244087720019</v>
      </c>
      <c r="Z21">
        <f t="shared" si="19"/>
        <v>77.69803654205667</v>
      </c>
      <c r="AA21">
        <f t="shared" si="20"/>
        <v>5.0516899366234256</v>
      </c>
      <c r="AB21">
        <f t="shared" si="21"/>
        <v>-25.756328465814917</v>
      </c>
      <c r="AC21">
        <v>-3.9590728319591498E-2</v>
      </c>
      <c r="AD21">
        <v>4.4444060877033002E-2</v>
      </c>
      <c r="AE21">
        <v>3.3487254317729298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50252.57678645206</v>
      </c>
      <c r="AK21">
        <v>0</v>
      </c>
      <c r="AL21">
        <v>0</v>
      </c>
      <c r="AM21">
        <v>0</v>
      </c>
      <c r="AN21">
        <f t="shared" si="25"/>
        <v>0</v>
      </c>
      <c r="AO21" t="e">
        <f t="shared" si="26"/>
        <v>#DIV/0!</v>
      </c>
      <c r="AP21">
        <v>-1</v>
      </c>
      <c r="AQ21" t="s">
        <v>268</v>
      </c>
      <c r="AR21">
        <v>2.1654923076923098</v>
      </c>
      <c r="AS21">
        <v>1.5367999999999999</v>
      </c>
      <c r="AT21">
        <f t="shared" si="27"/>
        <v>-0.40909181916469928</v>
      </c>
      <c r="AU21">
        <v>0.5</v>
      </c>
      <c r="AV21">
        <f t="shared" si="28"/>
        <v>841.19888419395022</v>
      </c>
      <c r="AW21">
        <f t="shared" si="29"/>
        <v>19.028500649028111</v>
      </c>
      <c r="AX21">
        <f t="shared" si="30"/>
        <v>-172.06379090710914</v>
      </c>
      <c r="AY21">
        <f t="shared" si="31"/>
        <v>1</v>
      </c>
      <c r="AZ21">
        <f t="shared" si="32"/>
        <v>2.3809471250333065E-2</v>
      </c>
      <c r="BA21">
        <f t="shared" si="33"/>
        <v>-1</v>
      </c>
      <c r="BB21" t="s">
        <v>252</v>
      </c>
      <c r="BC21">
        <v>0</v>
      </c>
      <c r="BD21">
        <f t="shared" si="34"/>
        <v>1.5367999999999999</v>
      </c>
      <c r="BE21">
        <f t="shared" si="35"/>
        <v>-0.40909181916469933</v>
      </c>
      <c r="BF21" t="e">
        <f t="shared" si="36"/>
        <v>#DIV/0!</v>
      </c>
      <c r="BG21">
        <f t="shared" si="37"/>
        <v>-0.40909181916469933</v>
      </c>
      <c r="BH21" t="e">
        <f t="shared" si="38"/>
        <v>#DIV/0!</v>
      </c>
      <c r="BI21">
        <f t="shared" si="39"/>
        <v>999.99887096774205</v>
      </c>
      <c r="BJ21">
        <f t="shared" si="40"/>
        <v>841.19888419395022</v>
      </c>
      <c r="BK21">
        <f t="shared" si="41"/>
        <v>0.84119983393569808</v>
      </c>
      <c r="BL21">
        <f t="shared" si="42"/>
        <v>0.19239966787139628</v>
      </c>
      <c r="BM21">
        <v>0.82071442137898099</v>
      </c>
      <c r="BN21">
        <v>0.5</v>
      </c>
      <c r="BO21" t="s">
        <v>253</v>
      </c>
      <c r="BP21">
        <v>1685002608.0580599</v>
      </c>
      <c r="BQ21">
        <v>400.00677419354798</v>
      </c>
      <c r="BR21">
        <v>403.53267741935502</v>
      </c>
      <c r="BS21">
        <v>16.226732258064501</v>
      </c>
      <c r="BT21">
        <v>15.2367935483871</v>
      </c>
      <c r="BU21">
        <v>500.00054838709701</v>
      </c>
      <c r="BV21">
        <v>95.530435483871003</v>
      </c>
      <c r="BW21">
        <v>0.20001422580645201</v>
      </c>
      <c r="BX21">
        <v>28.391458064516101</v>
      </c>
      <c r="BY21">
        <v>27.962341935483899</v>
      </c>
      <c r="BZ21">
        <v>999.9</v>
      </c>
      <c r="CA21">
        <v>9994.1935483871002</v>
      </c>
      <c r="CB21">
        <v>0</v>
      </c>
      <c r="CC21">
        <v>73.8476</v>
      </c>
      <c r="CD21">
        <v>999.99887096774205</v>
      </c>
      <c r="CE21">
        <v>0.96000806451612897</v>
      </c>
      <c r="CF21">
        <v>3.9991754838709703E-2</v>
      </c>
      <c r="CG21">
        <v>0</v>
      </c>
      <c r="CH21">
        <v>2.15035483870968</v>
      </c>
      <c r="CI21">
        <v>0</v>
      </c>
      <c r="CJ21">
        <v>997.194903225806</v>
      </c>
      <c r="CK21">
        <v>9334.3367741935508</v>
      </c>
      <c r="CL21">
        <v>34.755774193548397</v>
      </c>
      <c r="CM21">
        <v>37.775967741935503</v>
      </c>
      <c r="CN21">
        <v>35.659032258064499</v>
      </c>
      <c r="CO21">
        <v>37.134838709677403</v>
      </c>
      <c r="CP21">
        <v>35.2315161290323</v>
      </c>
      <c r="CQ21">
        <v>960.00677419354895</v>
      </c>
      <c r="CR21">
        <v>39.994516129032299</v>
      </c>
      <c r="CS21">
        <v>0</v>
      </c>
      <c r="CT21">
        <v>59.799999952316298</v>
      </c>
      <c r="CU21">
        <v>2.1654923076923098</v>
      </c>
      <c r="CV21">
        <v>-0.11319657906427601</v>
      </c>
      <c r="CW21">
        <v>1.40803416872242</v>
      </c>
      <c r="CX21">
        <v>997.17903846153797</v>
      </c>
      <c r="CY21">
        <v>15</v>
      </c>
      <c r="CZ21">
        <v>1685002228.5</v>
      </c>
      <c r="DA21" t="s">
        <v>254</v>
      </c>
      <c r="DB21">
        <v>1</v>
      </c>
      <c r="DC21">
        <v>-3.79</v>
      </c>
      <c r="DD21">
        <v>0.437</v>
      </c>
      <c r="DE21">
        <v>404</v>
      </c>
      <c r="DF21">
        <v>16</v>
      </c>
      <c r="DG21">
        <v>1.86</v>
      </c>
      <c r="DH21">
        <v>0.2</v>
      </c>
      <c r="DI21">
        <v>-3.53078538461539</v>
      </c>
      <c r="DJ21">
        <v>0.15642479270517801</v>
      </c>
      <c r="DK21">
        <v>9.5524195534662196E-2</v>
      </c>
      <c r="DL21">
        <v>1</v>
      </c>
      <c r="DM21">
        <v>2.1547863636363598</v>
      </c>
      <c r="DN21">
        <v>4.3952225532057403E-2</v>
      </c>
      <c r="DO21">
        <v>0.18159735379393199</v>
      </c>
      <c r="DP21">
        <v>1</v>
      </c>
      <c r="DQ21">
        <v>0.98922857692307697</v>
      </c>
      <c r="DR21">
        <v>5.7657193644988398E-3</v>
      </c>
      <c r="DS21">
        <v>3.4834945614235502E-3</v>
      </c>
      <c r="DT21">
        <v>1</v>
      </c>
      <c r="DU21">
        <v>3</v>
      </c>
      <c r="DV21">
        <v>3</v>
      </c>
      <c r="DW21" t="s">
        <v>255</v>
      </c>
      <c r="DX21">
        <v>100</v>
      </c>
      <c r="DY21">
        <v>100</v>
      </c>
      <c r="DZ21">
        <v>-3.79</v>
      </c>
      <c r="EA21">
        <v>0.437</v>
      </c>
      <c r="EB21">
        <v>2</v>
      </c>
      <c r="EC21">
        <v>506.197</v>
      </c>
      <c r="ED21">
        <v>457.62400000000002</v>
      </c>
      <c r="EE21">
        <v>28.776599999999998</v>
      </c>
      <c r="EF21">
        <v>26.481999999999999</v>
      </c>
      <c r="EG21">
        <v>30.001899999999999</v>
      </c>
      <c r="EH21">
        <v>26.013000000000002</v>
      </c>
      <c r="EI21">
        <v>25.887699999999999</v>
      </c>
      <c r="EJ21">
        <v>19.977799999999998</v>
      </c>
      <c r="EK21">
        <v>27.811800000000002</v>
      </c>
      <c r="EL21">
        <v>50.547499999999999</v>
      </c>
      <c r="EM21">
        <v>28.7683</v>
      </c>
      <c r="EN21">
        <v>403.56599999999997</v>
      </c>
      <c r="EO21">
        <v>15.1975</v>
      </c>
      <c r="EP21">
        <v>100.55</v>
      </c>
      <c r="EQ21">
        <v>90.240899999999996</v>
      </c>
    </row>
    <row r="22" spans="1:147" x14ac:dyDescent="0.3">
      <c r="A22">
        <v>6</v>
      </c>
      <c r="B22">
        <v>1685002676</v>
      </c>
      <c r="C22">
        <v>300.5</v>
      </c>
      <c r="D22" t="s">
        <v>269</v>
      </c>
      <c r="E22" t="s">
        <v>270</v>
      </c>
      <c r="F22">
        <v>1685002668.0580599</v>
      </c>
      <c r="G22">
        <f t="shared" si="0"/>
        <v>6.3502936023143901E-3</v>
      </c>
      <c r="H22">
        <f t="shared" si="1"/>
        <v>19.558789795160511</v>
      </c>
      <c r="I22">
        <f t="shared" si="2"/>
        <v>399.97787096774198</v>
      </c>
      <c r="J22">
        <f t="shared" si="3"/>
        <v>269.50952104632728</v>
      </c>
      <c r="K22">
        <f t="shared" si="4"/>
        <v>25.799289722466792</v>
      </c>
      <c r="L22">
        <f t="shared" si="5"/>
        <v>38.288610122602712</v>
      </c>
      <c r="M22">
        <f t="shared" si="6"/>
        <v>0.27630267020830723</v>
      </c>
      <c r="N22">
        <f t="shared" si="7"/>
        <v>3.3588644877888956</v>
      </c>
      <c r="O22">
        <f t="shared" si="8"/>
        <v>0.26426810657944727</v>
      </c>
      <c r="P22">
        <f t="shared" si="9"/>
        <v>0.16620514139552103</v>
      </c>
      <c r="Q22">
        <f t="shared" si="10"/>
        <v>161.8457624254718</v>
      </c>
      <c r="R22">
        <f t="shared" si="11"/>
        <v>27.877152969492279</v>
      </c>
      <c r="S22">
        <f t="shared" si="12"/>
        <v>27.9988483870968</v>
      </c>
      <c r="T22">
        <f t="shared" si="13"/>
        <v>3.7945849201375652</v>
      </c>
      <c r="U22">
        <f t="shared" si="14"/>
        <v>39.917464662404967</v>
      </c>
      <c r="V22">
        <f t="shared" si="15"/>
        <v>1.5586123678926287</v>
      </c>
      <c r="W22">
        <f t="shared" si="16"/>
        <v>3.9045875810859294</v>
      </c>
      <c r="X22">
        <f t="shared" si="17"/>
        <v>2.2359725522449363</v>
      </c>
      <c r="Y22">
        <f t="shared" si="18"/>
        <v>-280.04794786206463</v>
      </c>
      <c r="Z22">
        <f t="shared" si="19"/>
        <v>88.928743244594173</v>
      </c>
      <c r="AA22">
        <f t="shared" si="20"/>
        <v>5.7851962294891575</v>
      </c>
      <c r="AB22">
        <f t="shared" si="21"/>
        <v>-23.488245962509509</v>
      </c>
      <c r="AC22">
        <v>-3.9595620091843503E-2</v>
      </c>
      <c r="AD22">
        <v>4.4449552319928698E-2</v>
      </c>
      <c r="AE22">
        <v>3.3490546065856801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50242.038120267382</v>
      </c>
      <c r="AK22">
        <v>0</v>
      </c>
      <c r="AL22">
        <v>0</v>
      </c>
      <c r="AM22">
        <v>0</v>
      </c>
      <c r="AN22">
        <f t="shared" si="25"/>
        <v>0</v>
      </c>
      <c r="AO22" t="e">
        <f t="shared" si="26"/>
        <v>#DIV/0!</v>
      </c>
      <c r="AP22">
        <v>-1</v>
      </c>
      <c r="AQ22" t="s">
        <v>271</v>
      </c>
      <c r="AR22">
        <v>2.2226346153846199</v>
      </c>
      <c r="AS22">
        <v>1.95459</v>
      </c>
      <c r="AT22">
        <f t="shared" si="27"/>
        <v>-0.13713598012095618</v>
      </c>
      <c r="AU22">
        <v>0.5</v>
      </c>
      <c r="AV22">
        <f t="shared" si="28"/>
        <v>841.19187952276013</v>
      </c>
      <c r="AW22">
        <f t="shared" si="29"/>
        <v>19.558789795160511</v>
      </c>
      <c r="AX22">
        <f t="shared" si="30"/>
        <v>-57.678836434071499</v>
      </c>
      <c r="AY22">
        <f t="shared" si="31"/>
        <v>1</v>
      </c>
      <c r="AZ22">
        <f t="shared" si="32"/>
        <v>2.4440071636003296E-2</v>
      </c>
      <c r="BA22">
        <f t="shared" si="33"/>
        <v>-1</v>
      </c>
      <c r="BB22" t="s">
        <v>252</v>
      </c>
      <c r="BC22">
        <v>0</v>
      </c>
      <c r="BD22">
        <f t="shared" si="34"/>
        <v>1.95459</v>
      </c>
      <c r="BE22">
        <f t="shared" si="35"/>
        <v>-0.13713598012095624</v>
      </c>
      <c r="BF22" t="e">
        <f t="shared" si="36"/>
        <v>#DIV/0!</v>
      </c>
      <c r="BG22">
        <f t="shared" si="37"/>
        <v>-0.13713598012095624</v>
      </c>
      <c r="BH22" t="e">
        <f t="shared" si="38"/>
        <v>#DIV/0!</v>
      </c>
      <c r="BI22">
        <f t="shared" si="39"/>
        <v>999.99003225806496</v>
      </c>
      <c r="BJ22">
        <f t="shared" si="40"/>
        <v>841.19187952276013</v>
      </c>
      <c r="BK22">
        <f t="shared" si="41"/>
        <v>0.84120026438991125</v>
      </c>
      <c r="BL22">
        <f t="shared" si="42"/>
        <v>0.19240052877982253</v>
      </c>
      <c r="BM22">
        <v>0.82071442137898099</v>
      </c>
      <c r="BN22">
        <v>0.5</v>
      </c>
      <c r="BO22" t="s">
        <v>253</v>
      </c>
      <c r="BP22">
        <v>1685002668.0580599</v>
      </c>
      <c r="BQ22">
        <v>399.97787096774198</v>
      </c>
      <c r="BR22">
        <v>403.60522580645198</v>
      </c>
      <c r="BS22">
        <v>16.281877419354799</v>
      </c>
      <c r="BT22">
        <v>15.2564935483871</v>
      </c>
      <c r="BU22">
        <v>500.00006451612899</v>
      </c>
      <c r="BV22">
        <v>95.526822580645202</v>
      </c>
      <c r="BW22">
        <v>0.19999858064516099</v>
      </c>
      <c r="BX22">
        <v>28.489941935483898</v>
      </c>
      <c r="BY22">
        <v>27.9988483870968</v>
      </c>
      <c r="BZ22">
        <v>999.9</v>
      </c>
      <c r="CA22">
        <v>9995.8064516128998</v>
      </c>
      <c r="CB22">
        <v>0</v>
      </c>
      <c r="CC22">
        <v>73.819987096774199</v>
      </c>
      <c r="CD22">
        <v>999.99003225806496</v>
      </c>
      <c r="CE22">
        <v>0.95998793548387096</v>
      </c>
      <c r="CF22">
        <v>4.0011922580645197E-2</v>
      </c>
      <c r="CG22">
        <v>0</v>
      </c>
      <c r="CH22">
        <v>2.2149516129032301</v>
      </c>
      <c r="CI22">
        <v>0</v>
      </c>
      <c r="CJ22">
        <v>996.41916129032302</v>
      </c>
      <c r="CK22">
        <v>9334.1970967741909</v>
      </c>
      <c r="CL22">
        <v>35.459516129032302</v>
      </c>
      <c r="CM22">
        <v>38.413096774193498</v>
      </c>
      <c r="CN22">
        <v>36.358580645161297</v>
      </c>
      <c r="CO22">
        <v>37.693322580645201</v>
      </c>
      <c r="CP22">
        <v>35.872709677419401</v>
      </c>
      <c r="CQ22">
        <v>959.98096774193596</v>
      </c>
      <c r="CR22">
        <v>40.0083870967742</v>
      </c>
      <c r="CS22">
        <v>0</v>
      </c>
      <c r="CT22">
        <v>59.599999904632597</v>
      </c>
      <c r="CU22">
        <v>2.2226346153846199</v>
      </c>
      <c r="CV22">
        <v>-0.19102564455087201</v>
      </c>
      <c r="CW22">
        <v>6.1682051312279702</v>
      </c>
      <c r="CX22">
        <v>996.49776923076899</v>
      </c>
      <c r="CY22">
        <v>15</v>
      </c>
      <c r="CZ22">
        <v>1685002228.5</v>
      </c>
      <c r="DA22" t="s">
        <v>254</v>
      </c>
      <c r="DB22">
        <v>1</v>
      </c>
      <c r="DC22">
        <v>-3.79</v>
      </c>
      <c r="DD22">
        <v>0.437</v>
      </c>
      <c r="DE22">
        <v>404</v>
      </c>
      <c r="DF22">
        <v>16</v>
      </c>
      <c r="DG22">
        <v>1.86</v>
      </c>
      <c r="DH22">
        <v>0.2</v>
      </c>
      <c r="DI22">
        <v>-3.5955605769230798</v>
      </c>
      <c r="DJ22">
        <v>-0.24942235110425401</v>
      </c>
      <c r="DK22">
        <v>8.9118991121496197E-2</v>
      </c>
      <c r="DL22">
        <v>1</v>
      </c>
      <c r="DM22">
        <v>2.2091409090909102</v>
      </c>
      <c r="DN22">
        <v>-5.1088964255964202E-2</v>
      </c>
      <c r="DO22">
        <v>0.192607607843443</v>
      </c>
      <c r="DP22">
        <v>1</v>
      </c>
      <c r="DQ22">
        <v>1.03183653846154</v>
      </c>
      <c r="DR22">
        <v>-6.78665151987385E-2</v>
      </c>
      <c r="DS22">
        <v>9.1722075785442801E-3</v>
      </c>
      <c r="DT22">
        <v>1</v>
      </c>
      <c r="DU22">
        <v>3</v>
      </c>
      <c r="DV22">
        <v>3</v>
      </c>
      <c r="DW22" t="s">
        <v>255</v>
      </c>
      <c r="DX22">
        <v>100</v>
      </c>
      <c r="DY22">
        <v>100</v>
      </c>
      <c r="DZ22">
        <v>-3.79</v>
      </c>
      <c r="EA22">
        <v>0.437</v>
      </c>
      <c r="EB22">
        <v>2</v>
      </c>
      <c r="EC22">
        <v>507.173</v>
      </c>
      <c r="ED22">
        <v>456.54500000000002</v>
      </c>
      <c r="EE22">
        <v>28.731000000000002</v>
      </c>
      <c r="EF22">
        <v>26.7333</v>
      </c>
      <c r="EG22">
        <v>30.0016</v>
      </c>
      <c r="EH22">
        <v>26.313199999999998</v>
      </c>
      <c r="EI22">
        <v>26.200700000000001</v>
      </c>
      <c r="EJ22">
        <v>19.985499999999998</v>
      </c>
      <c r="EK22">
        <v>28.36</v>
      </c>
      <c r="EL22">
        <v>51.3003</v>
      </c>
      <c r="EM22">
        <v>28.725300000000001</v>
      </c>
      <c r="EN22">
        <v>403.72399999999999</v>
      </c>
      <c r="EO22">
        <v>15.242699999999999</v>
      </c>
      <c r="EP22">
        <v>100.523</v>
      </c>
      <c r="EQ22">
        <v>90.214100000000002</v>
      </c>
    </row>
    <row r="23" spans="1:147" x14ac:dyDescent="0.3">
      <c r="A23">
        <v>7</v>
      </c>
      <c r="B23">
        <v>1685002736.5999999</v>
      </c>
      <c r="C23">
        <v>361.09999990463302</v>
      </c>
      <c r="D23" t="s">
        <v>272</v>
      </c>
      <c r="E23" t="s">
        <v>273</v>
      </c>
      <c r="F23">
        <v>1685002728.5838699</v>
      </c>
      <c r="G23">
        <f t="shared" si="0"/>
        <v>6.5563969077856478E-3</v>
      </c>
      <c r="H23">
        <f t="shared" si="1"/>
        <v>19.63501631829546</v>
      </c>
      <c r="I23">
        <f t="shared" si="2"/>
        <v>399.99112903225802</v>
      </c>
      <c r="J23">
        <f t="shared" si="3"/>
        <v>272.79507897906177</v>
      </c>
      <c r="K23">
        <f t="shared" si="4"/>
        <v>26.115186187806447</v>
      </c>
      <c r="L23">
        <f t="shared" si="5"/>
        <v>38.291903384921746</v>
      </c>
      <c r="M23">
        <f t="shared" si="6"/>
        <v>0.28580875874717898</v>
      </c>
      <c r="N23">
        <f t="shared" si="7"/>
        <v>3.3616375722620173</v>
      </c>
      <c r="O23">
        <f t="shared" si="8"/>
        <v>0.27296266212036041</v>
      </c>
      <c r="P23">
        <f t="shared" si="9"/>
        <v>0.17170771432025109</v>
      </c>
      <c r="Q23">
        <f t="shared" si="10"/>
        <v>161.84219525191827</v>
      </c>
      <c r="R23">
        <f t="shared" si="11"/>
        <v>27.894667030881287</v>
      </c>
      <c r="S23">
        <f t="shared" si="12"/>
        <v>28.022512903225799</v>
      </c>
      <c r="T23">
        <f t="shared" si="13"/>
        <v>3.7998229740632703</v>
      </c>
      <c r="U23">
        <f t="shared" si="14"/>
        <v>39.927746974677689</v>
      </c>
      <c r="V23">
        <f t="shared" si="15"/>
        <v>1.5648293212271582</v>
      </c>
      <c r="W23">
        <f t="shared" si="16"/>
        <v>3.9191525688128066</v>
      </c>
      <c r="X23">
        <f t="shared" si="17"/>
        <v>2.2349936528361121</v>
      </c>
      <c r="Y23">
        <f t="shared" si="18"/>
        <v>-289.13710363334707</v>
      </c>
      <c r="Z23">
        <f t="shared" si="19"/>
        <v>96.333314147239278</v>
      </c>
      <c r="AA23">
        <f t="shared" si="20"/>
        <v>6.2644636887033558</v>
      </c>
      <c r="AB23">
        <f t="shared" si="21"/>
        <v>-24.697130545486161</v>
      </c>
      <c r="AC23">
        <v>-3.9636686681158197E-2</v>
      </c>
      <c r="AD23">
        <v>4.4495653164065202E-2</v>
      </c>
      <c r="AE23">
        <v>3.3518175167425102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50281.430399229946</v>
      </c>
      <c r="AK23">
        <v>0</v>
      </c>
      <c r="AL23">
        <v>0</v>
      </c>
      <c r="AM23">
        <v>0</v>
      </c>
      <c r="AN23">
        <f t="shared" si="25"/>
        <v>0</v>
      </c>
      <c r="AO23" t="e">
        <f t="shared" si="26"/>
        <v>#DIV/0!</v>
      </c>
      <c r="AP23">
        <v>-1</v>
      </c>
      <c r="AQ23" t="s">
        <v>274</v>
      </c>
      <c r="AR23">
        <v>2.2741615384615401</v>
      </c>
      <c r="AS23">
        <v>2.82314</v>
      </c>
      <c r="AT23">
        <f t="shared" si="27"/>
        <v>0.19445669061345161</v>
      </c>
      <c r="AU23">
        <v>0.5</v>
      </c>
      <c r="AV23">
        <f t="shared" si="28"/>
        <v>841.17261476070826</v>
      </c>
      <c r="AW23">
        <f t="shared" si="29"/>
        <v>19.63501631829546</v>
      </c>
      <c r="AX23">
        <f t="shared" si="30"/>
        <v>81.785821450515584</v>
      </c>
      <c r="AY23">
        <f t="shared" si="31"/>
        <v>1</v>
      </c>
      <c r="AZ23">
        <f t="shared" si="32"/>
        <v>2.4531250728086988E-2</v>
      </c>
      <c r="BA23">
        <f t="shared" si="33"/>
        <v>-1</v>
      </c>
      <c r="BB23" t="s">
        <v>252</v>
      </c>
      <c r="BC23">
        <v>0</v>
      </c>
      <c r="BD23">
        <f t="shared" si="34"/>
        <v>2.82314</v>
      </c>
      <c r="BE23">
        <f t="shared" si="35"/>
        <v>0.19445669061345164</v>
      </c>
      <c r="BF23" t="e">
        <f t="shared" si="36"/>
        <v>#DIV/0!</v>
      </c>
      <c r="BG23">
        <f t="shared" si="37"/>
        <v>0.19445669061345164</v>
      </c>
      <c r="BH23" t="e">
        <f t="shared" si="38"/>
        <v>#DIV/0!</v>
      </c>
      <c r="BI23">
        <f t="shared" si="39"/>
        <v>999.96703225806505</v>
      </c>
      <c r="BJ23">
        <f t="shared" si="40"/>
        <v>841.17261476070826</v>
      </c>
      <c r="BK23">
        <f t="shared" si="41"/>
        <v>0.84120034723667159</v>
      </c>
      <c r="BL23">
        <f t="shared" si="42"/>
        <v>0.19240069447334321</v>
      </c>
      <c r="BM23">
        <v>0.82071442137898099</v>
      </c>
      <c r="BN23">
        <v>0.5</v>
      </c>
      <c r="BO23" t="s">
        <v>253</v>
      </c>
      <c r="BP23">
        <v>1685002728.5838699</v>
      </c>
      <c r="BQ23">
        <v>399.99112903225802</v>
      </c>
      <c r="BR23">
        <v>403.64451612903201</v>
      </c>
      <c r="BS23">
        <v>16.3459580645161</v>
      </c>
      <c r="BT23">
        <v>15.2873709677419</v>
      </c>
      <c r="BU23">
        <v>500.003548387097</v>
      </c>
      <c r="BV23">
        <v>95.5318677419355</v>
      </c>
      <c r="BW23">
        <v>0.20001380645161301</v>
      </c>
      <c r="BX23">
        <v>28.554058064516099</v>
      </c>
      <c r="BY23">
        <v>28.022512903225799</v>
      </c>
      <c r="BZ23">
        <v>999.9</v>
      </c>
      <c r="CA23">
        <v>10005.6451612903</v>
      </c>
      <c r="CB23">
        <v>0</v>
      </c>
      <c r="CC23">
        <v>73.7941</v>
      </c>
      <c r="CD23">
        <v>999.96703225806505</v>
      </c>
      <c r="CE23">
        <v>0.95999190322580596</v>
      </c>
      <c r="CF23">
        <v>4.0007838709677397E-2</v>
      </c>
      <c r="CG23">
        <v>0</v>
      </c>
      <c r="CH23">
        <v>2.2815129032258099</v>
      </c>
      <c r="CI23">
        <v>0</v>
      </c>
      <c r="CJ23">
        <v>996.44412903225805</v>
      </c>
      <c r="CK23">
        <v>9333.9906451612896</v>
      </c>
      <c r="CL23">
        <v>36.122677419354801</v>
      </c>
      <c r="CM23">
        <v>38.9856129032258</v>
      </c>
      <c r="CN23">
        <v>37.027967741935498</v>
      </c>
      <c r="CO23">
        <v>38.239612903225797</v>
      </c>
      <c r="CP23">
        <v>36.473483870967698</v>
      </c>
      <c r="CQ23">
        <v>959.958387096774</v>
      </c>
      <c r="CR23">
        <v>40.010322580645202</v>
      </c>
      <c r="CS23">
        <v>0</v>
      </c>
      <c r="CT23">
        <v>59.900000095367403</v>
      </c>
      <c r="CU23">
        <v>2.2741615384615401</v>
      </c>
      <c r="CV23">
        <v>-0.160389749765631</v>
      </c>
      <c r="CW23">
        <v>4.3729914632950102</v>
      </c>
      <c r="CX23">
        <v>996.53092307692305</v>
      </c>
      <c r="CY23">
        <v>15</v>
      </c>
      <c r="CZ23">
        <v>1685002228.5</v>
      </c>
      <c r="DA23" t="s">
        <v>254</v>
      </c>
      <c r="DB23">
        <v>1</v>
      </c>
      <c r="DC23">
        <v>-3.79</v>
      </c>
      <c r="DD23">
        <v>0.437</v>
      </c>
      <c r="DE23">
        <v>404</v>
      </c>
      <c r="DF23">
        <v>16</v>
      </c>
      <c r="DG23">
        <v>1.86</v>
      </c>
      <c r="DH23">
        <v>0.2</v>
      </c>
      <c r="DI23">
        <v>-3.6655726923076899</v>
      </c>
      <c r="DJ23">
        <v>9.1490532553351295E-2</v>
      </c>
      <c r="DK23">
        <v>0.103971725263602</v>
      </c>
      <c r="DL23">
        <v>1</v>
      </c>
      <c r="DM23">
        <v>2.2537954545454499</v>
      </c>
      <c r="DN23">
        <v>1.55483877553953E-2</v>
      </c>
      <c r="DO23">
        <v>0.177585904890288</v>
      </c>
      <c r="DP23">
        <v>1</v>
      </c>
      <c r="DQ23">
        <v>1.0645555769230799</v>
      </c>
      <c r="DR23">
        <v>-5.4151758820182201E-2</v>
      </c>
      <c r="DS23">
        <v>1.28771233370031E-2</v>
      </c>
      <c r="DT23">
        <v>1</v>
      </c>
      <c r="DU23">
        <v>3</v>
      </c>
      <c r="DV23">
        <v>3</v>
      </c>
      <c r="DW23" t="s">
        <v>255</v>
      </c>
      <c r="DX23">
        <v>100</v>
      </c>
      <c r="DY23">
        <v>100</v>
      </c>
      <c r="DZ23">
        <v>-3.79</v>
      </c>
      <c r="EA23">
        <v>0.437</v>
      </c>
      <c r="EB23">
        <v>2</v>
      </c>
      <c r="EC23">
        <v>507.72</v>
      </c>
      <c r="ED23">
        <v>456.20400000000001</v>
      </c>
      <c r="EE23">
        <v>28.389800000000001</v>
      </c>
      <c r="EF23">
        <v>26.9681</v>
      </c>
      <c r="EG23">
        <v>30.0014</v>
      </c>
      <c r="EH23">
        <v>26.5931</v>
      </c>
      <c r="EI23">
        <v>26.494499999999999</v>
      </c>
      <c r="EJ23">
        <v>19.993400000000001</v>
      </c>
      <c r="EK23">
        <v>28.9313</v>
      </c>
      <c r="EL23">
        <v>51.3003</v>
      </c>
      <c r="EM23">
        <v>28.395800000000001</v>
      </c>
      <c r="EN23">
        <v>403.73599999999999</v>
      </c>
      <c r="EO23">
        <v>15.237500000000001</v>
      </c>
      <c r="EP23">
        <v>100.501</v>
      </c>
      <c r="EQ23">
        <v>90.192999999999998</v>
      </c>
    </row>
    <row r="24" spans="1:147" x14ac:dyDescent="0.3">
      <c r="A24">
        <v>8</v>
      </c>
      <c r="B24">
        <v>1685002796.5999999</v>
      </c>
      <c r="C24">
        <v>421.09999990463302</v>
      </c>
      <c r="D24" t="s">
        <v>275</v>
      </c>
      <c r="E24" t="s">
        <v>276</v>
      </c>
      <c r="F24">
        <v>1685002788.5999999</v>
      </c>
      <c r="G24">
        <f t="shared" si="0"/>
        <v>6.6641136966173074E-3</v>
      </c>
      <c r="H24">
        <f t="shared" si="1"/>
        <v>19.806288648583148</v>
      </c>
      <c r="I24">
        <f t="shared" si="2"/>
        <v>399.98132258064499</v>
      </c>
      <c r="J24">
        <f t="shared" si="3"/>
        <v>274.26026808590058</v>
      </c>
      <c r="K24">
        <f t="shared" si="4"/>
        <v>26.254244469541383</v>
      </c>
      <c r="L24">
        <f t="shared" si="5"/>
        <v>38.289204264154236</v>
      </c>
      <c r="M24">
        <f t="shared" si="6"/>
        <v>0.29222923219239338</v>
      </c>
      <c r="N24">
        <f t="shared" si="7"/>
        <v>3.3609543319319477</v>
      </c>
      <c r="O24">
        <f t="shared" si="8"/>
        <v>0.27881146290631648</v>
      </c>
      <c r="P24">
        <f t="shared" si="9"/>
        <v>0.17541135052363099</v>
      </c>
      <c r="Q24">
        <f t="shared" si="10"/>
        <v>161.8477134868352</v>
      </c>
      <c r="R24">
        <f t="shared" si="11"/>
        <v>27.876828953996174</v>
      </c>
      <c r="S24">
        <f t="shared" si="12"/>
        <v>27.995661290322602</v>
      </c>
      <c r="T24">
        <f t="shared" si="13"/>
        <v>3.7938799495173923</v>
      </c>
      <c r="U24">
        <f t="shared" si="14"/>
        <v>40.041596925710962</v>
      </c>
      <c r="V24">
        <f t="shared" si="15"/>
        <v>1.5699170933382471</v>
      </c>
      <c r="W24">
        <f t="shared" si="16"/>
        <v>3.9207154905707409</v>
      </c>
      <c r="X24">
        <f t="shared" si="17"/>
        <v>2.2239628561791451</v>
      </c>
      <c r="Y24">
        <f t="shared" si="18"/>
        <v>-293.88741402082326</v>
      </c>
      <c r="Z24">
        <f t="shared" si="19"/>
        <v>102.42353922151628</v>
      </c>
      <c r="AA24">
        <f t="shared" si="20"/>
        <v>6.6611971226046709</v>
      </c>
      <c r="AB24">
        <f t="shared" si="21"/>
        <v>-22.954964189867098</v>
      </c>
      <c r="AC24">
        <v>-3.9626567293958602E-2</v>
      </c>
      <c r="AD24">
        <v>4.4484293265426703E-2</v>
      </c>
      <c r="AE24">
        <v>3.3511367835075698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50267.880321196622</v>
      </c>
      <c r="AK24">
        <v>0</v>
      </c>
      <c r="AL24">
        <v>0</v>
      </c>
      <c r="AM24">
        <v>0</v>
      </c>
      <c r="AN24">
        <f t="shared" si="25"/>
        <v>0</v>
      </c>
      <c r="AO24" t="e">
        <f t="shared" si="26"/>
        <v>#DIV/0!</v>
      </c>
      <c r="AP24">
        <v>-1</v>
      </c>
      <c r="AQ24" t="s">
        <v>277</v>
      </c>
      <c r="AR24">
        <v>2.27515</v>
      </c>
      <c r="AS24">
        <v>1.4816</v>
      </c>
      <c r="AT24">
        <f t="shared" si="27"/>
        <v>-0.53560340172786169</v>
      </c>
      <c r="AU24">
        <v>0.5</v>
      </c>
      <c r="AV24">
        <f t="shared" si="28"/>
        <v>841.20414588384108</v>
      </c>
      <c r="AW24">
        <f t="shared" si="29"/>
        <v>19.806288648583148</v>
      </c>
      <c r="AX24">
        <f t="shared" si="30"/>
        <v>-225.27590104148285</v>
      </c>
      <c r="AY24">
        <f t="shared" si="31"/>
        <v>1</v>
      </c>
      <c r="AZ24">
        <f t="shared" si="32"/>
        <v>2.4733934979269841E-2</v>
      </c>
      <c r="BA24">
        <f t="shared" si="33"/>
        <v>-1</v>
      </c>
      <c r="BB24" t="s">
        <v>252</v>
      </c>
      <c r="BC24">
        <v>0</v>
      </c>
      <c r="BD24">
        <f t="shared" si="34"/>
        <v>1.4816</v>
      </c>
      <c r="BE24">
        <f t="shared" si="35"/>
        <v>-0.53560340172786169</v>
      </c>
      <c r="BF24" t="e">
        <f t="shared" si="36"/>
        <v>#DIV/0!</v>
      </c>
      <c r="BG24">
        <f t="shared" si="37"/>
        <v>-0.53560340172786169</v>
      </c>
      <c r="BH24" t="e">
        <f t="shared" si="38"/>
        <v>#DIV/0!</v>
      </c>
      <c r="BI24">
        <f t="shared" si="39"/>
        <v>1000.00490322581</v>
      </c>
      <c r="BJ24">
        <f t="shared" si="40"/>
        <v>841.20414588384108</v>
      </c>
      <c r="BK24">
        <f t="shared" si="41"/>
        <v>0.84120002129018523</v>
      </c>
      <c r="BL24">
        <f t="shared" si="42"/>
        <v>0.19240004258037047</v>
      </c>
      <c r="BM24">
        <v>0.82071442137898099</v>
      </c>
      <c r="BN24">
        <v>0.5</v>
      </c>
      <c r="BO24" t="s">
        <v>253</v>
      </c>
      <c r="BP24">
        <v>1685002788.5999999</v>
      </c>
      <c r="BQ24">
        <v>399.98132258064499</v>
      </c>
      <c r="BR24">
        <v>403.66987096774199</v>
      </c>
      <c r="BS24">
        <v>16.399858064516099</v>
      </c>
      <c r="BT24">
        <v>15.3239419354839</v>
      </c>
      <c r="BU24">
        <v>500.00532258064499</v>
      </c>
      <c r="BV24">
        <v>95.527496774193594</v>
      </c>
      <c r="BW24">
        <v>0.19998374193548399</v>
      </c>
      <c r="BX24">
        <v>28.5609258064516</v>
      </c>
      <c r="BY24">
        <v>27.995661290322602</v>
      </c>
      <c r="BZ24">
        <v>999.9</v>
      </c>
      <c r="CA24">
        <v>10003.5483870968</v>
      </c>
      <c r="CB24">
        <v>0</v>
      </c>
      <c r="CC24">
        <v>73.7941</v>
      </c>
      <c r="CD24">
        <v>1000.00490322581</v>
      </c>
      <c r="CE24">
        <v>0.96000006451612896</v>
      </c>
      <c r="CF24">
        <v>3.9999612903225797E-2</v>
      </c>
      <c r="CG24">
        <v>0</v>
      </c>
      <c r="CH24">
        <v>2.2733483870967701</v>
      </c>
      <c r="CI24">
        <v>0</v>
      </c>
      <c r="CJ24">
        <v>996.88748387096803</v>
      </c>
      <c r="CK24">
        <v>9334.3700000000008</v>
      </c>
      <c r="CL24">
        <v>36.7356129032258</v>
      </c>
      <c r="CM24">
        <v>39.536032258064502</v>
      </c>
      <c r="CN24">
        <v>37.661032258064502</v>
      </c>
      <c r="CO24">
        <v>38.7517419354838</v>
      </c>
      <c r="CP24">
        <v>37.032032258064497</v>
      </c>
      <c r="CQ24">
        <v>960.00548387096796</v>
      </c>
      <c r="CR24">
        <v>40.000967741935497</v>
      </c>
      <c r="CS24">
        <v>0</v>
      </c>
      <c r="CT24">
        <v>59.299999952316298</v>
      </c>
      <c r="CU24">
        <v>2.27515</v>
      </c>
      <c r="CV24">
        <v>-5.0649573860854898E-2</v>
      </c>
      <c r="CW24">
        <v>3.3301196658253001</v>
      </c>
      <c r="CX24">
        <v>996.91815384615404</v>
      </c>
      <c r="CY24">
        <v>15</v>
      </c>
      <c r="CZ24">
        <v>1685002228.5</v>
      </c>
      <c r="DA24" t="s">
        <v>254</v>
      </c>
      <c r="DB24">
        <v>1</v>
      </c>
      <c r="DC24">
        <v>-3.79</v>
      </c>
      <c r="DD24">
        <v>0.437</v>
      </c>
      <c r="DE24">
        <v>404</v>
      </c>
      <c r="DF24">
        <v>16</v>
      </c>
      <c r="DG24">
        <v>1.86</v>
      </c>
      <c r="DH24">
        <v>0.2</v>
      </c>
      <c r="DI24">
        <v>-3.6909519230769199</v>
      </c>
      <c r="DJ24">
        <v>-0.120501801417221</v>
      </c>
      <c r="DK24">
        <v>0.105075847203497</v>
      </c>
      <c r="DL24">
        <v>1</v>
      </c>
      <c r="DM24">
        <v>2.2648613636363599</v>
      </c>
      <c r="DN24">
        <v>-4.2428666934162598E-3</v>
      </c>
      <c r="DO24">
        <v>0.19761237564290199</v>
      </c>
      <c r="DP24">
        <v>1</v>
      </c>
      <c r="DQ24">
        <v>1.0822725</v>
      </c>
      <c r="DR24">
        <v>-5.1418714249124697E-2</v>
      </c>
      <c r="DS24">
        <v>1.1336779130674299E-2</v>
      </c>
      <c r="DT24">
        <v>1</v>
      </c>
      <c r="DU24">
        <v>3</v>
      </c>
      <c r="DV24">
        <v>3</v>
      </c>
      <c r="DW24" t="s">
        <v>255</v>
      </c>
      <c r="DX24">
        <v>100</v>
      </c>
      <c r="DY24">
        <v>100</v>
      </c>
      <c r="DZ24">
        <v>-3.79</v>
      </c>
      <c r="EA24">
        <v>0.437</v>
      </c>
      <c r="EB24">
        <v>2</v>
      </c>
      <c r="EC24">
        <v>508.46300000000002</v>
      </c>
      <c r="ED24">
        <v>454.85899999999998</v>
      </c>
      <c r="EE24">
        <v>28.254799999999999</v>
      </c>
      <c r="EF24">
        <v>27.188199999999998</v>
      </c>
      <c r="EG24">
        <v>30.001300000000001</v>
      </c>
      <c r="EH24">
        <v>26.8552</v>
      </c>
      <c r="EI24">
        <v>26.765499999999999</v>
      </c>
      <c r="EJ24">
        <v>19.993600000000001</v>
      </c>
      <c r="EK24">
        <v>29.5243</v>
      </c>
      <c r="EL24">
        <v>51.3003</v>
      </c>
      <c r="EM24">
        <v>28.282499999999999</v>
      </c>
      <c r="EN24">
        <v>403.66300000000001</v>
      </c>
      <c r="EO24">
        <v>15.3025</v>
      </c>
      <c r="EP24">
        <v>100.48399999999999</v>
      </c>
      <c r="EQ24">
        <v>90.1751</v>
      </c>
    </row>
    <row r="25" spans="1:147" x14ac:dyDescent="0.3">
      <c r="A25">
        <v>9</v>
      </c>
      <c r="B25">
        <v>1685002856.5999999</v>
      </c>
      <c r="C25">
        <v>481.09999990463302</v>
      </c>
      <c r="D25" t="s">
        <v>278</v>
      </c>
      <c r="E25" t="s">
        <v>279</v>
      </c>
      <c r="F25">
        <v>1685002848.5999999</v>
      </c>
      <c r="G25">
        <f t="shared" si="0"/>
        <v>6.914364524699913E-3</v>
      </c>
      <c r="H25">
        <f t="shared" si="1"/>
        <v>19.93841739071544</v>
      </c>
      <c r="I25">
        <f t="shared" si="2"/>
        <v>399.99593548387099</v>
      </c>
      <c r="J25">
        <f t="shared" si="3"/>
        <v>277.99827995327752</v>
      </c>
      <c r="K25">
        <f t="shared" si="4"/>
        <v>26.612460780389647</v>
      </c>
      <c r="L25">
        <f t="shared" si="5"/>
        <v>38.291158302018424</v>
      </c>
      <c r="M25">
        <f t="shared" si="6"/>
        <v>0.30480812176583394</v>
      </c>
      <c r="N25">
        <f t="shared" si="7"/>
        <v>3.358404272452749</v>
      </c>
      <c r="O25">
        <f t="shared" si="8"/>
        <v>0.29023081203416984</v>
      </c>
      <c r="P25">
        <f t="shared" si="9"/>
        <v>0.18264586208144667</v>
      </c>
      <c r="Q25">
        <f t="shared" si="10"/>
        <v>161.84402243673068</v>
      </c>
      <c r="R25">
        <f t="shared" si="11"/>
        <v>27.836776186794083</v>
      </c>
      <c r="S25">
        <f t="shared" si="12"/>
        <v>27.986687096774201</v>
      </c>
      <c r="T25">
        <f t="shared" si="13"/>
        <v>3.791895514495542</v>
      </c>
      <c r="U25">
        <f t="shared" si="14"/>
        <v>40.135525384944422</v>
      </c>
      <c r="V25">
        <f t="shared" si="15"/>
        <v>1.575214207662877</v>
      </c>
      <c r="W25">
        <f t="shared" si="16"/>
        <v>3.9247379785235577</v>
      </c>
      <c r="X25">
        <f t="shared" si="17"/>
        <v>2.216681306832665</v>
      </c>
      <c r="Y25">
        <f t="shared" si="18"/>
        <v>-304.92347553926618</v>
      </c>
      <c r="Z25">
        <f t="shared" si="19"/>
        <v>107.16898658267209</v>
      </c>
      <c r="AA25">
        <f t="shared" si="20"/>
        <v>6.9754157259820735</v>
      </c>
      <c r="AB25">
        <f t="shared" si="21"/>
        <v>-28.935050793881345</v>
      </c>
      <c r="AC25">
        <v>-3.9588806105517599E-2</v>
      </c>
      <c r="AD25">
        <v>4.4441903023339897E-2</v>
      </c>
      <c r="AE25">
        <v>3.3485960794260601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50219.022268999986</v>
      </c>
      <c r="AK25">
        <v>0</v>
      </c>
      <c r="AL25">
        <v>0</v>
      </c>
      <c r="AM25">
        <v>0</v>
      </c>
      <c r="AN25">
        <f t="shared" si="25"/>
        <v>0</v>
      </c>
      <c r="AO25" t="e">
        <f t="shared" si="26"/>
        <v>#DIV/0!</v>
      </c>
      <c r="AP25">
        <v>-1</v>
      </c>
      <c r="AQ25" t="s">
        <v>280</v>
      </c>
      <c r="AR25">
        <v>2.1481307692307698</v>
      </c>
      <c r="AS25">
        <v>1.9495</v>
      </c>
      <c r="AT25">
        <f t="shared" si="27"/>
        <v>-0.10188805808195434</v>
      </c>
      <c r="AU25">
        <v>0.5</v>
      </c>
      <c r="AV25">
        <f t="shared" si="28"/>
        <v>841.18761538051785</v>
      </c>
      <c r="AW25">
        <f t="shared" si="29"/>
        <v>19.93841739071544</v>
      </c>
      <c r="AX25">
        <f t="shared" si="30"/>
        <v>-42.853486306855437</v>
      </c>
      <c r="AY25">
        <f t="shared" si="31"/>
        <v>1</v>
      </c>
      <c r="AZ25">
        <f t="shared" si="32"/>
        <v>2.4891495081324731E-2</v>
      </c>
      <c r="BA25">
        <f t="shared" si="33"/>
        <v>-1</v>
      </c>
      <c r="BB25" t="s">
        <v>252</v>
      </c>
      <c r="BC25">
        <v>0</v>
      </c>
      <c r="BD25">
        <f t="shared" si="34"/>
        <v>1.9495</v>
      </c>
      <c r="BE25">
        <f t="shared" si="35"/>
        <v>-0.10188805808195427</v>
      </c>
      <c r="BF25" t="e">
        <f t="shared" si="36"/>
        <v>#DIV/0!</v>
      </c>
      <c r="BG25">
        <f t="shared" si="37"/>
        <v>-0.10188805808195427</v>
      </c>
      <c r="BH25" t="e">
        <f t="shared" si="38"/>
        <v>#DIV/0!</v>
      </c>
      <c r="BI25">
        <f t="shared" si="39"/>
        <v>999.98561290322596</v>
      </c>
      <c r="BJ25">
        <f t="shared" si="40"/>
        <v>841.18761538051785</v>
      </c>
      <c r="BK25">
        <f t="shared" si="41"/>
        <v>0.84119971780226421</v>
      </c>
      <c r="BL25">
        <f t="shared" si="42"/>
        <v>0.19239943560452832</v>
      </c>
      <c r="BM25">
        <v>0.82071442137898099</v>
      </c>
      <c r="BN25">
        <v>0.5</v>
      </c>
      <c r="BO25" t="s">
        <v>253</v>
      </c>
      <c r="BP25">
        <v>1685002848.5999999</v>
      </c>
      <c r="BQ25">
        <v>399.99593548387099</v>
      </c>
      <c r="BR25">
        <v>403.72267741935502</v>
      </c>
      <c r="BS25">
        <v>16.4549548387097</v>
      </c>
      <c r="BT25">
        <v>15.3386806451613</v>
      </c>
      <c r="BU25">
        <v>499.99735483871001</v>
      </c>
      <c r="BV25">
        <v>95.528880645161294</v>
      </c>
      <c r="BW25">
        <v>0.19998783870967701</v>
      </c>
      <c r="BX25">
        <v>28.578590322580599</v>
      </c>
      <c r="BY25">
        <v>27.986687096774201</v>
      </c>
      <c r="BZ25">
        <v>999.9</v>
      </c>
      <c r="CA25">
        <v>9993.8709677419392</v>
      </c>
      <c r="CB25">
        <v>0</v>
      </c>
      <c r="CC25">
        <v>73.7941</v>
      </c>
      <c r="CD25">
        <v>999.98561290322596</v>
      </c>
      <c r="CE25">
        <v>0.96000716129032304</v>
      </c>
      <c r="CF25">
        <v>3.9993032258064498E-2</v>
      </c>
      <c r="CG25">
        <v>0</v>
      </c>
      <c r="CH25">
        <v>2.15189677419355</v>
      </c>
      <c r="CI25">
        <v>0</v>
      </c>
      <c r="CJ25">
        <v>997.27319354838698</v>
      </c>
      <c r="CK25">
        <v>9334.2138709677401</v>
      </c>
      <c r="CL25">
        <v>37.314290322580597</v>
      </c>
      <c r="CM25">
        <v>40.044096774193498</v>
      </c>
      <c r="CN25">
        <v>38.243677419354803</v>
      </c>
      <c r="CO25">
        <v>39.231612903225802</v>
      </c>
      <c r="CP25">
        <v>37.556161290322599</v>
      </c>
      <c r="CQ25">
        <v>959.99516129032304</v>
      </c>
      <c r="CR25">
        <v>39.99</v>
      </c>
      <c r="CS25">
        <v>0</v>
      </c>
      <c r="CT25">
        <v>59.200000047683702</v>
      </c>
      <c r="CU25">
        <v>2.1481307692307698</v>
      </c>
      <c r="CV25">
        <v>-0.42376752990701</v>
      </c>
      <c r="CW25">
        <v>4.61470088384986</v>
      </c>
      <c r="CX25">
        <v>997.28261538461504</v>
      </c>
      <c r="CY25">
        <v>15</v>
      </c>
      <c r="CZ25">
        <v>1685002228.5</v>
      </c>
      <c r="DA25" t="s">
        <v>254</v>
      </c>
      <c r="DB25">
        <v>1</v>
      </c>
      <c r="DC25">
        <v>-3.79</v>
      </c>
      <c r="DD25">
        <v>0.437</v>
      </c>
      <c r="DE25">
        <v>404</v>
      </c>
      <c r="DF25">
        <v>16</v>
      </c>
      <c r="DG25">
        <v>1.86</v>
      </c>
      <c r="DH25">
        <v>0.2</v>
      </c>
      <c r="DI25">
        <v>-3.7467903846153798</v>
      </c>
      <c r="DJ25">
        <v>0.12710144284128599</v>
      </c>
      <c r="DK25">
        <v>9.1440851667611997E-2</v>
      </c>
      <c r="DL25">
        <v>1</v>
      </c>
      <c r="DM25">
        <v>2.1988227272727299</v>
      </c>
      <c r="DN25">
        <v>-0.32103949725898201</v>
      </c>
      <c r="DO25">
        <v>0.18903620127521101</v>
      </c>
      <c r="DP25">
        <v>1</v>
      </c>
      <c r="DQ25">
        <v>1.1084794230769199</v>
      </c>
      <c r="DR25">
        <v>4.1537283360369E-2</v>
      </c>
      <c r="DS25">
        <v>1.21360723296393E-2</v>
      </c>
      <c r="DT25">
        <v>1</v>
      </c>
      <c r="DU25">
        <v>3</v>
      </c>
      <c r="DV25">
        <v>3</v>
      </c>
      <c r="DW25" t="s">
        <v>255</v>
      </c>
      <c r="DX25">
        <v>100</v>
      </c>
      <c r="DY25">
        <v>100</v>
      </c>
      <c r="DZ25">
        <v>-3.79</v>
      </c>
      <c r="EA25">
        <v>0.437</v>
      </c>
      <c r="EB25">
        <v>2</v>
      </c>
      <c r="EC25">
        <v>508.90499999999997</v>
      </c>
      <c r="ED25">
        <v>454.37299999999999</v>
      </c>
      <c r="EE25">
        <v>28.205400000000001</v>
      </c>
      <c r="EF25">
        <v>27.394100000000002</v>
      </c>
      <c r="EG25">
        <v>30.001200000000001</v>
      </c>
      <c r="EH25">
        <v>27.0975</v>
      </c>
      <c r="EI25">
        <v>27.017099999999999</v>
      </c>
      <c r="EJ25">
        <v>19.995799999999999</v>
      </c>
      <c r="EK25">
        <v>30.3703</v>
      </c>
      <c r="EL25">
        <v>51.3003</v>
      </c>
      <c r="EM25">
        <v>28.2028</v>
      </c>
      <c r="EN25">
        <v>403.69799999999998</v>
      </c>
      <c r="EO25">
        <v>15.2957</v>
      </c>
      <c r="EP25">
        <v>100.464</v>
      </c>
      <c r="EQ25">
        <v>90.156599999999997</v>
      </c>
    </row>
    <row r="26" spans="1:147" x14ac:dyDescent="0.3">
      <c r="A26">
        <v>10</v>
      </c>
      <c r="B26">
        <v>1685002916.5999999</v>
      </c>
      <c r="C26">
        <v>541.09999990463302</v>
      </c>
      <c r="D26" t="s">
        <v>281</v>
      </c>
      <c r="E26" t="s">
        <v>282</v>
      </c>
      <c r="F26">
        <v>1685002908.5999999</v>
      </c>
      <c r="G26">
        <f t="shared" si="0"/>
        <v>7.0037421062079698E-3</v>
      </c>
      <c r="H26">
        <f t="shared" si="1"/>
        <v>19.861643552214939</v>
      </c>
      <c r="I26">
        <f t="shared" si="2"/>
        <v>400.01716129032297</v>
      </c>
      <c r="J26">
        <f t="shared" si="3"/>
        <v>279.7490415419262</v>
      </c>
      <c r="K26">
        <f t="shared" si="4"/>
        <v>26.780215405486981</v>
      </c>
      <c r="L26">
        <f t="shared" si="5"/>
        <v>38.293413575970305</v>
      </c>
      <c r="M26">
        <f t="shared" si="6"/>
        <v>0.3087917040154517</v>
      </c>
      <c r="N26">
        <f t="shared" si="7"/>
        <v>3.3601901893812149</v>
      </c>
      <c r="O26">
        <f t="shared" si="8"/>
        <v>0.29384845192089526</v>
      </c>
      <c r="P26">
        <f t="shared" si="9"/>
        <v>0.18493759765532636</v>
      </c>
      <c r="Q26">
        <f t="shared" si="10"/>
        <v>161.84777364242379</v>
      </c>
      <c r="R26">
        <f t="shared" si="11"/>
        <v>27.86080606241817</v>
      </c>
      <c r="S26">
        <f t="shared" si="12"/>
        <v>27.999638709677399</v>
      </c>
      <c r="T26">
        <f t="shared" si="13"/>
        <v>3.7947597534096889</v>
      </c>
      <c r="U26">
        <f t="shared" si="14"/>
        <v>40.081268620611581</v>
      </c>
      <c r="V26">
        <f t="shared" si="15"/>
        <v>1.5771111179028698</v>
      </c>
      <c r="W26">
        <f t="shared" si="16"/>
        <v>3.9347834342045971</v>
      </c>
      <c r="X26">
        <f t="shared" si="17"/>
        <v>2.2176486355068192</v>
      </c>
      <c r="Y26">
        <f t="shared" si="18"/>
        <v>-308.86502688377146</v>
      </c>
      <c r="Z26">
        <f t="shared" si="19"/>
        <v>112.85871491463806</v>
      </c>
      <c r="AA26">
        <f t="shared" si="20"/>
        <v>7.3439289490370383</v>
      </c>
      <c r="AB26">
        <f t="shared" si="21"/>
        <v>-26.814609377672582</v>
      </c>
      <c r="AC26">
        <v>-3.9615250670155901E-2</v>
      </c>
      <c r="AD26">
        <v>4.4471589363817503E-2</v>
      </c>
      <c r="AE26">
        <v>3.3503754446693401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50243.873193633255</v>
      </c>
      <c r="AK26">
        <v>0</v>
      </c>
      <c r="AL26">
        <v>0</v>
      </c>
      <c r="AM26">
        <v>0</v>
      </c>
      <c r="AN26">
        <f t="shared" si="25"/>
        <v>0</v>
      </c>
      <c r="AO26" t="e">
        <f t="shared" si="26"/>
        <v>#DIV/0!</v>
      </c>
      <c r="AP26">
        <v>-1</v>
      </c>
      <c r="AQ26" t="s">
        <v>283</v>
      </c>
      <c r="AR26">
        <v>2.2067884615384599</v>
      </c>
      <c r="AS26">
        <v>1.5427999999999999</v>
      </c>
      <c r="AT26">
        <f t="shared" si="27"/>
        <v>-0.43037883169462021</v>
      </c>
      <c r="AU26">
        <v>0.5</v>
      </c>
      <c r="AV26">
        <f t="shared" si="28"/>
        <v>841.20705135563821</v>
      </c>
      <c r="AW26">
        <f t="shared" si="29"/>
        <v>19.861643552214939</v>
      </c>
      <c r="AX26">
        <f t="shared" si="30"/>
        <v>-181.01885398785797</v>
      </c>
      <c r="AY26">
        <f t="shared" si="31"/>
        <v>1</v>
      </c>
      <c r="AZ26">
        <f t="shared" si="32"/>
        <v>2.4799653686444476E-2</v>
      </c>
      <c r="BA26">
        <f t="shared" si="33"/>
        <v>-1</v>
      </c>
      <c r="BB26" t="s">
        <v>252</v>
      </c>
      <c r="BC26">
        <v>0</v>
      </c>
      <c r="BD26">
        <f t="shared" si="34"/>
        <v>1.5427999999999999</v>
      </c>
      <c r="BE26">
        <f t="shared" si="35"/>
        <v>-0.43037883169462016</v>
      </c>
      <c r="BF26" t="e">
        <f t="shared" si="36"/>
        <v>#DIV/0!</v>
      </c>
      <c r="BG26">
        <f t="shared" si="37"/>
        <v>-0.43037883169462016</v>
      </c>
      <c r="BH26" t="e">
        <f t="shared" si="38"/>
        <v>#DIV/0!</v>
      </c>
      <c r="BI26">
        <f t="shared" si="39"/>
        <v>1000.00870967742</v>
      </c>
      <c r="BJ26">
        <f t="shared" si="40"/>
        <v>841.20705135563821</v>
      </c>
      <c r="BK26">
        <f t="shared" si="41"/>
        <v>0.84119972477738958</v>
      </c>
      <c r="BL26">
        <f t="shared" si="42"/>
        <v>0.19239944955477933</v>
      </c>
      <c r="BM26">
        <v>0.82071442137898099</v>
      </c>
      <c r="BN26">
        <v>0.5</v>
      </c>
      <c r="BO26" t="s">
        <v>253</v>
      </c>
      <c r="BP26">
        <v>1685002908.5999999</v>
      </c>
      <c r="BQ26">
        <v>400.01716129032297</v>
      </c>
      <c r="BR26">
        <v>403.737161290323</v>
      </c>
      <c r="BS26">
        <v>16.474674193548399</v>
      </c>
      <c r="BT26">
        <v>15.3440032258064</v>
      </c>
      <c r="BU26">
        <v>500.00174193548401</v>
      </c>
      <c r="BV26">
        <v>95.5294806451613</v>
      </c>
      <c r="BW26">
        <v>0.199946193548387</v>
      </c>
      <c r="BX26">
        <v>28.622635483871001</v>
      </c>
      <c r="BY26">
        <v>27.999638709677399</v>
      </c>
      <c r="BZ26">
        <v>999.9</v>
      </c>
      <c r="CA26">
        <v>10000.483870967701</v>
      </c>
      <c r="CB26">
        <v>0</v>
      </c>
      <c r="CC26">
        <v>73.797551612903206</v>
      </c>
      <c r="CD26">
        <v>1000.00870967742</v>
      </c>
      <c r="CE26">
        <v>0.96001322580645199</v>
      </c>
      <c r="CF26">
        <v>3.9987109677419398E-2</v>
      </c>
      <c r="CG26">
        <v>0</v>
      </c>
      <c r="CH26">
        <v>2.2293741935483902</v>
      </c>
      <c r="CI26">
        <v>0</v>
      </c>
      <c r="CJ26">
        <v>996.54425806451604</v>
      </c>
      <c r="CK26">
        <v>9334.4419354838701</v>
      </c>
      <c r="CL26">
        <v>37.848580645161299</v>
      </c>
      <c r="CM26">
        <v>40.521967741935498</v>
      </c>
      <c r="CN26">
        <v>38.784032258064499</v>
      </c>
      <c r="CO26">
        <v>39.677129032258101</v>
      </c>
      <c r="CP26">
        <v>38.04</v>
      </c>
      <c r="CQ26">
        <v>960.02032258064503</v>
      </c>
      <c r="CR26">
        <v>39.991290322580603</v>
      </c>
      <c r="CS26">
        <v>0</v>
      </c>
      <c r="CT26">
        <v>59.599999904632597</v>
      </c>
      <c r="CU26">
        <v>2.2067884615384599</v>
      </c>
      <c r="CV26">
        <v>-8.2437620521201405E-2</v>
      </c>
      <c r="CW26">
        <v>-0.18495725582796399</v>
      </c>
      <c r="CX26">
        <v>996.577</v>
      </c>
      <c r="CY26">
        <v>15</v>
      </c>
      <c r="CZ26">
        <v>1685002228.5</v>
      </c>
      <c r="DA26" t="s">
        <v>254</v>
      </c>
      <c r="DB26">
        <v>1</v>
      </c>
      <c r="DC26">
        <v>-3.79</v>
      </c>
      <c r="DD26">
        <v>0.437</v>
      </c>
      <c r="DE26">
        <v>404</v>
      </c>
      <c r="DF26">
        <v>16</v>
      </c>
      <c r="DG26">
        <v>1.86</v>
      </c>
      <c r="DH26">
        <v>0.2</v>
      </c>
      <c r="DI26">
        <v>-3.7363146153846101</v>
      </c>
      <c r="DJ26">
        <v>7.4339349440790597E-2</v>
      </c>
      <c r="DK26">
        <v>9.9596231015758693E-2</v>
      </c>
      <c r="DL26">
        <v>1</v>
      </c>
      <c r="DM26">
        <v>2.2312363636363601</v>
      </c>
      <c r="DN26">
        <v>-0.172222448802788</v>
      </c>
      <c r="DO26">
        <v>0.16085163984654399</v>
      </c>
      <c r="DP26">
        <v>1</v>
      </c>
      <c r="DQ26">
        <v>1.12592</v>
      </c>
      <c r="DR26">
        <v>4.0137454110816997E-2</v>
      </c>
      <c r="DS26">
        <v>8.6675524448725106E-3</v>
      </c>
      <c r="DT26">
        <v>1</v>
      </c>
      <c r="DU26">
        <v>3</v>
      </c>
      <c r="DV26">
        <v>3</v>
      </c>
      <c r="DW26" t="s">
        <v>255</v>
      </c>
      <c r="DX26">
        <v>100</v>
      </c>
      <c r="DY26">
        <v>100</v>
      </c>
      <c r="DZ26">
        <v>-3.79</v>
      </c>
      <c r="EA26">
        <v>0.437</v>
      </c>
      <c r="EB26">
        <v>2</v>
      </c>
      <c r="EC26">
        <v>509.44900000000001</v>
      </c>
      <c r="ED26">
        <v>453.35399999999998</v>
      </c>
      <c r="EE26">
        <v>28.180700000000002</v>
      </c>
      <c r="EF26">
        <v>27.587700000000002</v>
      </c>
      <c r="EG26">
        <v>30.001200000000001</v>
      </c>
      <c r="EH26">
        <v>27.323899999999998</v>
      </c>
      <c r="EI26">
        <v>27.253</v>
      </c>
      <c r="EJ26">
        <v>19.991599999999998</v>
      </c>
      <c r="EK26">
        <v>31.5259</v>
      </c>
      <c r="EL26">
        <v>51.3003</v>
      </c>
      <c r="EM26">
        <v>28.1784</v>
      </c>
      <c r="EN26">
        <v>403.678</v>
      </c>
      <c r="EO26">
        <v>15.2722</v>
      </c>
      <c r="EP26">
        <v>100.444</v>
      </c>
      <c r="EQ26">
        <v>90.137699999999995</v>
      </c>
    </row>
    <row r="27" spans="1:147" x14ac:dyDescent="0.3">
      <c r="A27">
        <v>11</v>
      </c>
      <c r="B27">
        <v>1685002976.5999999</v>
      </c>
      <c r="C27">
        <v>601.09999990463302</v>
      </c>
      <c r="D27" t="s">
        <v>284</v>
      </c>
      <c r="E27" t="s">
        <v>285</v>
      </c>
      <c r="F27">
        <v>1685002968.5999999</v>
      </c>
      <c r="G27">
        <f t="shared" si="0"/>
        <v>7.2050509059509169E-3</v>
      </c>
      <c r="H27">
        <f t="shared" si="1"/>
        <v>19.860096863492743</v>
      </c>
      <c r="I27">
        <f t="shared" si="2"/>
        <v>400.00974193548399</v>
      </c>
      <c r="J27">
        <f t="shared" si="3"/>
        <v>282.84376965009318</v>
      </c>
      <c r="K27">
        <f t="shared" si="4"/>
        <v>27.076008837888615</v>
      </c>
      <c r="L27">
        <f t="shared" si="5"/>
        <v>38.292048367497571</v>
      </c>
      <c r="M27">
        <f t="shared" si="6"/>
        <v>0.31847746601283272</v>
      </c>
      <c r="N27">
        <f t="shared" si="7"/>
        <v>3.3642835630593462</v>
      </c>
      <c r="O27">
        <f t="shared" si="8"/>
        <v>0.30262622788744337</v>
      </c>
      <c r="P27">
        <f t="shared" si="9"/>
        <v>0.19049979771658077</v>
      </c>
      <c r="Q27">
        <f t="shared" si="10"/>
        <v>161.84571702610901</v>
      </c>
      <c r="R27">
        <f t="shared" si="11"/>
        <v>27.84263756810391</v>
      </c>
      <c r="S27">
        <f t="shared" si="12"/>
        <v>28.005493548387101</v>
      </c>
      <c r="T27">
        <f t="shared" si="13"/>
        <v>3.7960551657282946</v>
      </c>
      <c r="U27">
        <f t="shared" si="14"/>
        <v>40.115818098646763</v>
      </c>
      <c r="V27">
        <f t="shared" si="15"/>
        <v>1.580937032142431</v>
      </c>
      <c r="W27">
        <f t="shared" si="16"/>
        <v>3.9409317996577538</v>
      </c>
      <c r="X27">
        <f t="shared" si="17"/>
        <v>2.2151181335858636</v>
      </c>
      <c r="Y27">
        <f t="shared" si="18"/>
        <v>-317.74274495243543</v>
      </c>
      <c r="Z27">
        <f t="shared" si="19"/>
        <v>116.81502581436821</v>
      </c>
      <c r="AA27">
        <f t="shared" si="20"/>
        <v>7.5933638136571044</v>
      </c>
      <c r="AB27">
        <f t="shared" si="21"/>
        <v>-31.488638298301098</v>
      </c>
      <c r="AC27">
        <v>-3.9675884057949799E-2</v>
      </c>
      <c r="AD27">
        <v>4.4539655653392601E-2</v>
      </c>
      <c r="AE27">
        <v>3.3544537963240799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50313.088212236711</v>
      </c>
      <c r="AK27">
        <v>0</v>
      </c>
      <c r="AL27">
        <v>0</v>
      </c>
      <c r="AM27">
        <v>0</v>
      </c>
      <c r="AN27">
        <f t="shared" si="25"/>
        <v>0</v>
      </c>
      <c r="AO27" t="e">
        <f t="shared" si="26"/>
        <v>#DIV/0!</v>
      </c>
      <c r="AP27">
        <v>-1</v>
      </c>
      <c r="AQ27" t="s">
        <v>286</v>
      </c>
      <c r="AR27">
        <v>2.25586538461538</v>
      </c>
      <c r="AS27">
        <v>1.0828</v>
      </c>
      <c r="AT27">
        <f t="shared" si="27"/>
        <v>-1.083362933704636</v>
      </c>
      <c r="AU27">
        <v>0.5</v>
      </c>
      <c r="AV27">
        <f t="shared" si="28"/>
        <v>841.19894136770529</v>
      </c>
      <c r="AW27">
        <f t="shared" si="29"/>
        <v>19.860096863492743</v>
      </c>
      <c r="AX27">
        <f t="shared" si="30"/>
        <v>-455.66187647467564</v>
      </c>
      <c r="AY27">
        <f t="shared" si="31"/>
        <v>1</v>
      </c>
      <c r="AZ27">
        <f t="shared" si="32"/>
        <v>2.4798054107838405E-2</v>
      </c>
      <c r="BA27">
        <f t="shared" si="33"/>
        <v>-1</v>
      </c>
      <c r="BB27" t="s">
        <v>252</v>
      </c>
      <c r="BC27">
        <v>0</v>
      </c>
      <c r="BD27">
        <f t="shared" si="34"/>
        <v>1.0828</v>
      </c>
      <c r="BE27">
        <f t="shared" si="35"/>
        <v>-1.0833629337046362</v>
      </c>
      <c r="BF27" t="e">
        <f t="shared" si="36"/>
        <v>#DIV/0!</v>
      </c>
      <c r="BG27">
        <f t="shared" si="37"/>
        <v>-1.0833629337046362</v>
      </c>
      <c r="BH27" t="e">
        <f t="shared" si="38"/>
        <v>#DIV/0!</v>
      </c>
      <c r="BI27">
        <f t="shared" si="39"/>
        <v>999.99941935483901</v>
      </c>
      <c r="BJ27">
        <f t="shared" si="40"/>
        <v>841.19894136770529</v>
      </c>
      <c r="BK27">
        <f t="shared" si="41"/>
        <v>0.84119942980608364</v>
      </c>
      <c r="BL27">
        <f t="shared" si="42"/>
        <v>0.19239885961216746</v>
      </c>
      <c r="BM27">
        <v>0.82071442137898099</v>
      </c>
      <c r="BN27">
        <v>0.5</v>
      </c>
      <c r="BO27" t="s">
        <v>253</v>
      </c>
      <c r="BP27">
        <v>1685002968.5999999</v>
      </c>
      <c r="BQ27">
        <v>400.00974193548399</v>
      </c>
      <c r="BR27">
        <v>403.742677419355</v>
      </c>
      <c r="BS27">
        <v>16.514922580645202</v>
      </c>
      <c r="BT27">
        <v>15.3518064516129</v>
      </c>
      <c r="BU27">
        <v>500.004387096774</v>
      </c>
      <c r="BV27">
        <v>95.527787096774205</v>
      </c>
      <c r="BW27">
        <v>0.20000238709677401</v>
      </c>
      <c r="BX27">
        <v>28.649545161290298</v>
      </c>
      <c r="BY27">
        <v>28.005493548387101</v>
      </c>
      <c r="BZ27">
        <v>999.9</v>
      </c>
      <c r="CA27">
        <v>10015.967741935499</v>
      </c>
      <c r="CB27">
        <v>0</v>
      </c>
      <c r="CC27">
        <v>73.7941</v>
      </c>
      <c r="CD27">
        <v>999.99941935483901</v>
      </c>
      <c r="CE27">
        <v>0.96001893548387096</v>
      </c>
      <c r="CF27">
        <v>3.99812677419355E-2</v>
      </c>
      <c r="CG27">
        <v>0</v>
      </c>
      <c r="CH27">
        <v>2.2529741935483898</v>
      </c>
      <c r="CI27">
        <v>0</v>
      </c>
      <c r="CJ27">
        <v>995.53009677419402</v>
      </c>
      <c r="CK27">
        <v>9334.3816129032202</v>
      </c>
      <c r="CL27">
        <v>38.368774193548397</v>
      </c>
      <c r="CM27">
        <v>40.977580645161297</v>
      </c>
      <c r="CN27">
        <v>39.314258064516103</v>
      </c>
      <c r="CO27">
        <v>40.1106451612903</v>
      </c>
      <c r="CP27">
        <v>38.509838709677403</v>
      </c>
      <c r="CQ27">
        <v>960.01838709677395</v>
      </c>
      <c r="CR27">
        <v>39.980967741935501</v>
      </c>
      <c r="CS27">
        <v>0</v>
      </c>
      <c r="CT27">
        <v>59.400000095367403</v>
      </c>
      <c r="CU27">
        <v>2.25586538461538</v>
      </c>
      <c r="CV27">
        <v>-0.251859830235385</v>
      </c>
      <c r="CW27">
        <v>3.8860170889246501</v>
      </c>
      <c r="CX27">
        <v>995.52707692307695</v>
      </c>
      <c r="CY27">
        <v>15</v>
      </c>
      <c r="CZ27">
        <v>1685002228.5</v>
      </c>
      <c r="DA27" t="s">
        <v>254</v>
      </c>
      <c r="DB27">
        <v>1</v>
      </c>
      <c r="DC27">
        <v>-3.79</v>
      </c>
      <c r="DD27">
        <v>0.437</v>
      </c>
      <c r="DE27">
        <v>404</v>
      </c>
      <c r="DF27">
        <v>16</v>
      </c>
      <c r="DG27">
        <v>1.86</v>
      </c>
      <c r="DH27">
        <v>0.2</v>
      </c>
      <c r="DI27">
        <v>-3.73051692307692</v>
      </c>
      <c r="DJ27">
        <v>-0.120504362673947</v>
      </c>
      <c r="DK27">
        <v>0.103513492943199</v>
      </c>
      <c r="DL27">
        <v>1</v>
      </c>
      <c r="DM27">
        <v>2.26485</v>
      </c>
      <c r="DN27">
        <v>-0.104582216873948</v>
      </c>
      <c r="DO27">
        <v>0.1659238221978</v>
      </c>
      <c r="DP27">
        <v>1</v>
      </c>
      <c r="DQ27">
        <v>1.14747634615385</v>
      </c>
      <c r="DR27">
        <v>0.15281200375651</v>
      </c>
      <c r="DS27">
        <v>2.1820190370463202E-2</v>
      </c>
      <c r="DT27">
        <v>0</v>
      </c>
      <c r="DU27">
        <v>2</v>
      </c>
      <c r="DV27">
        <v>3</v>
      </c>
      <c r="DW27" t="s">
        <v>259</v>
      </c>
      <c r="DX27">
        <v>100</v>
      </c>
      <c r="DY27">
        <v>100</v>
      </c>
      <c r="DZ27">
        <v>-3.79</v>
      </c>
      <c r="EA27">
        <v>0.437</v>
      </c>
      <c r="EB27">
        <v>2</v>
      </c>
      <c r="EC27">
        <v>510.113</v>
      </c>
      <c r="ED27">
        <v>452.05900000000003</v>
      </c>
      <c r="EE27">
        <v>28.087800000000001</v>
      </c>
      <c r="EF27">
        <v>27.771100000000001</v>
      </c>
      <c r="EG27">
        <v>30.001000000000001</v>
      </c>
      <c r="EH27">
        <v>27.536100000000001</v>
      </c>
      <c r="EI27">
        <v>27.472899999999999</v>
      </c>
      <c r="EJ27">
        <v>19.996200000000002</v>
      </c>
      <c r="EK27">
        <v>32.094099999999997</v>
      </c>
      <c r="EL27">
        <v>50.927799999999998</v>
      </c>
      <c r="EM27">
        <v>28.0869</v>
      </c>
      <c r="EN27">
        <v>403.78300000000002</v>
      </c>
      <c r="EO27">
        <v>15.2773</v>
      </c>
      <c r="EP27">
        <v>100.426</v>
      </c>
      <c r="EQ27">
        <v>90.123400000000004</v>
      </c>
    </row>
    <row r="28" spans="1:147" x14ac:dyDescent="0.3">
      <c r="A28">
        <v>12</v>
      </c>
      <c r="B28">
        <v>1685003036.5999999</v>
      </c>
      <c r="C28">
        <v>661.09999990463302</v>
      </c>
      <c r="D28" t="s">
        <v>287</v>
      </c>
      <c r="E28" t="s">
        <v>288</v>
      </c>
      <c r="F28">
        <v>1685003028.5999999</v>
      </c>
      <c r="G28">
        <f t="shared" si="0"/>
        <v>7.1685806370999283E-3</v>
      </c>
      <c r="H28">
        <f t="shared" si="1"/>
        <v>20.145222280690415</v>
      </c>
      <c r="I28">
        <f t="shared" si="2"/>
        <v>400.02596774193597</v>
      </c>
      <c r="J28">
        <f t="shared" si="3"/>
        <v>281.0539134350567</v>
      </c>
      <c r="K28">
        <f t="shared" si="4"/>
        <v>26.906518169192768</v>
      </c>
      <c r="L28">
        <f t="shared" si="5"/>
        <v>38.29623234079039</v>
      </c>
      <c r="M28">
        <f t="shared" si="6"/>
        <v>0.31734282635259925</v>
      </c>
      <c r="N28">
        <f t="shared" si="7"/>
        <v>3.36274513192964</v>
      </c>
      <c r="O28">
        <f t="shared" si="8"/>
        <v>0.30159451710272045</v>
      </c>
      <c r="P28">
        <f t="shared" si="9"/>
        <v>0.18984635035965969</v>
      </c>
      <c r="Q28">
        <f t="shared" si="10"/>
        <v>161.84901700835351</v>
      </c>
      <c r="R28">
        <f t="shared" si="11"/>
        <v>27.866040555662742</v>
      </c>
      <c r="S28">
        <f t="shared" si="12"/>
        <v>28.003161290322598</v>
      </c>
      <c r="T28">
        <f t="shared" si="13"/>
        <v>3.7955390957530679</v>
      </c>
      <c r="U28">
        <f t="shared" si="14"/>
        <v>40.156835964782282</v>
      </c>
      <c r="V28">
        <f t="shared" si="15"/>
        <v>1.583967700035275</v>
      </c>
      <c r="W28">
        <f t="shared" si="16"/>
        <v>3.944453446044458</v>
      </c>
      <c r="X28">
        <f t="shared" si="17"/>
        <v>2.2115713957177929</v>
      </c>
      <c r="Y28">
        <f t="shared" si="18"/>
        <v>-316.13440609610683</v>
      </c>
      <c r="Z28">
        <f t="shared" si="19"/>
        <v>119.97574554917962</v>
      </c>
      <c r="AA28">
        <f t="shared" si="20"/>
        <v>7.8028969092947218</v>
      </c>
      <c r="AB28">
        <f t="shared" si="21"/>
        <v>-26.506746629278965</v>
      </c>
      <c r="AC28">
        <v>-3.9653092395918701E-2</v>
      </c>
      <c r="AD28">
        <v>4.4514070016103399E-2</v>
      </c>
      <c r="AE28">
        <v>3.3529210118668198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50282.953740683151</v>
      </c>
      <c r="AK28">
        <v>0</v>
      </c>
      <c r="AL28">
        <v>0</v>
      </c>
      <c r="AM28">
        <v>0</v>
      </c>
      <c r="AN28">
        <f t="shared" si="25"/>
        <v>0</v>
      </c>
      <c r="AO28" t="e">
        <f t="shared" si="26"/>
        <v>#DIV/0!</v>
      </c>
      <c r="AP28">
        <v>-1</v>
      </c>
      <c r="AQ28" t="s">
        <v>289</v>
      </c>
      <c r="AR28">
        <v>2.2713884615384599</v>
      </c>
      <c r="AS28">
        <v>1.8677900000000001</v>
      </c>
      <c r="AT28">
        <f t="shared" si="27"/>
        <v>-0.21608342561982874</v>
      </c>
      <c r="AU28">
        <v>0.5</v>
      </c>
      <c r="AV28">
        <f t="shared" si="28"/>
        <v>841.2082502707791</v>
      </c>
      <c r="AW28">
        <f t="shared" si="29"/>
        <v>20.145222280690415</v>
      </c>
      <c r="AX28">
        <f t="shared" si="30"/>
        <v>-90.885580189086085</v>
      </c>
      <c r="AY28">
        <f t="shared" si="31"/>
        <v>1</v>
      </c>
      <c r="AZ28">
        <f t="shared" si="32"/>
        <v>2.5136727170571513E-2</v>
      </c>
      <c r="BA28">
        <f t="shared" si="33"/>
        <v>-1</v>
      </c>
      <c r="BB28" t="s">
        <v>252</v>
      </c>
      <c r="BC28">
        <v>0</v>
      </c>
      <c r="BD28">
        <f t="shared" si="34"/>
        <v>1.8677900000000001</v>
      </c>
      <c r="BE28">
        <f t="shared" si="35"/>
        <v>-0.21608342561982866</v>
      </c>
      <c r="BF28" t="e">
        <f t="shared" si="36"/>
        <v>#DIV/0!</v>
      </c>
      <c r="BG28">
        <f t="shared" si="37"/>
        <v>-0.21608342561982866</v>
      </c>
      <c r="BH28" t="e">
        <f t="shared" si="38"/>
        <v>#DIV/0!</v>
      </c>
      <c r="BI28">
        <f t="shared" si="39"/>
        <v>1000.00941935484</v>
      </c>
      <c r="BJ28">
        <f t="shared" si="40"/>
        <v>841.2082502707791</v>
      </c>
      <c r="BK28">
        <f t="shared" si="41"/>
        <v>0.84120032670641032</v>
      </c>
      <c r="BL28">
        <f t="shared" si="42"/>
        <v>0.1924006534128207</v>
      </c>
      <c r="BM28">
        <v>0.82071442137898099</v>
      </c>
      <c r="BN28">
        <v>0.5</v>
      </c>
      <c r="BO28" t="s">
        <v>253</v>
      </c>
      <c r="BP28">
        <v>1685003028.5999999</v>
      </c>
      <c r="BQ28">
        <v>400.02596774193597</v>
      </c>
      <c r="BR28">
        <v>403.80322580645202</v>
      </c>
      <c r="BS28">
        <v>16.545445161290299</v>
      </c>
      <c r="BT28">
        <v>15.388283870967699</v>
      </c>
      <c r="BU28">
        <v>500.01799999999997</v>
      </c>
      <c r="BV28">
        <v>95.534448387096802</v>
      </c>
      <c r="BW28">
        <v>0.199917451612903</v>
      </c>
      <c r="BX28">
        <v>28.664941935483899</v>
      </c>
      <c r="BY28">
        <v>28.003161290322598</v>
      </c>
      <c r="BZ28">
        <v>999.9</v>
      </c>
      <c r="CA28">
        <v>10009.516129032299</v>
      </c>
      <c r="CB28">
        <v>0</v>
      </c>
      <c r="CC28">
        <v>73.7941</v>
      </c>
      <c r="CD28">
        <v>1000.00941935484</v>
      </c>
      <c r="CE28">
        <v>0.95999054838709696</v>
      </c>
      <c r="CF28">
        <v>4.0009680645161298E-2</v>
      </c>
      <c r="CG28">
        <v>0</v>
      </c>
      <c r="CH28">
        <v>2.2667387096774201</v>
      </c>
      <c r="CI28">
        <v>0</v>
      </c>
      <c r="CJ28">
        <v>995.14216129032297</v>
      </c>
      <c r="CK28">
        <v>9334.3883870967693</v>
      </c>
      <c r="CL28">
        <v>38.842516129032198</v>
      </c>
      <c r="CM28">
        <v>41.411064516129002</v>
      </c>
      <c r="CN28">
        <v>39.798064516129003</v>
      </c>
      <c r="CO28">
        <v>40.520000000000003</v>
      </c>
      <c r="CP28">
        <v>38.9431935483871</v>
      </c>
      <c r="CQ28">
        <v>959.99870967741901</v>
      </c>
      <c r="CR28">
        <v>40.011290322580599</v>
      </c>
      <c r="CS28">
        <v>0</v>
      </c>
      <c r="CT28">
        <v>59.200000047683702</v>
      </c>
      <c r="CU28">
        <v>2.2713884615384599</v>
      </c>
      <c r="CV28">
        <v>-0.28694359008005599</v>
      </c>
      <c r="CW28">
        <v>2.1681025600392401</v>
      </c>
      <c r="CX28">
        <v>995.14788461538501</v>
      </c>
      <c r="CY28">
        <v>15</v>
      </c>
      <c r="CZ28">
        <v>1685002228.5</v>
      </c>
      <c r="DA28" t="s">
        <v>254</v>
      </c>
      <c r="DB28">
        <v>1</v>
      </c>
      <c r="DC28">
        <v>-3.79</v>
      </c>
      <c r="DD28">
        <v>0.437</v>
      </c>
      <c r="DE28">
        <v>404</v>
      </c>
      <c r="DF28">
        <v>16</v>
      </c>
      <c r="DG28">
        <v>1.86</v>
      </c>
      <c r="DH28">
        <v>0.2</v>
      </c>
      <c r="DI28">
        <v>-3.8236024999999998</v>
      </c>
      <c r="DJ28">
        <v>0.371739110390163</v>
      </c>
      <c r="DK28">
        <v>0.122126163341833</v>
      </c>
      <c r="DL28">
        <v>1</v>
      </c>
      <c r="DM28">
        <v>2.221025</v>
      </c>
      <c r="DN28">
        <v>0.34788592057762002</v>
      </c>
      <c r="DO28">
        <v>0.175582059454469</v>
      </c>
      <c r="DP28">
        <v>1</v>
      </c>
      <c r="DQ28">
        <v>1.1502126923076901</v>
      </c>
      <c r="DR28">
        <v>9.54068129428845E-2</v>
      </c>
      <c r="DS28">
        <v>1.73213679859682E-2</v>
      </c>
      <c r="DT28">
        <v>1</v>
      </c>
      <c r="DU28">
        <v>3</v>
      </c>
      <c r="DV28">
        <v>3</v>
      </c>
      <c r="DW28" t="s">
        <v>255</v>
      </c>
      <c r="DX28">
        <v>100</v>
      </c>
      <c r="DY28">
        <v>100</v>
      </c>
      <c r="DZ28">
        <v>-3.79</v>
      </c>
      <c r="EA28">
        <v>0.437</v>
      </c>
      <c r="EB28">
        <v>2</v>
      </c>
      <c r="EC28">
        <v>510.173</v>
      </c>
      <c r="ED28">
        <v>451.15600000000001</v>
      </c>
      <c r="EE28">
        <v>27.8553</v>
      </c>
      <c r="EF28">
        <v>27.944099999999999</v>
      </c>
      <c r="EG28">
        <v>30.000900000000001</v>
      </c>
      <c r="EH28">
        <v>27.7363</v>
      </c>
      <c r="EI28">
        <v>27.678599999999999</v>
      </c>
      <c r="EJ28">
        <v>20.001300000000001</v>
      </c>
      <c r="EK28">
        <v>32.648800000000001</v>
      </c>
      <c r="EL28">
        <v>50.927799999999998</v>
      </c>
      <c r="EM28">
        <v>27.858499999999999</v>
      </c>
      <c r="EN28">
        <v>403.97199999999998</v>
      </c>
      <c r="EO28">
        <v>15.3086</v>
      </c>
      <c r="EP28">
        <v>100.41</v>
      </c>
      <c r="EQ28">
        <v>90.107900000000001</v>
      </c>
    </row>
    <row r="29" spans="1:147" x14ac:dyDescent="0.3">
      <c r="A29">
        <v>13</v>
      </c>
      <c r="B29">
        <v>1685003096.5999999</v>
      </c>
      <c r="C29">
        <v>721.09999990463302</v>
      </c>
      <c r="D29" t="s">
        <v>290</v>
      </c>
      <c r="E29" t="s">
        <v>291</v>
      </c>
      <c r="F29">
        <v>1685003088.5999999</v>
      </c>
      <c r="G29">
        <f t="shared" si="0"/>
        <v>7.187659498836165E-3</v>
      </c>
      <c r="H29">
        <f t="shared" si="1"/>
        <v>20.344286015342632</v>
      </c>
      <c r="I29">
        <f t="shared" si="2"/>
        <v>399.99083870967701</v>
      </c>
      <c r="J29">
        <f t="shared" si="3"/>
        <v>280.22232246251099</v>
      </c>
      <c r="K29">
        <f t="shared" si="4"/>
        <v>26.828462355118955</v>
      </c>
      <c r="L29">
        <f t="shared" si="5"/>
        <v>38.295090356874304</v>
      </c>
      <c r="M29">
        <f t="shared" si="6"/>
        <v>0.31809603453169505</v>
      </c>
      <c r="N29">
        <f t="shared" si="7"/>
        <v>3.3613022668502142</v>
      </c>
      <c r="O29">
        <f t="shared" si="8"/>
        <v>0.30226845342447772</v>
      </c>
      <c r="P29">
        <f t="shared" si="9"/>
        <v>0.19027418076115804</v>
      </c>
      <c r="Q29">
        <f t="shared" si="10"/>
        <v>161.8448109663255</v>
      </c>
      <c r="R29">
        <f t="shared" si="11"/>
        <v>27.873350706300389</v>
      </c>
      <c r="S29">
        <f t="shared" si="12"/>
        <v>27.9894322580645</v>
      </c>
      <c r="T29">
        <f t="shared" si="13"/>
        <v>3.7925024471631623</v>
      </c>
      <c r="U29">
        <f t="shared" si="14"/>
        <v>40.022558428304599</v>
      </c>
      <c r="V29">
        <f t="shared" si="15"/>
        <v>1.579771043011502</v>
      </c>
      <c r="W29">
        <f t="shared" si="16"/>
        <v>3.9472015409546191</v>
      </c>
      <c r="X29">
        <f t="shared" si="17"/>
        <v>2.2127314041516604</v>
      </c>
      <c r="Y29">
        <f t="shared" si="18"/>
        <v>-316.97578389867488</v>
      </c>
      <c r="Z29">
        <f t="shared" si="19"/>
        <v>124.58791068464205</v>
      </c>
      <c r="AA29">
        <f t="shared" si="20"/>
        <v>8.106269094176886</v>
      </c>
      <c r="AB29">
        <f t="shared" si="21"/>
        <v>-22.436793153530431</v>
      </c>
      <c r="AC29">
        <v>-3.96317204094963E-2</v>
      </c>
      <c r="AD29">
        <v>4.4490078089055397E-2</v>
      </c>
      <c r="AE29">
        <v>3.3514834417328299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50255.082108386217</v>
      </c>
      <c r="AK29">
        <v>0</v>
      </c>
      <c r="AL29">
        <v>0</v>
      </c>
      <c r="AM29">
        <v>0</v>
      </c>
      <c r="AN29">
        <f t="shared" si="25"/>
        <v>0</v>
      </c>
      <c r="AO29" t="e">
        <f t="shared" si="26"/>
        <v>#DIV/0!</v>
      </c>
      <c r="AP29">
        <v>-1</v>
      </c>
      <c r="AQ29" t="s">
        <v>292</v>
      </c>
      <c r="AR29">
        <v>2.2347115384615401</v>
      </c>
      <c r="AS29">
        <v>1.456</v>
      </c>
      <c r="AT29">
        <f t="shared" si="27"/>
        <v>-0.53482935333896986</v>
      </c>
      <c r="AU29">
        <v>0.5</v>
      </c>
      <c r="AV29">
        <f t="shared" si="28"/>
        <v>841.18910740645515</v>
      </c>
      <c r="AW29">
        <f t="shared" si="29"/>
        <v>20.344286015342632</v>
      </c>
      <c r="AX29">
        <f t="shared" si="30"/>
        <v>-224.94631317498983</v>
      </c>
      <c r="AY29">
        <f t="shared" si="31"/>
        <v>1</v>
      </c>
      <c r="AZ29">
        <f t="shared" si="32"/>
        <v>2.537394484475803E-2</v>
      </c>
      <c r="BA29">
        <f t="shared" si="33"/>
        <v>-1</v>
      </c>
      <c r="BB29" t="s">
        <v>252</v>
      </c>
      <c r="BC29">
        <v>0</v>
      </c>
      <c r="BD29">
        <f t="shared" si="34"/>
        <v>1.456</v>
      </c>
      <c r="BE29">
        <f t="shared" si="35"/>
        <v>-0.53482935333896997</v>
      </c>
      <c r="BF29" t="e">
        <f t="shared" si="36"/>
        <v>#DIV/0!</v>
      </c>
      <c r="BG29">
        <f t="shared" si="37"/>
        <v>-0.53482935333896997</v>
      </c>
      <c r="BH29" t="e">
        <f t="shared" si="38"/>
        <v>#DIV/0!</v>
      </c>
      <c r="BI29">
        <f t="shared" si="39"/>
        <v>999.987032258064</v>
      </c>
      <c r="BJ29">
        <f t="shared" si="40"/>
        <v>841.18910740645515</v>
      </c>
      <c r="BK29">
        <f t="shared" si="41"/>
        <v>0.84120001587117754</v>
      </c>
      <c r="BL29">
        <f t="shared" si="42"/>
        <v>0.19240003174235532</v>
      </c>
      <c r="BM29">
        <v>0.82071442137898099</v>
      </c>
      <c r="BN29">
        <v>0.5</v>
      </c>
      <c r="BO29" t="s">
        <v>253</v>
      </c>
      <c r="BP29">
        <v>1685003088.5999999</v>
      </c>
      <c r="BQ29">
        <v>399.99083870967701</v>
      </c>
      <c r="BR29">
        <v>403.80212903225799</v>
      </c>
      <c r="BS29">
        <v>16.500651612903201</v>
      </c>
      <c r="BT29">
        <v>15.340312903225801</v>
      </c>
      <c r="BU29">
        <v>499.99867741935498</v>
      </c>
      <c r="BV29">
        <v>95.539919354838702</v>
      </c>
      <c r="BW29">
        <v>0.19999929032258101</v>
      </c>
      <c r="BX29">
        <v>28.6769483870968</v>
      </c>
      <c r="BY29">
        <v>27.9894322580645</v>
      </c>
      <c r="BZ29">
        <v>999.9</v>
      </c>
      <c r="CA29">
        <v>10003.5483870968</v>
      </c>
      <c r="CB29">
        <v>0</v>
      </c>
      <c r="CC29">
        <v>73.793409677419405</v>
      </c>
      <c r="CD29">
        <v>999.987032258064</v>
      </c>
      <c r="CE29">
        <v>0.95999603225806496</v>
      </c>
      <c r="CF29">
        <v>4.00040870967742E-2</v>
      </c>
      <c r="CG29">
        <v>0</v>
      </c>
      <c r="CH29">
        <v>2.2171483870967701</v>
      </c>
      <c r="CI29">
        <v>0</v>
      </c>
      <c r="CJ29">
        <v>994.286967741936</v>
      </c>
      <c r="CK29">
        <v>9334.1845161290294</v>
      </c>
      <c r="CL29">
        <v>39.281999999999996</v>
      </c>
      <c r="CM29">
        <v>41.8181935483871</v>
      </c>
      <c r="CN29">
        <v>40.2517741935484</v>
      </c>
      <c r="CO29">
        <v>40.906999999999996</v>
      </c>
      <c r="CP29">
        <v>39.348580645161299</v>
      </c>
      <c r="CQ29">
        <v>959.98677419354794</v>
      </c>
      <c r="CR29">
        <v>40</v>
      </c>
      <c r="CS29">
        <v>0</v>
      </c>
      <c r="CT29">
        <v>59.599999904632597</v>
      </c>
      <c r="CU29">
        <v>2.2347115384615401</v>
      </c>
      <c r="CV29">
        <v>0.216311109007152</v>
      </c>
      <c r="CW29">
        <v>3.6303931719263098</v>
      </c>
      <c r="CX29">
        <v>994.33573076923096</v>
      </c>
      <c r="CY29">
        <v>15</v>
      </c>
      <c r="CZ29">
        <v>1685002228.5</v>
      </c>
      <c r="DA29" t="s">
        <v>254</v>
      </c>
      <c r="DB29">
        <v>1</v>
      </c>
      <c r="DC29">
        <v>-3.79</v>
      </c>
      <c r="DD29">
        <v>0.437</v>
      </c>
      <c r="DE29">
        <v>404</v>
      </c>
      <c r="DF29">
        <v>16</v>
      </c>
      <c r="DG29">
        <v>1.86</v>
      </c>
      <c r="DH29">
        <v>0.2</v>
      </c>
      <c r="DI29">
        <v>-3.7857623076923099</v>
      </c>
      <c r="DJ29">
        <v>-0.13287584734910499</v>
      </c>
      <c r="DK29">
        <v>9.4489257664061105E-2</v>
      </c>
      <c r="DL29">
        <v>1</v>
      </c>
      <c r="DM29">
        <v>2.2146499999999998</v>
      </c>
      <c r="DN29">
        <v>0.17574020538861901</v>
      </c>
      <c r="DO29">
        <v>0.179480831465748</v>
      </c>
      <c r="DP29">
        <v>1</v>
      </c>
      <c r="DQ29">
        <v>1.1630555769230799</v>
      </c>
      <c r="DR29">
        <v>-2.8621787757193099E-2</v>
      </c>
      <c r="DS29">
        <v>4.5539270514838902E-3</v>
      </c>
      <c r="DT29">
        <v>1</v>
      </c>
      <c r="DU29">
        <v>3</v>
      </c>
      <c r="DV29">
        <v>3</v>
      </c>
      <c r="DW29" t="s">
        <v>255</v>
      </c>
      <c r="DX29">
        <v>100</v>
      </c>
      <c r="DY29">
        <v>100</v>
      </c>
      <c r="DZ29">
        <v>-3.79</v>
      </c>
      <c r="EA29">
        <v>0.437</v>
      </c>
      <c r="EB29">
        <v>2</v>
      </c>
      <c r="EC29">
        <v>511.25900000000001</v>
      </c>
      <c r="ED29">
        <v>449.64499999999998</v>
      </c>
      <c r="EE29">
        <v>27.842300000000002</v>
      </c>
      <c r="EF29">
        <v>28.108699999999999</v>
      </c>
      <c r="EG29">
        <v>30.001100000000001</v>
      </c>
      <c r="EH29">
        <v>27.926300000000001</v>
      </c>
      <c r="EI29">
        <v>27.874400000000001</v>
      </c>
      <c r="EJ29">
        <v>19.997800000000002</v>
      </c>
      <c r="EK29">
        <v>33.526200000000003</v>
      </c>
      <c r="EL29">
        <v>50.170299999999997</v>
      </c>
      <c r="EM29">
        <v>27.840299999999999</v>
      </c>
      <c r="EN29">
        <v>403.76499999999999</v>
      </c>
      <c r="EO29">
        <v>15.2767</v>
      </c>
      <c r="EP29">
        <v>100.396</v>
      </c>
      <c r="EQ29">
        <v>90.095600000000005</v>
      </c>
    </row>
    <row r="30" spans="1:147" x14ac:dyDescent="0.3">
      <c r="A30">
        <v>14</v>
      </c>
      <c r="B30">
        <v>1685003156.5999999</v>
      </c>
      <c r="C30">
        <v>781.09999990463302</v>
      </c>
      <c r="D30" t="s">
        <v>293</v>
      </c>
      <c r="E30" t="s">
        <v>294</v>
      </c>
      <c r="F30">
        <v>1685003148.5999999</v>
      </c>
      <c r="G30">
        <f t="shared" si="0"/>
        <v>7.3157252684331008E-3</v>
      </c>
      <c r="H30">
        <f t="shared" si="1"/>
        <v>20.171281008860301</v>
      </c>
      <c r="I30">
        <f t="shared" si="2"/>
        <v>399.96758064516098</v>
      </c>
      <c r="J30">
        <f t="shared" si="3"/>
        <v>282.98983674248183</v>
      </c>
      <c r="K30">
        <f t="shared" si="4"/>
        <v>27.099685672378996</v>
      </c>
      <c r="L30">
        <f t="shared" si="5"/>
        <v>38.301713727228822</v>
      </c>
      <c r="M30">
        <f t="shared" si="6"/>
        <v>0.32425109408972147</v>
      </c>
      <c r="N30">
        <f t="shared" si="7"/>
        <v>3.3602391723120739</v>
      </c>
      <c r="O30">
        <f t="shared" si="8"/>
        <v>0.30781714627040296</v>
      </c>
      <c r="P30">
        <f t="shared" si="9"/>
        <v>0.1937928076775329</v>
      </c>
      <c r="Q30">
        <f t="shared" si="10"/>
        <v>161.84631114698982</v>
      </c>
      <c r="R30">
        <f t="shared" si="11"/>
        <v>27.855554838118728</v>
      </c>
      <c r="S30">
        <f t="shared" si="12"/>
        <v>27.9896903225806</v>
      </c>
      <c r="T30">
        <f t="shared" si="13"/>
        <v>3.7925595074711715</v>
      </c>
      <c r="U30">
        <f t="shared" si="14"/>
        <v>40.013456595342404</v>
      </c>
      <c r="V30">
        <f t="shared" si="15"/>
        <v>1.5804833681050556</v>
      </c>
      <c r="W30">
        <f t="shared" si="16"/>
        <v>3.9498796219695373</v>
      </c>
      <c r="X30">
        <f t="shared" si="17"/>
        <v>2.2120761393661157</v>
      </c>
      <c r="Y30">
        <f t="shared" si="18"/>
        <v>-322.62348433789975</v>
      </c>
      <c r="Z30">
        <f t="shared" si="19"/>
        <v>126.62012709448021</v>
      </c>
      <c r="AA30">
        <f t="shared" si="20"/>
        <v>8.2415916617481653</v>
      </c>
      <c r="AB30">
        <f t="shared" si="21"/>
        <v>-25.91545443468155</v>
      </c>
      <c r="AC30">
        <v>-3.9615976054833003E-2</v>
      </c>
      <c r="AD30">
        <v>4.4472403671664697E-2</v>
      </c>
      <c r="AE30">
        <v>3.3504242478849302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50234.46209754044</v>
      </c>
      <c r="AK30">
        <v>0</v>
      </c>
      <c r="AL30">
        <v>0</v>
      </c>
      <c r="AM30">
        <v>0</v>
      </c>
      <c r="AN30">
        <f t="shared" si="25"/>
        <v>0</v>
      </c>
      <c r="AO30" t="e">
        <f t="shared" si="26"/>
        <v>#DIV/0!</v>
      </c>
      <c r="AP30">
        <v>-1</v>
      </c>
      <c r="AQ30" t="s">
        <v>295</v>
      </c>
      <c r="AR30">
        <v>2.2568192307692301</v>
      </c>
      <c r="AS30">
        <v>1.2867999999999999</v>
      </c>
      <c r="AT30">
        <f t="shared" si="27"/>
        <v>-0.7538228401998992</v>
      </c>
      <c r="AU30">
        <v>0.5</v>
      </c>
      <c r="AV30">
        <f t="shared" si="28"/>
        <v>841.19419331553991</v>
      </c>
      <c r="AW30">
        <f t="shared" si="29"/>
        <v>20.171281008860301</v>
      </c>
      <c r="AX30">
        <f t="shared" si="30"/>
        <v>-317.05569798239168</v>
      </c>
      <c r="AY30">
        <f t="shared" si="31"/>
        <v>1</v>
      </c>
      <c r="AZ30">
        <f t="shared" si="32"/>
        <v>2.5168125478154311E-2</v>
      </c>
      <c r="BA30">
        <f t="shared" si="33"/>
        <v>-1</v>
      </c>
      <c r="BB30" t="s">
        <v>252</v>
      </c>
      <c r="BC30">
        <v>0</v>
      </c>
      <c r="BD30">
        <f t="shared" si="34"/>
        <v>1.2867999999999999</v>
      </c>
      <c r="BE30">
        <f t="shared" si="35"/>
        <v>-0.75382284019989909</v>
      </c>
      <c r="BF30" t="e">
        <f t="shared" si="36"/>
        <v>#DIV/0!</v>
      </c>
      <c r="BG30">
        <f t="shared" si="37"/>
        <v>-0.75382284019989909</v>
      </c>
      <c r="BH30" t="e">
        <f t="shared" si="38"/>
        <v>#DIV/0!</v>
      </c>
      <c r="BI30">
        <f t="shared" si="39"/>
        <v>999.99270967741904</v>
      </c>
      <c r="BJ30">
        <f t="shared" si="40"/>
        <v>841.19419331553991</v>
      </c>
      <c r="BK30">
        <f t="shared" si="41"/>
        <v>0.84120032593727123</v>
      </c>
      <c r="BL30">
        <f t="shared" si="42"/>
        <v>0.19240065187454253</v>
      </c>
      <c r="BM30">
        <v>0.82071442137898099</v>
      </c>
      <c r="BN30">
        <v>0.5</v>
      </c>
      <c r="BO30" t="s">
        <v>253</v>
      </c>
      <c r="BP30">
        <v>1685003148.5999999</v>
      </c>
      <c r="BQ30">
        <v>399.96758064516098</v>
      </c>
      <c r="BR30">
        <v>403.75877419354799</v>
      </c>
      <c r="BS30">
        <v>16.5042774193548</v>
      </c>
      <c r="BT30">
        <v>15.323293548387101</v>
      </c>
      <c r="BU30">
        <v>500.00916129032299</v>
      </c>
      <c r="BV30">
        <v>95.562054838709699</v>
      </c>
      <c r="BW30">
        <v>0.19999083870967699</v>
      </c>
      <c r="BX30">
        <v>28.688641935483901</v>
      </c>
      <c r="BY30">
        <v>27.9896903225806</v>
      </c>
      <c r="BZ30">
        <v>999.9</v>
      </c>
      <c r="CA30">
        <v>9997.2580645161306</v>
      </c>
      <c r="CB30">
        <v>0</v>
      </c>
      <c r="CC30">
        <v>73.7941</v>
      </c>
      <c r="CD30">
        <v>999.99270967741904</v>
      </c>
      <c r="CE30">
        <v>0.95999345161290395</v>
      </c>
      <c r="CF30">
        <v>4.0006719354838703E-2</v>
      </c>
      <c r="CG30">
        <v>0</v>
      </c>
      <c r="CH30">
        <v>2.2762548387096802</v>
      </c>
      <c r="CI30">
        <v>0</v>
      </c>
      <c r="CJ30">
        <v>992.59564516129001</v>
      </c>
      <c r="CK30">
        <v>9334.2325806451609</v>
      </c>
      <c r="CL30">
        <v>39.561999999999998</v>
      </c>
      <c r="CM30">
        <v>42.05</v>
      </c>
      <c r="CN30">
        <v>40.5741935483871</v>
      </c>
      <c r="CO30">
        <v>41.018000000000001</v>
      </c>
      <c r="CP30">
        <v>39.570129032258102</v>
      </c>
      <c r="CQ30">
        <v>959.98387096774195</v>
      </c>
      <c r="CR30">
        <v>40.010645161290299</v>
      </c>
      <c r="CS30">
        <v>0</v>
      </c>
      <c r="CT30">
        <v>59.299999952316298</v>
      </c>
      <c r="CU30">
        <v>2.2568192307692301</v>
      </c>
      <c r="CV30">
        <v>3.9517965376010503E-2</v>
      </c>
      <c r="CW30">
        <v>8.3999971745997104E-2</v>
      </c>
      <c r="CX30">
        <v>992.61273076923101</v>
      </c>
      <c r="CY30">
        <v>15</v>
      </c>
      <c r="CZ30">
        <v>1685002228.5</v>
      </c>
      <c r="DA30" t="s">
        <v>254</v>
      </c>
      <c r="DB30">
        <v>1</v>
      </c>
      <c r="DC30">
        <v>-3.79</v>
      </c>
      <c r="DD30">
        <v>0.437</v>
      </c>
      <c r="DE30">
        <v>404</v>
      </c>
      <c r="DF30">
        <v>16</v>
      </c>
      <c r="DG30">
        <v>1.86</v>
      </c>
      <c r="DH30">
        <v>0.2</v>
      </c>
      <c r="DI30">
        <v>-3.79880423076923</v>
      </c>
      <c r="DJ30">
        <v>0.15461446256297501</v>
      </c>
      <c r="DK30">
        <v>0.18355936679939</v>
      </c>
      <c r="DL30">
        <v>1</v>
      </c>
      <c r="DM30">
        <v>2.24842045454545</v>
      </c>
      <c r="DN30">
        <v>0.27855828118647602</v>
      </c>
      <c r="DO30">
        <v>0.20855328028581899</v>
      </c>
      <c r="DP30">
        <v>1</v>
      </c>
      <c r="DQ30">
        <v>1.1902546153846201</v>
      </c>
      <c r="DR30">
        <v>-0.103072449415179</v>
      </c>
      <c r="DS30">
        <v>1.3476404659417801E-2</v>
      </c>
      <c r="DT30">
        <v>0</v>
      </c>
      <c r="DU30">
        <v>2</v>
      </c>
      <c r="DV30">
        <v>3</v>
      </c>
      <c r="DW30" t="s">
        <v>259</v>
      </c>
      <c r="DX30">
        <v>100</v>
      </c>
      <c r="DY30">
        <v>100</v>
      </c>
      <c r="DZ30">
        <v>-3.79</v>
      </c>
      <c r="EA30">
        <v>0.437</v>
      </c>
      <c r="EB30">
        <v>2</v>
      </c>
      <c r="EC30">
        <v>511.23899999999998</v>
      </c>
      <c r="ED30">
        <v>449.19</v>
      </c>
      <c r="EE30">
        <v>27.792899999999999</v>
      </c>
      <c r="EF30">
        <v>28.264800000000001</v>
      </c>
      <c r="EG30">
        <v>30.000900000000001</v>
      </c>
      <c r="EH30">
        <v>28.1037</v>
      </c>
      <c r="EI30">
        <v>28.057700000000001</v>
      </c>
      <c r="EJ30">
        <v>20.011800000000001</v>
      </c>
      <c r="EK30">
        <v>33.7973</v>
      </c>
      <c r="EL30">
        <v>49.799500000000002</v>
      </c>
      <c r="EM30">
        <v>27.7867</v>
      </c>
      <c r="EN30">
        <v>404.041</v>
      </c>
      <c r="EO30">
        <v>15.2902</v>
      </c>
      <c r="EP30">
        <v>100.377</v>
      </c>
      <c r="EQ30">
        <v>90.080799999999996</v>
      </c>
    </row>
    <row r="31" spans="1:147" x14ac:dyDescent="0.3">
      <c r="A31">
        <v>15</v>
      </c>
      <c r="B31">
        <v>1685003216.5999999</v>
      </c>
      <c r="C31">
        <v>841.09999990463302</v>
      </c>
      <c r="D31" t="s">
        <v>296</v>
      </c>
      <c r="E31" t="s">
        <v>297</v>
      </c>
      <c r="F31">
        <v>1685003208.5999999</v>
      </c>
      <c r="G31">
        <f t="shared" si="0"/>
        <v>7.3913824957340902E-3</v>
      </c>
      <c r="H31">
        <f t="shared" si="1"/>
        <v>20.545023749596435</v>
      </c>
      <c r="I31">
        <f t="shared" si="2"/>
        <v>400.04745161290299</v>
      </c>
      <c r="J31">
        <f t="shared" si="3"/>
        <v>282.46510839681395</v>
      </c>
      <c r="K31">
        <f t="shared" si="4"/>
        <v>27.074046412477315</v>
      </c>
      <c r="L31">
        <f t="shared" si="5"/>
        <v>38.344216507426076</v>
      </c>
      <c r="M31">
        <f t="shared" si="6"/>
        <v>0.32842546122222616</v>
      </c>
      <c r="N31">
        <f t="shared" si="7"/>
        <v>3.3614247607117047</v>
      </c>
      <c r="O31">
        <f t="shared" si="8"/>
        <v>0.31158307559895904</v>
      </c>
      <c r="P31">
        <f t="shared" si="9"/>
        <v>0.19618064084495399</v>
      </c>
      <c r="Q31">
        <f t="shared" si="10"/>
        <v>161.84615695795105</v>
      </c>
      <c r="R31">
        <f t="shared" si="11"/>
        <v>27.841758518692163</v>
      </c>
      <c r="S31">
        <f t="shared" si="12"/>
        <v>27.994425806451599</v>
      </c>
      <c r="T31">
        <f t="shared" si="13"/>
        <v>3.793606697107148</v>
      </c>
      <c r="U31">
        <f t="shared" si="14"/>
        <v>40.086155887275837</v>
      </c>
      <c r="V31">
        <f t="shared" si="15"/>
        <v>1.5836496818550831</v>
      </c>
      <c r="W31">
        <f t="shared" si="16"/>
        <v>3.9506149861522788</v>
      </c>
      <c r="X31">
        <f t="shared" si="17"/>
        <v>2.2099570152520647</v>
      </c>
      <c r="Y31">
        <f t="shared" si="18"/>
        <v>-325.95996806187338</v>
      </c>
      <c r="Z31">
        <f t="shared" si="19"/>
        <v>126.3882939215883</v>
      </c>
      <c r="AA31">
        <f t="shared" si="20"/>
        <v>8.2239255182437958</v>
      </c>
      <c r="AB31">
        <f t="shared" si="21"/>
        <v>-29.501591664090242</v>
      </c>
      <c r="AC31">
        <v>-3.96335346656881E-2</v>
      </c>
      <c r="AD31">
        <v>4.4492114750568301E-2</v>
      </c>
      <c r="AE31">
        <v>3.3516054861093099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50257.150772448702</v>
      </c>
      <c r="AK31">
        <v>0</v>
      </c>
      <c r="AL31">
        <v>0</v>
      </c>
      <c r="AM31">
        <v>0</v>
      </c>
      <c r="AN31">
        <f t="shared" si="25"/>
        <v>0</v>
      </c>
      <c r="AO31" t="e">
        <f t="shared" si="26"/>
        <v>#DIV/0!</v>
      </c>
      <c r="AP31">
        <v>-1</v>
      </c>
      <c r="AQ31" t="s">
        <v>298</v>
      </c>
      <c r="AR31">
        <v>2.2185038461538502</v>
      </c>
      <c r="AS31">
        <v>1.6852</v>
      </c>
      <c r="AT31">
        <f t="shared" si="27"/>
        <v>-0.31646323650240338</v>
      </c>
      <c r="AU31">
        <v>0.5</v>
      </c>
      <c r="AV31">
        <f t="shared" si="28"/>
        <v>841.19355100596556</v>
      </c>
      <c r="AW31">
        <f t="shared" si="29"/>
        <v>20.545023749596435</v>
      </c>
      <c r="AX31">
        <f t="shared" si="30"/>
        <v>-133.10341683814869</v>
      </c>
      <c r="AY31">
        <f t="shared" si="31"/>
        <v>1</v>
      </c>
      <c r="AZ31">
        <f t="shared" si="32"/>
        <v>2.5612445225990141E-2</v>
      </c>
      <c r="BA31">
        <f t="shared" si="33"/>
        <v>-1</v>
      </c>
      <c r="BB31" t="s">
        <v>252</v>
      </c>
      <c r="BC31">
        <v>0</v>
      </c>
      <c r="BD31">
        <f t="shared" si="34"/>
        <v>1.6852</v>
      </c>
      <c r="BE31">
        <f t="shared" si="35"/>
        <v>-0.31646323650240338</v>
      </c>
      <c r="BF31" t="e">
        <f t="shared" si="36"/>
        <v>#DIV/0!</v>
      </c>
      <c r="BG31">
        <f t="shared" si="37"/>
        <v>-0.31646323650240338</v>
      </c>
      <c r="BH31" t="e">
        <f t="shared" si="38"/>
        <v>#DIV/0!</v>
      </c>
      <c r="BI31">
        <f t="shared" si="39"/>
        <v>999.99196774193604</v>
      </c>
      <c r="BJ31">
        <f t="shared" si="40"/>
        <v>841.19355100596556</v>
      </c>
      <c r="BK31">
        <f t="shared" si="41"/>
        <v>0.84120030774392085</v>
      </c>
      <c r="BL31">
        <f t="shared" si="42"/>
        <v>0.19240061548784185</v>
      </c>
      <c r="BM31">
        <v>0.82071442137898099</v>
      </c>
      <c r="BN31">
        <v>0.5</v>
      </c>
      <c r="BO31" t="s">
        <v>253</v>
      </c>
      <c r="BP31">
        <v>1685003208.5999999</v>
      </c>
      <c r="BQ31">
        <v>400.04745161290299</v>
      </c>
      <c r="BR31">
        <v>403.90496774193502</v>
      </c>
      <c r="BS31">
        <v>16.5223096774194</v>
      </c>
      <c r="BT31">
        <v>15.329161290322601</v>
      </c>
      <c r="BU31">
        <v>500.02048387096801</v>
      </c>
      <c r="BV31">
        <v>95.649161290322596</v>
      </c>
      <c r="BW31">
        <v>0.20000948387096801</v>
      </c>
      <c r="BX31">
        <v>28.6918516129032</v>
      </c>
      <c r="BY31">
        <v>27.994425806451599</v>
      </c>
      <c r="BZ31">
        <v>999.9</v>
      </c>
      <c r="CA31">
        <v>9992.5806451612898</v>
      </c>
      <c r="CB31">
        <v>0</v>
      </c>
      <c r="CC31">
        <v>68.965554838709707</v>
      </c>
      <c r="CD31">
        <v>999.99196774193604</v>
      </c>
      <c r="CE31">
        <v>0.95999441935483898</v>
      </c>
      <c r="CF31">
        <v>4.0005732258064503E-2</v>
      </c>
      <c r="CG31">
        <v>0</v>
      </c>
      <c r="CH31">
        <v>2.2245741935483898</v>
      </c>
      <c r="CI31">
        <v>0</v>
      </c>
      <c r="CJ31">
        <v>991.05503225806501</v>
      </c>
      <c r="CK31">
        <v>9334.2354838709707</v>
      </c>
      <c r="CL31">
        <v>39.686999999999998</v>
      </c>
      <c r="CM31">
        <v>42.061999999999998</v>
      </c>
      <c r="CN31">
        <v>40.691064516129003</v>
      </c>
      <c r="CO31">
        <v>40.875</v>
      </c>
      <c r="CP31">
        <v>39.686999999999998</v>
      </c>
      <c r="CQ31">
        <v>959.98354838709702</v>
      </c>
      <c r="CR31">
        <v>40.01</v>
      </c>
      <c r="CS31">
        <v>0</v>
      </c>
      <c r="CT31">
        <v>59.299999952316298</v>
      </c>
      <c r="CU31">
        <v>2.2185038461538502</v>
      </c>
      <c r="CV31">
        <v>-0.79628376738058204</v>
      </c>
      <c r="CW31">
        <v>1.5451624055900599</v>
      </c>
      <c r="CX31">
        <v>991.06592307692301</v>
      </c>
      <c r="CY31">
        <v>15</v>
      </c>
      <c r="CZ31">
        <v>1685002228.5</v>
      </c>
      <c r="DA31" t="s">
        <v>254</v>
      </c>
      <c r="DB31">
        <v>1</v>
      </c>
      <c r="DC31">
        <v>-3.79</v>
      </c>
      <c r="DD31">
        <v>0.437</v>
      </c>
      <c r="DE31">
        <v>404</v>
      </c>
      <c r="DF31">
        <v>16</v>
      </c>
      <c r="DG31">
        <v>1.86</v>
      </c>
      <c r="DH31">
        <v>0.2</v>
      </c>
      <c r="DI31">
        <v>-3.83602634615385</v>
      </c>
      <c r="DJ31">
        <v>0.36240384188508201</v>
      </c>
      <c r="DK31">
        <v>0.40109053017045698</v>
      </c>
      <c r="DL31">
        <v>1</v>
      </c>
      <c r="DM31">
        <v>2.2188659090909102</v>
      </c>
      <c r="DN31">
        <v>0.102278219013233</v>
      </c>
      <c r="DO31">
        <v>0.16836104999670101</v>
      </c>
      <c r="DP31">
        <v>1</v>
      </c>
      <c r="DQ31">
        <v>1.19352884615385</v>
      </c>
      <c r="DR31">
        <v>2.0922393921282202E-3</v>
      </c>
      <c r="DS31">
        <v>1.0208192722937701E-2</v>
      </c>
      <c r="DT31">
        <v>1</v>
      </c>
      <c r="DU31">
        <v>3</v>
      </c>
      <c r="DV31">
        <v>3</v>
      </c>
      <c r="DW31" t="s">
        <v>255</v>
      </c>
      <c r="DX31">
        <v>100</v>
      </c>
      <c r="DY31">
        <v>100</v>
      </c>
      <c r="DZ31">
        <v>-3.79</v>
      </c>
      <c r="EA31">
        <v>0.437</v>
      </c>
      <c r="EB31">
        <v>2</v>
      </c>
      <c r="EC31">
        <v>511.48</v>
      </c>
      <c r="ED31">
        <v>448.88299999999998</v>
      </c>
      <c r="EE31">
        <v>27.715599999999998</v>
      </c>
      <c r="EF31">
        <v>28.412299999999998</v>
      </c>
      <c r="EG31">
        <v>30.001100000000001</v>
      </c>
      <c r="EH31">
        <v>28.268000000000001</v>
      </c>
      <c r="EI31">
        <v>28.228100000000001</v>
      </c>
      <c r="EJ31">
        <v>19.991700000000002</v>
      </c>
      <c r="EK31">
        <v>34.358400000000003</v>
      </c>
      <c r="EL31">
        <v>49.053800000000003</v>
      </c>
      <c r="EM31">
        <v>27.705300000000001</v>
      </c>
      <c r="EN31">
        <v>403.83499999999998</v>
      </c>
      <c r="EO31">
        <v>15.284000000000001</v>
      </c>
      <c r="EP31">
        <v>100.364</v>
      </c>
      <c r="EQ31">
        <v>90.071399999999997</v>
      </c>
    </row>
    <row r="32" spans="1:147" x14ac:dyDescent="0.3">
      <c r="A32">
        <v>16</v>
      </c>
      <c r="B32">
        <v>1685003276.5999999</v>
      </c>
      <c r="C32">
        <v>901.09999990463302</v>
      </c>
      <c r="D32" t="s">
        <v>299</v>
      </c>
      <c r="E32" t="s">
        <v>300</v>
      </c>
      <c r="F32">
        <v>1685003268.5999999</v>
      </c>
      <c r="G32">
        <f t="shared" si="0"/>
        <v>7.3643059304014198E-3</v>
      </c>
      <c r="H32">
        <f t="shared" si="1"/>
        <v>20.310565930122497</v>
      </c>
      <c r="I32">
        <f t="shared" si="2"/>
        <v>400.02129032258102</v>
      </c>
      <c r="J32">
        <f t="shared" si="3"/>
        <v>283.16519999615821</v>
      </c>
      <c r="K32">
        <f t="shared" si="4"/>
        <v>27.132018283058198</v>
      </c>
      <c r="L32">
        <f t="shared" si="5"/>
        <v>38.328809340950272</v>
      </c>
      <c r="M32">
        <f t="shared" si="6"/>
        <v>0.32693569017696711</v>
      </c>
      <c r="N32">
        <f t="shared" si="7"/>
        <v>3.3637171210772876</v>
      </c>
      <c r="O32">
        <f t="shared" si="8"/>
        <v>0.31025233770415916</v>
      </c>
      <c r="P32">
        <f t="shared" si="9"/>
        <v>0.195335673369464</v>
      </c>
      <c r="Q32">
        <f t="shared" si="10"/>
        <v>161.84694063590342</v>
      </c>
      <c r="R32">
        <f t="shared" si="11"/>
        <v>27.865870783099346</v>
      </c>
      <c r="S32">
        <f t="shared" si="12"/>
        <v>27.995974193548399</v>
      </c>
      <c r="T32">
        <f t="shared" si="13"/>
        <v>3.7939491571610735</v>
      </c>
      <c r="U32">
        <f t="shared" si="14"/>
        <v>40.039729735361327</v>
      </c>
      <c r="V32">
        <f t="shared" si="15"/>
        <v>1.583410204492556</v>
      </c>
      <c r="W32">
        <f t="shared" si="16"/>
        <v>3.9545976332956063</v>
      </c>
      <c r="X32">
        <f t="shared" si="17"/>
        <v>2.2105389526685175</v>
      </c>
      <c r="Y32">
        <f t="shared" si="18"/>
        <v>-324.76589153070262</v>
      </c>
      <c r="Z32">
        <f t="shared" si="19"/>
        <v>129.34441219950577</v>
      </c>
      <c r="AA32">
        <f t="shared" si="20"/>
        <v>8.4113334541964591</v>
      </c>
      <c r="AB32">
        <f t="shared" si="21"/>
        <v>-25.163205241096961</v>
      </c>
      <c r="AC32">
        <v>-3.9667491795505203E-2</v>
      </c>
      <c r="AD32">
        <v>4.4530234603595897E-2</v>
      </c>
      <c r="AE32">
        <v>3.3538894335390999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50294.861520062419</v>
      </c>
      <c r="AK32">
        <v>0</v>
      </c>
      <c r="AL32">
        <v>0</v>
      </c>
      <c r="AM32">
        <v>0</v>
      </c>
      <c r="AN32">
        <f t="shared" si="25"/>
        <v>0</v>
      </c>
      <c r="AO32" t="e">
        <f t="shared" si="26"/>
        <v>#DIV/0!</v>
      </c>
      <c r="AP32">
        <v>-1</v>
      </c>
      <c r="AQ32" t="s">
        <v>301</v>
      </c>
      <c r="AR32">
        <v>2.2918115384615398</v>
      </c>
      <c r="AS32">
        <v>1.6632</v>
      </c>
      <c r="AT32">
        <f t="shared" si="27"/>
        <v>-0.37795306545306628</v>
      </c>
      <c r="AU32">
        <v>0.5</v>
      </c>
      <c r="AV32">
        <f t="shared" si="28"/>
        <v>841.20022714839627</v>
      </c>
      <c r="AW32">
        <f t="shared" si="29"/>
        <v>20.310565930122497</v>
      </c>
      <c r="AX32">
        <f t="shared" si="30"/>
        <v>-158.96710225527602</v>
      </c>
      <c r="AY32">
        <f t="shared" si="31"/>
        <v>1</v>
      </c>
      <c r="AZ32">
        <f t="shared" si="32"/>
        <v>2.5333523746615794E-2</v>
      </c>
      <c r="BA32">
        <f t="shared" si="33"/>
        <v>-1</v>
      </c>
      <c r="BB32" t="s">
        <v>252</v>
      </c>
      <c r="BC32">
        <v>0</v>
      </c>
      <c r="BD32">
        <f t="shared" si="34"/>
        <v>1.6632</v>
      </c>
      <c r="BE32">
        <f t="shared" si="35"/>
        <v>-0.37795306545306628</v>
      </c>
      <c r="BF32" t="e">
        <f t="shared" si="36"/>
        <v>#DIV/0!</v>
      </c>
      <c r="BG32">
        <f t="shared" si="37"/>
        <v>-0.37795306545306628</v>
      </c>
      <c r="BH32" t="e">
        <f t="shared" si="38"/>
        <v>#DIV/0!</v>
      </c>
      <c r="BI32">
        <f t="shared" si="39"/>
        <v>1000.00025806452</v>
      </c>
      <c r="BJ32">
        <f t="shared" si="40"/>
        <v>841.20022714839627</v>
      </c>
      <c r="BK32">
        <f t="shared" si="41"/>
        <v>0.84120001006451939</v>
      </c>
      <c r="BL32">
        <f t="shared" si="42"/>
        <v>0.19240002012903876</v>
      </c>
      <c r="BM32">
        <v>0.82071442137898099</v>
      </c>
      <c r="BN32">
        <v>0.5</v>
      </c>
      <c r="BO32" t="s">
        <v>253</v>
      </c>
      <c r="BP32">
        <v>1685003268.5999999</v>
      </c>
      <c r="BQ32">
        <v>400.02129032258102</v>
      </c>
      <c r="BR32">
        <v>403.83848387096799</v>
      </c>
      <c r="BS32">
        <v>16.5253709677419</v>
      </c>
      <c r="BT32">
        <v>15.3366064516129</v>
      </c>
      <c r="BU32">
        <v>500.02441935483898</v>
      </c>
      <c r="BV32">
        <v>95.616903225806496</v>
      </c>
      <c r="BW32">
        <v>0.20002019354838699</v>
      </c>
      <c r="BX32">
        <v>28.709225806451599</v>
      </c>
      <c r="BY32">
        <v>27.995974193548399</v>
      </c>
      <c r="BZ32">
        <v>999.9</v>
      </c>
      <c r="CA32">
        <v>10004.516129032299</v>
      </c>
      <c r="CB32">
        <v>0</v>
      </c>
      <c r="CC32">
        <v>73.169919354838697</v>
      </c>
      <c r="CD32">
        <v>1000.00025806452</v>
      </c>
      <c r="CE32">
        <v>0.95999570967741998</v>
      </c>
      <c r="CF32">
        <v>4.00044161290323E-2</v>
      </c>
      <c r="CG32">
        <v>0</v>
      </c>
      <c r="CH32">
        <v>2.2925225806451599</v>
      </c>
      <c r="CI32">
        <v>0</v>
      </c>
      <c r="CJ32">
        <v>988.61493548387102</v>
      </c>
      <c r="CK32">
        <v>9334.32</v>
      </c>
      <c r="CL32">
        <v>39.808</v>
      </c>
      <c r="CM32">
        <v>42.170999999999999</v>
      </c>
      <c r="CN32">
        <v>40.816064516129003</v>
      </c>
      <c r="CO32">
        <v>40.875</v>
      </c>
      <c r="CP32">
        <v>39.75</v>
      </c>
      <c r="CQ32">
        <v>959.99935483871002</v>
      </c>
      <c r="CR32">
        <v>40.000322580645197</v>
      </c>
      <c r="CS32">
        <v>0</v>
      </c>
      <c r="CT32">
        <v>59.200000047683702</v>
      </c>
      <c r="CU32">
        <v>2.2918115384615398</v>
      </c>
      <c r="CV32">
        <v>0.71926495614612995</v>
      </c>
      <c r="CW32">
        <v>1.10916238108411</v>
      </c>
      <c r="CX32">
        <v>988.61711538461498</v>
      </c>
      <c r="CY32">
        <v>15</v>
      </c>
      <c r="CZ32">
        <v>1685002228.5</v>
      </c>
      <c r="DA32" t="s">
        <v>254</v>
      </c>
      <c r="DB32">
        <v>1</v>
      </c>
      <c r="DC32">
        <v>-3.79</v>
      </c>
      <c r="DD32">
        <v>0.437</v>
      </c>
      <c r="DE32">
        <v>404</v>
      </c>
      <c r="DF32">
        <v>16</v>
      </c>
      <c r="DG32">
        <v>1.86</v>
      </c>
      <c r="DH32">
        <v>0.2</v>
      </c>
      <c r="DI32">
        <v>-3.82396711538461</v>
      </c>
      <c r="DJ32">
        <v>0.31344962008024801</v>
      </c>
      <c r="DK32">
        <v>0.30511038749768399</v>
      </c>
      <c r="DL32">
        <v>1</v>
      </c>
      <c r="DM32">
        <v>2.25856136363636</v>
      </c>
      <c r="DN32">
        <v>0.35280251370504001</v>
      </c>
      <c r="DO32">
        <v>0.19159769430182799</v>
      </c>
      <c r="DP32">
        <v>1</v>
      </c>
      <c r="DQ32">
        <v>1.1923423076923101</v>
      </c>
      <c r="DR32">
        <v>-4.0379134295227603E-2</v>
      </c>
      <c r="DS32">
        <v>5.8781877163291002E-3</v>
      </c>
      <c r="DT32">
        <v>1</v>
      </c>
      <c r="DU32">
        <v>3</v>
      </c>
      <c r="DV32">
        <v>3</v>
      </c>
      <c r="DW32" t="s">
        <v>255</v>
      </c>
      <c r="DX32">
        <v>100</v>
      </c>
      <c r="DY32">
        <v>100</v>
      </c>
      <c r="DZ32">
        <v>-3.79</v>
      </c>
      <c r="EA32">
        <v>0.437</v>
      </c>
      <c r="EB32">
        <v>2</v>
      </c>
      <c r="EC32">
        <v>511.78899999999999</v>
      </c>
      <c r="ED32">
        <v>449.28100000000001</v>
      </c>
      <c r="EE32">
        <v>27.6755</v>
      </c>
      <c r="EF32">
        <v>28.548500000000001</v>
      </c>
      <c r="EG32">
        <v>30.000699999999998</v>
      </c>
      <c r="EH32">
        <v>28.426300000000001</v>
      </c>
      <c r="EI32">
        <v>28.3902</v>
      </c>
      <c r="EJ32">
        <v>19.985700000000001</v>
      </c>
      <c r="EK32">
        <v>34.949300000000001</v>
      </c>
      <c r="EL32">
        <v>48.308599999999998</v>
      </c>
      <c r="EM32">
        <v>27.668900000000001</v>
      </c>
      <c r="EN32">
        <v>403.81099999999998</v>
      </c>
      <c r="EO32">
        <v>15.272</v>
      </c>
      <c r="EP32">
        <v>100.35299999999999</v>
      </c>
      <c r="EQ32">
        <v>90.062899999999999</v>
      </c>
    </row>
    <row r="33" spans="1:147" x14ac:dyDescent="0.3">
      <c r="A33">
        <v>17</v>
      </c>
      <c r="B33">
        <v>1685003336.5999999</v>
      </c>
      <c r="C33">
        <v>961.09999990463302</v>
      </c>
      <c r="D33" t="s">
        <v>302</v>
      </c>
      <c r="E33" t="s">
        <v>303</v>
      </c>
      <c r="F33">
        <v>1685003328.5999999</v>
      </c>
      <c r="G33">
        <f t="shared" si="0"/>
        <v>7.634532100669297E-3</v>
      </c>
      <c r="H33">
        <f t="shared" si="1"/>
        <v>20.389301622446283</v>
      </c>
      <c r="I33">
        <f t="shared" si="2"/>
        <v>400.00829032258099</v>
      </c>
      <c r="J33">
        <f t="shared" si="3"/>
        <v>286.46092319813891</v>
      </c>
      <c r="K33">
        <f t="shared" si="4"/>
        <v>27.423251784227123</v>
      </c>
      <c r="L33">
        <f t="shared" si="5"/>
        <v>38.293279023285734</v>
      </c>
      <c r="M33">
        <f t="shared" si="6"/>
        <v>0.33977007135203252</v>
      </c>
      <c r="N33">
        <f t="shared" si="7"/>
        <v>3.3599370366524592</v>
      </c>
      <c r="O33">
        <f t="shared" si="8"/>
        <v>0.32177075230327262</v>
      </c>
      <c r="P33">
        <f t="shared" si="9"/>
        <v>0.20264439263132686</v>
      </c>
      <c r="Q33">
        <f t="shared" si="10"/>
        <v>161.8460143652614</v>
      </c>
      <c r="R33">
        <f t="shared" si="11"/>
        <v>27.799768105066679</v>
      </c>
      <c r="S33">
        <f t="shared" si="12"/>
        <v>27.9880225806452</v>
      </c>
      <c r="T33">
        <f t="shared" si="13"/>
        <v>3.7921907684507161</v>
      </c>
      <c r="U33">
        <f t="shared" si="14"/>
        <v>40.077818403638751</v>
      </c>
      <c r="V33">
        <f t="shared" si="15"/>
        <v>1.5845992485377041</v>
      </c>
      <c r="W33">
        <f t="shared" si="16"/>
        <v>3.9538061492734218</v>
      </c>
      <c r="X33">
        <f t="shared" si="17"/>
        <v>2.2075915199130121</v>
      </c>
      <c r="Y33">
        <f t="shared" si="18"/>
        <v>-336.68286563951602</v>
      </c>
      <c r="Z33">
        <f t="shared" si="19"/>
        <v>130.01419145476373</v>
      </c>
      <c r="AA33">
        <f t="shared" si="20"/>
        <v>8.4639214023774603</v>
      </c>
      <c r="AB33">
        <f t="shared" si="21"/>
        <v>-36.358738417113443</v>
      </c>
      <c r="AC33">
        <v>-3.9611501818586199E-2</v>
      </c>
      <c r="AD33">
        <v>4.4467380949513101E-2</v>
      </c>
      <c r="AE33">
        <v>3.3501232207248401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50225.506300859874</v>
      </c>
      <c r="AK33">
        <v>0</v>
      </c>
      <c r="AL33">
        <v>0</v>
      </c>
      <c r="AM33">
        <v>0</v>
      </c>
      <c r="AN33">
        <f t="shared" si="25"/>
        <v>0</v>
      </c>
      <c r="AO33" t="e">
        <f t="shared" si="26"/>
        <v>#DIV/0!</v>
      </c>
      <c r="AP33">
        <v>-1</v>
      </c>
      <c r="AQ33" t="s">
        <v>304</v>
      </c>
      <c r="AR33">
        <v>2.2192038461538499</v>
      </c>
      <c r="AS33">
        <v>1.6518600000000001</v>
      </c>
      <c r="AT33">
        <f t="shared" si="27"/>
        <v>-0.34345758487635147</v>
      </c>
      <c r="AU33">
        <v>0.5</v>
      </c>
      <c r="AV33">
        <f t="shared" si="28"/>
        <v>841.19542300646924</v>
      </c>
      <c r="AW33">
        <f t="shared" si="29"/>
        <v>20.389301622446283</v>
      </c>
      <c r="AX33">
        <f t="shared" si="30"/>
        <v>-144.45747419742139</v>
      </c>
      <c r="AY33">
        <f t="shared" si="31"/>
        <v>1</v>
      </c>
      <c r="AZ33">
        <f t="shared" si="32"/>
        <v>2.5427268191735974E-2</v>
      </c>
      <c r="BA33">
        <f t="shared" si="33"/>
        <v>-1</v>
      </c>
      <c r="BB33" t="s">
        <v>252</v>
      </c>
      <c r="BC33">
        <v>0</v>
      </c>
      <c r="BD33">
        <f t="shared" si="34"/>
        <v>1.6518600000000001</v>
      </c>
      <c r="BE33">
        <f t="shared" si="35"/>
        <v>-0.34345758487635136</v>
      </c>
      <c r="BF33" t="e">
        <f t="shared" si="36"/>
        <v>#DIV/0!</v>
      </c>
      <c r="BG33">
        <f t="shared" si="37"/>
        <v>-0.34345758487635136</v>
      </c>
      <c r="BH33" t="e">
        <f t="shared" si="38"/>
        <v>#DIV/0!</v>
      </c>
      <c r="BI33">
        <f t="shared" si="39"/>
        <v>999.99454838709698</v>
      </c>
      <c r="BJ33">
        <f t="shared" si="40"/>
        <v>841.19542300646924</v>
      </c>
      <c r="BK33">
        <f t="shared" si="41"/>
        <v>0.84120000890329183</v>
      </c>
      <c r="BL33">
        <f t="shared" si="42"/>
        <v>0.19240001780658372</v>
      </c>
      <c r="BM33">
        <v>0.82071442137898099</v>
      </c>
      <c r="BN33">
        <v>0.5</v>
      </c>
      <c r="BO33" t="s">
        <v>253</v>
      </c>
      <c r="BP33">
        <v>1685003328.5999999</v>
      </c>
      <c r="BQ33">
        <v>400.00829032258099</v>
      </c>
      <c r="BR33">
        <v>403.85622580645202</v>
      </c>
      <c r="BS33">
        <v>16.5525870967742</v>
      </c>
      <c r="BT33">
        <v>15.320206451612901</v>
      </c>
      <c r="BU33">
        <v>500.01238709677398</v>
      </c>
      <c r="BV33">
        <v>95.531225806451602</v>
      </c>
      <c r="BW33">
        <v>0.19998764516129</v>
      </c>
      <c r="BX33">
        <v>28.7057741935484</v>
      </c>
      <c r="BY33">
        <v>27.9880225806452</v>
      </c>
      <c r="BZ33">
        <v>999.9</v>
      </c>
      <c r="CA33">
        <v>9999.3548387096798</v>
      </c>
      <c r="CB33">
        <v>0</v>
      </c>
      <c r="CC33">
        <v>73.694003225806497</v>
      </c>
      <c r="CD33">
        <v>999.99454838709698</v>
      </c>
      <c r="CE33">
        <v>0.95999699999999999</v>
      </c>
      <c r="CF33">
        <v>4.00031E-2</v>
      </c>
      <c r="CG33">
        <v>0</v>
      </c>
      <c r="CH33">
        <v>2.21743548387097</v>
      </c>
      <c r="CI33">
        <v>0</v>
      </c>
      <c r="CJ33">
        <v>987.17787096774202</v>
      </c>
      <c r="CK33">
        <v>9334.2635483870909</v>
      </c>
      <c r="CL33">
        <v>39.883000000000003</v>
      </c>
      <c r="CM33">
        <v>42.295999999999999</v>
      </c>
      <c r="CN33">
        <v>40.945129032258102</v>
      </c>
      <c r="CO33">
        <v>40.936999999999998</v>
      </c>
      <c r="CP33">
        <v>39.870935483871001</v>
      </c>
      <c r="CQ33">
        <v>959.99258064516198</v>
      </c>
      <c r="CR33">
        <v>40</v>
      </c>
      <c r="CS33">
        <v>0</v>
      </c>
      <c r="CT33">
        <v>59.599999904632597</v>
      </c>
      <c r="CU33">
        <v>2.2192038461538499</v>
      </c>
      <c r="CV33">
        <v>0.51911452495980304</v>
      </c>
      <c r="CW33">
        <v>-0.52335042516201102</v>
      </c>
      <c r="CX33">
        <v>987.19330769230805</v>
      </c>
      <c r="CY33">
        <v>15</v>
      </c>
      <c r="CZ33">
        <v>1685002228.5</v>
      </c>
      <c r="DA33" t="s">
        <v>254</v>
      </c>
      <c r="DB33">
        <v>1</v>
      </c>
      <c r="DC33">
        <v>-3.79</v>
      </c>
      <c r="DD33">
        <v>0.437</v>
      </c>
      <c r="DE33">
        <v>404</v>
      </c>
      <c r="DF33">
        <v>16</v>
      </c>
      <c r="DG33">
        <v>1.86</v>
      </c>
      <c r="DH33">
        <v>0.2</v>
      </c>
      <c r="DI33">
        <v>-3.8885326923076899</v>
      </c>
      <c r="DJ33">
        <v>0.42778622043884201</v>
      </c>
      <c r="DK33">
        <v>0.129091168099189</v>
      </c>
      <c r="DL33">
        <v>1</v>
      </c>
      <c r="DM33">
        <v>2.2204000000000002</v>
      </c>
      <c r="DN33">
        <v>-0.119843860240019</v>
      </c>
      <c r="DO33">
        <v>0.20069199490309</v>
      </c>
      <c r="DP33">
        <v>1</v>
      </c>
      <c r="DQ33">
        <v>1.2162415384615399</v>
      </c>
      <c r="DR33">
        <v>0.111338751814228</v>
      </c>
      <c r="DS33">
        <v>2.13304521738483E-2</v>
      </c>
      <c r="DT33">
        <v>0</v>
      </c>
      <c r="DU33">
        <v>2</v>
      </c>
      <c r="DV33">
        <v>3</v>
      </c>
      <c r="DW33" t="s">
        <v>259</v>
      </c>
      <c r="DX33">
        <v>100</v>
      </c>
      <c r="DY33">
        <v>100</v>
      </c>
      <c r="DZ33">
        <v>-3.79</v>
      </c>
      <c r="EA33">
        <v>0.437</v>
      </c>
      <c r="EB33">
        <v>2</v>
      </c>
      <c r="EC33">
        <v>512.10799999999995</v>
      </c>
      <c r="ED33">
        <v>446.21800000000002</v>
      </c>
      <c r="EE33">
        <v>27.650500000000001</v>
      </c>
      <c r="EF33">
        <v>28.675599999999999</v>
      </c>
      <c r="EG33">
        <v>30.000699999999998</v>
      </c>
      <c r="EH33">
        <v>28.571100000000001</v>
      </c>
      <c r="EI33">
        <v>28.541399999999999</v>
      </c>
      <c r="EJ33">
        <v>19.994399999999999</v>
      </c>
      <c r="EK33">
        <v>35.221600000000002</v>
      </c>
      <c r="EL33">
        <v>47.561399999999999</v>
      </c>
      <c r="EM33">
        <v>27.647200000000002</v>
      </c>
      <c r="EN33">
        <v>403.91</v>
      </c>
      <c r="EO33">
        <v>15.306900000000001</v>
      </c>
      <c r="EP33">
        <v>100.34099999999999</v>
      </c>
      <c r="EQ33">
        <v>90.054599999999994</v>
      </c>
    </row>
    <row r="34" spans="1:147" x14ac:dyDescent="0.3">
      <c r="A34">
        <v>18</v>
      </c>
      <c r="B34">
        <v>1685003396.5999999</v>
      </c>
      <c r="C34">
        <v>1021.09999990463</v>
      </c>
      <c r="D34" t="s">
        <v>305</v>
      </c>
      <c r="E34" t="s">
        <v>306</v>
      </c>
      <c r="F34">
        <v>1685003388.5999999</v>
      </c>
      <c r="G34">
        <f t="shared" si="0"/>
        <v>7.4617074857926385E-3</v>
      </c>
      <c r="H34">
        <f t="shared" si="1"/>
        <v>20.073982134168162</v>
      </c>
      <c r="I34">
        <f t="shared" si="2"/>
        <v>400.04238709677401</v>
      </c>
      <c r="J34">
        <f t="shared" si="3"/>
        <v>285.76790333627963</v>
      </c>
      <c r="K34">
        <f t="shared" si="4"/>
        <v>27.356607966550307</v>
      </c>
      <c r="L34">
        <f t="shared" si="5"/>
        <v>38.296122923683285</v>
      </c>
      <c r="M34">
        <f t="shared" si="6"/>
        <v>0.33171385631056099</v>
      </c>
      <c r="N34">
        <f t="shared" si="7"/>
        <v>3.360512974575681</v>
      </c>
      <c r="O34">
        <f t="shared" si="8"/>
        <v>0.31453758009083649</v>
      </c>
      <c r="P34">
        <f t="shared" si="9"/>
        <v>0.19805506249831265</v>
      </c>
      <c r="Q34">
        <f t="shared" si="10"/>
        <v>161.84449380416166</v>
      </c>
      <c r="R34">
        <f t="shared" si="11"/>
        <v>27.834249994435844</v>
      </c>
      <c r="S34">
        <f t="shared" si="12"/>
        <v>27.9904612903226</v>
      </c>
      <c r="T34">
        <f t="shared" si="13"/>
        <v>3.7927299796027323</v>
      </c>
      <c r="U34">
        <f t="shared" si="14"/>
        <v>40.113511636815076</v>
      </c>
      <c r="V34">
        <f t="shared" si="15"/>
        <v>1.5855376184410008</v>
      </c>
      <c r="W34">
        <f t="shared" si="16"/>
        <v>3.9526273161929759</v>
      </c>
      <c r="X34">
        <f t="shared" si="17"/>
        <v>2.2071923611617317</v>
      </c>
      <c r="Y34">
        <f t="shared" si="18"/>
        <v>-329.06130012345534</v>
      </c>
      <c r="Z34">
        <f t="shared" si="19"/>
        <v>128.66307715812422</v>
      </c>
      <c r="AA34">
        <f t="shared" si="20"/>
        <v>8.3744154473928791</v>
      </c>
      <c r="AB34">
        <f t="shared" si="21"/>
        <v>-30.179313713776565</v>
      </c>
      <c r="AC34">
        <v>-3.9620030852311597E-2</v>
      </c>
      <c r="AD34">
        <v>4.4476955537054101E-2</v>
      </c>
      <c r="AE34">
        <v>3.3506970455656702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50236.713134742924</v>
      </c>
      <c r="AK34">
        <v>0</v>
      </c>
      <c r="AL34">
        <v>0</v>
      </c>
      <c r="AM34">
        <v>0</v>
      </c>
      <c r="AN34">
        <f t="shared" si="25"/>
        <v>0</v>
      </c>
      <c r="AO34" t="e">
        <f t="shared" si="26"/>
        <v>#DIV/0!</v>
      </c>
      <c r="AP34">
        <v>-1</v>
      </c>
      <c r="AQ34" t="s">
        <v>307</v>
      </c>
      <c r="AR34">
        <v>2.2199461538461498</v>
      </c>
      <c r="AS34">
        <v>1.6768000000000001</v>
      </c>
      <c r="AT34">
        <f t="shared" si="27"/>
        <v>-0.32391826923076672</v>
      </c>
      <c r="AU34">
        <v>0.5</v>
      </c>
      <c r="AV34">
        <f t="shared" si="28"/>
        <v>841.18742849034538</v>
      </c>
      <c r="AW34">
        <f t="shared" si="29"/>
        <v>20.073982134168162</v>
      </c>
      <c r="AX34">
        <f t="shared" si="30"/>
        <v>-136.237987967636</v>
      </c>
      <c r="AY34">
        <f t="shared" si="31"/>
        <v>1</v>
      </c>
      <c r="AZ34">
        <f t="shared" si="32"/>
        <v>2.5052659396002892E-2</v>
      </c>
      <c r="BA34">
        <f t="shared" si="33"/>
        <v>-1</v>
      </c>
      <c r="BB34" t="s">
        <v>252</v>
      </c>
      <c r="BC34">
        <v>0</v>
      </c>
      <c r="BD34">
        <f t="shared" si="34"/>
        <v>1.6768000000000001</v>
      </c>
      <c r="BE34">
        <f t="shared" si="35"/>
        <v>-0.32391826923076678</v>
      </c>
      <c r="BF34" t="e">
        <f t="shared" si="36"/>
        <v>#DIV/0!</v>
      </c>
      <c r="BG34">
        <f t="shared" si="37"/>
        <v>-0.32391826923076678</v>
      </c>
      <c r="BH34" t="e">
        <f t="shared" si="38"/>
        <v>#DIV/0!</v>
      </c>
      <c r="BI34">
        <f t="shared" si="39"/>
        <v>999.98503225806496</v>
      </c>
      <c r="BJ34">
        <f t="shared" si="40"/>
        <v>841.18742849034538</v>
      </c>
      <c r="BK34">
        <f t="shared" si="41"/>
        <v>0.84120001935515087</v>
      </c>
      <c r="BL34">
        <f t="shared" si="42"/>
        <v>0.19240003871030179</v>
      </c>
      <c r="BM34">
        <v>0.82071442137898099</v>
      </c>
      <c r="BN34">
        <v>0.5</v>
      </c>
      <c r="BO34" t="s">
        <v>253</v>
      </c>
      <c r="BP34">
        <v>1685003388.5999999</v>
      </c>
      <c r="BQ34">
        <v>400.04238709677401</v>
      </c>
      <c r="BR34">
        <v>403.82732258064499</v>
      </c>
      <c r="BS34">
        <v>16.562570967741902</v>
      </c>
      <c r="BT34">
        <v>15.3580806451613</v>
      </c>
      <c r="BU34">
        <v>500.00425806451602</v>
      </c>
      <c r="BV34">
        <v>95.530222580645201</v>
      </c>
      <c r="BW34">
        <v>0.199940419354839</v>
      </c>
      <c r="BX34">
        <v>28.700632258064498</v>
      </c>
      <c r="BY34">
        <v>27.9904612903226</v>
      </c>
      <c r="BZ34">
        <v>999.9</v>
      </c>
      <c r="CA34">
        <v>10001.6129032258</v>
      </c>
      <c r="CB34">
        <v>0</v>
      </c>
      <c r="CC34">
        <v>73.687100000000001</v>
      </c>
      <c r="CD34">
        <v>999.98503225806496</v>
      </c>
      <c r="CE34">
        <v>0.95999796774193602</v>
      </c>
      <c r="CF34">
        <v>4.0002112903225799E-2</v>
      </c>
      <c r="CG34">
        <v>0</v>
      </c>
      <c r="CH34">
        <v>2.1989129032258101</v>
      </c>
      <c r="CI34">
        <v>0</v>
      </c>
      <c r="CJ34">
        <v>985.85122580645202</v>
      </c>
      <c r="CK34">
        <v>9334.1777419354803</v>
      </c>
      <c r="CL34">
        <v>40</v>
      </c>
      <c r="CM34">
        <v>42.401000000000003</v>
      </c>
      <c r="CN34">
        <v>41.061999999999998</v>
      </c>
      <c r="CO34">
        <v>41.05</v>
      </c>
      <c r="CP34">
        <v>39.936999999999998</v>
      </c>
      <c r="CQ34">
        <v>959.98387096774195</v>
      </c>
      <c r="CR34">
        <v>40</v>
      </c>
      <c r="CS34">
        <v>0</v>
      </c>
      <c r="CT34">
        <v>59.299999952316298</v>
      </c>
      <c r="CU34">
        <v>2.2199461538461498</v>
      </c>
      <c r="CV34">
        <v>-0.128102563196061</v>
      </c>
      <c r="CW34">
        <v>2.9395213760395502</v>
      </c>
      <c r="CX34">
        <v>985.85365384615397</v>
      </c>
      <c r="CY34">
        <v>15</v>
      </c>
      <c r="CZ34">
        <v>1685002228.5</v>
      </c>
      <c r="DA34" t="s">
        <v>254</v>
      </c>
      <c r="DB34">
        <v>1</v>
      </c>
      <c r="DC34">
        <v>-3.79</v>
      </c>
      <c r="DD34">
        <v>0.437</v>
      </c>
      <c r="DE34">
        <v>404</v>
      </c>
      <c r="DF34">
        <v>16</v>
      </c>
      <c r="DG34">
        <v>1.86</v>
      </c>
      <c r="DH34">
        <v>0.2</v>
      </c>
      <c r="DI34">
        <v>-3.8096040384615399</v>
      </c>
      <c r="DJ34">
        <v>0.26230972423803001</v>
      </c>
      <c r="DK34">
        <v>0.108915830156552</v>
      </c>
      <c r="DL34">
        <v>1</v>
      </c>
      <c r="DM34">
        <v>2.2302659090909098</v>
      </c>
      <c r="DN34">
        <v>-0.20963171546998</v>
      </c>
      <c r="DO34">
        <v>0.161107370949232</v>
      </c>
      <c r="DP34">
        <v>1</v>
      </c>
      <c r="DQ34">
        <v>1.2092867307692301</v>
      </c>
      <c r="DR34">
        <v>-4.2696610603602997E-2</v>
      </c>
      <c r="DS34">
        <v>8.8003685939313393E-3</v>
      </c>
      <c r="DT34">
        <v>1</v>
      </c>
      <c r="DU34">
        <v>3</v>
      </c>
      <c r="DV34">
        <v>3</v>
      </c>
      <c r="DW34" t="s">
        <v>255</v>
      </c>
      <c r="DX34">
        <v>100</v>
      </c>
      <c r="DY34">
        <v>100</v>
      </c>
      <c r="DZ34">
        <v>-3.79</v>
      </c>
      <c r="EA34">
        <v>0.437</v>
      </c>
      <c r="EB34">
        <v>2</v>
      </c>
      <c r="EC34">
        <v>512.72699999999998</v>
      </c>
      <c r="ED34">
        <v>445.11500000000001</v>
      </c>
      <c r="EE34">
        <v>27.644400000000001</v>
      </c>
      <c r="EF34">
        <v>28.793500000000002</v>
      </c>
      <c r="EG34">
        <v>30.000499999999999</v>
      </c>
      <c r="EH34">
        <v>28.707000000000001</v>
      </c>
      <c r="EI34">
        <v>28.678899999999999</v>
      </c>
      <c r="EJ34">
        <v>19.990400000000001</v>
      </c>
      <c r="EK34">
        <v>35.791200000000003</v>
      </c>
      <c r="EL34">
        <v>46.816200000000002</v>
      </c>
      <c r="EM34">
        <v>27.6417</v>
      </c>
      <c r="EN34">
        <v>403.791</v>
      </c>
      <c r="EO34">
        <v>15.2949</v>
      </c>
      <c r="EP34">
        <v>100.33</v>
      </c>
      <c r="EQ34">
        <v>90.047600000000003</v>
      </c>
    </row>
    <row r="35" spans="1:147" x14ac:dyDescent="0.3">
      <c r="A35">
        <v>19</v>
      </c>
      <c r="B35">
        <v>1685003456.5999999</v>
      </c>
      <c r="C35">
        <v>1081.0999999046301</v>
      </c>
      <c r="D35" t="s">
        <v>308</v>
      </c>
      <c r="E35" t="s">
        <v>309</v>
      </c>
      <c r="F35">
        <v>1685003448.5999999</v>
      </c>
      <c r="G35">
        <f t="shared" si="0"/>
        <v>7.4686866755807463E-3</v>
      </c>
      <c r="H35">
        <f t="shared" si="1"/>
        <v>20.668322078729894</v>
      </c>
      <c r="I35">
        <f t="shared" si="2"/>
        <v>399.98938709677401</v>
      </c>
      <c r="J35">
        <f t="shared" si="3"/>
        <v>282.94740352604617</v>
      </c>
      <c r="K35">
        <f t="shared" si="4"/>
        <v>27.086770089103101</v>
      </c>
      <c r="L35">
        <f t="shared" si="5"/>
        <v>38.291288173542959</v>
      </c>
      <c r="M35">
        <f t="shared" si="6"/>
        <v>0.33230398476135259</v>
      </c>
      <c r="N35">
        <f t="shared" si="7"/>
        <v>3.3556075997233736</v>
      </c>
      <c r="O35">
        <f t="shared" si="8"/>
        <v>0.31504445484743687</v>
      </c>
      <c r="P35">
        <f t="shared" si="9"/>
        <v>0.19837875115037895</v>
      </c>
      <c r="Q35">
        <f t="shared" si="10"/>
        <v>161.84959065918761</v>
      </c>
      <c r="R35">
        <f t="shared" si="11"/>
        <v>27.838116911520345</v>
      </c>
      <c r="S35">
        <f t="shared" si="12"/>
        <v>27.980725806451598</v>
      </c>
      <c r="T35">
        <f t="shared" si="13"/>
        <v>3.7905778138635768</v>
      </c>
      <c r="U35">
        <f t="shared" si="14"/>
        <v>40.080146456269439</v>
      </c>
      <c r="V35">
        <f t="shared" si="15"/>
        <v>1.5848273703419564</v>
      </c>
      <c r="W35">
        <f t="shared" si="16"/>
        <v>3.9541456568057365</v>
      </c>
      <c r="X35">
        <f t="shared" si="17"/>
        <v>2.2057504435216204</v>
      </c>
      <c r="Y35">
        <f t="shared" si="18"/>
        <v>-329.36908239311089</v>
      </c>
      <c r="Z35">
        <f t="shared" si="19"/>
        <v>131.43456319340603</v>
      </c>
      <c r="AA35">
        <f t="shared" si="20"/>
        <v>8.5671793774325984</v>
      </c>
      <c r="AB35">
        <f t="shared" si="21"/>
        <v>-27.51774916308463</v>
      </c>
      <c r="AC35">
        <v>-3.9547406531114798E-2</v>
      </c>
      <c r="AD35">
        <v>4.4395428374270803E-2</v>
      </c>
      <c r="AE35">
        <v>3.3458096635105901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50147.282107828694</v>
      </c>
      <c r="AK35">
        <v>0</v>
      </c>
      <c r="AL35">
        <v>0</v>
      </c>
      <c r="AM35">
        <v>0</v>
      </c>
      <c r="AN35">
        <f t="shared" si="25"/>
        <v>0</v>
      </c>
      <c r="AO35" t="e">
        <f t="shared" si="26"/>
        <v>#DIV/0!</v>
      </c>
      <c r="AP35">
        <v>-1</v>
      </c>
      <c r="AQ35" t="s">
        <v>310</v>
      </c>
      <c r="AR35">
        <v>2.2540884615384602</v>
      </c>
      <c r="AS35">
        <v>1.8315999999999999</v>
      </c>
      <c r="AT35">
        <f t="shared" si="27"/>
        <v>-0.23066633628437461</v>
      </c>
      <c r="AU35">
        <v>0.5</v>
      </c>
      <c r="AV35">
        <f t="shared" si="28"/>
        <v>841.21401081290173</v>
      </c>
      <c r="AW35">
        <f t="shared" si="29"/>
        <v>20.668322078729894</v>
      </c>
      <c r="AX35">
        <f t="shared" si="30"/>
        <v>-97.019876952648161</v>
      </c>
      <c r="AY35">
        <f t="shared" si="31"/>
        <v>1</v>
      </c>
      <c r="AZ35">
        <f t="shared" si="32"/>
        <v>2.5758394178184041E-2</v>
      </c>
      <c r="BA35">
        <f t="shared" si="33"/>
        <v>-1</v>
      </c>
      <c r="BB35" t="s">
        <v>252</v>
      </c>
      <c r="BC35">
        <v>0</v>
      </c>
      <c r="BD35">
        <f t="shared" si="34"/>
        <v>1.8315999999999999</v>
      </c>
      <c r="BE35">
        <f t="shared" si="35"/>
        <v>-0.2306663362843745</v>
      </c>
      <c r="BF35" t="e">
        <f t="shared" si="36"/>
        <v>#DIV/0!</v>
      </c>
      <c r="BG35">
        <f t="shared" si="37"/>
        <v>-0.2306663362843745</v>
      </c>
      <c r="BH35" t="e">
        <f t="shared" si="38"/>
        <v>#DIV/0!</v>
      </c>
      <c r="BI35">
        <f t="shared" si="39"/>
        <v>1000.0166451612899</v>
      </c>
      <c r="BJ35">
        <f t="shared" si="40"/>
        <v>841.21401081290173</v>
      </c>
      <c r="BK35">
        <f t="shared" si="41"/>
        <v>0.84120000890307645</v>
      </c>
      <c r="BL35">
        <f t="shared" si="42"/>
        <v>0.19240001780615293</v>
      </c>
      <c r="BM35">
        <v>0.82071442137898099</v>
      </c>
      <c r="BN35">
        <v>0.5</v>
      </c>
      <c r="BO35" t="s">
        <v>253</v>
      </c>
      <c r="BP35">
        <v>1685003448.5999999</v>
      </c>
      <c r="BQ35">
        <v>399.98938709677401</v>
      </c>
      <c r="BR35">
        <v>403.872322580645</v>
      </c>
      <c r="BS35">
        <v>16.5550483870968</v>
      </c>
      <c r="BT35">
        <v>15.3494064516129</v>
      </c>
      <c r="BU35">
        <v>499.99770967741898</v>
      </c>
      <c r="BV35">
        <v>95.530738709677394</v>
      </c>
      <c r="BW35">
        <v>0.200021677419355</v>
      </c>
      <c r="BX35">
        <v>28.707254838709702</v>
      </c>
      <c r="BY35">
        <v>27.980725806451598</v>
      </c>
      <c r="BZ35">
        <v>999.9</v>
      </c>
      <c r="CA35">
        <v>9983.22580645161</v>
      </c>
      <c r="CB35">
        <v>0</v>
      </c>
      <c r="CC35">
        <v>73.687100000000001</v>
      </c>
      <c r="CD35">
        <v>1000.0166451612899</v>
      </c>
      <c r="CE35">
        <v>0.95999893548387105</v>
      </c>
      <c r="CF35">
        <v>4.0001125806451598E-2</v>
      </c>
      <c r="CG35">
        <v>0</v>
      </c>
      <c r="CH35">
        <v>2.2641225806451599</v>
      </c>
      <c r="CI35">
        <v>0</v>
      </c>
      <c r="CJ35">
        <v>984.70261290322605</v>
      </c>
      <c r="CK35">
        <v>9334.4770967742006</v>
      </c>
      <c r="CL35">
        <v>40.092483870967698</v>
      </c>
      <c r="CM35">
        <v>42.51</v>
      </c>
      <c r="CN35">
        <v>41.155000000000001</v>
      </c>
      <c r="CO35">
        <v>41.125</v>
      </c>
      <c r="CP35">
        <v>40.058</v>
      </c>
      <c r="CQ35">
        <v>960.015806451613</v>
      </c>
      <c r="CR35">
        <v>40.000967741935497</v>
      </c>
      <c r="CS35">
        <v>0</v>
      </c>
      <c r="CT35">
        <v>59.200000047683702</v>
      </c>
      <c r="CU35">
        <v>2.2540884615384602</v>
      </c>
      <c r="CV35">
        <v>-0.82072820732997998</v>
      </c>
      <c r="CW35">
        <v>2.57729915904453</v>
      </c>
      <c r="CX35">
        <v>984.70584615384598</v>
      </c>
      <c r="CY35">
        <v>15</v>
      </c>
      <c r="CZ35">
        <v>1685002228.5</v>
      </c>
      <c r="DA35" t="s">
        <v>254</v>
      </c>
      <c r="DB35">
        <v>1</v>
      </c>
      <c r="DC35">
        <v>-3.79</v>
      </c>
      <c r="DD35">
        <v>0.437</v>
      </c>
      <c r="DE35">
        <v>404</v>
      </c>
      <c r="DF35">
        <v>16</v>
      </c>
      <c r="DG35">
        <v>1.86</v>
      </c>
      <c r="DH35">
        <v>0.2</v>
      </c>
      <c r="DI35">
        <v>-3.8591748076923098</v>
      </c>
      <c r="DJ35">
        <v>-9.3005737215061696E-2</v>
      </c>
      <c r="DK35">
        <v>0.140114036763059</v>
      </c>
      <c r="DL35">
        <v>1</v>
      </c>
      <c r="DM35">
        <v>2.2072409090909102</v>
      </c>
      <c r="DN35">
        <v>8.8845193355664001E-2</v>
      </c>
      <c r="DO35">
        <v>0.200414720379088</v>
      </c>
      <c r="DP35">
        <v>1</v>
      </c>
      <c r="DQ35">
        <v>1.2083888461538499</v>
      </c>
      <c r="DR35">
        <v>-2.67913600273193E-2</v>
      </c>
      <c r="DS35">
        <v>4.5974878817116203E-3</v>
      </c>
      <c r="DT35">
        <v>1</v>
      </c>
      <c r="DU35">
        <v>3</v>
      </c>
      <c r="DV35">
        <v>3</v>
      </c>
      <c r="DW35" t="s">
        <v>255</v>
      </c>
      <c r="DX35">
        <v>100</v>
      </c>
      <c r="DY35">
        <v>100</v>
      </c>
      <c r="DZ35">
        <v>-3.79</v>
      </c>
      <c r="EA35">
        <v>0.437</v>
      </c>
      <c r="EB35">
        <v>2</v>
      </c>
      <c r="EC35">
        <v>512.76700000000005</v>
      </c>
      <c r="ED35">
        <v>443.82900000000001</v>
      </c>
      <c r="EE35">
        <v>27.738</v>
      </c>
      <c r="EF35">
        <v>28.902200000000001</v>
      </c>
      <c r="EG35">
        <v>30.000800000000002</v>
      </c>
      <c r="EH35">
        <v>28.8339</v>
      </c>
      <c r="EI35">
        <v>28.81</v>
      </c>
      <c r="EJ35">
        <v>19.993400000000001</v>
      </c>
      <c r="EK35">
        <v>35.791200000000003</v>
      </c>
      <c r="EL35">
        <v>45.686</v>
      </c>
      <c r="EM35">
        <v>27.732700000000001</v>
      </c>
      <c r="EN35">
        <v>403.82799999999997</v>
      </c>
      <c r="EO35">
        <v>15.299899999999999</v>
      </c>
      <c r="EP35">
        <v>100.319</v>
      </c>
      <c r="EQ35">
        <v>90.041700000000006</v>
      </c>
    </row>
    <row r="36" spans="1:147" x14ac:dyDescent="0.3">
      <c r="A36">
        <v>20</v>
      </c>
      <c r="B36">
        <v>1685003575.5999999</v>
      </c>
      <c r="C36">
        <v>1200.0999999046301</v>
      </c>
      <c r="D36" t="s">
        <v>311</v>
      </c>
      <c r="E36" t="s">
        <v>312</v>
      </c>
      <c r="F36">
        <v>1685003567.6258099</v>
      </c>
      <c r="G36">
        <f t="shared" si="0"/>
        <v>7.0602911672023776E-3</v>
      </c>
      <c r="H36">
        <f t="shared" si="1"/>
        <v>3.1069119879746161</v>
      </c>
      <c r="I36">
        <f t="shared" si="2"/>
        <v>400.13867741935502</v>
      </c>
      <c r="J36">
        <f t="shared" si="3"/>
        <v>370.31054891108334</v>
      </c>
      <c r="K36">
        <f t="shared" si="4"/>
        <v>35.453785985783675</v>
      </c>
      <c r="L36">
        <f t="shared" si="5"/>
        <v>38.309551471261763</v>
      </c>
      <c r="M36">
        <f t="shared" si="6"/>
        <v>0.32695171063605455</v>
      </c>
      <c r="N36">
        <f t="shared" si="7"/>
        <v>3.3629199353534389</v>
      </c>
      <c r="O36">
        <f t="shared" si="8"/>
        <v>0.31026302956348123</v>
      </c>
      <c r="P36">
        <f t="shared" si="9"/>
        <v>0.19534279262871451</v>
      </c>
      <c r="Q36">
        <f t="shared" si="10"/>
        <v>16.523674112189408</v>
      </c>
      <c r="R36">
        <f t="shared" si="11"/>
        <v>27.500794128620981</v>
      </c>
      <c r="S36">
        <f t="shared" si="12"/>
        <v>27.5926677419355</v>
      </c>
      <c r="T36">
        <f t="shared" si="13"/>
        <v>3.7056551697437925</v>
      </c>
      <c r="U36">
        <f t="shared" si="14"/>
        <v>39.403904089927408</v>
      </c>
      <c r="V36">
        <f t="shared" si="15"/>
        <v>1.5872187412365724</v>
      </c>
      <c r="W36">
        <f t="shared" si="16"/>
        <v>4.0280748263274342</v>
      </c>
      <c r="X36">
        <f t="shared" si="17"/>
        <v>2.1184364285072199</v>
      </c>
      <c r="Y36">
        <f t="shared" si="18"/>
        <v>-311.35884047362487</v>
      </c>
      <c r="Z36">
        <f t="shared" si="19"/>
        <v>260.05804552872684</v>
      </c>
      <c r="AA36">
        <f t="shared" si="20"/>
        <v>16.908593580580064</v>
      </c>
      <c r="AB36">
        <f t="shared" si="21"/>
        <v>-17.868527252128558</v>
      </c>
      <c r="AC36">
        <v>-3.9655681871604599E-2</v>
      </c>
      <c r="AD36">
        <v>4.4516976929411402E-2</v>
      </c>
      <c r="AE36">
        <v>3.35309517374368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50225.946028923048</v>
      </c>
      <c r="AK36">
        <v>0</v>
      </c>
      <c r="AL36">
        <v>0</v>
      </c>
      <c r="AM36">
        <v>0</v>
      </c>
      <c r="AN36">
        <f t="shared" si="25"/>
        <v>0</v>
      </c>
      <c r="AO36" t="e">
        <f t="shared" si="26"/>
        <v>#DIV/0!</v>
      </c>
      <c r="AP36">
        <v>-1</v>
      </c>
      <c r="AQ36" t="s">
        <v>313</v>
      </c>
      <c r="AR36">
        <v>2.2473153846153799</v>
      </c>
      <c r="AS36">
        <v>1.31</v>
      </c>
      <c r="AT36">
        <f t="shared" si="27"/>
        <v>-0.71550792718731282</v>
      </c>
      <c r="AU36">
        <v>0.5</v>
      </c>
      <c r="AV36">
        <f t="shared" si="28"/>
        <v>84.301845754640169</v>
      </c>
      <c r="AW36">
        <f t="shared" si="29"/>
        <v>3.1069119879746161</v>
      </c>
      <c r="AX36">
        <f t="shared" si="30"/>
        <v>-30.159319456983578</v>
      </c>
      <c r="AY36">
        <f t="shared" si="31"/>
        <v>1</v>
      </c>
      <c r="AZ36">
        <f t="shared" si="32"/>
        <v>4.8716750519647571E-2</v>
      </c>
      <c r="BA36">
        <f t="shared" si="33"/>
        <v>-1</v>
      </c>
      <c r="BB36" t="s">
        <v>252</v>
      </c>
      <c r="BC36">
        <v>0</v>
      </c>
      <c r="BD36">
        <f t="shared" si="34"/>
        <v>1.31</v>
      </c>
      <c r="BE36">
        <f t="shared" si="35"/>
        <v>-0.71550792718731282</v>
      </c>
      <c r="BF36" t="e">
        <f t="shared" si="36"/>
        <v>#DIV/0!</v>
      </c>
      <c r="BG36">
        <f t="shared" si="37"/>
        <v>-0.71550792718731282</v>
      </c>
      <c r="BH36" t="e">
        <f t="shared" si="38"/>
        <v>#DIV/0!</v>
      </c>
      <c r="BI36">
        <f t="shared" si="39"/>
        <v>100.001829032258</v>
      </c>
      <c r="BJ36">
        <f t="shared" si="40"/>
        <v>84.301845754640169</v>
      </c>
      <c r="BK36">
        <f t="shared" si="41"/>
        <v>0.84300303874888705</v>
      </c>
      <c r="BL36">
        <f t="shared" si="42"/>
        <v>0.19600607749777418</v>
      </c>
      <c r="BM36">
        <v>0.82071442137898099</v>
      </c>
      <c r="BN36">
        <v>0.5</v>
      </c>
      <c r="BO36" t="s">
        <v>253</v>
      </c>
      <c r="BP36">
        <v>1685003567.6258099</v>
      </c>
      <c r="BQ36">
        <v>400.13867741935502</v>
      </c>
      <c r="BR36">
        <v>401.11235483871002</v>
      </c>
      <c r="BS36">
        <v>16.578309677419401</v>
      </c>
      <c r="BT36">
        <v>15.4386483870968</v>
      </c>
      <c r="BU36">
        <v>500.00996774193499</v>
      </c>
      <c r="BV36">
        <v>95.540687096774207</v>
      </c>
      <c r="BW36">
        <v>0.19999890322580599</v>
      </c>
      <c r="BX36">
        <v>29.0270612903226</v>
      </c>
      <c r="BY36">
        <v>27.5926677419355</v>
      </c>
      <c r="BZ36">
        <v>999.9</v>
      </c>
      <c r="CA36">
        <v>10009.516129032299</v>
      </c>
      <c r="CB36">
        <v>0</v>
      </c>
      <c r="CC36">
        <v>73.630148387096796</v>
      </c>
      <c r="CD36">
        <v>100.001829032258</v>
      </c>
      <c r="CE36">
        <v>0.89987300000000003</v>
      </c>
      <c r="CF36">
        <v>0.10012699999999999</v>
      </c>
      <c r="CG36">
        <v>0</v>
      </c>
      <c r="CH36">
        <v>2.28349032258064</v>
      </c>
      <c r="CI36">
        <v>0</v>
      </c>
      <c r="CJ36">
        <v>82.4180322580645</v>
      </c>
      <c r="CK36">
        <v>914.31490322580601</v>
      </c>
      <c r="CL36">
        <v>39.489677419354798</v>
      </c>
      <c r="CM36">
        <v>42.691064516129003</v>
      </c>
      <c r="CN36">
        <v>41.2093548387097</v>
      </c>
      <c r="CO36">
        <v>41.25</v>
      </c>
      <c r="CP36">
        <v>39.872806451612902</v>
      </c>
      <c r="CQ36">
        <v>89.988709677419294</v>
      </c>
      <c r="CR36">
        <v>10.01</v>
      </c>
      <c r="CS36">
        <v>0</v>
      </c>
      <c r="CT36">
        <v>118.40000009536701</v>
      </c>
      <c r="CU36">
        <v>2.2473153846153799</v>
      </c>
      <c r="CV36">
        <v>-1.66290591515557E-2</v>
      </c>
      <c r="CW36">
        <v>0.56359316580743202</v>
      </c>
      <c r="CX36">
        <v>82.466026923076896</v>
      </c>
      <c r="CY36">
        <v>15</v>
      </c>
      <c r="CZ36">
        <v>1685002228.5</v>
      </c>
      <c r="DA36" t="s">
        <v>254</v>
      </c>
      <c r="DB36">
        <v>1</v>
      </c>
      <c r="DC36">
        <v>-3.79</v>
      </c>
      <c r="DD36">
        <v>0.437</v>
      </c>
      <c r="DE36">
        <v>404</v>
      </c>
      <c r="DF36">
        <v>16</v>
      </c>
      <c r="DG36">
        <v>1.86</v>
      </c>
      <c r="DH36">
        <v>0.2</v>
      </c>
      <c r="DI36">
        <v>-0.93527744230769205</v>
      </c>
      <c r="DJ36">
        <v>-0.33510955582812102</v>
      </c>
      <c r="DK36">
        <v>0.11513026716597299</v>
      </c>
      <c r="DL36">
        <v>1</v>
      </c>
      <c r="DM36">
        <v>2.2262886363636398</v>
      </c>
      <c r="DN36">
        <v>0.24476971473182299</v>
      </c>
      <c r="DO36">
        <v>0.183659986259081</v>
      </c>
      <c r="DP36">
        <v>1</v>
      </c>
      <c r="DQ36">
        <v>1.15639673076923</v>
      </c>
      <c r="DR36">
        <v>-0.21148166069787999</v>
      </c>
      <c r="DS36">
        <v>3.0503391849303101E-2</v>
      </c>
      <c r="DT36">
        <v>0</v>
      </c>
      <c r="DU36">
        <v>2</v>
      </c>
      <c r="DV36">
        <v>3</v>
      </c>
      <c r="DW36" t="s">
        <v>259</v>
      </c>
      <c r="DX36">
        <v>100</v>
      </c>
      <c r="DY36">
        <v>100</v>
      </c>
      <c r="DZ36">
        <v>-3.79</v>
      </c>
      <c r="EA36">
        <v>0.437</v>
      </c>
      <c r="EB36">
        <v>2</v>
      </c>
      <c r="EC36">
        <v>514.08100000000002</v>
      </c>
      <c r="ED36">
        <v>442.79899999999998</v>
      </c>
      <c r="EE36">
        <v>32.384599999999999</v>
      </c>
      <c r="EF36">
        <v>29.0886</v>
      </c>
      <c r="EG36">
        <v>30.001000000000001</v>
      </c>
      <c r="EH36">
        <v>29.055299999999999</v>
      </c>
      <c r="EI36">
        <v>29.039899999999999</v>
      </c>
      <c r="EJ36">
        <v>19.895600000000002</v>
      </c>
      <c r="EK36">
        <v>34.927500000000002</v>
      </c>
      <c r="EL36">
        <v>43.815899999999999</v>
      </c>
      <c r="EM36">
        <v>32.308100000000003</v>
      </c>
      <c r="EN36">
        <v>401.11399999999998</v>
      </c>
      <c r="EO36">
        <v>15.6995</v>
      </c>
      <c r="EP36">
        <v>100.306</v>
      </c>
      <c r="EQ36">
        <v>90.038600000000002</v>
      </c>
    </row>
    <row r="37" spans="1:147" x14ac:dyDescent="0.3">
      <c r="A37">
        <v>21</v>
      </c>
      <c r="B37">
        <v>1685003635.5999999</v>
      </c>
      <c r="C37">
        <v>1260.0999999046301</v>
      </c>
      <c r="D37" t="s">
        <v>314</v>
      </c>
      <c r="E37" t="s">
        <v>315</v>
      </c>
      <c r="F37">
        <v>1685003627.6483901</v>
      </c>
      <c r="G37">
        <f t="shared" si="0"/>
        <v>6.6013941124444296E-3</v>
      </c>
      <c r="H37">
        <f t="shared" si="1"/>
        <v>3.5487609592333142</v>
      </c>
      <c r="I37">
        <f t="shared" si="2"/>
        <v>400.02087096774198</v>
      </c>
      <c r="J37">
        <f t="shared" si="3"/>
        <v>365.61360928282954</v>
      </c>
      <c r="K37">
        <f t="shared" si="4"/>
        <v>35.005559156652325</v>
      </c>
      <c r="L37">
        <f t="shared" si="5"/>
        <v>38.299871522902045</v>
      </c>
      <c r="M37">
        <f t="shared" si="6"/>
        <v>0.29427233645424472</v>
      </c>
      <c r="N37">
        <f t="shared" si="7"/>
        <v>3.3601835046907524</v>
      </c>
      <c r="O37">
        <f t="shared" si="8"/>
        <v>0.28066801936170394</v>
      </c>
      <c r="P37">
        <f t="shared" si="9"/>
        <v>0.17658738698763921</v>
      </c>
      <c r="Q37">
        <f t="shared" si="10"/>
        <v>16.522834867175408</v>
      </c>
      <c r="R37">
        <f t="shared" si="11"/>
        <v>28.296325643449872</v>
      </c>
      <c r="S37">
        <f t="shared" si="12"/>
        <v>28.217083870967699</v>
      </c>
      <c r="T37">
        <f t="shared" si="13"/>
        <v>3.8431302477085736</v>
      </c>
      <c r="U37">
        <f t="shared" si="14"/>
        <v>39.500366751599884</v>
      </c>
      <c r="V37">
        <f t="shared" si="15"/>
        <v>1.6558561129633496</v>
      </c>
      <c r="W37">
        <f t="shared" si="16"/>
        <v>4.1920018702010715</v>
      </c>
      <c r="X37">
        <f t="shared" si="17"/>
        <v>2.1872741347452243</v>
      </c>
      <c r="Y37">
        <f t="shared" si="18"/>
        <v>-291.12148035879937</v>
      </c>
      <c r="Z37">
        <f t="shared" si="19"/>
        <v>271.95513276578714</v>
      </c>
      <c r="AA37">
        <f t="shared" si="20"/>
        <v>17.812695173970084</v>
      </c>
      <c r="AB37">
        <f t="shared" si="21"/>
        <v>15.169182448133256</v>
      </c>
      <c r="AC37">
        <v>-3.9615151677393899E-2</v>
      </c>
      <c r="AD37">
        <v>4.4471478235769898E-2</v>
      </c>
      <c r="AE37">
        <v>3.3503687845045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50062.22121675549</v>
      </c>
      <c r="AK37">
        <v>0</v>
      </c>
      <c r="AL37">
        <v>0</v>
      </c>
      <c r="AM37">
        <v>0</v>
      </c>
      <c r="AN37">
        <f t="shared" si="25"/>
        <v>0</v>
      </c>
      <c r="AO37" t="e">
        <f t="shared" si="26"/>
        <v>#DIV/0!</v>
      </c>
      <c r="AP37">
        <v>-1</v>
      </c>
      <c r="AQ37" t="s">
        <v>316</v>
      </c>
      <c r="AR37">
        <v>2.2546192307692299</v>
      </c>
      <c r="AS37">
        <v>1.9259999999999999</v>
      </c>
      <c r="AT37">
        <f t="shared" si="27"/>
        <v>-0.17062265356657846</v>
      </c>
      <c r="AU37">
        <v>0.5</v>
      </c>
      <c r="AV37">
        <f t="shared" si="28"/>
        <v>84.297455696937789</v>
      </c>
      <c r="AW37">
        <f t="shared" si="29"/>
        <v>3.5487609592333142</v>
      </c>
      <c r="AX37">
        <f t="shared" si="30"/>
        <v>-7.1915277899613059</v>
      </c>
      <c r="AY37">
        <f t="shared" si="31"/>
        <v>1</v>
      </c>
      <c r="AZ37">
        <f t="shared" si="32"/>
        <v>5.396083335642779E-2</v>
      </c>
      <c r="BA37">
        <f t="shared" si="33"/>
        <v>-1</v>
      </c>
      <c r="BB37" t="s">
        <v>252</v>
      </c>
      <c r="BC37">
        <v>0</v>
      </c>
      <c r="BD37">
        <f t="shared" si="34"/>
        <v>1.9259999999999999</v>
      </c>
      <c r="BE37">
        <f t="shared" si="35"/>
        <v>-0.17062265356657838</v>
      </c>
      <c r="BF37" t="e">
        <f t="shared" si="36"/>
        <v>#DIV/0!</v>
      </c>
      <c r="BG37">
        <f t="shared" si="37"/>
        <v>-0.17062265356657838</v>
      </c>
      <c r="BH37" t="e">
        <f t="shared" si="38"/>
        <v>#DIV/0!</v>
      </c>
      <c r="BI37">
        <f t="shared" si="39"/>
        <v>99.996606451612905</v>
      </c>
      <c r="BJ37">
        <f t="shared" si="40"/>
        <v>84.297455696937789</v>
      </c>
      <c r="BK37">
        <f t="shared" si="41"/>
        <v>0.8430031646896764</v>
      </c>
      <c r="BL37">
        <f t="shared" si="42"/>
        <v>0.19600632937935306</v>
      </c>
      <c r="BM37">
        <v>0.82071442137898099</v>
      </c>
      <c r="BN37">
        <v>0.5</v>
      </c>
      <c r="BO37" t="s">
        <v>253</v>
      </c>
      <c r="BP37">
        <v>1685003627.6483901</v>
      </c>
      <c r="BQ37">
        <v>400.02087096774198</v>
      </c>
      <c r="BR37">
        <v>401.036838709677</v>
      </c>
      <c r="BS37">
        <v>17.2944967741936</v>
      </c>
      <c r="BT37">
        <v>16.229651612903201</v>
      </c>
      <c r="BU37">
        <v>499.99383870967699</v>
      </c>
      <c r="BV37">
        <v>95.544651612903195</v>
      </c>
      <c r="BW37">
        <v>0.200031483870968</v>
      </c>
      <c r="BX37">
        <v>29.718319354838702</v>
      </c>
      <c r="BY37">
        <v>28.217083870967699</v>
      </c>
      <c r="BZ37">
        <v>999.9</v>
      </c>
      <c r="CA37">
        <v>9998.8709677419392</v>
      </c>
      <c r="CB37">
        <v>0</v>
      </c>
      <c r="CC37">
        <v>73.616341935483902</v>
      </c>
      <c r="CD37">
        <v>99.996606451612905</v>
      </c>
      <c r="CE37">
        <v>0.89987300000000003</v>
      </c>
      <c r="CF37">
        <v>0.10012699999999999</v>
      </c>
      <c r="CG37">
        <v>0</v>
      </c>
      <c r="CH37">
        <v>2.2402580645161301</v>
      </c>
      <c r="CI37">
        <v>0</v>
      </c>
      <c r="CJ37">
        <v>82.825993548387103</v>
      </c>
      <c r="CK37">
        <v>914.26674193548399</v>
      </c>
      <c r="CL37">
        <v>39.110677419354801</v>
      </c>
      <c r="CM37">
        <v>42.686999999999998</v>
      </c>
      <c r="CN37">
        <v>41.021999999999998</v>
      </c>
      <c r="CO37">
        <v>41.207322580645098</v>
      </c>
      <c r="CP37">
        <v>39.588419354838699</v>
      </c>
      <c r="CQ37">
        <v>89.984516129032201</v>
      </c>
      <c r="CR37">
        <v>10.01</v>
      </c>
      <c r="CS37">
        <v>0</v>
      </c>
      <c r="CT37">
        <v>59.299999952316298</v>
      </c>
      <c r="CU37">
        <v>2.2546192307692299</v>
      </c>
      <c r="CV37">
        <v>0.27722736826420402</v>
      </c>
      <c r="CW37">
        <v>-0.79886153965124895</v>
      </c>
      <c r="CX37">
        <v>82.797257692307696</v>
      </c>
      <c r="CY37">
        <v>15</v>
      </c>
      <c r="CZ37">
        <v>1685002228.5</v>
      </c>
      <c r="DA37" t="s">
        <v>254</v>
      </c>
      <c r="DB37">
        <v>1</v>
      </c>
      <c r="DC37">
        <v>-3.79</v>
      </c>
      <c r="DD37">
        <v>0.437</v>
      </c>
      <c r="DE37">
        <v>404</v>
      </c>
      <c r="DF37">
        <v>16</v>
      </c>
      <c r="DG37">
        <v>1.86</v>
      </c>
      <c r="DH37">
        <v>0.2</v>
      </c>
      <c r="DI37">
        <v>-1.00664653846154</v>
      </c>
      <c r="DJ37">
        <v>-5.3204609915673502E-2</v>
      </c>
      <c r="DK37">
        <v>0.102861591697563</v>
      </c>
      <c r="DL37">
        <v>1</v>
      </c>
      <c r="DM37">
        <v>2.24125681818182</v>
      </c>
      <c r="DN37">
        <v>-8.3009003393066799E-2</v>
      </c>
      <c r="DO37">
        <v>0.19688965229484501</v>
      </c>
      <c r="DP37">
        <v>1</v>
      </c>
      <c r="DQ37">
        <v>1.0690875</v>
      </c>
      <c r="DR37">
        <v>-5.3441611794351702E-2</v>
      </c>
      <c r="DS37">
        <v>1.17292895835432E-2</v>
      </c>
      <c r="DT37">
        <v>1</v>
      </c>
      <c r="DU37">
        <v>3</v>
      </c>
      <c r="DV37">
        <v>3</v>
      </c>
      <c r="DW37" t="s">
        <v>255</v>
      </c>
      <c r="DX37">
        <v>100</v>
      </c>
      <c r="DY37">
        <v>100</v>
      </c>
      <c r="DZ37">
        <v>-3.79</v>
      </c>
      <c r="EA37">
        <v>0.437</v>
      </c>
      <c r="EB37">
        <v>2</v>
      </c>
      <c r="EC37">
        <v>513.88499999999999</v>
      </c>
      <c r="ED37">
        <v>442.96300000000002</v>
      </c>
      <c r="EE37">
        <v>32.384700000000002</v>
      </c>
      <c r="EF37">
        <v>29.163499999999999</v>
      </c>
      <c r="EG37">
        <v>30.000299999999999</v>
      </c>
      <c r="EH37">
        <v>29.154299999999999</v>
      </c>
      <c r="EI37">
        <v>29.1434</v>
      </c>
      <c r="EJ37">
        <v>19.904599999999999</v>
      </c>
      <c r="EK37">
        <v>31.703399999999998</v>
      </c>
      <c r="EL37">
        <v>43.441600000000001</v>
      </c>
      <c r="EM37">
        <v>32.380000000000003</v>
      </c>
      <c r="EN37">
        <v>400.98200000000003</v>
      </c>
      <c r="EO37">
        <v>16.381499999999999</v>
      </c>
      <c r="EP37">
        <v>100.303</v>
      </c>
      <c r="EQ37">
        <v>90.029799999999994</v>
      </c>
    </row>
    <row r="38" spans="1:147" x14ac:dyDescent="0.3">
      <c r="A38">
        <v>22</v>
      </c>
      <c r="B38">
        <v>1685003695.5999999</v>
      </c>
      <c r="C38">
        <v>1320.0999999046301</v>
      </c>
      <c r="D38" t="s">
        <v>317</v>
      </c>
      <c r="E38" t="s">
        <v>318</v>
      </c>
      <c r="F38">
        <v>1685003687.6419401</v>
      </c>
      <c r="G38">
        <f t="shared" si="0"/>
        <v>6.7916827489892485E-3</v>
      </c>
      <c r="H38">
        <f t="shared" si="1"/>
        <v>3.6211568109318293</v>
      </c>
      <c r="I38">
        <f t="shared" si="2"/>
        <v>400.03035483871002</v>
      </c>
      <c r="J38">
        <f t="shared" si="3"/>
        <v>366.62296786432933</v>
      </c>
      <c r="K38">
        <f t="shared" si="4"/>
        <v>35.103602739215759</v>
      </c>
      <c r="L38">
        <f t="shared" si="5"/>
        <v>38.302310249918911</v>
      </c>
      <c r="M38">
        <f t="shared" si="6"/>
        <v>0.31119342179817416</v>
      </c>
      <c r="N38">
        <f t="shared" si="7"/>
        <v>3.3636581959736986</v>
      </c>
      <c r="O38">
        <f t="shared" si="8"/>
        <v>0.29603777222890343</v>
      </c>
      <c r="P38">
        <f t="shared" si="9"/>
        <v>0.18632375794114209</v>
      </c>
      <c r="Q38">
        <f t="shared" si="10"/>
        <v>16.522257107018401</v>
      </c>
      <c r="R38">
        <f t="shared" si="11"/>
        <v>28.099083167416985</v>
      </c>
      <c r="S38">
        <f t="shared" si="12"/>
        <v>28.0975161290323</v>
      </c>
      <c r="T38">
        <f t="shared" si="13"/>
        <v>3.8164663677159347</v>
      </c>
      <c r="U38">
        <f t="shared" si="14"/>
        <v>40.505431621363066</v>
      </c>
      <c r="V38">
        <f t="shared" si="15"/>
        <v>1.6828921737289195</v>
      </c>
      <c r="W38">
        <f t="shared" si="16"/>
        <v>4.1547321096594398</v>
      </c>
      <c r="X38">
        <f t="shared" si="17"/>
        <v>2.1335741939870152</v>
      </c>
      <c r="Y38">
        <f t="shared" si="18"/>
        <v>-299.51320923042584</v>
      </c>
      <c r="Z38">
        <f t="shared" si="19"/>
        <v>265.79931581985545</v>
      </c>
      <c r="AA38">
        <f t="shared" si="20"/>
        <v>17.36779340065193</v>
      </c>
      <c r="AB38">
        <f t="shared" si="21"/>
        <v>0.17615709709991734</v>
      </c>
      <c r="AC38">
        <v>-3.9666618809161502E-2</v>
      </c>
      <c r="AD38">
        <v>4.4529254599947297E-2</v>
      </c>
      <c r="AE38">
        <v>3.35383072471934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50150.365987312936</v>
      </c>
      <c r="AK38">
        <v>0</v>
      </c>
      <c r="AL38">
        <v>0</v>
      </c>
      <c r="AM38">
        <v>0</v>
      </c>
      <c r="AN38">
        <f t="shared" si="25"/>
        <v>0</v>
      </c>
      <c r="AO38" t="e">
        <f t="shared" si="26"/>
        <v>#DIV/0!</v>
      </c>
      <c r="AP38">
        <v>-1</v>
      </c>
      <c r="AQ38" t="s">
        <v>319</v>
      </c>
      <c r="AR38">
        <v>2.1907038461538502</v>
      </c>
      <c r="AS38">
        <v>1.5755999999999999</v>
      </c>
      <c r="AT38">
        <f t="shared" si="27"/>
        <v>-0.39039340324565264</v>
      </c>
      <c r="AU38">
        <v>0.5</v>
      </c>
      <c r="AV38">
        <f t="shared" si="28"/>
        <v>84.294408036684246</v>
      </c>
      <c r="AW38">
        <f t="shared" si="29"/>
        <v>3.6211568109318293</v>
      </c>
      <c r="AX38">
        <f t="shared" si="30"/>
        <v>-16.453990414009429</v>
      </c>
      <c r="AY38">
        <f t="shared" si="31"/>
        <v>1</v>
      </c>
      <c r="AZ38">
        <f t="shared" si="32"/>
        <v>5.4821629554842349E-2</v>
      </c>
      <c r="BA38">
        <f t="shared" si="33"/>
        <v>-1</v>
      </c>
      <c r="BB38" t="s">
        <v>252</v>
      </c>
      <c r="BC38">
        <v>0</v>
      </c>
      <c r="BD38">
        <f t="shared" si="34"/>
        <v>1.5755999999999999</v>
      </c>
      <c r="BE38">
        <f t="shared" si="35"/>
        <v>-0.39039340324565264</v>
      </c>
      <c r="BF38" t="e">
        <f t="shared" si="36"/>
        <v>#DIV/0!</v>
      </c>
      <c r="BG38">
        <f t="shared" si="37"/>
        <v>-0.39039340324565264</v>
      </c>
      <c r="BH38" t="e">
        <f t="shared" si="38"/>
        <v>#DIV/0!</v>
      </c>
      <c r="BI38">
        <f t="shared" si="39"/>
        <v>99.992977419354801</v>
      </c>
      <c r="BJ38">
        <f t="shared" si="40"/>
        <v>84.294408036684246</v>
      </c>
      <c r="BK38">
        <f t="shared" si="41"/>
        <v>0.84300328095208898</v>
      </c>
      <c r="BL38">
        <f t="shared" si="42"/>
        <v>0.19600656190417812</v>
      </c>
      <c r="BM38">
        <v>0.82071442137898099</v>
      </c>
      <c r="BN38">
        <v>0.5</v>
      </c>
      <c r="BO38" t="s">
        <v>253</v>
      </c>
      <c r="BP38">
        <v>1685003687.6419401</v>
      </c>
      <c r="BQ38">
        <v>400.03035483871002</v>
      </c>
      <c r="BR38">
        <v>401.07067741935498</v>
      </c>
      <c r="BS38">
        <v>17.576170967741898</v>
      </c>
      <c r="BT38">
        <v>16.480980645161299</v>
      </c>
      <c r="BU38">
        <v>500.01006451612898</v>
      </c>
      <c r="BV38">
        <v>95.548561290322596</v>
      </c>
      <c r="BW38">
        <v>0.19994825806451599</v>
      </c>
      <c r="BX38">
        <v>29.5632548387097</v>
      </c>
      <c r="BY38">
        <v>28.0975161290323</v>
      </c>
      <c r="BZ38">
        <v>999.9</v>
      </c>
      <c r="CA38">
        <v>10011.4516129032</v>
      </c>
      <c r="CB38">
        <v>0</v>
      </c>
      <c r="CC38">
        <v>73.5973580645162</v>
      </c>
      <c r="CD38">
        <v>99.992977419354801</v>
      </c>
      <c r="CE38">
        <v>0.89987300000000003</v>
      </c>
      <c r="CF38">
        <v>0.10012699999999999</v>
      </c>
      <c r="CG38">
        <v>0</v>
      </c>
      <c r="CH38">
        <v>2.1836612903225801</v>
      </c>
      <c r="CI38">
        <v>0</v>
      </c>
      <c r="CJ38">
        <v>80.560158064516102</v>
      </c>
      <c r="CK38">
        <v>914.23406451612902</v>
      </c>
      <c r="CL38">
        <v>38.798096774193503</v>
      </c>
      <c r="CM38">
        <v>42.620935483871001</v>
      </c>
      <c r="CN38">
        <v>40.792000000000002</v>
      </c>
      <c r="CO38">
        <v>41.167000000000002</v>
      </c>
      <c r="CP38">
        <v>39.366870967741903</v>
      </c>
      <c r="CQ38">
        <v>89.980645161290298</v>
      </c>
      <c r="CR38">
        <v>10.01</v>
      </c>
      <c r="CS38">
        <v>0</v>
      </c>
      <c r="CT38">
        <v>59.200000047683702</v>
      </c>
      <c r="CU38">
        <v>2.1907038461538502</v>
      </c>
      <c r="CV38">
        <v>-0.31453332677416401</v>
      </c>
      <c r="CW38">
        <v>-4.2564171031246802</v>
      </c>
      <c r="CX38">
        <v>80.5361153846154</v>
      </c>
      <c r="CY38">
        <v>15</v>
      </c>
      <c r="CZ38">
        <v>1685002228.5</v>
      </c>
      <c r="DA38" t="s">
        <v>254</v>
      </c>
      <c r="DB38">
        <v>1</v>
      </c>
      <c r="DC38">
        <v>-3.79</v>
      </c>
      <c r="DD38">
        <v>0.437</v>
      </c>
      <c r="DE38">
        <v>404</v>
      </c>
      <c r="DF38">
        <v>16</v>
      </c>
      <c r="DG38">
        <v>1.86</v>
      </c>
      <c r="DH38">
        <v>0.2</v>
      </c>
      <c r="DI38">
        <v>-1.0102697307692301</v>
      </c>
      <c r="DJ38">
        <v>-0.14162139199812199</v>
      </c>
      <c r="DK38">
        <v>0.10876058385970699</v>
      </c>
      <c r="DL38">
        <v>1</v>
      </c>
      <c r="DM38">
        <v>2.2072409090909102</v>
      </c>
      <c r="DN38">
        <v>-0.15770382879231301</v>
      </c>
      <c r="DO38">
        <v>0.189002637449349</v>
      </c>
      <c r="DP38">
        <v>1</v>
      </c>
      <c r="DQ38">
        <v>1.0601157692307701</v>
      </c>
      <c r="DR38">
        <v>0.39448684049167398</v>
      </c>
      <c r="DS38">
        <v>5.5892630013203902E-2</v>
      </c>
      <c r="DT38">
        <v>0</v>
      </c>
      <c r="DU38">
        <v>2</v>
      </c>
      <c r="DV38">
        <v>3</v>
      </c>
      <c r="DW38" t="s">
        <v>259</v>
      </c>
      <c r="DX38">
        <v>100</v>
      </c>
      <c r="DY38">
        <v>100</v>
      </c>
      <c r="DZ38">
        <v>-3.79</v>
      </c>
      <c r="EA38">
        <v>0.437</v>
      </c>
      <c r="EB38">
        <v>2</v>
      </c>
      <c r="EC38">
        <v>513.86099999999999</v>
      </c>
      <c r="ED38">
        <v>442.00099999999998</v>
      </c>
      <c r="EE38">
        <v>28.572900000000001</v>
      </c>
      <c r="EF38">
        <v>29.251300000000001</v>
      </c>
      <c r="EG38">
        <v>30.000399999999999</v>
      </c>
      <c r="EH38">
        <v>29.2437</v>
      </c>
      <c r="EI38">
        <v>29.2349</v>
      </c>
      <c r="EJ38">
        <v>19.9055</v>
      </c>
      <c r="EK38">
        <v>33.163400000000003</v>
      </c>
      <c r="EL38">
        <v>42.696800000000003</v>
      </c>
      <c r="EM38">
        <v>28.620100000000001</v>
      </c>
      <c r="EN38">
        <v>401.07499999999999</v>
      </c>
      <c r="EO38">
        <v>16.236899999999999</v>
      </c>
      <c r="EP38">
        <v>100.3</v>
      </c>
      <c r="EQ38">
        <v>90.023600000000002</v>
      </c>
    </row>
    <row r="39" spans="1:147" x14ac:dyDescent="0.3">
      <c r="A39">
        <v>23</v>
      </c>
      <c r="B39">
        <v>1685003755.5999999</v>
      </c>
      <c r="C39">
        <v>1380.0999999046301</v>
      </c>
      <c r="D39" t="s">
        <v>320</v>
      </c>
      <c r="E39" t="s">
        <v>321</v>
      </c>
      <c r="F39">
        <v>1685003747.6516099</v>
      </c>
      <c r="G39">
        <f t="shared" si="0"/>
        <v>6.8295416472856441E-3</v>
      </c>
      <c r="H39">
        <f t="shared" si="1"/>
        <v>3.6874139935878461</v>
      </c>
      <c r="I39">
        <f t="shared" si="2"/>
        <v>400.01103225806497</v>
      </c>
      <c r="J39">
        <f t="shared" si="3"/>
        <v>366.63157763583865</v>
      </c>
      <c r="K39">
        <f t="shared" si="4"/>
        <v>35.106214854885167</v>
      </c>
      <c r="L39">
        <f t="shared" si="5"/>
        <v>38.30241064702912</v>
      </c>
      <c r="M39">
        <f t="shared" si="6"/>
        <v>0.3156867010927869</v>
      </c>
      <c r="N39">
        <f t="shared" si="7"/>
        <v>3.363018373365064</v>
      </c>
      <c r="O39">
        <f t="shared" si="8"/>
        <v>0.3000991973780881</v>
      </c>
      <c r="P39">
        <f t="shared" si="9"/>
        <v>0.18889831728456186</v>
      </c>
      <c r="Q39">
        <f t="shared" si="10"/>
        <v>16.523369623000104</v>
      </c>
      <c r="R39">
        <f t="shared" si="11"/>
        <v>27.799622858126213</v>
      </c>
      <c r="S39">
        <f t="shared" si="12"/>
        <v>27.868735483870999</v>
      </c>
      <c r="T39">
        <f t="shared" si="13"/>
        <v>3.7658972939477469</v>
      </c>
      <c r="U39">
        <f t="shared" si="14"/>
        <v>40.344940095790108</v>
      </c>
      <c r="V39">
        <f t="shared" si="15"/>
        <v>1.6483868123895407</v>
      </c>
      <c r="W39">
        <f t="shared" si="16"/>
        <v>4.0857336966564137</v>
      </c>
      <c r="X39">
        <f t="shared" si="17"/>
        <v>2.117510481558206</v>
      </c>
      <c r="Y39">
        <f t="shared" si="18"/>
        <v>-301.18278664529691</v>
      </c>
      <c r="Z39">
        <f t="shared" si="19"/>
        <v>254.59427906548049</v>
      </c>
      <c r="AA39">
        <f t="shared" si="20"/>
        <v>16.595907849450604</v>
      </c>
      <c r="AB39">
        <f t="shared" si="21"/>
        <v>-13.469230107365746</v>
      </c>
      <c r="AC39">
        <v>-3.9657140121504002E-2</v>
      </c>
      <c r="AD39">
        <v>4.4518613942673098E-2</v>
      </c>
      <c r="AE39">
        <v>3.3531932504714499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50187.1335034558</v>
      </c>
      <c r="AK39">
        <v>0</v>
      </c>
      <c r="AL39">
        <v>0</v>
      </c>
      <c r="AM39">
        <v>0</v>
      </c>
      <c r="AN39">
        <f t="shared" si="25"/>
        <v>0</v>
      </c>
      <c r="AO39" t="e">
        <f t="shared" si="26"/>
        <v>#DIV/0!</v>
      </c>
      <c r="AP39">
        <v>-1</v>
      </c>
      <c r="AQ39" t="s">
        <v>322</v>
      </c>
      <c r="AR39">
        <v>2.3144038461538501</v>
      </c>
      <c r="AS39">
        <v>1.7572000000000001</v>
      </c>
      <c r="AT39">
        <f t="shared" si="27"/>
        <v>-0.31709756780892895</v>
      </c>
      <c r="AU39">
        <v>0.5</v>
      </c>
      <c r="AV39">
        <f t="shared" si="28"/>
        <v>84.300317284900316</v>
      </c>
      <c r="AW39">
        <f t="shared" si="29"/>
        <v>3.6874139935878461</v>
      </c>
      <c r="AX39">
        <f t="shared" si="30"/>
        <v>-13.365712788281451</v>
      </c>
      <c r="AY39">
        <f t="shared" si="31"/>
        <v>1</v>
      </c>
      <c r="AZ39">
        <f t="shared" si="32"/>
        <v>5.5603752685133075E-2</v>
      </c>
      <c r="BA39">
        <f t="shared" si="33"/>
        <v>-1</v>
      </c>
      <c r="BB39" t="s">
        <v>252</v>
      </c>
      <c r="BC39">
        <v>0</v>
      </c>
      <c r="BD39">
        <f t="shared" si="34"/>
        <v>1.7572000000000001</v>
      </c>
      <c r="BE39">
        <f t="shared" si="35"/>
        <v>-0.31709756780892895</v>
      </c>
      <c r="BF39" t="e">
        <f t="shared" si="36"/>
        <v>#DIV/0!</v>
      </c>
      <c r="BG39">
        <f t="shared" si="37"/>
        <v>-0.31709756780892895</v>
      </c>
      <c r="BH39" t="e">
        <f t="shared" si="38"/>
        <v>#DIV/0!</v>
      </c>
      <c r="BI39">
        <f t="shared" si="39"/>
        <v>100.000019354839</v>
      </c>
      <c r="BJ39">
        <f t="shared" si="40"/>
        <v>84.300317284900316</v>
      </c>
      <c r="BK39">
        <f t="shared" si="41"/>
        <v>0.84300300968712794</v>
      </c>
      <c r="BL39">
        <f t="shared" si="42"/>
        <v>0.19600601937425605</v>
      </c>
      <c r="BM39">
        <v>0.82071442137898099</v>
      </c>
      <c r="BN39">
        <v>0.5</v>
      </c>
      <c r="BO39" t="s">
        <v>253</v>
      </c>
      <c r="BP39">
        <v>1685003747.6516099</v>
      </c>
      <c r="BQ39">
        <v>400.01103225806497</v>
      </c>
      <c r="BR39">
        <v>401.06470967741899</v>
      </c>
      <c r="BS39">
        <v>17.214919354838699</v>
      </c>
      <c r="BT39">
        <v>16.113203225806501</v>
      </c>
      <c r="BU39">
        <v>500.00283870967701</v>
      </c>
      <c r="BV39">
        <v>95.553438709677394</v>
      </c>
      <c r="BW39">
        <v>0.19994696774193499</v>
      </c>
      <c r="BX39">
        <v>29.272951612903199</v>
      </c>
      <c r="BY39">
        <v>27.868735483870999</v>
      </c>
      <c r="BZ39">
        <v>999.9</v>
      </c>
      <c r="CA39">
        <v>10008.5483870968</v>
      </c>
      <c r="CB39">
        <v>0</v>
      </c>
      <c r="CC39">
        <v>73.555248387096796</v>
      </c>
      <c r="CD39">
        <v>100.000019354839</v>
      </c>
      <c r="CE39">
        <v>0.89988932258064502</v>
      </c>
      <c r="CF39">
        <v>0.10011069032258101</v>
      </c>
      <c r="CG39">
        <v>0</v>
      </c>
      <c r="CH39">
        <v>2.3145935483871001</v>
      </c>
      <c r="CI39">
        <v>0</v>
      </c>
      <c r="CJ39">
        <v>78.272680645161302</v>
      </c>
      <c r="CK39">
        <v>914.30361290322605</v>
      </c>
      <c r="CL39">
        <v>38.544096774193498</v>
      </c>
      <c r="CM39">
        <v>42.5</v>
      </c>
      <c r="CN39">
        <v>40.576225806451603</v>
      </c>
      <c r="CO39">
        <v>41.068096774193499</v>
      </c>
      <c r="CP39">
        <v>39.151000000000003</v>
      </c>
      <c r="CQ39">
        <v>89.989677419354805</v>
      </c>
      <c r="CR39">
        <v>10.01</v>
      </c>
      <c r="CS39">
        <v>0</v>
      </c>
      <c r="CT39">
        <v>59.599999904632597</v>
      </c>
      <c r="CU39">
        <v>2.3144038461538501</v>
      </c>
      <c r="CV39">
        <v>-0.21994188146070401</v>
      </c>
      <c r="CW39">
        <v>-3.4801811842671402</v>
      </c>
      <c r="CX39">
        <v>78.256703846153798</v>
      </c>
      <c r="CY39">
        <v>15</v>
      </c>
      <c r="CZ39">
        <v>1685002228.5</v>
      </c>
      <c r="DA39" t="s">
        <v>254</v>
      </c>
      <c r="DB39">
        <v>1</v>
      </c>
      <c r="DC39">
        <v>-3.79</v>
      </c>
      <c r="DD39">
        <v>0.437</v>
      </c>
      <c r="DE39">
        <v>404</v>
      </c>
      <c r="DF39">
        <v>16</v>
      </c>
      <c r="DG39">
        <v>1.86</v>
      </c>
      <c r="DH39">
        <v>0.2</v>
      </c>
      <c r="DI39">
        <v>-1.03415219230769</v>
      </c>
      <c r="DJ39">
        <v>-0.16081831314634501</v>
      </c>
      <c r="DK39">
        <v>0.11486522509395999</v>
      </c>
      <c r="DL39">
        <v>1</v>
      </c>
      <c r="DM39">
        <v>2.2904522727272698</v>
      </c>
      <c r="DN39">
        <v>0.21060341855253001</v>
      </c>
      <c r="DO39">
        <v>0.17564311503293001</v>
      </c>
      <c r="DP39">
        <v>1</v>
      </c>
      <c r="DQ39">
        <v>1.08189096153846</v>
      </c>
      <c r="DR39">
        <v>0.12542992378887799</v>
      </c>
      <c r="DS39">
        <v>3.0057835997367999E-2</v>
      </c>
      <c r="DT39">
        <v>0</v>
      </c>
      <c r="DU39">
        <v>2</v>
      </c>
      <c r="DV39">
        <v>3</v>
      </c>
      <c r="DW39" t="s">
        <v>259</v>
      </c>
      <c r="DX39">
        <v>100</v>
      </c>
      <c r="DY39">
        <v>100</v>
      </c>
      <c r="DZ39">
        <v>-3.79</v>
      </c>
      <c r="EA39">
        <v>0.437</v>
      </c>
      <c r="EB39">
        <v>2</v>
      </c>
      <c r="EC39">
        <v>514.23599999999999</v>
      </c>
      <c r="ED39">
        <v>441.041</v>
      </c>
      <c r="EE39">
        <v>28.900700000000001</v>
      </c>
      <c r="EF39">
        <v>29.349499999999999</v>
      </c>
      <c r="EG39">
        <v>30.000499999999999</v>
      </c>
      <c r="EH39">
        <v>29.335999999999999</v>
      </c>
      <c r="EI39">
        <v>29.326799999999999</v>
      </c>
      <c r="EJ39">
        <v>19.908200000000001</v>
      </c>
      <c r="EK39">
        <v>34.169199999999996</v>
      </c>
      <c r="EL39">
        <v>41.953699999999998</v>
      </c>
      <c r="EM39">
        <v>28.885000000000002</v>
      </c>
      <c r="EN39">
        <v>400.93200000000002</v>
      </c>
      <c r="EO39">
        <v>16.056100000000001</v>
      </c>
      <c r="EP39">
        <v>100.297</v>
      </c>
      <c r="EQ39">
        <v>90.019300000000001</v>
      </c>
    </row>
    <row r="40" spans="1:147" x14ac:dyDescent="0.3">
      <c r="A40">
        <v>24</v>
      </c>
      <c r="B40">
        <v>1685003816.2</v>
      </c>
      <c r="C40">
        <v>1440.7000000476801</v>
      </c>
      <c r="D40" t="s">
        <v>323</v>
      </c>
      <c r="E40" t="s">
        <v>324</v>
      </c>
      <c r="F40">
        <v>1685003808.17097</v>
      </c>
      <c r="G40">
        <f t="shared" si="0"/>
        <v>6.4595078971198252E-3</v>
      </c>
      <c r="H40">
        <f t="shared" si="1"/>
        <v>3.7992524460256378</v>
      </c>
      <c r="I40">
        <f t="shared" si="2"/>
        <v>400.02619354838703</v>
      </c>
      <c r="J40">
        <f t="shared" si="3"/>
        <v>364.7368342059562</v>
      </c>
      <c r="K40">
        <f t="shared" si="4"/>
        <v>34.926539375800758</v>
      </c>
      <c r="L40">
        <f t="shared" si="5"/>
        <v>38.30578458228905</v>
      </c>
      <c r="M40">
        <f t="shared" si="6"/>
        <v>0.29611630571702574</v>
      </c>
      <c r="N40">
        <f t="shared" si="7"/>
        <v>3.3615995847178164</v>
      </c>
      <c r="O40">
        <f t="shared" si="8"/>
        <v>0.2823507581529569</v>
      </c>
      <c r="P40">
        <f t="shared" si="9"/>
        <v>0.17765266843736346</v>
      </c>
      <c r="Q40">
        <f t="shared" si="10"/>
        <v>16.521514281290127</v>
      </c>
      <c r="R40">
        <f t="shared" si="11"/>
        <v>27.836154521074491</v>
      </c>
      <c r="S40">
        <f t="shared" si="12"/>
        <v>27.856738709677401</v>
      </c>
      <c r="T40">
        <f t="shared" si="13"/>
        <v>3.7632617680197766</v>
      </c>
      <c r="U40">
        <f t="shared" si="14"/>
        <v>40.109302481107264</v>
      </c>
      <c r="V40">
        <f t="shared" si="15"/>
        <v>1.6342855825086953</v>
      </c>
      <c r="W40">
        <f t="shared" si="16"/>
        <v>4.0745799139202052</v>
      </c>
      <c r="X40">
        <f t="shared" si="17"/>
        <v>2.1289761855110814</v>
      </c>
      <c r="Y40">
        <f t="shared" si="18"/>
        <v>-284.86429826298428</v>
      </c>
      <c r="Z40">
        <f t="shared" si="19"/>
        <v>248.0835861455115</v>
      </c>
      <c r="AA40">
        <f t="shared" si="20"/>
        <v>16.173551205201953</v>
      </c>
      <c r="AB40">
        <f t="shared" si="21"/>
        <v>-4.0856466309807047</v>
      </c>
      <c r="AC40">
        <v>-3.9636124030306003E-2</v>
      </c>
      <c r="AD40">
        <v>4.44950215391927E-2</v>
      </c>
      <c r="AE40">
        <v>3.351779668596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50169.586242869394</v>
      </c>
      <c r="AK40">
        <v>0</v>
      </c>
      <c r="AL40">
        <v>0</v>
      </c>
      <c r="AM40">
        <v>0</v>
      </c>
      <c r="AN40">
        <f t="shared" si="25"/>
        <v>0</v>
      </c>
      <c r="AO40" t="e">
        <f t="shared" si="26"/>
        <v>#DIV/0!</v>
      </c>
      <c r="AP40">
        <v>-1</v>
      </c>
      <c r="AQ40" t="s">
        <v>325</v>
      </c>
      <c r="AR40">
        <v>2.2916615384615402</v>
      </c>
      <c r="AS40">
        <v>1.6823999999999999</v>
      </c>
      <c r="AT40">
        <f t="shared" si="27"/>
        <v>-0.36213833717400168</v>
      </c>
      <c r="AU40">
        <v>0.5</v>
      </c>
      <c r="AV40">
        <f t="shared" si="28"/>
        <v>84.290551568846979</v>
      </c>
      <c r="AW40">
        <f t="shared" si="29"/>
        <v>3.7992524460256378</v>
      </c>
      <c r="AX40">
        <f t="shared" si="30"/>
        <v>-15.262420092310842</v>
      </c>
      <c r="AY40">
        <f t="shared" si="31"/>
        <v>1</v>
      </c>
      <c r="AZ40">
        <f t="shared" si="32"/>
        <v>5.6937015557499304E-2</v>
      </c>
      <c r="BA40">
        <f t="shared" si="33"/>
        <v>-1</v>
      </c>
      <c r="BB40" t="s">
        <v>252</v>
      </c>
      <c r="BC40">
        <v>0</v>
      </c>
      <c r="BD40">
        <f t="shared" si="34"/>
        <v>1.6823999999999999</v>
      </c>
      <c r="BE40">
        <f t="shared" si="35"/>
        <v>-0.36213833717400162</v>
      </c>
      <c r="BF40" t="e">
        <f t="shared" si="36"/>
        <v>#DIV/0!</v>
      </c>
      <c r="BG40">
        <f t="shared" si="37"/>
        <v>-0.36213833717400162</v>
      </c>
      <c r="BH40" t="e">
        <f t="shared" si="38"/>
        <v>#DIV/0!</v>
      </c>
      <c r="BI40">
        <f t="shared" si="39"/>
        <v>99.988393548387094</v>
      </c>
      <c r="BJ40">
        <f t="shared" si="40"/>
        <v>84.290551568846979</v>
      </c>
      <c r="BK40">
        <f t="shared" si="41"/>
        <v>0.84300335846536523</v>
      </c>
      <c r="BL40">
        <f t="shared" si="42"/>
        <v>0.19600671693073046</v>
      </c>
      <c r="BM40">
        <v>0.82071442137898099</v>
      </c>
      <c r="BN40">
        <v>0.5</v>
      </c>
      <c r="BO40" t="s">
        <v>253</v>
      </c>
      <c r="BP40">
        <v>1685003808.17097</v>
      </c>
      <c r="BQ40">
        <v>400.02619354838703</v>
      </c>
      <c r="BR40">
        <v>401.07393548387103</v>
      </c>
      <c r="BS40">
        <v>17.066796774193499</v>
      </c>
      <c r="BT40">
        <v>16.024629032258101</v>
      </c>
      <c r="BU40">
        <v>500.009064516129</v>
      </c>
      <c r="BV40">
        <v>95.558238709677397</v>
      </c>
      <c r="BW40">
        <v>0.19995212903225801</v>
      </c>
      <c r="BX40">
        <v>29.225622580645201</v>
      </c>
      <c r="BY40">
        <v>27.856738709677401</v>
      </c>
      <c r="BZ40">
        <v>999.9</v>
      </c>
      <c r="CA40">
        <v>10002.7419354839</v>
      </c>
      <c r="CB40">
        <v>0</v>
      </c>
      <c r="CC40">
        <v>73.526600000000002</v>
      </c>
      <c r="CD40">
        <v>99.988393548387094</v>
      </c>
      <c r="CE40">
        <v>0.89988116129032303</v>
      </c>
      <c r="CF40">
        <v>0.10011884516128999</v>
      </c>
      <c r="CG40">
        <v>0</v>
      </c>
      <c r="CH40">
        <v>2.2844870967741899</v>
      </c>
      <c r="CI40">
        <v>0</v>
      </c>
      <c r="CJ40">
        <v>76.391974193548407</v>
      </c>
      <c r="CK40">
        <v>914.19480645161298</v>
      </c>
      <c r="CL40">
        <v>38.3343548387097</v>
      </c>
      <c r="CM40">
        <v>42.362806451612897</v>
      </c>
      <c r="CN40">
        <v>40.3546774193548</v>
      </c>
      <c r="CO40">
        <v>40.967483870967698</v>
      </c>
      <c r="CP40">
        <v>38.939096774193501</v>
      </c>
      <c r="CQ40">
        <v>89.978064516128995</v>
      </c>
      <c r="CR40">
        <v>10.01</v>
      </c>
      <c r="CS40">
        <v>0</v>
      </c>
      <c r="CT40">
        <v>59.900000095367403</v>
      </c>
      <c r="CU40">
        <v>2.2916615384615402</v>
      </c>
      <c r="CV40">
        <v>0.302140175610564</v>
      </c>
      <c r="CW40">
        <v>-1.5466222298369701</v>
      </c>
      <c r="CX40">
        <v>76.374350000000007</v>
      </c>
      <c r="CY40">
        <v>15</v>
      </c>
      <c r="CZ40">
        <v>1685002228.5</v>
      </c>
      <c r="DA40" t="s">
        <v>254</v>
      </c>
      <c r="DB40">
        <v>1</v>
      </c>
      <c r="DC40">
        <v>-3.79</v>
      </c>
      <c r="DD40">
        <v>0.437</v>
      </c>
      <c r="DE40">
        <v>404</v>
      </c>
      <c r="DF40">
        <v>16</v>
      </c>
      <c r="DG40">
        <v>1.86</v>
      </c>
      <c r="DH40">
        <v>0.2</v>
      </c>
      <c r="DI40">
        <v>-1.06318576923077</v>
      </c>
      <c r="DJ40">
        <v>0.179371125526289</v>
      </c>
      <c r="DK40">
        <v>0.102146373779459</v>
      </c>
      <c r="DL40">
        <v>1</v>
      </c>
      <c r="DM40">
        <v>2.25590227272727</v>
      </c>
      <c r="DN40">
        <v>0.17836692341423899</v>
      </c>
      <c r="DO40">
        <v>0.16511942714928299</v>
      </c>
      <c r="DP40">
        <v>1</v>
      </c>
      <c r="DQ40">
        <v>1.04575538461538</v>
      </c>
      <c r="DR40">
        <v>-3.6331189274627598E-2</v>
      </c>
      <c r="DS40">
        <v>5.5282673810775904E-3</v>
      </c>
      <c r="DT40">
        <v>1</v>
      </c>
      <c r="DU40">
        <v>3</v>
      </c>
      <c r="DV40">
        <v>3</v>
      </c>
      <c r="DW40" t="s">
        <v>255</v>
      </c>
      <c r="DX40">
        <v>100</v>
      </c>
      <c r="DY40">
        <v>100</v>
      </c>
      <c r="DZ40">
        <v>-3.79</v>
      </c>
      <c r="EA40">
        <v>0.437</v>
      </c>
      <c r="EB40">
        <v>2</v>
      </c>
      <c r="EC40">
        <v>514.15300000000002</v>
      </c>
      <c r="ED40">
        <v>440.41</v>
      </c>
      <c r="EE40">
        <v>29.874400000000001</v>
      </c>
      <c r="EF40">
        <v>29.4252</v>
      </c>
      <c r="EG40">
        <v>30.000499999999999</v>
      </c>
      <c r="EH40">
        <v>29.418700000000001</v>
      </c>
      <c r="EI40">
        <v>29.4115</v>
      </c>
      <c r="EJ40">
        <v>19.912299999999998</v>
      </c>
      <c r="EK40">
        <v>34.461199999999998</v>
      </c>
      <c r="EL40">
        <v>40.8339</v>
      </c>
      <c r="EM40">
        <v>29.849599999999999</v>
      </c>
      <c r="EN40">
        <v>401.05099999999999</v>
      </c>
      <c r="EO40">
        <v>15.9793</v>
      </c>
      <c r="EP40">
        <v>100.295</v>
      </c>
      <c r="EQ40">
        <v>90.019499999999994</v>
      </c>
    </row>
    <row r="41" spans="1:147" x14ac:dyDescent="0.3">
      <c r="A41">
        <v>25</v>
      </c>
      <c r="B41">
        <v>1685003876.2</v>
      </c>
      <c r="C41">
        <v>1500.7000000476801</v>
      </c>
      <c r="D41" t="s">
        <v>326</v>
      </c>
      <c r="E41" t="s">
        <v>327</v>
      </c>
      <c r="F41">
        <v>1685003868.2</v>
      </c>
      <c r="G41">
        <f t="shared" si="0"/>
        <v>6.3123141479405577E-3</v>
      </c>
      <c r="H41">
        <f t="shared" si="1"/>
        <v>3.5592838857863192</v>
      </c>
      <c r="I41">
        <f t="shared" si="2"/>
        <v>400.030483870968</v>
      </c>
      <c r="J41">
        <f t="shared" si="3"/>
        <v>365.10674060346014</v>
      </c>
      <c r="K41">
        <f t="shared" si="4"/>
        <v>34.962492173512992</v>
      </c>
      <c r="L41">
        <f t="shared" si="5"/>
        <v>38.306777460171567</v>
      </c>
      <c r="M41">
        <f t="shared" si="6"/>
        <v>0.28468238659452794</v>
      </c>
      <c r="N41">
        <f t="shared" si="7"/>
        <v>3.3649193085223876</v>
      </c>
      <c r="O41">
        <f t="shared" si="8"/>
        <v>0.2719467509206186</v>
      </c>
      <c r="P41">
        <f t="shared" si="9"/>
        <v>0.17106348261721097</v>
      </c>
      <c r="Q41">
        <f t="shared" si="10"/>
        <v>16.521308902122563</v>
      </c>
      <c r="R41">
        <f t="shared" si="11"/>
        <v>27.976097410463812</v>
      </c>
      <c r="S41">
        <f t="shared" si="12"/>
        <v>27.995509677419399</v>
      </c>
      <c r="T41">
        <f t="shared" si="13"/>
        <v>3.793846416312987</v>
      </c>
      <c r="U41">
        <f t="shared" si="14"/>
        <v>39.862562953031066</v>
      </c>
      <c r="V41">
        <f t="shared" si="15"/>
        <v>1.6341093194417413</v>
      </c>
      <c r="W41">
        <f t="shared" si="16"/>
        <v>4.0993583913988827</v>
      </c>
      <c r="X41">
        <f t="shared" si="17"/>
        <v>2.1597370968712459</v>
      </c>
      <c r="Y41">
        <f t="shared" si="18"/>
        <v>-278.37305392417858</v>
      </c>
      <c r="Z41">
        <f t="shared" si="19"/>
        <v>242.20044837601191</v>
      </c>
      <c r="AA41">
        <f t="shared" si="20"/>
        <v>15.793559650682624</v>
      </c>
      <c r="AB41">
        <f t="shared" si="21"/>
        <v>-3.8577369953614777</v>
      </c>
      <c r="AC41">
        <v>-3.9685303792573901E-2</v>
      </c>
      <c r="AD41">
        <v>4.4550230130722297E-2</v>
      </c>
      <c r="AE41">
        <v>3.3550872080320899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50211.865047395571</v>
      </c>
      <c r="AK41">
        <v>0</v>
      </c>
      <c r="AL41">
        <v>0</v>
      </c>
      <c r="AM41">
        <v>0</v>
      </c>
      <c r="AN41">
        <f t="shared" si="25"/>
        <v>0</v>
      </c>
      <c r="AO41" t="e">
        <f t="shared" si="26"/>
        <v>#DIV/0!</v>
      </c>
      <c r="AP41">
        <v>-1</v>
      </c>
      <c r="AQ41" t="s">
        <v>328</v>
      </c>
      <c r="AR41">
        <v>2.22963076923077</v>
      </c>
      <c r="AS41">
        <v>1.6075999999999999</v>
      </c>
      <c r="AT41">
        <f t="shared" si="27"/>
        <v>-0.38693130706069301</v>
      </c>
      <c r="AU41">
        <v>0.5</v>
      </c>
      <c r="AV41">
        <f t="shared" si="28"/>
        <v>84.289470417257775</v>
      </c>
      <c r="AW41">
        <f t="shared" si="29"/>
        <v>3.5592838857863192</v>
      </c>
      <c r="AX41">
        <f t="shared" si="30"/>
        <v>-16.307117480001583</v>
      </c>
      <c r="AY41">
        <f t="shared" si="31"/>
        <v>1</v>
      </c>
      <c r="AZ41">
        <f t="shared" si="32"/>
        <v>5.4090788128297852E-2</v>
      </c>
      <c r="BA41">
        <f t="shared" si="33"/>
        <v>-1</v>
      </c>
      <c r="BB41" t="s">
        <v>252</v>
      </c>
      <c r="BC41">
        <v>0</v>
      </c>
      <c r="BD41">
        <f t="shared" si="34"/>
        <v>1.6075999999999999</v>
      </c>
      <c r="BE41">
        <f t="shared" si="35"/>
        <v>-0.38693130706069301</v>
      </c>
      <c r="BF41" t="e">
        <f t="shared" si="36"/>
        <v>#DIV/0!</v>
      </c>
      <c r="BG41">
        <f t="shared" si="37"/>
        <v>-0.38693130706069301</v>
      </c>
      <c r="BH41" t="e">
        <f t="shared" si="38"/>
        <v>#DIV/0!</v>
      </c>
      <c r="BI41">
        <f t="shared" si="39"/>
        <v>99.987106451612902</v>
      </c>
      <c r="BJ41">
        <f t="shared" si="40"/>
        <v>84.289470417257775</v>
      </c>
      <c r="BK41">
        <f t="shared" si="41"/>
        <v>0.8430033972235037</v>
      </c>
      <c r="BL41">
        <f t="shared" si="42"/>
        <v>0.1960067944470075</v>
      </c>
      <c r="BM41">
        <v>0.82071442137898099</v>
      </c>
      <c r="BN41">
        <v>0.5</v>
      </c>
      <c r="BO41" t="s">
        <v>253</v>
      </c>
      <c r="BP41">
        <v>1685003868.2</v>
      </c>
      <c r="BQ41">
        <v>400.030483870968</v>
      </c>
      <c r="BR41">
        <v>401.02919354838701</v>
      </c>
      <c r="BS41">
        <v>17.0646967741935</v>
      </c>
      <c r="BT41">
        <v>16.046258064516099</v>
      </c>
      <c r="BU41">
        <v>500.00080645161302</v>
      </c>
      <c r="BV41">
        <v>95.559700000000007</v>
      </c>
      <c r="BW41">
        <v>0.199945838709677</v>
      </c>
      <c r="BX41">
        <v>29.330612903225799</v>
      </c>
      <c r="BY41">
        <v>27.995509677419399</v>
      </c>
      <c r="BZ41">
        <v>999.9</v>
      </c>
      <c r="CA41">
        <v>10015</v>
      </c>
      <c r="CB41">
        <v>0</v>
      </c>
      <c r="CC41">
        <v>73.504164516129094</v>
      </c>
      <c r="CD41">
        <v>99.987106451612902</v>
      </c>
      <c r="CE41">
        <v>0.89988116129032303</v>
      </c>
      <c r="CF41">
        <v>0.10011884516128999</v>
      </c>
      <c r="CG41">
        <v>0</v>
      </c>
      <c r="CH41">
        <v>2.2210161290322601</v>
      </c>
      <c r="CI41">
        <v>0</v>
      </c>
      <c r="CJ41">
        <v>75.349958064516102</v>
      </c>
      <c r="CK41">
        <v>914.18261290322596</v>
      </c>
      <c r="CL41">
        <v>38.1309354838709</v>
      </c>
      <c r="CM41">
        <v>42.201225806451603</v>
      </c>
      <c r="CN41">
        <v>40.170999999999999</v>
      </c>
      <c r="CO41">
        <v>40.838419354838699</v>
      </c>
      <c r="CP41">
        <v>38.764000000000003</v>
      </c>
      <c r="CQ41">
        <v>89.976774193548295</v>
      </c>
      <c r="CR41">
        <v>10.01</v>
      </c>
      <c r="CS41">
        <v>0</v>
      </c>
      <c r="CT41">
        <v>59.299999952316298</v>
      </c>
      <c r="CU41">
        <v>2.22963076923077</v>
      </c>
      <c r="CV41">
        <v>1.0636307797589299</v>
      </c>
      <c r="CW41">
        <v>1.82305982515066</v>
      </c>
      <c r="CX41">
        <v>75.349765384615395</v>
      </c>
      <c r="CY41">
        <v>15</v>
      </c>
      <c r="CZ41">
        <v>1685002228.5</v>
      </c>
      <c r="DA41" t="s">
        <v>254</v>
      </c>
      <c r="DB41">
        <v>1</v>
      </c>
      <c r="DC41">
        <v>-3.79</v>
      </c>
      <c r="DD41">
        <v>0.437</v>
      </c>
      <c r="DE41">
        <v>404</v>
      </c>
      <c r="DF41">
        <v>16</v>
      </c>
      <c r="DG41">
        <v>1.86</v>
      </c>
      <c r="DH41">
        <v>0.2</v>
      </c>
      <c r="DI41">
        <v>-1.00737705769231</v>
      </c>
      <c r="DJ41">
        <v>0.109781823953071</v>
      </c>
      <c r="DK41">
        <v>8.4343489874946095E-2</v>
      </c>
      <c r="DL41">
        <v>1</v>
      </c>
      <c r="DM41">
        <v>2.2078659090909101</v>
      </c>
      <c r="DN41">
        <v>0.30035947548335801</v>
      </c>
      <c r="DO41">
        <v>0.17668850600984701</v>
      </c>
      <c r="DP41">
        <v>1</v>
      </c>
      <c r="DQ41">
        <v>1.02162461538462</v>
      </c>
      <c r="DR41">
        <v>-3.1953952650478602E-2</v>
      </c>
      <c r="DS41">
        <v>5.2043330547130303E-3</v>
      </c>
      <c r="DT41">
        <v>1</v>
      </c>
      <c r="DU41">
        <v>3</v>
      </c>
      <c r="DV41">
        <v>3</v>
      </c>
      <c r="DW41" t="s">
        <v>255</v>
      </c>
      <c r="DX41">
        <v>100</v>
      </c>
      <c r="DY41">
        <v>100</v>
      </c>
      <c r="DZ41">
        <v>-3.79</v>
      </c>
      <c r="EA41">
        <v>0.437</v>
      </c>
      <c r="EB41">
        <v>2</v>
      </c>
      <c r="EC41">
        <v>514.22199999999998</v>
      </c>
      <c r="ED41">
        <v>439.70400000000001</v>
      </c>
      <c r="EE41">
        <v>30.070900000000002</v>
      </c>
      <c r="EF41">
        <v>29.477399999999999</v>
      </c>
      <c r="EG41">
        <v>30.000299999999999</v>
      </c>
      <c r="EH41">
        <v>29.489100000000001</v>
      </c>
      <c r="EI41">
        <v>29.486499999999999</v>
      </c>
      <c r="EJ41">
        <v>19.9161</v>
      </c>
      <c r="EK41">
        <v>34.461199999999998</v>
      </c>
      <c r="EL41">
        <v>40.079099999999997</v>
      </c>
      <c r="EM41">
        <v>29.981400000000001</v>
      </c>
      <c r="EN41">
        <v>401.11</v>
      </c>
      <c r="EO41">
        <v>16.101600000000001</v>
      </c>
      <c r="EP41">
        <v>100.289</v>
      </c>
      <c r="EQ41">
        <v>90.018500000000003</v>
      </c>
    </row>
    <row r="42" spans="1:147" x14ac:dyDescent="0.3">
      <c r="A42">
        <v>26</v>
      </c>
      <c r="B42">
        <v>1685003936.2</v>
      </c>
      <c r="C42">
        <v>1560.7000000476801</v>
      </c>
      <c r="D42" t="s">
        <v>329</v>
      </c>
      <c r="E42" t="s">
        <v>330</v>
      </c>
      <c r="F42">
        <v>1685003928.2</v>
      </c>
      <c r="G42">
        <f t="shared" si="0"/>
        <v>5.8124886900961584E-3</v>
      </c>
      <c r="H42">
        <f t="shared" si="1"/>
        <v>3.9073781783943624</v>
      </c>
      <c r="I42">
        <f t="shared" si="2"/>
        <v>400.03258064516098</v>
      </c>
      <c r="J42">
        <f t="shared" si="3"/>
        <v>361.25878190911743</v>
      </c>
      <c r="K42">
        <f t="shared" si="4"/>
        <v>34.59448952372761</v>
      </c>
      <c r="L42">
        <f t="shared" si="5"/>
        <v>38.307505902403847</v>
      </c>
      <c r="M42">
        <f t="shared" si="6"/>
        <v>0.2618674191954411</v>
      </c>
      <c r="N42">
        <f t="shared" si="7"/>
        <v>3.3617205153317857</v>
      </c>
      <c r="O42">
        <f t="shared" si="8"/>
        <v>0.2510397694517954</v>
      </c>
      <c r="P42">
        <f t="shared" si="9"/>
        <v>0.15783537066907835</v>
      </c>
      <c r="Q42">
        <f t="shared" si="10"/>
        <v>16.52530394604781</v>
      </c>
      <c r="R42">
        <f t="shared" si="11"/>
        <v>28.103804161889322</v>
      </c>
      <c r="S42">
        <f t="shared" si="12"/>
        <v>28.0311967741935</v>
      </c>
      <c r="T42">
        <f t="shared" si="13"/>
        <v>3.8017466986254407</v>
      </c>
      <c r="U42">
        <f t="shared" si="14"/>
        <v>40.157827914407171</v>
      </c>
      <c r="V42">
        <f t="shared" si="15"/>
        <v>1.6476165167127885</v>
      </c>
      <c r="W42">
        <f t="shared" si="16"/>
        <v>4.1028526747625298</v>
      </c>
      <c r="X42">
        <f t="shared" si="17"/>
        <v>2.1541301819126524</v>
      </c>
      <c r="Y42">
        <f t="shared" si="18"/>
        <v>-256.33075123324056</v>
      </c>
      <c r="Z42">
        <f t="shared" si="19"/>
        <v>238.17767338443591</v>
      </c>
      <c r="AA42">
        <f t="shared" si="20"/>
        <v>15.549916197188042</v>
      </c>
      <c r="AB42">
        <f t="shared" si="21"/>
        <v>13.922142294431211</v>
      </c>
      <c r="AC42">
        <v>-3.96379151978501E-2</v>
      </c>
      <c r="AD42">
        <v>4.44970322816758E-2</v>
      </c>
      <c r="AE42">
        <v>3.3519001554452101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50151.948467991875</v>
      </c>
      <c r="AK42">
        <v>0</v>
      </c>
      <c r="AL42">
        <v>0</v>
      </c>
      <c r="AM42">
        <v>0</v>
      </c>
      <c r="AN42">
        <f t="shared" si="25"/>
        <v>0</v>
      </c>
      <c r="AO42" t="e">
        <f t="shared" si="26"/>
        <v>#DIV/0!</v>
      </c>
      <c r="AP42">
        <v>-1</v>
      </c>
      <c r="AQ42" t="s">
        <v>331</v>
      </c>
      <c r="AR42">
        <v>2.2630499999999998</v>
      </c>
      <c r="AS42">
        <v>2.0564</v>
      </c>
      <c r="AT42">
        <f t="shared" si="27"/>
        <v>-0.10049114958179328</v>
      </c>
      <c r="AU42">
        <v>0.5</v>
      </c>
      <c r="AV42">
        <f t="shared" si="28"/>
        <v>84.310003159835347</v>
      </c>
      <c r="AW42">
        <f t="shared" si="29"/>
        <v>3.9073781783943624</v>
      </c>
      <c r="AX42">
        <f t="shared" si="30"/>
        <v>-4.2362045693882386</v>
      </c>
      <c r="AY42">
        <f t="shared" si="31"/>
        <v>1</v>
      </c>
      <c r="AZ42">
        <f t="shared" si="32"/>
        <v>5.820635742464543E-2</v>
      </c>
      <c r="BA42">
        <f t="shared" si="33"/>
        <v>-1</v>
      </c>
      <c r="BB42" t="s">
        <v>252</v>
      </c>
      <c r="BC42">
        <v>0</v>
      </c>
      <c r="BD42">
        <f t="shared" si="34"/>
        <v>2.0564</v>
      </c>
      <c r="BE42">
        <f t="shared" si="35"/>
        <v>-0.10049114958179332</v>
      </c>
      <c r="BF42" t="e">
        <f t="shared" si="36"/>
        <v>#DIV/0!</v>
      </c>
      <c r="BG42">
        <f t="shared" si="37"/>
        <v>-0.10049114958179332</v>
      </c>
      <c r="BH42" t="e">
        <f t="shared" si="38"/>
        <v>#DIV/0!</v>
      </c>
      <c r="BI42">
        <f t="shared" si="39"/>
        <v>100.01148387096799</v>
      </c>
      <c r="BJ42">
        <f t="shared" si="40"/>
        <v>84.310003159835347</v>
      </c>
      <c r="BK42">
        <f t="shared" si="41"/>
        <v>0.84300322219606039</v>
      </c>
      <c r="BL42">
        <f t="shared" si="42"/>
        <v>0.19600644439212095</v>
      </c>
      <c r="BM42">
        <v>0.82071442137898099</v>
      </c>
      <c r="BN42">
        <v>0.5</v>
      </c>
      <c r="BO42" t="s">
        <v>253</v>
      </c>
      <c r="BP42">
        <v>1685003928.2</v>
      </c>
      <c r="BQ42">
        <v>400.03258064516098</v>
      </c>
      <c r="BR42">
        <v>401.05561290322601</v>
      </c>
      <c r="BS42">
        <v>17.205512903225799</v>
      </c>
      <c r="BT42">
        <v>16.267848387096802</v>
      </c>
      <c r="BU42">
        <v>499.99932258064501</v>
      </c>
      <c r="BV42">
        <v>95.561016129032296</v>
      </c>
      <c r="BW42">
        <v>0.19994874193548401</v>
      </c>
      <c r="BX42">
        <v>29.345374193548398</v>
      </c>
      <c r="BY42">
        <v>28.0311967741935</v>
      </c>
      <c r="BZ42">
        <v>999.9</v>
      </c>
      <c r="CA42">
        <v>10002.9032258065</v>
      </c>
      <c r="CB42">
        <v>0</v>
      </c>
      <c r="CC42">
        <v>73.526600000000002</v>
      </c>
      <c r="CD42">
        <v>100.01148387096799</v>
      </c>
      <c r="CE42">
        <v>0.89989748387096802</v>
      </c>
      <c r="CF42">
        <v>0.10010253548387101</v>
      </c>
      <c r="CG42">
        <v>0</v>
      </c>
      <c r="CH42">
        <v>2.2631967741935499</v>
      </c>
      <c r="CI42">
        <v>0</v>
      </c>
      <c r="CJ42">
        <v>74.3451290322581</v>
      </c>
      <c r="CK42">
        <v>914.41083870967805</v>
      </c>
      <c r="CL42">
        <v>37.955290322580602</v>
      </c>
      <c r="CM42">
        <v>42.061999999999998</v>
      </c>
      <c r="CN42">
        <v>39.975612903225802</v>
      </c>
      <c r="CO42">
        <v>40.707322580645098</v>
      </c>
      <c r="CP42">
        <v>38.6046774193548</v>
      </c>
      <c r="CQ42">
        <v>90</v>
      </c>
      <c r="CR42">
        <v>10.011935483871</v>
      </c>
      <c r="CS42">
        <v>0</v>
      </c>
      <c r="CT42">
        <v>59.200000047683702</v>
      </c>
      <c r="CU42">
        <v>2.2630499999999998</v>
      </c>
      <c r="CV42">
        <v>0.65319999495963998</v>
      </c>
      <c r="CW42">
        <v>-2.0597264923664098</v>
      </c>
      <c r="CX42">
        <v>74.345230769230795</v>
      </c>
      <c r="CY42">
        <v>15</v>
      </c>
      <c r="CZ42">
        <v>1685002228.5</v>
      </c>
      <c r="DA42" t="s">
        <v>254</v>
      </c>
      <c r="DB42">
        <v>1</v>
      </c>
      <c r="DC42">
        <v>-3.79</v>
      </c>
      <c r="DD42">
        <v>0.437</v>
      </c>
      <c r="DE42">
        <v>404</v>
      </c>
      <c r="DF42">
        <v>16</v>
      </c>
      <c r="DG42">
        <v>1.86</v>
      </c>
      <c r="DH42">
        <v>0.2</v>
      </c>
      <c r="DI42">
        <v>-1.0196743653846201</v>
      </c>
      <c r="DJ42">
        <v>7.7546345086672394E-2</v>
      </c>
      <c r="DK42">
        <v>8.7952718323109205E-2</v>
      </c>
      <c r="DL42">
        <v>1</v>
      </c>
      <c r="DM42">
        <v>2.22956136363636</v>
      </c>
      <c r="DN42">
        <v>0.373158176226771</v>
      </c>
      <c r="DO42">
        <v>0.18502299515061399</v>
      </c>
      <c r="DP42">
        <v>1</v>
      </c>
      <c r="DQ42">
        <v>0.92977569230769197</v>
      </c>
      <c r="DR42">
        <v>7.8008820968156603E-2</v>
      </c>
      <c r="DS42">
        <v>1.1406751859414199E-2</v>
      </c>
      <c r="DT42">
        <v>1</v>
      </c>
      <c r="DU42">
        <v>3</v>
      </c>
      <c r="DV42">
        <v>3</v>
      </c>
      <c r="DW42" t="s">
        <v>255</v>
      </c>
      <c r="DX42">
        <v>100</v>
      </c>
      <c r="DY42">
        <v>100</v>
      </c>
      <c r="DZ42">
        <v>-3.79</v>
      </c>
      <c r="EA42">
        <v>0.437</v>
      </c>
      <c r="EB42">
        <v>2</v>
      </c>
      <c r="EC42">
        <v>513.96400000000006</v>
      </c>
      <c r="ED42">
        <v>439.30599999999998</v>
      </c>
      <c r="EE42">
        <v>29.6815</v>
      </c>
      <c r="EF42">
        <v>29.523099999999999</v>
      </c>
      <c r="EG42">
        <v>30.000399999999999</v>
      </c>
      <c r="EH42">
        <v>29.550999999999998</v>
      </c>
      <c r="EI42">
        <v>29.5517</v>
      </c>
      <c r="EJ42">
        <v>19.9161</v>
      </c>
      <c r="EK42">
        <v>32.735399999999998</v>
      </c>
      <c r="EL42">
        <v>39.326300000000003</v>
      </c>
      <c r="EM42">
        <v>29.688700000000001</v>
      </c>
      <c r="EN42">
        <v>400.94900000000001</v>
      </c>
      <c r="EO42">
        <v>16.238800000000001</v>
      </c>
      <c r="EP42">
        <v>100.285</v>
      </c>
      <c r="EQ42">
        <v>90.017700000000005</v>
      </c>
    </row>
    <row r="43" spans="1:147" x14ac:dyDescent="0.3">
      <c r="A43">
        <v>27</v>
      </c>
      <c r="B43">
        <v>1685003996.2</v>
      </c>
      <c r="C43">
        <v>1620.7000000476801</v>
      </c>
      <c r="D43" t="s">
        <v>332</v>
      </c>
      <c r="E43" t="s">
        <v>333</v>
      </c>
      <c r="F43">
        <v>1685003988.2</v>
      </c>
      <c r="G43">
        <f t="shared" si="0"/>
        <v>5.9030571893001309E-3</v>
      </c>
      <c r="H43">
        <f t="shared" si="1"/>
        <v>3.1956608231757806</v>
      </c>
      <c r="I43">
        <f t="shared" si="2"/>
        <v>400.02993548387099</v>
      </c>
      <c r="J43">
        <f t="shared" si="3"/>
        <v>366.01073589640873</v>
      </c>
      <c r="K43">
        <f t="shared" si="4"/>
        <v>35.050551695567272</v>
      </c>
      <c r="L43">
        <f t="shared" si="5"/>
        <v>38.308356991528989</v>
      </c>
      <c r="M43">
        <f t="shared" si="6"/>
        <v>0.26627700198116805</v>
      </c>
      <c r="N43">
        <f t="shared" si="7"/>
        <v>3.362874578265949</v>
      </c>
      <c r="O43">
        <f t="shared" si="8"/>
        <v>0.2550936691880813</v>
      </c>
      <c r="P43">
        <f t="shared" si="9"/>
        <v>0.16039918150898086</v>
      </c>
      <c r="Q43">
        <f t="shared" si="10"/>
        <v>16.521904916573963</v>
      </c>
      <c r="R43">
        <f t="shared" si="11"/>
        <v>28.016898237092413</v>
      </c>
      <c r="S43">
        <f t="shared" si="12"/>
        <v>28.0001838709677</v>
      </c>
      <c r="T43">
        <f t="shared" si="13"/>
        <v>3.7948803567830551</v>
      </c>
      <c r="U43">
        <f t="shared" si="14"/>
        <v>40.168672096992914</v>
      </c>
      <c r="V43">
        <f t="shared" si="15"/>
        <v>1.6417402585295375</v>
      </c>
      <c r="W43">
        <f t="shared" si="16"/>
        <v>4.0871160853047979</v>
      </c>
      <c r="X43">
        <f t="shared" si="17"/>
        <v>2.1531400982535178</v>
      </c>
      <c r="Y43">
        <f t="shared" si="18"/>
        <v>-260.32482204813579</v>
      </c>
      <c r="Z43">
        <f t="shared" si="19"/>
        <v>231.81395633674029</v>
      </c>
      <c r="AA43">
        <f t="shared" si="20"/>
        <v>15.121911440667398</v>
      </c>
      <c r="AB43">
        <f t="shared" si="21"/>
        <v>3.1329506458458525</v>
      </c>
      <c r="AC43">
        <v>-3.9655009962567198E-2</v>
      </c>
      <c r="AD43">
        <v>4.4516222652654501E-2</v>
      </c>
      <c r="AE43">
        <v>3.35304998312278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50183.797254666744</v>
      </c>
      <c r="AK43">
        <v>0</v>
      </c>
      <c r="AL43">
        <v>0</v>
      </c>
      <c r="AM43">
        <v>0</v>
      </c>
      <c r="AN43">
        <f t="shared" si="25"/>
        <v>0</v>
      </c>
      <c r="AO43" t="e">
        <f t="shared" si="26"/>
        <v>#DIV/0!</v>
      </c>
      <c r="AP43">
        <v>-1</v>
      </c>
      <c r="AQ43" t="s">
        <v>334</v>
      </c>
      <c r="AR43">
        <v>2.2825230769230802</v>
      </c>
      <c r="AS43">
        <v>2.2929200000000001</v>
      </c>
      <c r="AT43">
        <f t="shared" si="27"/>
        <v>4.5343592785268561E-3</v>
      </c>
      <c r="AU43">
        <v>0.5</v>
      </c>
      <c r="AV43">
        <f t="shared" si="28"/>
        <v>84.29238648010022</v>
      </c>
      <c r="AW43">
        <f t="shared" si="29"/>
        <v>3.1956608231757806</v>
      </c>
      <c r="AX43">
        <f t="shared" si="30"/>
        <v>0.19110598237260706</v>
      </c>
      <c r="AY43">
        <f t="shared" si="31"/>
        <v>1</v>
      </c>
      <c r="AZ43">
        <f t="shared" si="32"/>
        <v>4.9775086438753204E-2</v>
      </c>
      <c r="BA43">
        <f t="shared" si="33"/>
        <v>-1</v>
      </c>
      <c r="BB43" t="s">
        <v>252</v>
      </c>
      <c r="BC43">
        <v>0</v>
      </c>
      <c r="BD43">
        <f t="shared" si="34"/>
        <v>2.2929200000000001</v>
      </c>
      <c r="BE43">
        <f t="shared" si="35"/>
        <v>4.5343592785268829E-3</v>
      </c>
      <c r="BF43" t="e">
        <f t="shared" si="36"/>
        <v>#DIV/0!</v>
      </c>
      <c r="BG43">
        <f t="shared" si="37"/>
        <v>4.5343592785268829E-3</v>
      </c>
      <c r="BH43" t="e">
        <f t="shared" si="38"/>
        <v>#DIV/0!</v>
      </c>
      <c r="BI43">
        <f t="shared" si="39"/>
        <v>99.990548387096794</v>
      </c>
      <c r="BJ43">
        <f t="shared" si="40"/>
        <v>84.29238648010022</v>
      </c>
      <c r="BK43">
        <f t="shared" si="41"/>
        <v>0.84300354223257434</v>
      </c>
      <c r="BL43">
        <f t="shared" si="42"/>
        <v>0.1960070844651487</v>
      </c>
      <c r="BM43">
        <v>0.82071442137898099</v>
      </c>
      <c r="BN43">
        <v>0.5</v>
      </c>
      <c r="BO43" t="s">
        <v>253</v>
      </c>
      <c r="BP43">
        <v>1685003988.2</v>
      </c>
      <c r="BQ43">
        <v>400.02993548387099</v>
      </c>
      <c r="BR43">
        <v>400.94206451612899</v>
      </c>
      <c r="BS43">
        <v>17.143654838709701</v>
      </c>
      <c r="BT43">
        <v>16.1913451612903</v>
      </c>
      <c r="BU43">
        <v>500.01254838709701</v>
      </c>
      <c r="BV43">
        <v>95.563706451612902</v>
      </c>
      <c r="BW43">
        <v>0.20001919354838699</v>
      </c>
      <c r="BX43">
        <v>29.2788096774193</v>
      </c>
      <c r="BY43">
        <v>28.0001838709677</v>
      </c>
      <c r="BZ43">
        <v>999.9</v>
      </c>
      <c r="CA43">
        <v>10006.935483871001</v>
      </c>
      <c r="CB43">
        <v>0</v>
      </c>
      <c r="CC43">
        <v>73.526600000000002</v>
      </c>
      <c r="CD43">
        <v>99.990548387096794</v>
      </c>
      <c r="CE43">
        <v>0.89988932258064502</v>
      </c>
      <c r="CF43">
        <v>0.10011069032258101</v>
      </c>
      <c r="CG43">
        <v>0</v>
      </c>
      <c r="CH43">
        <v>2.30676129032258</v>
      </c>
      <c r="CI43">
        <v>0</v>
      </c>
      <c r="CJ43">
        <v>73.891054838709707</v>
      </c>
      <c r="CK43">
        <v>914.216935483871</v>
      </c>
      <c r="CL43">
        <v>37.776000000000003</v>
      </c>
      <c r="CM43">
        <v>41.929000000000002</v>
      </c>
      <c r="CN43">
        <v>39.811999999999998</v>
      </c>
      <c r="CO43">
        <v>40.608741935483899</v>
      </c>
      <c r="CP43">
        <v>38.447161290322597</v>
      </c>
      <c r="CQ43">
        <v>89.980645161290298</v>
      </c>
      <c r="CR43">
        <v>10.010967741935501</v>
      </c>
      <c r="CS43">
        <v>0</v>
      </c>
      <c r="CT43">
        <v>59.599999904632597</v>
      </c>
      <c r="CU43">
        <v>2.2825230769230802</v>
      </c>
      <c r="CV43">
        <v>9.94256301638414E-2</v>
      </c>
      <c r="CW43">
        <v>0.28246154141854601</v>
      </c>
      <c r="CX43">
        <v>73.898946153846197</v>
      </c>
      <c r="CY43">
        <v>15</v>
      </c>
      <c r="CZ43">
        <v>1685002228.5</v>
      </c>
      <c r="DA43" t="s">
        <v>254</v>
      </c>
      <c r="DB43">
        <v>1</v>
      </c>
      <c r="DC43">
        <v>-3.79</v>
      </c>
      <c r="DD43">
        <v>0.437</v>
      </c>
      <c r="DE43">
        <v>404</v>
      </c>
      <c r="DF43">
        <v>16</v>
      </c>
      <c r="DG43">
        <v>1.86</v>
      </c>
      <c r="DH43">
        <v>0.2</v>
      </c>
      <c r="DI43">
        <v>-0.92195173076923098</v>
      </c>
      <c r="DJ43">
        <v>-8.6125761120121505E-2</v>
      </c>
      <c r="DK43">
        <v>0.123241916343756</v>
      </c>
      <c r="DL43">
        <v>1</v>
      </c>
      <c r="DM43">
        <v>2.2980272727272699</v>
      </c>
      <c r="DN43">
        <v>0.10881411730203901</v>
      </c>
      <c r="DO43">
        <v>0.196836239461358</v>
      </c>
      <c r="DP43">
        <v>1</v>
      </c>
      <c r="DQ43">
        <v>0.94077990384615395</v>
      </c>
      <c r="DR43">
        <v>8.0554807478866494E-2</v>
      </c>
      <c r="DS43">
        <v>2.04212165098153E-2</v>
      </c>
      <c r="DT43">
        <v>1</v>
      </c>
      <c r="DU43">
        <v>3</v>
      </c>
      <c r="DV43">
        <v>3</v>
      </c>
      <c r="DW43" t="s">
        <v>255</v>
      </c>
      <c r="DX43">
        <v>100</v>
      </c>
      <c r="DY43">
        <v>100</v>
      </c>
      <c r="DZ43">
        <v>-3.79</v>
      </c>
      <c r="EA43">
        <v>0.437</v>
      </c>
      <c r="EB43">
        <v>2</v>
      </c>
      <c r="EC43">
        <v>514.53300000000002</v>
      </c>
      <c r="ED43">
        <v>438.59500000000003</v>
      </c>
      <c r="EE43">
        <v>29.520600000000002</v>
      </c>
      <c r="EF43">
        <v>29.564800000000002</v>
      </c>
      <c r="EG43">
        <v>30.000499999999999</v>
      </c>
      <c r="EH43">
        <v>29.6051</v>
      </c>
      <c r="EI43">
        <v>29.6096</v>
      </c>
      <c r="EJ43">
        <v>19.921099999999999</v>
      </c>
      <c r="EK43">
        <v>34.161099999999998</v>
      </c>
      <c r="EL43">
        <v>38.210599999999999</v>
      </c>
      <c r="EM43">
        <v>29.535599999999999</v>
      </c>
      <c r="EN43">
        <v>401</v>
      </c>
      <c r="EO43">
        <v>16.154900000000001</v>
      </c>
      <c r="EP43">
        <v>100.28700000000001</v>
      </c>
      <c r="EQ43">
        <v>90.018299999999996</v>
      </c>
    </row>
    <row r="44" spans="1:147" x14ac:dyDescent="0.3">
      <c r="A44">
        <v>28</v>
      </c>
      <c r="B44">
        <v>1685004056.2</v>
      </c>
      <c r="C44">
        <v>1680.7000000476801</v>
      </c>
      <c r="D44" t="s">
        <v>335</v>
      </c>
      <c r="E44" t="s">
        <v>336</v>
      </c>
      <c r="F44">
        <v>1685004048.2</v>
      </c>
      <c r="G44">
        <f t="shared" si="0"/>
        <v>5.4126733837815896E-3</v>
      </c>
      <c r="H44">
        <f t="shared" si="1"/>
        <v>3.5830766253835313</v>
      </c>
      <c r="I44">
        <f t="shared" si="2"/>
        <v>400.00893548387103</v>
      </c>
      <c r="J44">
        <f t="shared" si="3"/>
        <v>361.48771259447579</v>
      </c>
      <c r="K44">
        <f t="shared" si="4"/>
        <v>34.617652796197476</v>
      </c>
      <c r="L44">
        <f t="shared" si="5"/>
        <v>38.306614475417767</v>
      </c>
      <c r="M44">
        <f t="shared" si="6"/>
        <v>0.24244901690473983</v>
      </c>
      <c r="N44">
        <f t="shared" si="7"/>
        <v>3.3601317289912602</v>
      </c>
      <c r="O44">
        <f t="shared" si="8"/>
        <v>0.23313272049047226</v>
      </c>
      <c r="P44">
        <f t="shared" si="9"/>
        <v>0.14651515506231705</v>
      </c>
      <c r="Q44">
        <f t="shared" si="10"/>
        <v>16.525925360570838</v>
      </c>
      <c r="R44">
        <f t="shared" si="11"/>
        <v>28.072969691630071</v>
      </c>
      <c r="S44">
        <f t="shared" si="12"/>
        <v>27.993296774193599</v>
      </c>
      <c r="T44">
        <f t="shared" si="13"/>
        <v>3.7933570036536115</v>
      </c>
      <c r="U44">
        <f t="shared" si="14"/>
        <v>40.081233032364644</v>
      </c>
      <c r="V44">
        <f t="shared" si="15"/>
        <v>1.6329741876264658</v>
      </c>
      <c r="W44">
        <f t="shared" si="16"/>
        <v>4.0741615566264588</v>
      </c>
      <c r="X44">
        <f t="shared" si="17"/>
        <v>2.1603828160271457</v>
      </c>
      <c r="Y44">
        <f t="shared" si="18"/>
        <v>-238.69889622476811</v>
      </c>
      <c r="Z44">
        <f t="shared" si="19"/>
        <v>222.91558988350292</v>
      </c>
      <c r="AA44">
        <f t="shared" si="20"/>
        <v>14.548834072613948</v>
      </c>
      <c r="AB44">
        <f t="shared" si="21"/>
        <v>15.291453091919607</v>
      </c>
      <c r="AC44">
        <v>-3.9614384940128498E-2</v>
      </c>
      <c r="AD44">
        <v>4.4470617506019501E-2</v>
      </c>
      <c r="AE44">
        <v>3.3503171987654499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50143.620727430309</v>
      </c>
      <c r="AK44">
        <v>0</v>
      </c>
      <c r="AL44">
        <v>0</v>
      </c>
      <c r="AM44">
        <v>0</v>
      </c>
      <c r="AN44">
        <f t="shared" si="25"/>
        <v>0</v>
      </c>
      <c r="AO44" t="e">
        <f t="shared" si="26"/>
        <v>#DIV/0!</v>
      </c>
      <c r="AP44">
        <v>-1</v>
      </c>
      <c r="AQ44" t="s">
        <v>337</v>
      </c>
      <c r="AR44">
        <v>2.27155</v>
      </c>
      <c r="AS44">
        <v>1.7128000000000001</v>
      </c>
      <c r="AT44">
        <f t="shared" si="27"/>
        <v>-0.32622022419430152</v>
      </c>
      <c r="AU44">
        <v>0.5</v>
      </c>
      <c r="AV44">
        <f t="shared" si="28"/>
        <v>84.313614841122657</v>
      </c>
      <c r="AW44">
        <f t="shared" si="29"/>
        <v>3.5830766253835313</v>
      </c>
      <c r="AX44">
        <f t="shared" si="30"/>
        <v>-13.752403168051512</v>
      </c>
      <c r="AY44">
        <f t="shared" si="31"/>
        <v>1</v>
      </c>
      <c r="AZ44">
        <f t="shared" si="32"/>
        <v>5.4357491776621199E-2</v>
      </c>
      <c r="BA44">
        <f t="shared" si="33"/>
        <v>-1</v>
      </c>
      <c r="BB44" t="s">
        <v>252</v>
      </c>
      <c r="BC44">
        <v>0</v>
      </c>
      <c r="BD44">
        <f t="shared" si="34"/>
        <v>1.7128000000000001</v>
      </c>
      <c r="BE44">
        <f t="shared" si="35"/>
        <v>-0.32622022419430163</v>
      </c>
      <c r="BF44" t="e">
        <f t="shared" si="36"/>
        <v>#DIV/0!</v>
      </c>
      <c r="BG44">
        <f t="shared" si="37"/>
        <v>-0.32622022419430163</v>
      </c>
      <c r="BH44" t="e">
        <f t="shared" si="38"/>
        <v>#DIV/0!</v>
      </c>
      <c r="BI44">
        <f t="shared" si="39"/>
        <v>100.015829032258</v>
      </c>
      <c r="BJ44">
        <f t="shared" si="40"/>
        <v>84.313614841122657</v>
      </c>
      <c r="BK44">
        <f t="shared" si="41"/>
        <v>0.84300270924044507</v>
      </c>
      <c r="BL44">
        <f t="shared" si="42"/>
        <v>0.19600541848089018</v>
      </c>
      <c r="BM44">
        <v>0.82071442137898099</v>
      </c>
      <c r="BN44">
        <v>0.5</v>
      </c>
      <c r="BO44" t="s">
        <v>253</v>
      </c>
      <c r="BP44">
        <v>1685004048.2</v>
      </c>
      <c r="BQ44">
        <v>400.00893548387103</v>
      </c>
      <c r="BR44">
        <v>400.95245161290302</v>
      </c>
      <c r="BS44">
        <v>17.051996774193601</v>
      </c>
      <c r="BT44">
        <v>16.178703225806501</v>
      </c>
      <c r="BU44">
        <v>500.00480645161298</v>
      </c>
      <c r="BV44">
        <v>95.564383870967703</v>
      </c>
      <c r="BW44">
        <v>0.20001306451612899</v>
      </c>
      <c r="BX44">
        <v>29.223845161290299</v>
      </c>
      <c r="BY44">
        <v>27.993296774193599</v>
      </c>
      <c r="BZ44">
        <v>999.9</v>
      </c>
      <c r="CA44">
        <v>9996.6129032258104</v>
      </c>
      <c r="CB44">
        <v>0</v>
      </c>
      <c r="CC44">
        <v>73.526600000000002</v>
      </c>
      <c r="CD44">
        <v>100.015829032258</v>
      </c>
      <c r="CE44">
        <v>0.89991380645161301</v>
      </c>
      <c r="CF44">
        <v>0.100086225806452</v>
      </c>
      <c r="CG44">
        <v>0</v>
      </c>
      <c r="CH44">
        <v>2.2553129032258101</v>
      </c>
      <c r="CI44">
        <v>0</v>
      </c>
      <c r="CJ44">
        <v>73.326119354838696</v>
      </c>
      <c r="CK44">
        <v>914.45580645161294</v>
      </c>
      <c r="CL44">
        <v>37.639000000000003</v>
      </c>
      <c r="CM44">
        <v>41.795999999999999</v>
      </c>
      <c r="CN44">
        <v>39.674999999999997</v>
      </c>
      <c r="CO44">
        <v>40.491870967741903</v>
      </c>
      <c r="CP44">
        <v>38.314032258064501</v>
      </c>
      <c r="CQ44">
        <v>90.005483870967794</v>
      </c>
      <c r="CR44">
        <v>10.0106451612903</v>
      </c>
      <c r="CS44">
        <v>0</v>
      </c>
      <c r="CT44">
        <v>59.400000095367403</v>
      </c>
      <c r="CU44">
        <v>2.27155</v>
      </c>
      <c r="CV44">
        <v>-0.356878611961578</v>
      </c>
      <c r="CW44">
        <v>-2.88478633279649</v>
      </c>
      <c r="CX44">
        <v>73.333076923076902</v>
      </c>
      <c r="CY44">
        <v>15</v>
      </c>
      <c r="CZ44">
        <v>1685002228.5</v>
      </c>
      <c r="DA44" t="s">
        <v>254</v>
      </c>
      <c r="DB44">
        <v>1</v>
      </c>
      <c r="DC44">
        <v>-3.79</v>
      </c>
      <c r="DD44">
        <v>0.437</v>
      </c>
      <c r="DE44">
        <v>404</v>
      </c>
      <c r="DF44">
        <v>16</v>
      </c>
      <c r="DG44">
        <v>1.86</v>
      </c>
      <c r="DH44">
        <v>0.2</v>
      </c>
      <c r="DI44">
        <v>-0.94525517307692297</v>
      </c>
      <c r="DJ44">
        <v>-0.12277015794417399</v>
      </c>
      <c r="DK44">
        <v>9.9447597630364204E-2</v>
      </c>
      <c r="DL44">
        <v>1</v>
      </c>
      <c r="DM44">
        <v>2.2628818181818202</v>
      </c>
      <c r="DN44">
        <v>0.116570063609741</v>
      </c>
      <c r="DO44">
        <v>0.20801050047001299</v>
      </c>
      <c r="DP44">
        <v>1</v>
      </c>
      <c r="DQ44">
        <v>0.87838932692307703</v>
      </c>
      <c r="DR44">
        <v>-4.9998850849483301E-2</v>
      </c>
      <c r="DS44">
        <v>7.0143221223029802E-3</v>
      </c>
      <c r="DT44">
        <v>1</v>
      </c>
      <c r="DU44">
        <v>3</v>
      </c>
      <c r="DV44">
        <v>3</v>
      </c>
      <c r="DW44" t="s">
        <v>255</v>
      </c>
      <c r="DX44">
        <v>100</v>
      </c>
      <c r="DY44">
        <v>100</v>
      </c>
      <c r="DZ44">
        <v>-3.79</v>
      </c>
      <c r="EA44">
        <v>0.437</v>
      </c>
      <c r="EB44">
        <v>2</v>
      </c>
      <c r="EC44">
        <v>514.67899999999997</v>
      </c>
      <c r="ED44">
        <v>438.339</v>
      </c>
      <c r="EE44">
        <v>29.472000000000001</v>
      </c>
      <c r="EF44">
        <v>29.6005</v>
      </c>
      <c r="EG44">
        <v>30.0001</v>
      </c>
      <c r="EH44">
        <v>29.654599999999999</v>
      </c>
      <c r="EI44">
        <v>29.660399999999999</v>
      </c>
      <c r="EJ44">
        <v>19.927800000000001</v>
      </c>
      <c r="EK44">
        <v>34.161099999999998</v>
      </c>
      <c r="EL44">
        <v>37.468600000000002</v>
      </c>
      <c r="EM44">
        <v>29.4634</v>
      </c>
      <c r="EN44">
        <v>401.11599999999999</v>
      </c>
      <c r="EO44">
        <v>16.161999999999999</v>
      </c>
      <c r="EP44">
        <v>100.291</v>
      </c>
      <c r="EQ44">
        <v>90.021900000000002</v>
      </c>
    </row>
    <row r="45" spans="1:147" x14ac:dyDescent="0.3">
      <c r="A45">
        <v>29</v>
      </c>
      <c r="B45">
        <v>1685004116.2</v>
      </c>
      <c r="C45">
        <v>1740.7000000476801</v>
      </c>
      <c r="D45" t="s">
        <v>338</v>
      </c>
      <c r="E45" t="s">
        <v>339</v>
      </c>
      <c r="F45">
        <v>1685004108.2</v>
      </c>
      <c r="G45">
        <f t="shared" si="0"/>
        <v>5.1263619671242568E-3</v>
      </c>
      <c r="H45">
        <f t="shared" si="1"/>
        <v>3.6913107558883844</v>
      </c>
      <c r="I45">
        <f t="shared" si="2"/>
        <v>400.02354838709698</v>
      </c>
      <c r="J45">
        <f t="shared" si="3"/>
        <v>359.32042402536894</v>
      </c>
      <c r="K45">
        <f t="shared" si="4"/>
        <v>34.410246201326402</v>
      </c>
      <c r="L45">
        <f t="shared" si="5"/>
        <v>38.308172499975605</v>
      </c>
      <c r="M45">
        <f t="shared" si="6"/>
        <v>0.2287649682784465</v>
      </c>
      <c r="N45">
        <f t="shared" si="7"/>
        <v>3.3622153812395377</v>
      </c>
      <c r="O45">
        <f t="shared" si="8"/>
        <v>0.22045619036183967</v>
      </c>
      <c r="P45">
        <f t="shared" si="9"/>
        <v>0.13850648750835085</v>
      </c>
      <c r="Q45">
        <f t="shared" si="10"/>
        <v>16.520379351877569</v>
      </c>
      <c r="R45">
        <f t="shared" si="11"/>
        <v>28.092550220726558</v>
      </c>
      <c r="S45">
        <f t="shared" si="12"/>
        <v>27.988432258064499</v>
      </c>
      <c r="T45">
        <f t="shared" si="13"/>
        <v>3.7922813455440214</v>
      </c>
      <c r="U45">
        <f t="shared" si="14"/>
        <v>40.077407377153968</v>
      </c>
      <c r="V45">
        <f t="shared" si="15"/>
        <v>1.6284469499748482</v>
      </c>
      <c r="W45">
        <f t="shared" si="16"/>
        <v>4.0632542286234328</v>
      </c>
      <c r="X45">
        <f t="shared" si="17"/>
        <v>2.1638343955691735</v>
      </c>
      <c r="Y45">
        <f t="shared" si="18"/>
        <v>-226.07256275017971</v>
      </c>
      <c r="Z45">
        <f t="shared" si="19"/>
        <v>215.52552905706537</v>
      </c>
      <c r="AA45">
        <f t="shared" si="20"/>
        <v>14.054208688968409</v>
      </c>
      <c r="AB45">
        <f t="shared" si="21"/>
        <v>20.027554347731638</v>
      </c>
      <c r="AC45">
        <v>-3.9645245194151003E-2</v>
      </c>
      <c r="AD45">
        <v>4.4505260844666501E-2</v>
      </c>
      <c r="AE45">
        <v>3.3523932053341001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50188.800007838865</v>
      </c>
      <c r="AK45">
        <v>0</v>
      </c>
      <c r="AL45">
        <v>0</v>
      </c>
      <c r="AM45">
        <v>0</v>
      </c>
      <c r="AN45">
        <f t="shared" si="25"/>
        <v>0</v>
      </c>
      <c r="AO45" t="e">
        <f t="shared" si="26"/>
        <v>#DIV/0!</v>
      </c>
      <c r="AP45">
        <v>-1</v>
      </c>
      <c r="AQ45" t="s">
        <v>340</v>
      </c>
      <c r="AR45">
        <v>2.3117230769230801</v>
      </c>
      <c r="AS45">
        <v>1.3824000000000001</v>
      </c>
      <c r="AT45">
        <f t="shared" si="27"/>
        <v>-0.67225338319088546</v>
      </c>
      <c r="AU45">
        <v>0.5</v>
      </c>
      <c r="AV45">
        <f t="shared" si="28"/>
        <v>84.284627975182246</v>
      </c>
      <c r="AW45">
        <f t="shared" si="29"/>
        <v>3.6913107558883844</v>
      </c>
      <c r="AX45">
        <f t="shared" si="30"/>
        <v>-28.330313153650707</v>
      </c>
      <c r="AY45">
        <f t="shared" si="31"/>
        <v>1</v>
      </c>
      <c r="AZ45">
        <f t="shared" si="32"/>
        <v>5.5660336512012E-2</v>
      </c>
      <c r="BA45">
        <f t="shared" si="33"/>
        <v>-1</v>
      </c>
      <c r="BB45" t="s">
        <v>252</v>
      </c>
      <c r="BC45">
        <v>0</v>
      </c>
      <c r="BD45">
        <f t="shared" si="34"/>
        <v>1.3824000000000001</v>
      </c>
      <c r="BE45">
        <f t="shared" si="35"/>
        <v>-0.67225338319088535</v>
      </c>
      <c r="BF45" t="e">
        <f t="shared" si="36"/>
        <v>#DIV/0!</v>
      </c>
      <c r="BG45">
        <f t="shared" si="37"/>
        <v>-0.67225338319088535</v>
      </c>
      <c r="BH45" t="e">
        <f t="shared" si="38"/>
        <v>#DIV/0!</v>
      </c>
      <c r="BI45">
        <f t="shared" si="39"/>
        <v>99.981348387096801</v>
      </c>
      <c r="BJ45">
        <f t="shared" si="40"/>
        <v>84.284627975182246</v>
      </c>
      <c r="BK45">
        <f t="shared" si="41"/>
        <v>0.84300351350392155</v>
      </c>
      <c r="BL45">
        <f t="shared" si="42"/>
        <v>0.19600702700784328</v>
      </c>
      <c r="BM45">
        <v>0.82071442137898099</v>
      </c>
      <c r="BN45">
        <v>0.5</v>
      </c>
      <c r="BO45" t="s">
        <v>253</v>
      </c>
      <c r="BP45">
        <v>1685004108.2</v>
      </c>
      <c r="BQ45">
        <v>400.02354838709698</v>
      </c>
      <c r="BR45">
        <v>400.96603225806501</v>
      </c>
      <c r="BS45">
        <v>17.004651612903199</v>
      </c>
      <c r="BT45">
        <v>16.177522580645199</v>
      </c>
      <c r="BU45">
        <v>500.01096774193599</v>
      </c>
      <c r="BV45">
        <v>95.564819354838704</v>
      </c>
      <c r="BW45">
        <v>0.199974129032258</v>
      </c>
      <c r="BX45">
        <v>29.177448387096799</v>
      </c>
      <c r="BY45">
        <v>27.988432258064499</v>
      </c>
      <c r="BZ45">
        <v>999.9</v>
      </c>
      <c r="CA45">
        <v>10004.3548387097</v>
      </c>
      <c r="CB45">
        <v>0</v>
      </c>
      <c r="CC45">
        <v>73.492083870967804</v>
      </c>
      <c r="CD45">
        <v>99.981348387096801</v>
      </c>
      <c r="CE45">
        <v>0.89989748387096802</v>
      </c>
      <c r="CF45">
        <v>0.10010253548387101</v>
      </c>
      <c r="CG45">
        <v>0</v>
      </c>
      <c r="CH45">
        <v>2.2935064516128998</v>
      </c>
      <c r="CI45">
        <v>0</v>
      </c>
      <c r="CJ45">
        <v>73.249445161290296</v>
      </c>
      <c r="CK45">
        <v>914.13538709677402</v>
      </c>
      <c r="CL45">
        <v>37.497967741935497</v>
      </c>
      <c r="CM45">
        <v>41.680999999999997</v>
      </c>
      <c r="CN45">
        <v>39.54</v>
      </c>
      <c r="CO45">
        <v>40.375</v>
      </c>
      <c r="CP45">
        <v>38.186999999999998</v>
      </c>
      <c r="CQ45">
        <v>89.972903225806405</v>
      </c>
      <c r="CR45">
        <v>10.01</v>
      </c>
      <c r="CS45">
        <v>0</v>
      </c>
      <c r="CT45">
        <v>59.400000095367403</v>
      </c>
      <c r="CU45">
        <v>2.3117230769230801</v>
      </c>
      <c r="CV45">
        <v>0.402379498308643</v>
      </c>
      <c r="CW45">
        <v>-1.9110940347048799</v>
      </c>
      <c r="CX45">
        <v>73.233873076923103</v>
      </c>
      <c r="CY45">
        <v>15</v>
      </c>
      <c r="CZ45">
        <v>1685002228.5</v>
      </c>
      <c r="DA45" t="s">
        <v>254</v>
      </c>
      <c r="DB45">
        <v>1</v>
      </c>
      <c r="DC45">
        <v>-3.79</v>
      </c>
      <c r="DD45">
        <v>0.437</v>
      </c>
      <c r="DE45">
        <v>404</v>
      </c>
      <c r="DF45">
        <v>16</v>
      </c>
      <c r="DG45">
        <v>1.86</v>
      </c>
      <c r="DH45">
        <v>0.2</v>
      </c>
      <c r="DI45">
        <v>-0.93205611538461597</v>
      </c>
      <c r="DJ45">
        <v>1.0639409203452301E-2</v>
      </c>
      <c r="DK45">
        <v>8.94823156879129E-2</v>
      </c>
      <c r="DL45">
        <v>1</v>
      </c>
      <c r="DM45">
        <v>2.29169318181818</v>
      </c>
      <c r="DN45">
        <v>-3.4982199454938197E-2</v>
      </c>
      <c r="DO45">
        <v>0.16542897459432701</v>
      </c>
      <c r="DP45">
        <v>1</v>
      </c>
      <c r="DQ45">
        <v>0.83232903846153905</v>
      </c>
      <c r="DR45">
        <v>-5.2847413984462299E-2</v>
      </c>
      <c r="DS45">
        <v>7.1732730726944798E-3</v>
      </c>
      <c r="DT45">
        <v>1</v>
      </c>
      <c r="DU45">
        <v>3</v>
      </c>
      <c r="DV45">
        <v>3</v>
      </c>
      <c r="DW45" t="s">
        <v>255</v>
      </c>
      <c r="DX45">
        <v>100</v>
      </c>
      <c r="DY45">
        <v>100</v>
      </c>
      <c r="DZ45">
        <v>-3.79</v>
      </c>
      <c r="EA45">
        <v>0.437</v>
      </c>
      <c r="EB45">
        <v>2</v>
      </c>
      <c r="EC45">
        <v>514.39700000000005</v>
      </c>
      <c r="ED45">
        <v>437.93599999999998</v>
      </c>
      <c r="EE45">
        <v>29.449200000000001</v>
      </c>
      <c r="EF45">
        <v>29.633600000000001</v>
      </c>
      <c r="EG45">
        <v>30.0002</v>
      </c>
      <c r="EH45">
        <v>29.697700000000001</v>
      </c>
      <c r="EI45">
        <v>29.707899999999999</v>
      </c>
      <c r="EJ45">
        <v>19.929600000000001</v>
      </c>
      <c r="EK45">
        <v>34.161099999999998</v>
      </c>
      <c r="EL45">
        <v>36.3444</v>
      </c>
      <c r="EM45">
        <v>29.447700000000001</v>
      </c>
      <c r="EN45">
        <v>401.01400000000001</v>
      </c>
      <c r="EO45">
        <v>16.185300000000002</v>
      </c>
      <c r="EP45">
        <v>100.292</v>
      </c>
      <c r="EQ45">
        <v>90.025099999999995</v>
      </c>
    </row>
    <row r="46" spans="1:147" x14ac:dyDescent="0.3">
      <c r="A46">
        <v>30</v>
      </c>
      <c r="B46">
        <v>1685004176.2</v>
      </c>
      <c r="C46">
        <v>1800.7000000476801</v>
      </c>
      <c r="D46" t="s">
        <v>341</v>
      </c>
      <c r="E46" t="s">
        <v>342</v>
      </c>
      <c r="F46">
        <v>1685004168.2</v>
      </c>
      <c r="G46">
        <f t="shared" si="0"/>
        <v>4.8752544747317755E-3</v>
      </c>
      <c r="H46">
        <f t="shared" si="1"/>
        <v>3.4566620963351569</v>
      </c>
      <c r="I46">
        <f t="shared" si="2"/>
        <v>400.033903225806</v>
      </c>
      <c r="J46">
        <f t="shared" si="3"/>
        <v>359.60979154356437</v>
      </c>
      <c r="K46">
        <f t="shared" si="4"/>
        <v>34.43717223136796</v>
      </c>
      <c r="L46">
        <f t="shared" si="5"/>
        <v>38.308290674294902</v>
      </c>
      <c r="M46">
        <f t="shared" si="6"/>
        <v>0.21652816903972466</v>
      </c>
      <c r="N46">
        <f t="shared" si="7"/>
        <v>3.3627164956284554</v>
      </c>
      <c r="O46">
        <f t="shared" si="8"/>
        <v>0.20906998067682786</v>
      </c>
      <c r="P46">
        <f t="shared" si="9"/>
        <v>0.13131742508346086</v>
      </c>
      <c r="Q46">
        <f t="shared" si="10"/>
        <v>16.523819992011987</v>
      </c>
      <c r="R46">
        <f t="shared" si="11"/>
        <v>28.118943308931705</v>
      </c>
      <c r="S46">
        <f t="shared" si="12"/>
        <v>27.997451612903198</v>
      </c>
      <c r="T46">
        <f t="shared" si="13"/>
        <v>3.794275946274607</v>
      </c>
      <c r="U46">
        <f t="shared" si="14"/>
        <v>40.049393591251246</v>
      </c>
      <c r="V46">
        <f t="shared" si="15"/>
        <v>1.6243881004311516</v>
      </c>
      <c r="W46">
        <f t="shared" si="16"/>
        <v>4.0559617881105634</v>
      </c>
      <c r="X46">
        <f t="shared" si="17"/>
        <v>2.1698878458434554</v>
      </c>
      <c r="Y46">
        <f t="shared" si="18"/>
        <v>-214.99872233567129</v>
      </c>
      <c r="Z46">
        <f t="shared" si="19"/>
        <v>208.28789166499877</v>
      </c>
      <c r="AA46">
        <f t="shared" si="20"/>
        <v>13.578731841014772</v>
      </c>
      <c r="AB46">
        <f t="shared" si="21"/>
        <v>23.39172116235423</v>
      </c>
      <c r="AC46">
        <v>-3.9652668193198501E-2</v>
      </c>
      <c r="AD46">
        <v>4.4513593811387801E-2</v>
      </c>
      <c r="AE46">
        <v>3.35289248066257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50202.929451100565</v>
      </c>
      <c r="AK46">
        <v>0</v>
      </c>
      <c r="AL46">
        <v>0</v>
      </c>
      <c r="AM46">
        <v>0</v>
      </c>
      <c r="AN46">
        <f t="shared" si="25"/>
        <v>0</v>
      </c>
      <c r="AO46" t="e">
        <f t="shared" si="26"/>
        <v>#DIV/0!</v>
      </c>
      <c r="AP46">
        <v>-1</v>
      </c>
      <c r="AQ46" t="s">
        <v>343</v>
      </c>
      <c r="AR46">
        <v>2.2006769230769199</v>
      </c>
      <c r="AS46">
        <v>1.5295700000000001</v>
      </c>
      <c r="AT46">
        <f t="shared" si="27"/>
        <v>-0.43875528617645454</v>
      </c>
      <c r="AU46">
        <v>0.5</v>
      </c>
      <c r="AV46">
        <f t="shared" si="28"/>
        <v>84.302415369774792</v>
      </c>
      <c r="AW46">
        <f t="shared" si="29"/>
        <v>3.4566620963351569</v>
      </c>
      <c r="AX46">
        <f t="shared" si="30"/>
        <v>-18.494065190465939</v>
      </c>
      <c r="AY46">
        <f t="shared" si="31"/>
        <v>1</v>
      </c>
      <c r="AZ46">
        <f t="shared" si="32"/>
        <v>5.2865176837305863E-2</v>
      </c>
      <c r="BA46">
        <f t="shared" si="33"/>
        <v>-1</v>
      </c>
      <c r="BB46" t="s">
        <v>252</v>
      </c>
      <c r="BC46">
        <v>0</v>
      </c>
      <c r="BD46">
        <f t="shared" si="34"/>
        <v>1.5295700000000001</v>
      </c>
      <c r="BE46">
        <f t="shared" si="35"/>
        <v>-0.43875528617645465</v>
      </c>
      <c r="BF46" t="e">
        <f t="shared" si="36"/>
        <v>#DIV/0!</v>
      </c>
      <c r="BG46">
        <f t="shared" si="37"/>
        <v>-0.43875528617645465</v>
      </c>
      <c r="BH46" t="e">
        <f t="shared" si="38"/>
        <v>#DIV/0!</v>
      </c>
      <c r="BI46">
        <f t="shared" si="39"/>
        <v>100.002480645161</v>
      </c>
      <c r="BJ46">
        <f t="shared" si="40"/>
        <v>84.302415369774792</v>
      </c>
      <c r="BK46">
        <f t="shared" si="41"/>
        <v>0.84300324177862362</v>
      </c>
      <c r="BL46">
        <f t="shared" si="42"/>
        <v>0.1960064835572472</v>
      </c>
      <c r="BM46">
        <v>0.82071442137898099</v>
      </c>
      <c r="BN46">
        <v>0.5</v>
      </c>
      <c r="BO46" t="s">
        <v>253</v>
      </c>
      <c r="BP46">
        <v>1685004168.2</v>
      </c>
      <c r="BQ46">
        <v>400.033903225806</v>
      </c>
      <c r="BR46">
        <v>400.92138709677403</v>
      </c>
      <c r="BS46">
        <v>16.9626548387097</v>
      </c>
      <c r="BT46">
        <v>16.1760129032258</v>
      </c>
      <c r="BU46">
        <v>500.01412903225798</v>
      </c>
      <c r="BV46">
        <v>95.562683870967703</v>
      </c>
      <c r="BW46">
        <v>0.19992616129032301</v>
      </c>
      <c r="BX46">
        <v>29.146367741935499</v>
      </c>
      <c r="BY46">
        <v>27.997451612903198</v>
      </c>
      <c r="BZ46">
        <v>999.9</v>
      </c>
      <c r="CA46">
        <v>10006.4516129032</v>
      </c>
      <c r="CB46">
        <v>0</v>
      </c>
      <c r="CC46">
        <v>73.4969161290323</v>
      </c>
      <c r="CD46">
        <v>100.002480645161</v>
      </c>
      <c r="CE46">
        <v>0.89990564516129001</v>
      </c>
      <c r="CF46">
        <v>0.100094380645161</v>
      </c>
      <c r="CG46">
        <v>0</v>
      </c>
      <c r="CH46">
        <v>2.2102774193548398</v>
      </c>
      <c r="CI46">
        <v>0</v>
      </c>
      <c r="CJ46">
        <v>72.806106451612905</v>
      </c>
      <c r="CK46">
        <v>914.33125806451596</v>
      </c>
      <c r="CL46">
        <v>37.372967741935497</v>
      </c>
      <c r="CM46">
        <v>41.561999999999998</v>
      </c>
      <c r="CN46">
        <v>39.395000000000003</v>
      </c>
      <c r="CO46">
        <v>40.265999999999998</v>
      </c>
      <c r="CP46">
        <v>38.070129032258102</v>
      </c>
      <c r="CQ46">
        <v>89.993548387096794</v>
      </c>
      <c r="CR46">
        <v>10.011290322580599</v>
      </c>
      <c r="CS46">
        <v>0</v>
      </c>
      <c r="CT46">
        <v>59.200000047683702</v>
      </c>
      <c r="CU46">
        <v>2.2006769230769199</v>
      </c>
      <c r="CV46">
        <v>-0.15383930965720999</v>
      </c>
      <c r="CW46">
        <v>1.2179487183289699</v>
      </c>
      <c r="CX46">
        <v>72.840699999999998</v>
      </c>
      <c r="CY46">
        <v>15</v>
      </c>
      <c r="CZ46">
        <v>1685002228.5</v>
      </c>
      <c r="DA46" t="s">
        <v>254</v>
      </c>
      <c r="DB46">
        <v>1</v>
      </c>
      <c r="DC46">
        <v>-3.79</v>
      </c>
      <c r="DD46">
        <v>0.437</v>
      </c>
      <c r="DE46">
        <v>404</v>
      </c>
      <c r="DF46">
        <v>16</v>
      </c>
      <c r="DG46">
        <v>1.86</v>
      </c>
      <c r="DH46">
        <v>0.2</v>
      </c>
      <c r="DI46">
        <v>-0.90138430769230804</v>
      </c>
      <c r="DJ46">
        <v>0.114387600102453</v>
      </c>
      <c r="DK46">
        <v>9.2063712512363796E-2</v>
      </c>
      <c r="DL46">
        <v>1</v>
      </c>
      <c r="DM46">
        <v>2.2454590909090899</v>
      </c>
      <c r="DN46">
        <v>-0.50166407911530497</v>
      </c>
      <c r="DO46">
        <v>0.23936543887212799</v>
      </c>
      <c r="DP46">
        <v>1</v>
      </c>
      <c r="DQ46">
        <v>0.78979492307692301</v>
      </c>
      <c r="DR46">
        <v>-3.0062351233671802E-2</v>
      </c>
      <c r="DS46">
        <v>5.2833309381274899E-3</v>
      </c>
      <c r="DT46">
        <v>1</v>
      </c>
      <c r="DU46">
        <v>3</v>
      </c>
      <c r="DV46">
        <v>3</v>
      </c>
      <c r="DW46" t="s">
        <v>255</v>
      </c>
      <c r="DX46">
        <v>100</v>
      </c>
      <c r="DY46">
        <v>100</v>
      </c>
      <c r="DZ46">
        <v>-3.79</v>
      </c>
      <c r="EA46">
        <v>0.437</v>
      </c>
      <c r="EB46">
        <v>2</v>
      </c>
      <c r="EC46">
        <v>514.57899999999995</v>
      </c>
      <c r="ED46">
        <v>437.09199999999998</v>
      </c>
      <c r="EE46">
        <v>29.381599999999999</v>
      </c>
      <c r="EF46">
        <v>29.6617</v>
      </c>
      <c r="EG46">
        <v>30.0002</v>
      </c>
      <c r="EH46">
        <v>29.735800000000001</v>
      </c>
      <c r="EI46">
        <v>29.7484</v>
      </c>
      <c r="EJ46">
        <v>19.930900000000001</v>
      </c>
      <c r="EK46">
        <v>34.161099999999998</v>
      </c>
      <c r="EL46">
        <v>35.599699999999999</v>
      </c>
      <c r="EM46">
        <v>29.379300000000001</v>
      </c>
      <c r="EN46">
        <v>400.887</v>
      </c>
      <c r="EO46">
        <v>16.221800000000002</v>
      </c>
      <c r="EP46">
        <v>100.294</v>
      </c>
      <c r="EQ46">
        <v>90.0304</v>
      </c>
    </row>
    <row r="47" spans="1:147" x14ac:dyDescent="0.3">
      <c r="A47">
        <v>31</v>
      </c>
      <c r="B47">
        <v>1685004236.2</v>
      </c>
      <c r="C47">
        <v>1860.7000000476801</v>
      </c>
      <c r="D47" t="s">
        <v>344</v>
      </c>
      <c r="E47" t="s">
        <v>345</v>
      </c>
      <c r="F47">
        <v>1685004228.2</v>
      </c>
      <c r="G47">
        <f t="shared" si="0"/>
        <v>4.6026210548341584E-3</v>
      </c>
      <c r="H47">
        <f t="shared" si="1"/>
        <v>3.4790096492210689</v>
      </c>
      <c r="I47">
        <f t="shared" si="2"/>
        <v>400.01177419354798</v>
      </c>
      <c r="J47">
        <f t="shared" si="3"/>
        <v>357.88761752434607</v>
      </c>
      <c r="K47">
        <f t="shared" si="4"/>
        <v>34.273119236980854</v>
      </c>
      <c r="L47">
        <f t="shared" si="5"/>
        <v>38.307140459250746</v>
      </c>
      <c r="M47">
        <f t="shared" si="6"/>
        <v>0.20411011040750507</v>
      </c>
      <c r="N47">
        <f t="shared" si="7"/>
        <v>3.3607989836460574</v>
      </c>
      <c r="O47">
        <f t="shared" si="8"/>
        <v>0.19746508212634073</v>
      </c>
      <c r="P47">
        <f t="shared" si="9"/>
        <v>0.12399468407454808</v>
      </c>
      <c r="Q47">
        <f t="shared" si="10"/>
        <v>16.52569252828204</v>
      </c>
      <c r="R47">
        <f t="shared" si="11"/>
        <v>28.134870692215824</v>
      </c>
      <c r="S47">
        <f t="shared" si="12"/>
        <v>27.986974193548399</v>
      </c>
      <c r="T47">
        <f t="shared" si="13"/>
        <v>3.7919589852717714</v>
      </c>
      <c r="U47">
        <f t="shared" si="14"/>
        <v>40.119312353754907</v>
      </c>
      <c r="V47">
        <f t="shared" si="15"/>
        <v>1.6229232054493272</v>
      </c>
      <c r="W47">
        <f t="shared" si="16"/>
        <v>4.0452418305156526</v>
      </c>
      <c r="X47">
        <f t="shared" si="17"/>
        <v>2.169035779822444</v>
      </c>
      <c r="Y47">
        <f t="shared" si="18"/>
        <v>-202.97558851818638</v>
      </c>
      <c r="Z47">
        <f t="shared" si="19"/>
        <v>201.7732052336504</v>
      </c>
      <c r="AA47">
        <f t="shared" si="20"/>
        <v>13.157845361185023</v>
      </c>
      <c r="AB47">
        <f t="shared" si="21"/>
        <v>28.481154604931078</v>
      </c>
      <c r="AC47">
        <v>-3.9624266567232003E-2</v>
      </c>
      <c r="AD47">
        <v>4.4481710498121302E-2</v>
      </c>
      <c r="AE47">
        <v>3.3509820052305801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50176.09651597021</v>
      </c>
      <c r="AK47">
        <v>0</v>
      </c>
      <c r="AL47">
        <v>0</v>
      </c>
      <c r="AM47">
        <v>0</v>
      </c>
      <c r="AN47">
        <f t="shared" si="25"/>
        <v>0</v>
      </c>
      <c r="AO47" t="e">
        <f t="shared" si="26"/>
        <v>#DIV/0!</v>
      </c>
      <c r="AP47">
        <v>-1</v>
      </c>
      <c r="AQ47" t="s">
        <v>346</v>
      </c>
      <c r="AR47">
        <v>2.31513846153846</v>
      </c>
      <c r="AS47">
        <v>1.5716600000000001</v>
      </c>
      <c r="AT47">
        <f t="shared" si="27"/>
        <v>-0.47305298953874253</v>
      </c>
      <c r="AU47">
        <v>0.5</v>
      </c>
      <c r="AV47">
        <f t="shared" si="28"/>
        <v>84.311944170854758</v>
      </c>
      <c r="AW47">
        <f t="shared" si="29"/>
        <v>3.4790096492210689</v>
      </c>
      <c r="AX47">
        <f t="shared" si="30"/>
        <v>-19.9420086219232</v>
      </c>
      <c r="AY47">
        <f t="shared" si="31"/>
        <v>1</v>
      </c>
      <c r="AZ47">
        <f t="shared" si="32"/>
        <v>5.3124260070963811E-2</v>
      </c>
      <c r="BA47">
        <f t="shared" si="33"/>
        <v>-1</v>
      </c>
      <c r="BB47" t="s">
        <v>252</v>
      </c>
      <c r="BC47">
        <v>0</v>
      </c>
      <c r="BD47">
        <f t="shared" si="34"/>
        <v>1.5716600000000001</v>
      </c>
      <c r="BE47">
        <f t="shared" si="35"/>
        <v>-0.47305298953874242</v>
      </c>
      <c r="BF47" t="e">
        <f t="shared" si="36"/>
        <v>#DIV/0!</v>
      </c>
      <c r="BG47">
        <f t="shared" si="37"/>
        <v>-0.47305298953874242</v>
      </c>
      <c r="BH47" t="e">
        <f t="shared" si="38"/>
        <v>#DIV/0!</v>
      </c>
      <c r="BI47">
        <f t="shared" si="39"/>
        <v>100.01378064516101</v>
      </c>
      <c r="BJ47">
        <f t="shared" si="40"/>
        <v>84.311944170854758</v>
      </c>
      <c r="BK47">
        <f t="shared" si="41"/>
        <v>0.84300327041915546</v>
      </c>
      <c r="BL47">
        <f t="shared" si="42"/>
        <v>0.19600654083831101</v>
      </c>
      <c r="BM47">
        <v>0.82071442137898099</v>
      </c>
      <c r="BN47">
        <v>0.5</v>
      </c>
      <c r="BO47" t="s">
        <v>253</v>
      </c>
      <c r="BP47">
        <v>1685004228.2</v>
      </c>
      <c r="BQ47">
        <v>400.01177419354798</v>
      </c>
      <c r="BR47">
        <v>400.885032258065</v>
      </c>
      <c r="BS47">
        <v>16.946929032258101</v>
      </c>
      <c r="BT47">
        <v>16.204245161290299</v>
      </c>
      <c r="BU47">
        <v>500.00029032258101</v>
      </c>
      <c r="BV47">
        <v>95.565093548387097</v>
      </c>
      <c r="BW47">
        <v>0.199938709677419</v>
      </c>
      <c r="BX47">
        <v>29.100590322580601</v>
      </c>
      <c r="BY47">
        <v>27.986974193548399</v>
      </c>
      <c r="BZ47">
        <v>999.9</v>
      </c>
      <c r="CA47">
        <v>9999.0322580645206</v>
      </c>
      <c r="CB47">
        <v>0</v>
      </c>
      <c r="CC47">
        <v>73.473100000000002</v>
      </c>
      <c r="CD47">
        <v>100.01378064516101</v>
      </c>
      <c r="CE47">
        <v>0.89990564516129001</v>
      </c>
      <c r="CF47">
        <v>0.100094380645161</v>
      </c>
      <c r="CG47">
        <v>0</v>
      </c>
      <c r="CH47">
        <v>2.33173870967742</v>
      </c>
      <c r="CI47">
        <v>0</v>
      </c>
      <c r="CJ47">
        <v>72.024958064516099</v>
      </c>
      <c r="CK47">
        <v>914.43445161290299</v>
      </c>
      <c r="CL47">
        <v>37.25</v>
      </c>
      <c r="CM47">
        <v>41.4491935483871</v>
      </c>
      <c r="CN47">
        <v>39.298000000000002</v>
      </c>
      <c r="CO47">
        <v>40.186999999999998</v>
      </c>
      <c r="CP47">
        <v>37.969516129032201</v>
      </c>
      <c r="CQ47">
        <v>90.004193548387093</v>
      </c>
      <c r="CR47">
        <v>10.0125806451613</v>
      </c>
      <c r="CS47">
        <v>0</v>
      </c>
      <c r="CT47">
        <v>59.599999904632597</v>
      </c>
      <c r="CU47">
        <v>2.31513846153846</v>
      </c>
      <c r="CV47">
        <v>-1.0063179483219</v>
      </c>
      <c r="CW47">
        <v>-1.3910632687789699</v>
      </c>
      <c r="CX47">
        <v>72.014292307692301</v>
      </c>
      <c r="CY47">
        <v>15</v>
      </c>
      <c r="CZ47">
        <v>1685002228.5</v>
      </c>
      <c r="DA47" t="s">
        <v>254</v>
      </c>
      <c r="DB47">
        <v>1</v>
      </c>
      <c r="DC47">
        <v>-3.79</v>
      </c>
      <c r="DD47">
        <v>0.437</v>
      </c>
      <c r="DE47">
        <v>404</v>
      </c>
      <c r="DF47">
        <v>16</v>
      </c>
      <c r="DG47">
        <v>1.86</v>
      </c>
      <c r="DH47">
        <v>0.2</v>
      </c>
      <c r="DI47">
        <v>-0.85007361538461601</v>
      </c>
      <c r="DJ47">
        <v>-0.15495994535987101</v>
      </c>
      <c r="DK47">
        <v>8.7707395488801299E-2</v>
      </c>
      <c r="DL47">
        <v>1</v>
      </c>
      <c r="DM47">
        <v>2.3392249999999999</v>
      </c>
      <c r="DN47">
        <v>-5.6162844785649799E-2</v>
      </c>
      <c r="DO47">
        <v>0.17526530295655901</v>
      </c>
      <c r="DP47">
        <v>1</v>
      </c>
      <c r="DQ47">
        <v>0.74527642307692299</v>
      </c>
      <c r="DR47">
        <v>-2.7175794416460099E-2</v>
      </c>
      <c r="DS47">
        <v>4.9005165439909501E-3</v>
      </c>
      <c r="DT47">
        <v>1</v>
      </c>
      <c r="DU47">
        <v>3</v>
      </c>
      <c r="DV47">
        <v>3</v>
      </c>
      <c r="DW47" t="s">
        <v>255</v>
      </c>
      <c r="DX47">
        <v>100</v>
      </c>
      <c r="DY47">
        <v>100</v>
      </c>
      <c r="DZ47">
        <v>-3.79</v>
      </c>
      <c r="EA47">
        <v>0.437</v>
      </c>
      <c r="EB47">
        <v>2</v>
      </c>
      <c r="EC47">
        <v>515.24</v>
      </c>
      <c r="ED47">
        <v>436.08199999999999</v>
      </c>
      <c r="EE47">
        <v>29.315899999999999</v>
      </c>
      <c r="EF47">
        <v>29.686299999999999</v>
      </c>
      <c r="EG47">
        <v>30.0002</v>
      </c>
      <c r="EH47">
        <v>29.77</v>
      </c>
      <c r="EI47">
        <v>29.783899999999999</v>
      </c>
      <c r="EJ47">
        <v>19.933700000000002</v>
      </c>
      <c r="EK47">
        <v>33.875500000000002</v>
      </c>
      <c r="EL47">
        <v>34.854100000000003</v>
      </c>
      <c r="EM47">
        <v>29.312999999999999</v>
      </c>
      <c r="EN47">
        <v>400.81799999999998</v>
      </c>
      <c r="EO47">
        <v>16.2577</v>
      </c>
      <c r="EP47">
        <v>100.297</v>
      </c>
      <c r="EQ47">
        <v>90.034099999999995</v>
      </c>
    </row>
    <row r="48" spans="1:147" x14ac:dyDescent="0.3">
      <c r="A48">
        <v>32</v>
      </c>
      <c r="B48">
        <v>1685004296.2</v>
      </c>
      <c r="C48">
        <v>1920.7000000476801</v>
      </c>
      <c r="D48" t="s">
        <v>347</v>
      </c>
      <c r="E48" t="s">
        <v>348</v>
      </c>
      <c r="F48">
        <v>1685004288.2</v>
      </c>
      <c r="G48">
        <f t="shared" si="0"/>
        <v>4.391237803387316E-3</v>
      </c>
      <c r="H48">
        <f t="shared" si="1"/>
        <v>3.4351354248425463</v>
      </c>
      <c r="I48">
        <f t="shared" si="2"/>
        <v>400.024</v>
      </c>
      <c r="J48">
        <f t="shared" si="3"/>
        <v>356.88025987287079</v>
      </c>
      <c r="K48">
        <f t="shared" si="4"/>
        <v>34.176654249947546</v>
      </c>
      <c r="L48">
        <f t="shared" si="5"/>
        <v>38.308316477215982</v>
      </c>
      <c r="M48">
        <f t="shared" si="6"/>
        <v>0.19420633586232627</v>
      </c>
      <c r="N48">
        <f t="shared" si="7"/>
        <v>3.3625678023722174</v>
      </c>
      <c r="O48">
        <f t="shared" si="8"/>
        <v>0.18818333743129653</v>
      </c>
      <c r="P48">
        <f t="shared" si="9"/>
        <v>0.11814016841314204</v>
      </c>
      <c r="Q48">
        <f t="shared" si="10"/>
        <v>16.523974341648955</v>
      </c>
      <c r="R48">
        <f t="shared" si="11"/>
        <v>28.15264533142258</v>
      </c>
      <c r="S48">
        <f t="shared" si="12"/>
        <v>27.9925322580645</v>
      </c>
      <c r="T48">
        <f t="shared" si="13"/>
        <v>3.7931879336570309</v>
      </c>
      <c r="U48">
        <f t="shared" si="14"/>
        <v>40.160828512179805</v>
      </c>
      <c r="V48">
        <f t="shared" si="15"/>
        <v>1.6216988694043657</v>
      </c>
      <c r="W48">
        <f t="shared" si="16"/>
        <v>4.0380114890123435</v>
      </c>
      <c r="X48">
        <f t="shared" si="17"/>
        <v>2.1714890642526652</v>
      </c>
      <c r="Y48">
        <f t="shared" si="18"/>
        <v>-193.65358712938064</v>
      </c>
      <c r="Z48">
        <f t="shared" si="19"/>
        <v>195.26374928144139</v>
      </c>
      <c r="AA48">
        <f t="shared" si="20"/>
        <v>12.725049351387078</v>
      </c>
      <c r="AB48">
        <f t="shared" si="21"/>
        <v>30.859185845096789</v>
      </c>
      <c r="AC48">
        <v>-3.9650465555263401E-2</v>
      </c>
      <c r="AD48">
        <v>4.4511121157344E-2</v>
      </c>
      <c r="AE48">
        <v>3.35274433311357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50213.055475008412</v>
      </c>
      <c r="AK48">
        <v>0</v>
      </c>
      <c r="AL48">
        <v>0</v>
      </c>
      <c r="AM48">
        <v>0</v>
      </c>
      <c r="AN48">
        <f t="shared" si="25"/>
        <v>0</v>
      </c>
      <c r="AO48" t="e">
        <f t="shared" si="26"/>
        <v>#DIV/0!</v>
      </c>
      <c r="AP48">
        <v>-1</v>
      </c>
      <c r="AQ48" t="s">
        <v>349</v>
      </c>
      <c r="AR48">
        <v>2.3386153846153799</v>
      </c>
      <c r="AS48">
        <v>1.8695999999999999</v>
      </c>
      <c r="AT48">
        <f t="shared" si="27"/>
        <v>-0.25086402685888953</v>
      </c>
      <c r="AU48">
        <v>0.5</v>
      </c>
      <c r="AV48">
        <f t="shared" si="28"/>
        <v>84.303211175036253</v>
      </c>
      <c r="AW48">
        <f t="shared" si="29"/>
        <v>3.4351354248425463</v>
      </c>
      <c r="AX48">
        <f t="shared" si="30"/>
        <v>-10.574321516252466</v>
      </c>
      <c r="AY48">
        <f t="shared" si="31"/>
        <v>1</v>
      </c>
      <c r="AZ48">
        <f t="shared" si="32"/>
        <v>5.2609329621311887E-2</v>
      </c>
      <c r="BA48">
        <f t="shared" si="33"/>
        <v>-1</v>
      </c>
      <c r="BB48" t="s">
        <v>252</v>
      </c>
      <c r="BC48">
        <v>0</v>
      </c>
      <c r="BD48">
        <f t="shared" si="34"/>
        <v>1.8695999999999999</v>
      </c>
      <c r="BE48">
        <f t="shared" si="35"/>
        <v>-0.25086402685888959</v>
      </c>
      <c r="BF48" t="e">
        <f t="shared" si="36"/>
        <v>#DIV/0!</v>
      </c>
      <c r="BG48">
        <f t="shared" si="37"/>
        <v>-0.25086402685888959</v>
      </c>
      <c r="BH48" t="e">
        <f t="shared" si="38"/>
        <v>#DIV/0!</v>
      </c>
      <c r="BI48">
        <f t="shared" si="39"/>
        <v>100.003425806452</v>
      </c>
      <c r="BJ48">
        <f t="shared" si="40"/>
        <v>84.303211175036253</v>
      </c>
      <c r="BK48">
        <f t="shared" si="41"/>
        <v>0.84300323209124695</v>
      </c>
      <c r="BL48">
        <f t="shared" si="42"/>
        <v>0.19600646418249382</v>
      </c>
      <c r="BM48">
        <v>0.82071442137898099</v>
      </c>
      <c r="BN48">
        <v>0.5</v>
      </c>
      <c r="BO48" t="s">
        <v>253</v>
      </c>
      <c r="BP48">
        <v>1685004288.2</v>
      </c>
      <c r="BQ48">
        <v>400.024</v>
      </c>
      <c r="BR48">
        <v>400.87619354838699</v>
      </c>
      <c r="BS48">
        <v>16.9341419354839</v>
      </c>
      <c r="BT48">
        <v>16.2255516129032</v>
      </c>
      <c r="BU48">
        <v>499.99587096774201</v>
      </c>
      <c r="BV48">
        <v>95.565077419354793</v>
      </c>
      <c r="BW48">
        <v>0.19996787096774199</v>
      </c>
      <c r="BX48">
        <v>29.069654838709699</v>
      </c>
      <c r="BY48">
        <v>27.9925322580645</v>
      </c>
      <c r="BZ48">
        <v>999.9</v>
      </c>
      <c r="CA48">
        <v>10005.6451612903</v>
      </c>
      <c r="CB48">
        <v>0</v>
      </c>
      <c r="CC48">
        <v>73.488977419354796</v>
      </c>
      <c r="CD48">
        <v>100.003425806452</v>
      </c>
      <c r="CE48">
        <v>0.89991380645161301</v>
      </c>
      <c r="CF48">
        <v>0.100086225806452</v>
      </c>
      <c r="CG48">
        <v>0</v>
      </c>
      <c r="CH48">
        <v>2.3327903225806499</v>
      </c>
      <c r="CI48">
        <v>0</v>
      </c>
      <c r="CJ48">
        <v>71.960932258064503</v>
      </c>
      <c r="CK48">
        <v>914.341935483871</v>
      </c>
      <c r="CL48">
        <v>37.151000000000003</v>
      </c>
      <c r="CM48">
        <v>41.370935483871001</v>
      </c>
      <c r="CN48">
        <v>39.186999999999998</v>
      </c>
      <c r="CO48">
        <v>40.0843548387097</v>
      </c>
      <c r="CP48">
        <v>37.875</v>
      </c>
      <c r="CQ48">
        <v>89.993870967741898</v>
      </c>
      <c r="CR48">
        <v>10.011290322580599</v>
      </c>
      <c r="CS48">
        <v>0</v>
      </c>
      <c r="CT48">
        <v>59.400000095367403</v>
      </c>
      <c r="CU48">
        <v>2.3386153846153799</v>
      </c>
      <c r="CV48">
        <v>0.31375042598691699</v>
      </c>
      <c r="CW48">
        <v>0.321083761935197</v>
      </c>
      <c r="CX48">
        <v>71.964150000000004</v>
      </c>
      <c r="CY48">
        <v>15</v>
      </c>
      <c r="CZ48">
        <v>1685002228.5</v>
      </c>
      <c r="DA48" t="s">
        <v>254</v>
      </c>
      <c r="DB48">
        <v>1</v>
      </c>
      <c r="DC48">
        <v>-3.79</v>
      </c>
      <c r="DD48">
        <v>0.437</v>
      </c>
      <c r="DE48">
        <v>404</v>
      </c>
      <c r="DF48">
        <v>16</v>
      </c>
      <c r="DG48">
        <v>1.86</v>
      </c>
      <c r="DH48">
        <v>0.2</v>
      </c>
      <c r="DI48">
        <v>-0.84502407692307702</v>
      </c>
      <c r="DJ48">
        <v>1.4550967204368E-2</v>
      </c>
      <c r="DK48">
        <v>9.7231641426315699E-2</v>
      </c>
      <c r="DL48">
        <v>1</v>
      </c>
      <c r="DM48">
        <v>2.3099500000000002</v>
      </c>
      <c r="DN48">
        <v>9.5348315138814102E-2</v>
      </c>
      <c r="DO48">
        <v>0.17963965509268301</v>
      </c>
      <c r="DP48">
        <v>1</v>
      </c>
      <c r="DQ48">
        <v>0.71156828846153797</v>
      </c>
      <c r="DR48">
        <v>-2.8301562092721399E-2</v>
      </c>
      <c r="DS48">
        <v>4.5603293080170304E-3</v>
      </c>
      <c r="DT48">
        <v>1</v>
      </c>
      <c r="DU48">
        <v>3</v>
      </c>
      <c r="DV48">
        <v>3</v>
      </c>
      <c r="DW48" t="s">
        <v>255</v>
      </c>
      <c r="DX48">
        <v>100</v>
      </c>
      <c r="DY48">
        <v>100</v>
      </c>
      <c r="DZ48">
        <v>-3.79</v>
      </c>
      <c r="EA48">
        <v>0.437</v>
      </c>
      <c r="EB48">
        <v>2</v>
      </c>
      <c r="EC48">
        <v>514.83399999999995</v>
      </c>
      <c r="ED48">
        <v>435.67399999999998</v>
      </c>
      <c r="EE48">
        <v>29.262</v>
      </c>
      <c r="EF48">
        <v>29.707799999999999</v>
      </c>
      <c r="EG48">
        <v>30.0001</v>
      </c>
      <c r="EH48">
        <v>29.797999999999998</v>
      </c>
      <c r="EI48">
        <v>29.814800000000002</v>
      </c>
      <c r="EJ48">
        <v>19.941099999999999</v>
      </c>
      <c r="EK48">
        <v>33.6004</v>
      </c>
      <c r="EL48">
        <v>33.730600000000003</v>
      </c>
      <c r="EM48">
        <v>29.261399999999998</v>
      </c>
      <c r="EN48">
        <v>401.05700000000002</v>
      </c>
      <c r="EO48">
        <v>16.2102</v>
      </c>
      <c r="EP48">
        <v>100.29900000000001</v>
      </c>
      <c r="EQ48">
        <v>90.037099999999995</v>
      </c>
    </row>
    <row r="49" spans="1:147" x14ac:dyDescent="0.3">
      <c r="A49">
        <v>33</v>
      </c>
      <c r="B49">
        <v>1685004356.2</v>
      </c>
      <c r="C49">
        <v>1980.7000000476801</v>
      </c>
      <c r="D49" t="s">
        <v>350</v>
      </c>
      <c r="E49" t="s">
        <v>351</v>
      </c>
      <c r="F49">
        <v>1685004348.2</v>
      </c>
      <c r="G49">
        <f t="shared" ref="G49:G80" si="43">BU49*AH49*(BS49-BT49)/(100*BM49*(1000-AH49*BS49))</f>
        <v>4.2547472233278663E-3</v>
      </c>
      <c r="H49">
        <f t="shared" ref="H49:H80" si="44">BU49*AH49*(BR49-BQ49*(1000-AH49*BT49)/(1000-AH49*BS49))/(100*BM49)</f>
        <v>3.6990303333370771</v>
      </c>
      <c r="I49">
        <f t="shared" ref="I49:I80" si="45">BQ49 - IF(AH49&gt;1, H49*BM49*100/(AJ49*CA49), 0)</f>
        <v>400.00619354838699</v>
      </c>
      <c r="J49">
        <f t="shared" ref="J49:J80" si="46">((P49-G49/2)*I49-H49)/(P49+G49/2)</f>
        <v>353.62811725393988</v>
      </c>
      <c r="K49">
        <f t="shared" ref="K49:K80" si="47">J49*(BV49+BW49)/1000</f>
        <v>33.865837286083703</v>
      </c>
      <c r="L49">
        <f t="shared" ref="L49:L80" si="48">(BQ49 - IF(AH49&gt;1, H49*BM49*100/(AJ49*CA49), 0))*(BV49+BW49)/1000</f>
        <v>38.307317781542871</v>
      </c>
      <c r="M49">
        <f t="shared" ref="M49:M80" si="49">2/((1/O49-1/N49)+SIGN(O49)*SQRT((1/O49-1/N49)*(1/O49-1/N49) + 4*BN49/((BN49+1)*(BN49+1))*(2*1/O49*1/N49-1/N49*1/N49)))</f>
        <v>0.18777849407215602</v>
      </c>
      <c r="N49">
        <f t="shared" ref="N49:N80" si="50">AE49+AD49*BM49+AC49*BM49*BM49</f>
        <v>3.3589467703966345</v>
      </c>
      <c r="O49">
        <f t="shared" ref="O49:O80" si="51">G49*(1000-(1000*0.61365*EXP(17.502*S49/(240.97+S49))/(BV49+BW49)+BS49)/2)/(1000*0.61365*EXP(17.502*S49/(240.97+S49))/(BV49+BW49)-BS49)</f>
        <v>0.18213548666380697</v>
      </c>
      <c r="P49">
        <f t="shared" ref="P49:P80" si="52">1/((BN49+1)/(M49/1.6)+1/(N49/1.37)) + BN49/((BN49+1)/(M49/1.6) + BN49/(N49/1.37))</f>
        <v>0.1143275552293084</v>
      </c>
      <c r="Q49">
        <f t="shared" ref="Q49:Q80" si="53">(BJ49*BL49)</f>
        <v>16.524394683837642</v>
      </c>
      <c r="R49">
        <f t="shared" ref="R49:R80" si="54">(BX49+(Q49+2*0.95*0.0000000567*(((BX49+$B$7)+273)^4-(BX49+273)^4)-44100*G49)/(1.84*29.3*N49+8*0.95*0.0000000567*(BX49+273)^3))</f>
        <v>28.138095396658692</v>
      </c>
      <c r="S49">
        <f t="shared" ref="S49:S80" si="55">($C$7*BY49+$D$7*BZ49+$E$7*R49)</f>
        <v>27.979235483871001</v>
      </c>
      <c r="T49">
        <f t="shared" ref="T49:T80" si="56">0.61365*EXP(17.502*S49/(240.97+S49))</f>
        <v>3.7902484511349561</v>
      </c>
      <c r="U49">
        <f t="shared" ref="U49:U80" si="57">(V49/W49*100)</f>
        <v>40.129780214825466</v>
      </c>
      <c r="V49">
        <f t="shared" ref="V49:V80" si="58">BS49*(BV49+BW49)/1000</f>
        <v>1.6162518457129833</v>
      </c>
      <c r="W49">
        <f t="shared" ref="W49:W80" si="59">0.61365*EXP(17.502*BX49/(240.97+BX49))</f>
        <v>4.0275621672004034</v>
      </c>
      <c r="X49">
        <f t="shared" ref="X49:X80" si="60">(T49-BS49*(BV49+BW49)/1000)</f>
        <v>2.1739966054219728</v>
      </c>
      <c r="Y49">
        <f t="shared" ref="Y49:Y80" si="61">(-G49*44100)</f>
        <v>-187.6343525487589</v>
      </c>
      <c r="Z49">
        <f t="shared" ref="Z49:Z80" si="62">2*29.3*N49*0.92*(BX49-S49)</f>
        <v>189.34980325823992</v>
      </c>
      <c r="AA49">
        <f t="shared" ref="AA49:AA80" si="63">2*0.95*0.0000000567*(((BX49+$B$7)+273)^4-(S49+273)^4)</f>
        <v>12.349377072672359</v>
      </c>
      <c r="AB49">
        <f t="shared" ref="AB49:AB80" si="64">Q49+AA49+Y49+Z49</f>
        <v>30.589222465991014</v>
      </c>
      <c r="AC49">
        <v>-3.9596838415107999E-2</v>
      </c>
      <c r="AD49">
        <v>4.4450919994524003E-2</v>
      </c>
      <c r="AE49">
        <v>3.34913658735179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50155.388249229509</v>
      </c>
      <c r="AK49">
        <v>0</v>
      </c>
      <c r="AL49">
        <v>0</v>
      </c>
      <c r="AM49">
        <v>0</v>
      </c>
      <c r="AN49">
        <f t="shared" ref="AN49:AN80" si="68">AM49-AL49</f>
        <v>0</v>
      </c>
      <c r="AO49" t="e">
        <f t="shared" ref="AO49:AO80" si="69">AN49/AM49</f>
        <v>#DIV/0!</v>
      </c>
      <c r="AP49">
        <v>-1</v>
      </c>
      <c r="AQ49" t="s">
        <v>352</v>
      </c>
      <c r="AR49">
        <v>2.3255076923076898</v>
      </c>
      <c r="AS49">
        <v>1.5216000000000001</v>
      </c>
      <c r="AT49">
        <f t="shared" ref="AT49:AT80" si="70">1-AR49/AS49</f>
        <v>-0.52833050230526402</v>
      </c>
      <c r="AU49">
        <v>0.5</v>
      </c>
      <c r="AV49">
        <f t="shared" ref="AV49:AV80" si="71">BJ49</f>
        <v>84.305622185629716</v>
      </c>
      <c r="AW49">
        <f t="shared" ref="AW49:AW80" si="72">H49</f>
        <v>3.6990303333370771</v>
      </c>
      <c r="AX49">
        <f t="shared" ref="AX49:AX80" si="73">AT49*AU49*AV49</f>
        <v>-22.27061585824578</v>
      </c>
      <c r="AY49">
        <f t="shared" ref="AY49:AY80" si="74">BD49/AS49</f>
        <v>1</v>
      </c>
      <c r="AZ49">
        <f t="shared" ref="AZ49:AZ80" si="75">(AW49-AP49)/AV49</f>
        <v>5.5738042274220342E-2</v>
      </c>
      <c r="BA49">
        <f t="shared" ref="BA49:BA80" si="76">(AM49-AS49)/AS49</f>
        <v>-1</v>
      </c>
      <c r="BB49" t="s">
        <v>252</v>
      </c>
      <c r="BC49">
        <v>0</v>
      </c>
      <c r="BD49">
        <f t="shared" ref="BD49:BD80" si="77">AS49-BC49</f>
        <v>1.5216000000000001</v>
      </c>
      <c r="BE49">
        <f t="shared" ref="BE49:BE80" si="78">(AS49-AR49)/(AS49-BC49)</f>
        <v>-0.52833050230526402</v>
      </c>
      <c r="BF49" t="e">
        <f t="shared" ref="BF49:BF80" si="79">(AM49-AS49)/(AM49-BC49)</f>
        <v>#DIV/0!</v>
      </c>
      <c r="BG49">
        <f t="shared" ref="BG49:BG80" si="80">(AS49-AR49)/(AS49-AL49)</f>
        <v>-0.52833050230526402</v>
      </c>
      <c r="BH49" t="e">
        <f t="shared" ref="BH49:BH80" si="81">(AM49-AS49)/(AM49-AL49)</f>
        <v>#DIV/0!</v>
      </c>
      <c r="BI49">
        <f t="shared" ref="BI49:BI80" si="82">$B$11*CB49+$C$11*CC49+$F$11*CD49</f>
        <v>100.006322580645</v>
      </c>
      <c r="BJ49">
        <f t="shared" ref="BJ49:BJ80" si="83">BI49*BK49</f>
        <v>84.305622185629716</v>
      </c>
      <c r="BK49">
        <f t="shared" ref="BK49:BK80" si="84">($B$11*$D$9+$C$11*$D$9+$F$11*((CQ49+CI49)/MAX(CQ49+CI49+CR49, 0.1)*$I$9+CR49/MAX(CQ49+CI49+CR49, 0.1)*$J$9))/($B$11+$C$11+$F$11)</f>
        <v>0.84300292231669394</v>
      </c>
      <c r="BL49">
        <f t="shared" ref="BL49:BL80" si="85">($B$11*$K$9+$C$11*$K$9+$F$11*((CQ49+CI49)/MAX(CQ49+CI49+CR49, 0.1)*$P$9+CR49/MAX(CQ49+CI49+CR49, 0.1)*$Q$9))/($B$11+$C$11+$F$11)</f>
        <v>0.19600584463338794</v>
      </c>
      <c r="BM49">
        <v>0.82071442137898099</v>
      </c>
      <c r="BN49">
        <v>0.5</v>
      </c>
      <c r="BO49" t="s">
        <v>253</v>
      </c>
      <c r="BP49">
        <v>1685004348.2</v>
      </c>
      <c r="BQ49">
        <v>400.00619354838699</v>
      </c>
      <c r="BR49">
        <v>400.89270967741902</v>
      </c>
      <c r="BS49">
        <v>16.876951612903198</v>
      </c>
      <c r="BT49">
        <v>16.190361290322599</v>
      </c>
      <c r="BU49">
        <v>500.00693548387102</v>
      </c>
      <c r="BV49">
        <v>95.566770967741903</v>
      </c>
      <c r="BW49">
        <v>0.20004064516129</v>
      </c>
      <c r="BX49">
        <v>29.024861290322601</v>
      </c>
      <c r="BY49">
        <v>27.979235483871001</v>
      </c>
      <c r="BZ49">
        <v>999.9</v>
      </c>
      <c r="CA49">
        <v>9991.9354838709696</v>
      </c>
      <c r="CB49">
        <v>0</v>
      </c>
      <c r="CC49">
        <v>73.493809677419407</v>
      </c>
      <c r="CD49">
        <v>100.006322580645</v>
      </c>
      <c r="CE49">
        <v>0.899930129032258</v>
      </c>
      <c r="CF49">
        <v>0.100069916129032</v>
      </c>
      <c r="CG49">
        <v>0</v>
      </c>
      <c r="CH49">
        <v>2.3465225806451602</v>
      </c>
      <c r="CI49">
        <v>0</v>
      </c>
      <c r="CJ49">
        <v>71.539006451612906</v>
      </c>
      <c r="CK49">
        <v>914.37409677419396</v>
      </c>
      <c r="CL49">
        <v>37.054000000000002</v>
      </c>
      <c r="CM49">
        <v>41.264000000000003</v>
      </c>
      <c r="CN49">
        <v>39.070129032258102</v>
      </c>
      <c r="CO49">
        <v>40.012</v>
      </c>
      <c r="CP49">
        <v>37.792000000000002</v>
      </c>
      <c r="CQ49">
        <v>89.998387096774195</v>
      </c>
      <c r="CR49">
        <v>10.0106451612903</v>
      </c>
      <c r="CS49">
        <v>0</v>
      </c>
      <c r="CT49">
        <v>59.200000047683702</v>
      </c>
      <c r="CU49">
        <v>2.3255076923076898</v>
      </c>
      <c r="CV49">
        <v>-0.45504274227307601</v>
      </c>
      <c r="CW49">
        <v>1.72850256214178</v>
      </c>
      <c r="CX49">
        <v>71.549488461538502</v>
      </c>
      <c r="CY49">
        <v>15</v>
      </c>
      <c r="CZ49">
        <v>1685002228.5</v>
      </c>
      <c r="DA49" t="s">
        <v>254</v>
      </c>
      <c r="DB49">
        <v>1</v>
      </c>
      <c r="DC49">
        <v>-3.79</v>
      </c>
      <c r="DD49">
        <v>0.437</v>
      </c>
      <c r="DE49">
        <v>404</v>
      </c>
      <c r="DF49">
        <v>16</v>
      </c>
      <c r="DG49">
        <v>1.86</v>
      </c>
      <c r="DH49">
        <v>0.2</v>
      </c>
      <c r="DI49">
        <v>-0.87926603846153895</v>
      </c>
      <c r="DJ49">
        <v>-5.3523882865182199E-2</v>
      </c>
      <c r="DK49">
        <v>0.10569079183837</v>
      </c>
      <c r="DL49">
        <v>1</v>
      </c>
      <c r="DM49">
        <v>2.3341068181818199</v>
      </c>
      <c r="DN49">
        <v>-0.122771440032028</v>
      </c>
      <c r="DO49">
        <v>0.190757448797404</v>
      </c>
      <c r="DP49">
        <v>1</v>
      </c>
      <c r="DQ49">
        <v>0.69025438461538502</v>
      </c>
      <c r="DR49">
        <v>-3.7023724067274798E-2</v>
      </c>
      <c r="DS49">
        <v>5.7845355779069197E-3</v>
      </c>
      <c r="DT49">
        <v>1</v>
      </c>
      <c r="DU49">
        <v>3</v>
      </c>
      <c r="DV49">
        <v>3</v>
      </c>
      <c r="DW49" t="s">
        <v>255</v>
      </c>
      <c r="DX49">
        <v>100</v>
      </c>
      <c r="DY49">
        <v>100</v>
      </c>
      <c r="DZ49">
        <v>-3.79</v>
      </c>
      <c r="EA49">
        <v>0.437</v>
      </c>
      <c r="EB49">
        <v>2</v>
      </c>
      <c r="EC49">
        <v>514.54200000000003</v>
      </c>
      <c r="ED49">
        <v>435.375</v>
      </c>
      <c r="EE49">
        <v>29.249099999999999</v>
      </c>
      <c r="EF49">
        <v>29.7272</v>
      </c>
      <c r="EG49">
        <v>30.0002</v>
      </c>
      <c r="EH49">
        <v>29.824999999999999</v>
      </c>
      <c r="EI49">
        <v>29.842300000000002</v>
      </c>
      <c r="EJ49">
        <v>19.944400000000002</v>
      </c>
      <c r="EK49">
        <v>33.872999999999998</v>
      </c>
      <c r="EL49">
        <v>32.610900000000001</v>
      </c>
      <c r="EM49">
        <v>29.246700000000001</v>
      </c>
      <c r="EN49">
        <v>400.988</v>
      </c>
      <c r="EO49">
        <v>16.154900000000001</v>
      </c>
      <c r="EP49">
        <v>100.30200000000001</v>
      </c>
      <c r="EQ49">
        <v>90.041399999999996</v>
      </c>
    </row>
    <row r="50" spans="1:147" x14ac:dyDescent="0.3">
      <c r="A50">
        <v>34</v>
      </c>
      <c r="B50">
        <v>1685004416.2</v>
      </c>
      <c r="C50">
        <v>2040.7000000476801</v>
      </c>
      <c r="D50" t="s">
        <v>353</v>
      </c>
      <c r="E50" t="s">
        <v>354</v>
      </c>
      <c r="F50">
        <v>1685004408.2</v>
      </c>
      <c r="G50">
        <f t="shared" si="43"/>
        <v>4.1579103899535945E-3</v>
      </c>
      <c r="H50">
        <f t="shared" si="44"/>
        <v>3.7582753106380937</v>
      </c>
      <c r="I50">
        <f t="shared" si="45"/>
        <v>400.00706451612899</v>
      </c>
      <c r="J50">
        <f t="shared" si="46"/>
        <v>352.33084862362148</v>
      </c>
      <c r="K50">
        <f t="shared" si="47"/>
        <v>33.742509155198299</v>
      </c>
      <c r="L50">
        <f t="shared" si="48"/>
        <v>38.308431093406611</v>
      </c>
      <c r="M50">
        <f t="shared" si="49"/>
        <v>0.18323963730599385</v>
      </c>
      <c r="N50">
        <f t="shared" si="50"/>
        <v>3.3609177431570654</v>
      </c>
      <c r="O50">
        <f t="shared" si="51"/>
        <v>0.17786497968332288</v>
      </c>
      <c r="P50">
        <f t="shared" si="52"/>
        <v>0.11163537256266176</v>
      </c>
      <c r="Q50">
        <f t="shared" si="53"/>
        <v>16.525348215940262</v>
      </c>
      <c r="R50">
        <f t="shared" si="54"/>
        <v>28.13988069787009</v>
      </c>
      <c r="S50">
        <f t="shared" si="55"/>
        <v>27.969403225806399</v>
      </c>
      <c r="T50">
        <f t="shared" si="56"/>
        <v>3.7880761382898638</v>
      </c>
      <c r="U50">
        <f t="shared" si="57"/>
        <v>40.082872236280423</v>
      </c>
      <c r="V50">
        <f t="shared" si="58"/>
        <v>1.6124194192191046</v>
      </c>
      <c r="W50">
        <f t="shared" si="59"/>
        <v>4.0227142648715848</v>
      </c>
      <c r="X50">
        <f t="shared" si="60"/>
        <v>2.1756567190707594</v>
      </c>
      <c r="Y50">
        <f t="shared" si="61"/>
        <v>-183.36384819695351</v>
      </c>
      <c r="Z50">
        <f t="shared" si="62"/>
        <v>187.47070120762649</v>
      </c>
      <c r="AA50">
        <f t="shared" si="63"/>
        <v>12.217788019326026</v>
      </c>
      <c r="AB50">
        <f t="shared" si="64"/>
        <v>32.84998924593927</v>
      </c>
      <c r="AC50">
        <v>-3.9626025405905499E-2</v>
      </c>
      <c r="AD50">
        <v>4.4483684948615099E-2</v>
      </c>
      <c r="AE50">
        <v>3.3511003289863601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50194.364819356932</v>
      </c>
      <c r="AK50">
        <v>0</v>
      </c>
      <c r="AL50">
        <v>0</v>
      </c>
      <c r="AM50">
        <v>0</v>
      </c>
      <c r="AN50">
        <f t="shared" si="68"/>
        <v>0</v>
      </c>
      <c r="AO50" t="e">
        <f t="shared" si="69"/>
        <v>#DIV/0!</v>
      </c>
      <c r="AP50">
        <v>-1</v>
      </c>
      <c r="AQ50" t="s">
        <v>355</v>
      </c>
      <c r="AR50">
        <v>2.2800923076923101</v>
      </c>
      <c r="AS50">
        <v>1.7032</v>
      </c>
      <c r="AT50">
        <f t="shared" si="70"/>
        <v>-0.3387108429381811</v>
      </c>
      <c r="AU50">
        <v>0.5</v>
      </c>
      <c r="AV50">
        <f t="shared" si="71"/>
        <v>84.310287350605861</v>
      </c>
      <c r="AW50">
        <f t="shared" si="72"/>
        <v>3.7582753106380937</v>
      </c>
      <c r="AX50">
        <f t="shared" si="73"/>
        <v>-14.278404248441989</v>
      </c>
      <c r="AY50">
        <f t="shared" si="74"/>
        <v>1</v>
      </c>
      <c r="AZ50">
        <f t="shared" si="75"/>
        <v>5.6437659746677409E-2</v>
      </c>
      <c r="BA50">
        <f t="shared" si="76"/>
        <v>-1</v>
      </c>
      <c r="BB50" t="s">
        <v>252</v>
      </c>
      <c r="BC50">
        <v>0</v>
      </c>
      <c r="BD50">
        <f t="shared" si="77"/>
        <v>1.7032</v>
      </c>
      <c r="BE50">
        <f t="shared" si="78"/>
        <v>-0.3387108429381811</v>
      </c>
      <c r="BF50" t="e">
        <f t="shared" si="79"/>
        <v>#DIV/0!</v>
      </c>
      <c r="BG50">
        <f t="shared" si="80"/>
        <v>-0.3387108429381811</v>
      </c>
      <c r="BH50" t="e">
        <f t="shared" si="81"/>
        <v>#DIV/0!</v>
      </c>
      <c r="BI50">
        <f t="shared" si="82"/>
        <v>100.01182903225801</v>
      </c>
      <c r="BJ50">
        <f t="shared" si="83"/>
        <v>84.310287350605861</v>
      </c>
      <c r="BK50">
        <f t="shared" si="84"/>
        <v>0.84300315439098972</v>
      </c>
      <c r="BL50">
        <f t="shared" si="85"/>
        <v>0.19600630878197936</v>
      </c>
      <c r="BM50">
        <v>0.82071442137898099</v>
      </c>
      <c r="BN50">
        <v>0.5</v>
      </c>
      <c r="BO50" t="s">
        <v>253</v>
      </c>
      <c r="BP50">
        <v>1685004408.2</v>
      </c>
      <c r="BQ50">
        <v>400.00706451612899</v>
      </c>
      <c r="BR50">
        <v>400.89696774193499</v>
      </c>
      <c r="BS50">
        <v>16.836480645161298</v>
      </c>
      <c r="BT50">
        <v>16.165474193548398</v>
      </c>
      <c r="BU50">
        <v>499.99567741935499</v>
      </c>
      <c r="BV50">
        <v>95.569335483871001</v>
      </c>
      <c r="BW50">
        <v>0.20005083870967699</v>
      </c>
      <c r="BX50">
        <v>29.0040451612903</v>
      </c>
      <c r="BY50">
        <v>27.969403225806399</v>
      </c>
      <c r="BZ50">
        <v>999.9</v>
      </c>
      <c r="CA50">
        <v>9999.0322580645206</v>
      </c>
      <c r="CB50">
        <v>0</v>
      </c>
      <c r="CC50">
        <v>73.498987096774201</v>
      </c>
      <c r="CD50">
        <v>100.01182903225801</v>
      </c>
      <c r="CE50">
        <v>0.89991380645161301</v>
      </c>
      <c r="CF50">
        <v>0.100086225806452</v>
      </c>
      <c r="CG50">
        <v>0</v>
      </c>
      <c r="CH50">
        <v>2.2810838709677399</v>
      </c>
      <c r="CI50">
        <v>0</v>
      </c>
      <c r="CJ50">
        <v>71.460816129032295</v>
      </c>
      <c r="CK50">
        <v>914.41961290322604</v>
      </c>
      <c r="CL50">
        <v>36.967483870967698</v>
      </c>
      <c r="CM50">
        <v>41.186999999999998</v>
      </c>
      <c r="CN50">
        <v>38.9796774193548</v>
      </c>
      <c r="CO50">
        <v>39.936999999999998</v>
      </c>
      <c r="CP50">
        <v>37.693096774193499</v>
      </c>
      <c r="CQ50">
        <v>90.002258064516099</v>
      </c>
      <c r="CR50">
        <v>10.011935483871</v>
      </c>
      <c r="CS50">
        <v>0</v>
      </c>
      <c r="CT50">
        <v>59.5</v>
      </c>
      <c r="CU50">
        <v>2.2800923076923101</v>
      </c>
      <c r="CV50">
        <v>0.53035897994181402</v>
      </c>
      <c r="CW50">
        <v>0.80787349363688099</v>
      </c>
      <c r="CX50">
        <v>71.463642307692297</v>
      </c>
      <c r="CY50">
        <v>15</v>
      </c>
      <c r="CZ50">
        <v>1685002228.5</v>
      </c>
      <c r="DA50" t="s">
        <v>254</v>
      </c>
      <c r="DB50">
        <v>1</v>
      </c>
      <c r="DC50">
        <v>-3.79</v>
      </c>
      <c r="DD50">
        <v>0.437</v>
      </c>
      <c r="DE50">
        <v>404</v>
      </c>
      <c r="DF50">
        <v>16</v>
      </c>
      <c r="DG50">
        <v>1.86</v>
      </c>
      <c r="DH50">
        <v>0.2</v>
      </c>
      <c r="DI50">
        <v>-0.86403653846153805</v>
      </c>
      <c r="DJ50">
        <v>-0.159328570026887</v>
      </c>
      <c r="DK50">
        <v>8.6008671902552E-2</v>
      </c>
      <c r="DL50">
        <v>1</v>
      </c>
      <c r="DM50">
        <v>2.32547272727273</v>
      </c>
      <c r="DN50">
        <v>-0.26330841801997001</v>
      </c>
      <c r="DO50">
        <v>0.19355518987855999</v>
      </c>
      <c r="DP50">
        <v>1</v>
      </c>
      <c r="DQ50">
        <v>0.67178328846153901</v>
      </c>
      <c r="DR50">
        <v>-1.6057206633041499E-2</v>
      </c>
      <c r="DS50">
        <v>4.1492004110919196E-3</v>
      </c>
      <c r="DT50">
        <v>1</v>
      </c>
      <c r="DU50">
        <v>3</v>
      </c>
      <c r="DV50">
        <v>3</v>
      </c>
      <c r="DW50" t="s">
        <v>255</v>
      </c>
      <c r="DX50">
        <v>100</v>
      </c>
      <c r="DY50">
        <v>100</v>
      </c>
      <c r="DZ50">
        <v>-3.79</v>
      </c>
      <c r="EA50">
        <v>0.437</v>
      </c>
      <c r="EB50">
        <v>2</v>
      </c>
      <c r="EC50">
        <v>514.846</v>
      </c>
      <c r="ED50">
        <v>435.05599999999998</v>
      </c>
      <c r="EE50">
        <v>29.389500000000002</v>
      </c>
      <c r="EF50">
        <v>29.7437</v>
      </c>
      <c r="EG50">
        <v>30.000299999999999</v>
      </c>
      <c r="EH50">
        <v>29.846399999999999</v>
      </c>
      <c r="EI50">
        <v>29.867699999999999</v>
      </c>
      <c r="EJ50">
        <v>19.948599999999999</v>
      </c>
      <c r="EK50">
        <v>33.872999999999998</v>
      </c>
      <c r="EL50">
        <v>31.8582</v>
      </c>
      <c r="EM50">
        <v>29.385000000000002</v>
      </c>
      <c r="EN50">
        <v>400.92599999999999</v>
      </c>
      <c r="EO50">
        <v>16.158899999999999</v>
      </c>
      <c r="EP50">
        <v>100.30800000000001</v>
      </c>
      <c r="EQ50">
        <v>90.047399999999996</v>
      </c>
    </row>
    <row r="51" spans="1:147" x14ac:dyDescent="0.3">
      <c r="A51">
        <v>35</v>
      </c>
      <c r="B51">
        <v>1685004476.2</v>
      </c>
      <c r="C51">
        <v>2100.7000000476801</v>
      </c>
      <c r="D51" t="s">
        <v>356</v>
      </c>
      <c r="E51" t="s">
        <v>357</v>
      </c>
      <c r="F51">
        <v>1685004468.2</v>
      </c>
      <c r="G51">
        <f t="shared" si="43"/>
        <v>4.00875127745004E-3</v>
      </c>
      <c r="H51">
        <f t="shared" si="44"/>
        <v>3.675470271489683</v>
      </c>
      <c r="I51">
        <f t="shared" si="45"/>
        <v>400.02016129032302</v>
      </c>
      <c r="J51">
        <f t="shared" si="46"/>
        <v>351.71179104730101</v>
      </c>
      <c r="K51">
        <f t="shared" si="47"/>
        <v>33.684004643421197</v>
      </c>
      <c r="L51">
        <f t="shared" si="48"/>
        <v>38.310575059888194</v>
      </c>
      <c r="M51">
        <f t="shared" si="49"/>
        <v>0.17590191711240244</v>
      </c>
      <c r="N51">
        <f t="shared" si="50"/>
        <v>3.3617587894790733</v>
      </c>
      <c r="O51">
        <f t="shared" si="51"/>
        <v>0.17094402235634065</v>
      </c>
      <c r="P51">
        <f t="shared" si="52"/>
        <v>0.10727382144205047</v>
      </c>
      <c r="Q51">
        <f t="shared" si="53"/>
        <v>16.521918180553119</v>
      </c>
      <c r="R51">
        <f t="shared" si="54"/>
        <v>28.176614258080942</v>
      </c>
      <c r="S51">
        <f t="shared" si="55"/>
        <v>27.987119354838701</v>
      </c>
      <c r="T51">
        <f t="shared" si="56"/>
        <v>3.7919910775900836</v>
      </c>
      <c r="U51">
        <f t="shared" si="57"/>
        <v>40.002467717652074</v>
      </c>
      <c r="V51">
        <f t="shared" si="58"/>
        <v>1.6094162715630074</v>
      </c>
      <c r="W51">
        <f t="shared" si="59"/>
        <v>4.0232924701613166</v>
      </c>
      <c r="X51">
        <f t="shared" si="60"/>
        <v>2.182574806027076</v>
      </c>
      <c r="Y51">
        <f t="shared" si="61"/>
        <v>-176.78593133554676</v>
      </c>
      <c r="Z51">
        <f t="shared" si="62"/>
        <v>184.75693309881683</v>
      </c>
      <c r="AA51">
        <f t="shared" si="63"/>
        <v>12.039123515805201</v>
      </c>
      <c r="AB51">
        <f t="shared" si="64"/>
        <v>36.532043459628397</v>
      </c>
      <c r="AC51">
        <v>-3.9638482102060398E-2</v>
      </c>
      <c r="AD51">
        <v>4.4497668681315501E-2</v>
      </c>
      <c r="AE51">
        <v>3.3519382891410299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50209.134844871907</v>
      </c>
      <c r="AK51">
        <v>0</v>
      </c>
      <c r="AL51">
        <v>0</v>
      </c>
      <c r="AM51">
        <v>0</v>
      </c>
      <c r="AN51">
        <f t="shared" si="68"/>
        <v>0</v>
      </c>
      <c r="AO51" t="e">
        <f t="shared" si="69"/>
        <v>#DIV/0!</v>
      </c>
      <c r="AP51">
        <v>-1</v>
      </c>
      <c r="AQ51" t="s">
        <v>358</v>
      </c>
      <c r="AR51">
        <v>2.2356269230769201</v>
      </c>
      <c r="AS51">
        <v>1.4428000000000001</v>
      </c>
      <c r="AT51">
        <f t="shared" si="70"/>
        <v>-0.54950576869761569</v>
      </c>
      <c r="AU51">
        <v>0.5</v>
      </c>
      <c r="AV51">
        <f t="shared" si="71"/>
        <v>84.292595728391603</v>
      </c>
      <c r="AW51">
        <f t="shared" si="72"/>
        <v>3.675470271489683</v>
      </c>
      <c r="AX51">
        <f t="shared" si="73"/>
        <v>-23.159633805623592</v>
      </c>
      <c r="AY51">
        <f t="shared" si="74"/>
        <v>1</v>
      </c>
      <c r="AZ51">
        <f t="shared" si="75"/>
        <v>5.5467152613914363E-2</v>
      </c>
      <c r="BA51">
        <f t="shared" si="76"/>
        <v>-1</v>
      </c>
      <c r="BB51" t="s">
        <v>252</v>
      </c>
      <c r="BC51">
        <v>0</v>
      </c>
      <c r="BD51">
        <f t="shared" si="77"/>
        <v>1.4428000000000001</v>
      </c>
      <c r="BE51">
        <f t="shared" si="78"/>
        <v>-0.54950576869761569</v>
      </c>
      <c r="BF51" t="e">
        <f t="shared" si="79"/>
        <v>#DIV/0!</v>
      </c>
      <c r="BG51">
        <f t="shared" si="80"/>
        <v>-0.54950576869761569</v>
      </c>
      <c r="BH51" t="e">
        <f t="shared" si="81"/>
        <v>#DIV/0!</v>
      </c>
      <c r="BI51">
        <f t="shared" si="82"/>
        <v>99.990816129032297</v>
      </c>
      <c r="BJ51">
        <f t="shared" si="83"/>
        <v>84.292595728391603</v>
      </c>
      <c r="BK51">
        <f t="shared" si="84"/>
        <v>0.84300337762637056</v>
      </c>
      <c r="BL51">
        <f t="shared" si="85"/>
        <v>0.19600675525274128</v>
      </c>
      <c r="BM51">
        <v>0.82071442137898099</v>
      </c>
      <c r="BN51">
        <v>0.5</v>
      </c>
      <c r="BO51" t="s">
        <v>253</v>
      </c>
      <c r="BP51">
        <v>1685004468.2</v>
      </c>
      <c r="BQ51">
        <v>400.02016129032302</v>
      </c>
      <c r="BR51">
        <v>400.88667741935501</v>
      </c>
      <c r="BS51">
        <v>16.804732258064501</v>
      </c>
      <c r="BT51">
        <v>16.157783870967702</v>
      </c>
      <c r="BU51">
        <v>500.00151612903198</v>
      </c>
      <c r="BV51">
        <v>95.571629032258102</v>
      </c>
      <c r="BW51">
        <v>0.19998141935483901</v>
      </c>
      <c r="BX51">
        <v>29.006529032258101</v>
      </c>
      <c r="BY51">
        <v>27.987119354838701</v>
      </c>
      <c r="BZ51">
        <v>999.9</v>
      </c>
      <c r="CA51">
        <v>10001.935483871001</v>
      </c>
      <c r="CB51">
        <v>0</v>
      </c>
      <c r="CC51">
        <v>73.498987096774201</v>
      </c>
      <c r="CD51">
        <v>99.990816129032297</v>
      </c>
      <c r="CE51">
        <v>0.89991380645161301</v>
      </c>
      <c r="CF51">
        <v>0.100086225806452</v>
      </c>
      <c r="CG51">
        <v>0</v>
      </c>
      <c r="CH51">
        <v>2.2507516129032301</v>
      </c>
      <c r="CI51">
        <v>0</v>
      </c>
      <c r="CJ51">
        <v>71.235312903225804</v>
      </c>
      <c r="CK51">
        <v>914.227225806452</v>
      </c>
      <c r="CL51">
        <v>36.884999999999998</v>
      </c>
      <c r="CM51">
        <v>41.125</v>
      </c>
      <c r="CN51">
        <v>38.893000000000001</v>
      </c>
      <c r="CO51">
        <v>39.875</v>
      </c>
      <c r="CP51">
        <v>37.625</v>
      </c>
      <c r="CQ51">
        <v>89.9832258064516</v>
      </c>
      <c r="CR51">
        <v>10.0106451612903</v>
      </c>
      <c r="CS51">
        <v>0</v>
      </c>
      <c r="CT51">
        <v>59.400000095367403</v>
      </c>
      <c r="CU51">
        <v>2.2356269230769201</v>
      </c>
      <c r="CV51">
        <v>7.3357258975036102E-2</v>
      </c>
      <c r="CW51">
        <v>1.02958632356229</v>
      </c>
      <c r="CX51">
        <v>71.246923076923096</v>
      </c>
      <c r="CY51">
        <v>15</v>
      </c>
      <c r="CZ51">
        <v>1685002228.5</v>
      </c>
      <c r="DA51" t="s">
        <v>254</v>
      </c>
      <c r="DB51">
        <v>1</v>
      </c>
      <c r="DC51">
        <v>-3.79</v>
      </c>
      <c r="DD51">
        <v>0.437</v>
      </c>
      <c r="DE51">
        <v>404</v>
      </c>
      <c r="DF51">
        <v>16</v>
      </c>
      <c r="DG51">
        <v>1.86</v>
      </c>
      <c r="DH51">
        <v>0.2</v>
      </c>
      <c r="DI51">
        <v>-0.88154998076923097</v>
      </c>
      <c r="DJ51">
        <v>6.7842920661624798E-2</v>
      </c>
      <c r="DK51">
        <v>0.103531151496968</v>
      </c>
      <c r="DL51">
        <v>1</v>
      </c>
      <c r="DM51">
        <v>2.25626136363636</v>
      </c>
      <c r="DN51">
        <v>-0.10324833274794799</v>
      </c>
      <c r="DO51">
        <v>0.175731446991644</v>
      </c>
      <c r="DP51">
        <v>1</v>
      </c>
      <c r="DQ51">
        <v>0.65246828846153804</v>
      </c>
      <c r="DR51">
        <v>-7.2537060397007594E-2</v>
      </c>
      <c r="DS51">
        <v>1.01070168016249E-2</v>
      </c>
      <c r="DT51">
        <v>1</v>
      </c>
      <c r="DU51">
        <v>3</v>
      </c>
      <c r="DV51">
        <v>3</v>
      </c>
      <c r="DW51" t="s">
        <v>255</v>
      </c>
      <c r="DX51">
        <v>100</v>
      </c>
      <c r="DY51">
        <v>100</v>
      </c>
      <c r="DZ51">
        <v>-3.79</v>
      </c>
      <c r="EA51">
        <v>0.437</v>
      </c>
      <c r="EB51">
        <v>2</v>
      </c>
      <c r="EC51">
        <v>515.26499999999999</v>
      </c>
      <c r="ED51">
        <v>434.06299999999999</v>
      </c>
      <c r="EE51">
        <v>29.428000000000001</v>
      </c>
      <c r="EF51">
        <v>29.756399999999999</v>
      </c>
      <c r="EG51">
        <v>30.000299999999999</v>
      </c>
      <c r="EH51">
        <v>29.866900000000001</v>
      </c>
      <c r="EI51">
        <v>29.888100000000001</v>
      </c>
      <c r="EJ51">
        <v>19.952100000000002</v>
      </c>
      <c r="EK51">
        <v>33.322099999999999</v>
      </c>
      <c r="EL51">
        <v>30.7318</v>
      </c>
      <c r="EM51">
        <v>29.432700000000001</v>
      </c>
      <c r="EN51">
        <v>400.923</v>
      </c>
      <c r="EO51">
        <v>16.258900000000001</v>
      </c>
      <c r="EP51">
        <v>100.31100000000001</v>
      </c>
      <c r="EQ51">
        <v>90.053600000000003</v>
      </c>
    </row>
    <row r="52" spans="1:147" x14ac:dyDescent="0.3">
      <c r="A52">
        <v>36</v>
      </c>
      <c r="B52">
        <v>1685004536.2</v>
      </c>
      <c r="C52">
        <v>2160.7000000476801</v>
      </c>
      <c r="D52" t="s">
        <v>359</v>
      </c>
      <c r="E52" t="s">
        <v>360</v>
      </c>
      <c r="F52">
        <v>1685004528.2</v>
      </c>
      <c r="G52">
        <f t="shared" si="43"/>
        <v>3.8104806019950092E-3</v>
      </c>
      <c r="H52">
        <f t="shared" si="44"/>
        <v>3.7332981647715955</v>
      </c>
      <c r="I52">
        <f t="shared" si="45"/>
        <v>400.02187096774202</v>
      </c>
      <c r="J52">
        <f t="shared" si="46"/>
        <v>349.4603793771978</v>
      </c>
      <c r="K52">
        <f t="shared" si="47"/>
        <v>33.468225602625594</v>
      </c>
      <c r="L52">
        <f t="shared" si="48"/>
        <v>38.310558259544827</v>
      </c>
      <c r="M52">
        <f t="shared" si="49"/>
        <v>0.16718238428266435</v>
      </c>
      <c r="N52">
        <f t="shared" si="50"/>
        <v>3.3615745139044066</v>
      </c>
      <c r="O52">
        <f t="shared" si="51"/>
        <v>0.16269684977964941</v>
      </c>
      <c r="P52">
        <f t="shared" si="52"/>
        <v>0.10207851451076078</v>
      </c>
      <c r="Q52">
        <f t="shared" si="53"/>
        <v>16.525307045359963</v>
      </c>
      <c r="R52">
        <f t="shared" si="54"/>
        <v>28.216738713348182</v>
      </c>
      <c r="S52">
        <f t="shared" si="55"/>
        <v>27.9893419354839</v>
      </c>
      <c r="T52">
        <f t="shared" si="56"/>
        <v>3.7924824762323173</v>
      </c>
      <c r="U52">
        <f t="shared" si="57"/>
        <v>40.097185156860519</v>
      </c>
      <c r="V52">
        <f t="shared" si="58"/>
        <v>1.6127483202084696</v>
      </c>
      <c r="W52">
        <f t="shared" si="59"/>
        <v>4.0220985934533431</v>
      </c>
      <c r="X52">
        <f t="shared" si="60"/>
        <v>2.1797341560238479</v>
      </c>
      <c r="Y52">
        <f t="shared" si="61"/>
        <v>-168.0421945479799</v>
      </c>
      <c r="Z52">
        <f t="shared" si="62"/>
        <v>183.41447864204062</v>
      </c>
      <c r="AA52">
        <f t="shared" si="63"/>
        <v>11.952128401645737</v>
      </c>
      <c r="AB52">
        <f t="shared" si="64"/>
        <v>43.849719541066406</v>
      </c>
      <c r="AC52">
        <v>-3.9635752696472099E-2</v>
      </c>
      <c r="AD52">
        <v>4.4494604684433503E-2</v>
      </c>
      <c r="AE52">
        <v>3.3517546897811701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50206.662734262347</v>
      </c>
      <c r="AK52">
        <v>0</v>
      </c>
      <c r="AL52">
        <v>0</v>
      </c>
      <c r="AM52">
        <v>0</v>
      </c>
      <c r="AN52">
        <f t="shared" si="68"/>
        <v>0</v>
      </c>
      <c r="AO52" t="e">
        <f t="shared" si="69"/>
        <v>#DIV/0!</v>
      </c>
      <c r="AP52">
        <v>-1</v>
      </c>
      <c r="AQ52" t="s">
        <v>361</v>
      </c>
      <c r="AR52">
        <v>2.23440384615385</v>
      </c>
      <c r="AS52">
        <v>1.6992</v>
      </c>
      <c r="AT52">
        <f t="shared" si="70"/>
        <v>-0.31497401492105115</v>
      </c>
      <c r="AU52">
        <v>0.5</v>
      </c>
      <c r="AV52">
        <f t="shared" si="71"/>
        <v>84.309902488304573</v>
      </c>
      <c r="AW52">
        <f t="shared" si="72"/>
        <v>3.7332981647715955</v>
      </c>
      <c r="AX52">
        <f t="shared" si="73"/>
        <v>-13.277714242171806</v>
      </c>
      <c r="AY52">
        <f t="shared" si="74"/>
        <v>1</v>
      </c>
      <c r="AZ52">
        <f t="shared" si="75"/>
        <v>5.6141663376116417E-2</v>
      </c>
      <c r="BA52">
        <f t="shared" si="76"/>
        <v>-1</v>
      </c>
      <c r="BB52" t="s">
        <v>252</v>
      </c>
      <c r="BC52">
        <v>0</v>
      </c>
      <c r="BD52">
        <f t="shared" si="77"/>
        <v>1.6992</v>
      </c>
      <c r="BE52">
        <f t="shared" si="78"/>
        <v>-0.31497401492105104</v>
      </c>
      <c r="BF52" t="e">
        <f t="shared" si="79"/>
        <v>#DIV/0!</v>
      </c>
      <c r="BG52">
        <f t="shared" si="80"/>
        <v>-0.31497401492105104</v>
      </c>
      <c r="BH52" t="e">
        <f t="shared" si="81"/>
        <v>#DIV/0!</v>
      </c>
      <c r="BI52">
        <f t="shared" si="82"/>
        <v>100.011348387097</v>
      </c>
      <c r="BJ52">
        <f t="shared" si="83"/>
        <v>84.309902488304573</v>
      </c>
      <c r="BK52">
        <f t="shared" si="84"/>
        <v>0.84300335759878475</v>
      </c>
      <c r="BL52">
        <f t="shared" si="85"/>
        <v>0.1960067151975694</v>
      </c>
      <c r="BM52">
        <v>0.82071442137898099</v>
      </c>
      <c r="BN52">
        <v>0.5</v>
      </c>
      <c r="BO52" t="s">
        <v>253</v>
      </c>
      <c r="BP52">
        <v>1685004528.2</v>
      </c>
      <c r="BQ52">
        <v>400.02187096774202</v>
      </c>
      <c r="BR52">
        <v>400.88487096774202</v>
      </c>
      <c r="BS52">
        <v>16.8396032258064</v>
      </c>
      <c r="BT52">
        <v>16.224667741935502</v>
      </c>
      <c r="BU52">
        <v>499.99612903225801</v>
      </c>
      <c r="BV52">
        <v>95.571212903225799</v>
      </c>
      <c r="BW52">
        <v>0.19994622580645199</v>
      </c>
      <c r="BX52">
        <v>29.0014</v>
      </c>
      <c r="BY52">
        <v>27.9893419354839</v>
      </c>
      <c r="BZ52">
        <v>999.9</v>
      </c>
      <c r="CA52">
        <v>10001.2903225806</v>
      </c>
      <c r="CB52">
        <v>0</v>
      </c>
      <c r="CC52">
        <v>73.493809677419407</v>
      </c>
      <c r="CD52">
        <v>100.011348387097</v>
      </c>
      <c r="CE52">
        <v>0.89991380645161301</v>
      </c>
      <c r="CF52">
        <v>0.100086225806452</v>
      </c>
      <c r="CG52">
        <v>0</v>
      </c>
      <c r="CH52">
        <v>2.2373741935483902</v>
      </c>
      <c r="CI52">
        <v>0</v>
      </c>
      <c r="CJ52">
        <v>70.932858064516097</v>
      </c>
      <c r="CK52">
        <v>914.41506451612895</v>
      </c>
      <c r="CL52">
        <v>36.811999999999998</v>
      </c>
      <c r="CM52">
        <v>41.058</v>
      </c>
      <c r="CN52">
        <v>38.811999999999998</v>
      </c>
      <c r="CO52">
        <v>39.811999999999998</v>
      </c>
      <c r="CP52">
        <v>37.561999999999998</v>
      </c>
      <c r="CQ52">
        <v>90.001290322580601</v>
      </c>
      <c r="CR52">
        <v>10.0125806451613</v>
      </c>
      <c r="CS52">
        <v>0</v>
      </c>
      <c r="CT52">
        <v>59.399999856948902</v>
      </c>
      <c r="CU52">
        <v>2.23440384615385</v>
      </c>
      <c r="CV52">
        <v>0.34553503243693201</v>
      </c>
      <c r="CW52">
        <v>-0.93534699148648104</v>
      </c>
      <c r="CX52">
        <v>70.966480769230799</v>
      </c>
      <c r="CY52">
        <v>15</v>
      </c>
      <c r="CZ52">
        <v>1685002228.5</v>
      </c>
      <c r="DA52" t="s">
        <v>254</v>
      </c>
      <c r="DB52">
        <v>1</v>
      </c>
      <c r="DC52">
        <v>-3.79</v>
      </c>
      <c r="DD52">
        <v>0.437</v>
      </c>
      <c r="DE52">
        <v>404</v>
      </c>
      <c r="DF52">
        <v>16</v>
      </c>
      <c r="DG52">
        <v>1.86</v>
      </c>
      <c r="DH52">
        <v>0.2</v>
      </c>
      <c r="DI52">
        <v>-0.86016828846153803</v>
      </c>
      <c r="DJ52">
        <v>-0.11177129420949999</v>
      </c>
      <c r="DK52">
        <v>0.11339821065613399</v>
      </c>
      <c r="DL52">
        <v>1</v>
      </c>
      <c r="DM52">
        <v>2.29115909090909</v>
      </c>
      <c r="DN52">
        <v>-0.32521000996117899</v>
      </c>
      <c r="DO52">
        <v>0.18244020105999101</v>
      </c>
      <c r="DP52">
        <v>1</v>
      </c>
      <c r="DQ52">
        <v>0.62278969230769199</v>
      </c>
      <c r="DR52">
        <v>-5.9863115117375999E-2</v>
      </c>
      <c r="DS52">
        <v>1.27498606033684E-2</v>
      </c>
      <c r="DT52">
        <v>1</v>
      </c>
      <c r="DU52">
        <v>3</v>
      </c>
      <c r="DV52">
        <v>3</v>
      </c>
      <c r="DW52" t="s">
        <v>255</v>
      </c>
      <c r="DX52">
        <v>100</v>
      </c>
      <c r="DY52">
        <v>100</v>
      </c>
      <c r="DZ52">
        <v>-3.79</v>
      </c>
      <c r="EA52">
        <v>0.437</v>
      </c>
      <c r="EB52">
        <v>2</v>
      </c>
      <c r="EC52">
        <v>514.90300000000002</v>
      </c>
      <c r="ED52">
        <v>433.96100000000001</v>
      </c>
      <c r="EE52">
        <v>29.374400000000001</v>
      </c>
      <c r="EF52">
        <v>29.7667</v>
      </c>
      <c r="EG52">
        <v>30</v>
      </c>
      <c r="EH52">
        <v>29.884699999999999</v>
      </c>
      <c r="EI52">
        <v>29.9085</v>
      </c>
      <c r="EJ52">
        <v>19.953199999999999</v>
      </c>
      <c r="EK52">
        <v>32.477699999999999</v>
      </c>
      <c r="EL52">
        <v>29.979900000000001</v>
      </c>
      <c r="EM52">
        <v>29.369900000000001</v>
      </c>
      <c r="EN52">
        <v>400.81900000000002</v>
      </c>
      <c r="EO52">
        <v>16.273499999999999</v>
      </c>
      <c r="EP52">
        <v>100.313</v>
      </c>
      <c r="EQ52">
        <v>90.056600000000003</v>
      </c>
    </row>
    <row r="53" spans="1:147" x14ac:dyDescent="0.3">
      <c r="A53">
        <v>37</v>
      </c>
      <c r="B53">
        <v>1685004596.2</v>
      </c>
      <c r="C53">
        <v>2220.7000000476801</v>
      </c>
      <c r="D53" t="s">
        <v>362</v>
      </c>
      <c r="E53" t="s">
        <v>363</v>
      </c>
      <c r="F53">
        <v>1685004588.2</v>
      </c>
      <c r="G53">
        <f t="shared" si="43"/>
        <v>3.7786433935447744E-3</v>
      </c>
      <c r="H53">
        <f t="shared" si="44"/>
        <v>3.9110431567018469</v>
      </c>
      <c r="I53">
        <f t="shared" si="45"/>
        <v>400.00590322580598</v>
      </c>
      <c r="J53">
        <f t="shared" si="46"/>
        <v>347.51478965938952</v>
      </c>
      <c r="K53">
        <f t="shared" si="47"/>
        <v>33.282741012812572</v>
      </c>
      <c r="L53">
        <f t="shared" si="48"/>
        <v>38.310003708646356</v>
      </c>
      <c r="M53">
        <f t="shared" si="49"/>
        <v>0.16606981851355271</v>
      </c>
      <c r="N53">
        <f t="shared" si="50"/>
        <v>3.360951354163062</v>
      </c>
      <c r="O53">
        <f t="shared" si="51"/>
        <v>0.1616421376101182</v>
      </c>
      <c r="P53">
        <f t="shared" si="52"/>
        <v>0.10141431299262862</v>
      </c>
      <c r="Q53">
        <f t="shared" si="53"/>
        <v>16.521959711302323</v>
      </c>
      <c r="R53">
        <f t="shared" si="54"/>
        <v>28.217534754196411</v>
      </c>
      <c r="S53">
        <f t="shared" si="55"/>
        <v>27.991080645161301</v>
      </c>
      <c r="T53">
        <f t="shared" si="56"/>
        <v>3.7928669327684403</v>
      </c>
      <c r="U53">
        <f t="shared" si="57"/>
        <v>40.223590518310935</v>
      </c>
      <c r="V53">
        <f t="shared" si="58"/>
        <v>1.6172409719566145</v>
      </c>
      <c r="W53">
        <f t="shared" si="59"/>
        <v>4.0206280720275327</v>
      </c>
      <c r="X53">
        <f t="shared" si="60"/>
        <v>2.1756259608118258</v>
      </c>
      <c r="Y53">
        <f t="shared" si="61"/>
        <v>-166.63817365532455</v>
      </c>
      <c r="Z53">
        <f t="shared" si="62"/>
        <v>181.9203918432612</v>
      </c>
      <c r="AA53">
        <f t="shared" si="63"/>
        <v>11.856694124873426</v>
      </c>
      <c r="AB53">
        <f t="shared" si="64"/>
        <v>43.660872024112393</v>
      </c>
      <c r="AC53">
        <v>-3.9626523192436099E-2</v>
      </c>
      <c r="AD53">
        <v>4.4484243757604201E-2</v>
      </c>
      <c r="AE53">
        <v>3.3511338166649098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50196.551516723339</v>
      </c>
      <c r="AK53">
        <v>0</v>
      </c>
      <c r="AL53">
        <v>0</v>
      </c>
      <c r="AM53">
        <v>0</v>
      </c>
      <c r="AN53">
        <f t="shared" si="68"/>
        <v>0</v>
      </c>
      <c r="AO53" t="e">
        <f t="shared" si="69"/>
        <v>#DIV/0!</v>
      </c>
      <c r="AP53">
        <v>-1</v>
      </c>
      <c r="AQ53" t="s">
        <v>364</v>
      </c>
      <c r="AR53">
        <v>2.3177730769230802</v>
      </c>
      <c r="AS53">
        <v>1.8508</v>
      </c>
      <c r="AT53">
        <f t="shared" si="70"/>
        <v>-0.25230877292148279</v>
      </c>
      <c r="AU53">
        <v>0.5</v>
      </c>
      <c r="AV53">
        <f t="shared" si="71"/>
        <v>84.292649465540023</v>
      </c>
      <c r="AW53">
        <f t="shared" si="72"/>
        <v>3.9110431567018469</v>
      </c>
      <c r="AX53">
        <f t="shared" si="73"/>
        <v>-10.633887476475543</v>
      </c>
      <c r="AY53">
        <f t="shared" si="74"/>
        <v>1</v>
      </c>
      <c r="AZ53">
        <f t="shared" si="75"/>
        <v>5.8261819836491771E-2</v>
      </c>
      <c r="BA53">
        <f t="shared" si="76"/>
        <v>-1</v>
      </c>
      <c r="BB53" t="s">
        <v>252</v>
      </c>
      <c r="BC53">
        <v>0</v>
      </c>
      <c r="BD53">
        <f t="shared" si="77"/>
        <v>1.8508</v>
      </c>
      <c r="BE53">
        <f t="shared" si="78"/>
        <v>-0.25230877292148274</v>
      </c>
      <c r="BF53" t="e">
        <f t="shared" si="79"/>
        <v>#DIV/0!</v>
      </c>
      <c r="BG53">
        <f t="shared" si="80"/>
        <v>-0.25230877292148274</v>
      </c>
      <c r="BH53" t="e">
        <f t="shared" si="81"/>
        <v>#DIV/0!</v>
      </c>
      <c r="BI53">
        <f t="shared" si="82"/>
        <v>99.990858064516104</v>
      </c>
      <c r="BJ53">
        <f t="shared" si="83"/>
        <v>84.292649465540023</v>
      </c>
      <c r="BK53">
        <f t="shared" si="84"/>
        <v>0.84300356149711919</v>
      </c>
      <c r="BL53">
        <f t="shared" si="85"/>
        <v>0.19600712299423836</v>
      </c>
      <c r="BM53">
        <v>0.82071442137898099</v>
      </c>
      <c r="BN53">
        <v>0.5</v>
      </c>
      <c r="BO53" t="s">
        <v>253</v>
      </c>
      <c r="BP53">
        <v>1685004588.2</v>
      </c>
      <c r="BQ53">
        <v>400.00590322580598</v>
      </c>
      <c r="BR53">
        <v>400.89596774193598</v>
      </c>
      <c r="BS53">
        <v>16.886083870967699</v>
      </c>
      <c r="BT53">
        <v>16.2763225806452</v>
      </c>
      <c r="BU53">
        <v>500.00225806451601</v>
      </c>
      <c r="BV53">
        <v>95.573619354838698</v>
      </c>
      <c r="BW53">
        <v>0.199976483870968</v>
      </c>
      <c r="BX53">
        <v>28.995080645161298</v>
      </c>
      <c r="BY53">
        <v>27.991080645161301</v>
      </c>
      <c r="BZ53">
        <v>999.9</v>
      </c>
      <c r="CA53">
        <v>9998.7096774193506</v>
      </c>
      <c r="CB53">
        <v>0</v>
      </c>
      <c r="CC53">
        <v>73.509687096774201</v>
      </c>
      <c r="CD53">
        <v>99.990858064516104</v>
      </c>
      <c r="CE53">
        <v>0.89991380645161301</v>
      </c>
      <c r="CF53">
        <v>0.100086225806452</v>
      </c>
      <c r="CG53">
        <v>0</v>
      </c>
      <c r="CH53">
        <v>2.31385161290323</v>
      </c>
      <c r="CI53">
        <v>0</v>
      </c>
      <c r="CJ53">
        <v>70.630300000000005</v>
      </c>
      <c r="CK53">
        <v>914.227451612903</v>
      </c>
      <c r="CL53">
        <v>36.75</v>
      </c>
      <c r="CM53">
        <v>40.9898387096774</v>
      </c>
      <c r="CN53">
        <v>38.75</v>
      </c>
      <c r="CO53">
        <v>39.75</v>
      </c>
      <c r="CP53">
        <v>37.5</v>
      </c>
      <c r="CQ53">
        <v>89.982903225806396</v>
      </c>
      <c r="CR53">
        <v>10.011290322580599</v>
      </c>
      <c r="CS53">
        <v>0</v>
      </c>
      <c r="CT53">
        <v>59.200000047683702</v>
      </c>
      <c r="CU53">
        <v>2.3177730769230802</v>
      </c>
      <c r="CV53">
        <v>0.196905986530795</v>
      </c>
      <c r="CW53">
        <v>2.2989435777147902</v>
      </c>
      <c r="CX53">
        <v>70.623850000000004</v>
      </c>
      <c r="CY53">
        <v>15</v>
      </c>
      <c r="CZ53">
        <v>1685002228.5</v>
      </c>
      <c r="DA53" t="s">
        <v>254</v>
      </c>
      <c r="DB53">
        <v>1</v>
      </c>
      <c r="DC53">
        <v>-3.79</v>
      </c>
      <c r="DD53">
        <v>0.437</v>
      </c>
      <c r="DE53">
        <v>404</v>
      </c>
      <c r="DF53">
        <v>16</v>
      </c>
      <c r="DG53">
        <v>1.86</v>
      </c>
      <c r="DH53">
        <v>0.2</v>
      </c>
      <c r="DI53">
        <v>-0.89924157692307705</v>
      </c>
      <c r="DJ53">
        <v>0.20707575091497701</v>
      </c>
      <c r="DK53">
        <v>9.4778538638024296E-2</v>
      </c>
      <c r="DL53">
        <v>1</v>
      </c>
      <c r="DM53">
        <v>2.2705772727272699</v>
      </c>
      <c r="DN53">
        <v>0.335894353450509</v>
      </c>
      <c r="DO53">
        <v>0.22271135912537399</v>
      </c>
      <c r="DP53">
        <v>1</v>
      </c>
      <c r="DQ53">
        <v>0.60246473076923102</v>
      </c>
      <c r="DR53">
        <v>8.1244457829699093E-2</v>
      </c>
      <c r="DS53">
        <v>1.06142574437104E-2</v>
      </c>
      <c r="DT53">
        <v>1</v>
      </c>
      <c r="DU53">
        <v>3</v>
      </c>
      <c r="DV53">
        <v>3</v>
      </c>
      <c r="DW53" t="s">
        <v>255</v>
      </c>
      <c r="DX53">
        <v>100</v>
      </c>
      <c r="DY53">
        <v>100</v>
      </c>
      <c r="DZ53">
        <v>-3.79</v>
      </c>
      <c r="EA53">
        <v>0.437</v>
      </c>
      <c r="EB53">
        <v>2</v>
      </c>
      <c r="EC53">
        <v>515.154</v>
      </c>
      <c r="ED53">
        <v>433.69400000000002</v>
      </c>
      <c r="EE53">
        <v>29.353300000000001</v>
      </c>
      <c r="EF53">
        <v>29.777000000000001</v>
      </c>
      <c r="EG53">
        <v>30</v>
      </c>
      <c r="EH53">
        <v>29.900099999999998</v>
      </c>
      <c r="EI53">
        <v>29.9238</v>
      </c>
      <c r="EJ53">
        <v>19.964500000000001</v>
      </c>
      <c r="EK53">
        <v>32.200699999999998</v>
      </c>
      <c r="EL53">
        <v>28.8597</v>
      </c>
      <c r="EM53">
        <v>29.3492</v>
      </c>
      <c r="EN53">
        <v>400.91</v>
      </c>
      <c r="EO53">
        <v>16.273499999999999</v>
      </c>
      <c r="EP53">
        <v>100.31399999999999</v>
      </c>
      <c r="EQ53">
        <v>90.060900000000004</v>
      </c>
    </row>
    <row r="54" spans="1:147" x14ac:dyDescent="0.3">
      <c r="A54">
        <v>38</v>
      </c>
      <c r="B54">
        <v>1685004656.2</v>
      </c>
      <c r="C54">
        <v>2280.7000000476801</v>
      </c>
      <c r="D54" t="s">
        <v>365</v>
      </c>
      <c r="E54" t="s">
        <v>366</v>
      </c>
      <c r="F54">
        <v>1685004648.2193501</v>
      </c>
      <c r="G54">
        <f t="shared" si="43"/>
        <v>3.7988331404228779E-3</v>
      </c>
      <c r="H54">
        <f t="shared" si="44"/>
        <v>3.6108930584215937</v>
      </c>
      <c r="I54">
        <f t="shared" si="45"/>
        <v>400.01416129032299</v>
      </c>
      <c r="J54">
        <f t="shared" si="46"/>
        <v>350.63426810131392</v>
      </c>
      <c r="K54">
        <f t="shared" si="47"/>
        <v>33.582180997286279</v>
      </c>
      <c r="L54">
        <f t="shared" si="48"/>
        <v>38.311566175978548</v>
      </c>
      <c r="M54">
        <f t="shared" si="49"/>
        <v>0.16704564154139298</v>
      </c>
      <c r="N54">
        <f t="shared" si="50"/>
        <v>3.3641574212114107</v>
      </c>
      <c r="O54">
        <f t="shared" si="51"/>
        <v>0.16257067499506397</v>
      </c>
      <c r="P54">
        <f t="shared" si="52"/>
        <v>0.10199874479947893</v>
      </c>
      <c r="Q54">
        <f t="shared" si="53"/>
        <v>16.522632428269354</v>
      </c>
      <c r="R54">
        <f t="shared" si="54"/>
        <v>28.198806117049298</v>
      </c>
      <c r="S54">
        <f t="shared" si="55"/>
        <v>27.983651612903198</v>
      </c>
      <c r="T54">
        <f t="shared" si="56"/>
        <v>3.7912244925448721</v>
      </c>
      <c r="U54">
        <f t="shared" si="57"/>
        <v>40.236962971947186</v>
      </c>
      <c r="V54">
        <f t="shared" si="58"/>
        <v>1.6163924076618081</v>
      </c>
      <c r="W54">
        <f t="shared" si="59"/>
        <v>4.0171829290116676</v>
      </c>
      <c r="X54">
        <f t="shared" si="60"/>
        <v>2.174832084883064</v>
      </c>
      <c r="Y54">
        <f t="shared" si="61"/>
        <v>-167.52854149264891</v>
      </c>
      <c r="Z54">
        <f t="shared" si="62"/>
        <v>180.75472744338288</v>
      </c>
      <c r="AA54">
        <f t="shared" si="63"/>
        <v>11.768191795903176</v>
      </c>
      <c r="AB54">
        <f t="shared" si="64"/>
        <v>41.517010174906488</v>
      </c>
      <c r="AC54">
        <v>-3.96740151218671E-2</v>
      </c>
      <c r="AD54">
        <v>4.4537557608912003E-2</v>
      </c>
      <c r="AE54">
        <v>3.35432811750819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50256.752660914193</v>
      </c>
      <c r="AK54">
        <v>0</v>
      </c>
      <c r="AL54">
        <v>0</v>
      </c>
      <c r="AM54">
        <v>0</v>
      </c>
      <c r="AN54">
        <f t="shared" si="68"/>
        <v>0</v>
      </c>
      <c r="AO54" t="e">
        <f t="shared" si="69"/>
        <v>#DIV/0!</v>
      </c>
      <c r="AP54">
        <v>-1</v>
      </c>
      <c r="AQ54" t="s">
        <v>367</v>
      </c>
      <c r="AR54">
        <v>2.2559961538461502</v>
      </c>
      <c r="AS54">
        <v>1.484</v>
      </c>
      <c r="AT54">
        <f t="shared" si="70"/>
        <v>-0.52021304167530324</v>
      </c>
      <c r="AU54">
        <v>0.5</v>
      </c>
      <c r="AV54">
        <f t="shared" si="71"/>
        <v>84.296298150818188</v>
      </c>
      <c r="AW54">
        <f t="shared" si="72"/>
        <v>3.6108930584215937</v>
      </c>
      <c r="AX54">
        <f t="shared" si="73"/>
        <v>-21.926016831502686</v>
      </c>
      <c r="AY54">
        <f t="shared" si="74"/>
        <v>1</v>
      </c>
      <c r="AZ54">
        <f t="shared" si="75"/>
        <v>5.469864228405432E-2</v>
      </c>
      <c r="BA54">
        <f t="shared" si="76"/>
        <v>-1</v>
      </c>
      <c r="BB54" t="s">
        <v>252</v>
      </c>
      <c r="BC54">
        <v>0</v>
      </c>
      <c r="BD54">
        <f t="shared" si="77"/>
        <v>1.484</v>
      </c>
      <c r="BE54">
        <f t="shared" si="78"/>
        <v>-0.52021304167530336</v>
      </c>
      <c r="BF54" t="e">
        <f t="shared" si="79"/>
        <v>#DIV/0!</v>
      </c>
      <c r="BG54">
        <f t="shared" si="80"/>
        <v>-0.52021304167530336</v>
      </c>
      <c r="BH54" t="e">
        <f t="shared" si="81"/>
        <v>#DIV/0!</v>
      </c>
      <c r="BI54">
        <f t="shared" si="82"/>
        <v>99.995216129032201</v>
      </c>
      <c r="BJ54">
        <f t="shared" si="83"/>
        <v>84.296298150818188</v>
      </c>
      <c r="BK54">
        <f t="shared" si="84"/>
        <v>0.84300330969877213</v>
      </c>
      <c r="BL54">
        <f t="shared" si="85"/>
        <v>0.19600661939754449</v>
      </c>
      <c r="BM54">
        <v>0.82071442137898099</v>
      </c>
      <c r="BN54">
        <v>0.5</v>
      </c>
      <c r="BO54" t="s">
        <v>253</v>
      </c>
      <c r="BP54">
        <v>1685004648.2193501</v>
      </c>
      <c r="BQ54">
        <v>400.01416129032299</v>
      </c>
      <c r="BR54">
        <v>400.856290322581</v>
      </c>
      <c r="BS54">
        <v>16.876883870967699</v>
      </c>
      <c r="BT54">
        <v>16.2638580645161</v>
      </c>
      <c r="BU54">
        <v>500.00164516129001</v>
      </c>
      <c r="BV54">
        <v>95.575616129032298</v>
      </c>
      <c r="BW54">
        <v>0.19990854838709701</v>
      </c>
      <c r="BX54">
        <v>28.980267741935499</v>
      </c>
      <c r="BY54">
        <v>27.983651612903198</v>
      </c>
      <c r="BZ54">
        <v>999.9</v>
      </c>
      <c r="CA54">
        <v>10010.483870967701</v>
      </c>
      <c r="CB54">
        <v>0</v>
      </c>
      <c r="CC54">
        <v>73.5076161290323</v>
      </c>
      <c r="CD54">
        <v>99.995216129032201</v>
      </c>
      <c r="CE54">
        <v>0.899921967741935</v>
      </c>
      <c r="CF54">
        <v>0.100078070967742</v>
      </c>
      <c r="CG54">
        <v>0</v>
      </c>
      <c r="CH54">
        <v>2.2337935483871001</v>
      </c>
      <c r="CI54">
        <v>0</v>
      </c>
      <c r="CJ54">
        <v>70.529112903225794</v>
      </c>
      <c r="CK54">
        <v>914.26980645161302</v>
      </c>
      <c r="CL54">
        <v>36.677</v>
      </c>
      <c r="CM54">
        <v>40.906999999999996</v>
      </c>
      <c r="CN54">
        <v>38.686999999999998</v>
      </c>
      <c r="CO54">
        <v>39.686999999999998</v>
      </c>
      <c r="CP54">
        <v>37.436999999999998</v>
      </c>
      <c r="CQ54">
        <v>89.988387096774204</v>
      </c>
      <c r="CR54">
        <v>10.010967741935501</v>
      </c>
      <c r="CS54">
        <v>0</v>
      </c>
      <c r="CT54">
        <v>59.5</v>
      </c>
      <c r="CU54">
        <v>2.2559961538461502</v>
      </c>
      <c r="CV54">
        <v>-0.18258802672440999</v>
      </c>
      <c r="CW54">
        <v>1.47989059792232</v>
      </c>
      <c r="CX54">
        <v>70.537453846153895</v>
      </c>
      <c r="CY54">
        <v>15</v>
      </c>
      <c r="CZ54">
        <v>1685002228.5</v>
      </c>
      <c r="DA54" t="s">
        <v>254</v>
      </c>
      <c r="DB54">
        <v>1</v>
      </c>
      <c r="DC54">
        <v>-3.79</v>
      </c>
      <c r="DD54">
        <v>0.437</v>
      </c>
      <c r="DE54">
        <v>404</v>
      </c>
      <c r="DF54">
        <v>16</v>
      </c>
      <c r="DG54">
        <v>1.86</v>
      </c>
      <c r="DH54">
        <v>0.2</v>
      </c>
      <c r="DI54">
        <v>-0.85888430769230795</v>
      </c>
      <c r="DJ54">
        <v>8.99019026844423E-2</v>
      </c>
      <c r="DK54">
        <v>0.104261804806926</v>
      </c>
      <c r="DL54">
        <v>1</v>
      </c>
      <c r="DM54">
        <v>2.31347272727273</v>
      </c>
      <c r="DN54">
        <v>-0.57762639821220196</v>
      </c>
      <c r="DO54">
        <v>0.16307809390210501</v>
      </c>
      <c r="DP54">
        <v>1</v>
      </c>
      <c r="DQ54">
        <v>0.61480111538461502</v>
      </c>
      <c r="DR54">
        <v>-1.24200163365329E-2</v>
      </c>
      <c r="DS54">
        <v>3.3778851010531899E-3</v>
      </c>
      <c r="DT54">
        <v>1</v>
      </c>
      <c r="DU54">
        <v>3</v>
      </c>
      <c r="DV54">
        <v>3</v>
      </c>
      <c r="DW54" t="s">
        <v>255</v>
      </c>
      <c r="DX54">
        <v>100</v>
      </c>
      <c r="DY54">
        <v>100</v>
      </c>
      <c r="DZ54">
        <v>-3.79</v>
      </c>
      <c r="EA54">
        <v>0.437</v>
      </c>
      <c r="EB54">
        <v>2</v>
      </c>
      <c r="EC54">
        <v>515.00400000000002</v>
      </c>
      <c r="ED54">
        <v>433.55399999999997</v>
      </c>
      <c r="EE54">
        <v>29.305399999999999</v>
      </c>
      <c r="EF54">
        <v>29.787299999999998</v>
      </c>
      <c r="EG54">
        <v>30.000399999999999</v>
      </c>
      <c r="EH54">
        <v>29.9129</v>
      </c>
      <c r="EI54">
        <v>29.9391</v>
      </c>
      <c r="EJ54">
        <v>19.969000000000001</v>
      </c>
      <c r="EK54">
        <v>32.779200000000003</v>
      </c>
      <c r="EL54">
        <v>27.7333</v>
      </c>
      <c r="EM54">
        <v>29.297899999999998</v>
      </c>
      <c r="EN54">
        <v>400.84699999999998</v>
      </c>
      <c r="EO54">
        <v>16.1435</v>
      </c>
      <c r="EP54">
        <v>100.31699999999999</v>
      </c>
      <c r="EQ54">
        <v>90.064300000000003</v>
      </c>
    </row>
    <row r="55" spans="1:147" x14ac:dyDescent="0.3">
      <c r="A55">
        <v>39</v>
      </c>
      <c r="B55">
        <v>1685004775.7</v>
      </c>
      <c r="C55">
        <v>2400.2000000476801</v>
      </c>
      <c r="D55" t="s">
        <v>368</v>
      </c>
      <c r="E55" t="s">
        <v>369</v>
      </c>
      <c r="F55">
        <v>1685004767.7451601</v>
      </c>
      <c r="G55">
        <f t="shared" si="43"/>
        <v>4.0946926943615054E-3</v>
      </c>
      <c r="H55">
        <f t="shared" si="44"/>
        <v>13.068233884326723</v>
      </c>
      <c r="I55">
        <f t="shared" si="45"/>
        <v>399.76151612903197</v>
      </c>
      <c r="J55">
        <f t="shared" si="46"/>
        <v>262.89802461418151</v>
      </c>
      <c r="K55">
        <f t="shared" si="47"/>
        <v>25.180435019572311</v>
      </c>
      <c r="L55">
        <f t="shared" si="48"/>
        <v>38.289252629362657</v>
      </c>
      <c r="M55">
        <f t="shared" si="49"/>
        <v>0.17274507630178593</v>
      </c>
      <c r="N55">
        <f t="shared" si="50"/>
        <v>3.3645468898365438</v>
      </c>
      <c r="O55">
        <f t="shared" si="51"/>
        <v>0.16796477992913922</v>
      </c>
      <c r="P55">
        <f t="shared" si="52"/>
        <v>0.10539645974855633</v>
      </c>
      <c r="Q55">
        <f t="shared" si="53"/>
        <v>161.84643826272338</v>
      </c>
      <c r="R55">
        <f t="shared" si="54"/>
        <v>28.462262929865513</v>
      </c>
      <c r="S55">
        <f t="shared" si="55"/>
        <v>28.3171</v>
      </c>
      <c r="T55">
        <f t="shared" si="56"/>
        <v>3.8655587480214204</v>
      </c>
      <c r="U55">
        <f t="shared" si="57"/>
        <v>40.741213935967977</v>
      </c>
      <c r="V55">
        <f t="shared" si="58"/>
        <v>1.5971873533048788</v>
      </c>
      <c r="W55">
        <f t="shared" si="59"/>
        <v>3.920323424371059</v>
      </c>
      <c r="X55">
        <f t="shared" si="60"/>
        <v>2.2683713947165414</v>
      </c>
      <c r="Y55">
        <f t="shared" si="61"/>
        <v>-180.5759478213424</v>
      </c>
      <c r="Z55">
        <f t="shared" si="62"/>
        <v>43.914971438283359</v>
      </c>
      <c r="AA55">
        <f t="shared" si="63"/>
        <v>2.8575375859195535</v>
      </c>
      <c r="AB55">
        <f t="shared" si="64"/>
        <v>28.04299946558389</v>
      </c>
      <c r="AC55">
        <v>-3.9679785638503898E-2</v>
      </c>
      <c r="AD55">
        <v>4.4544035519361799E-2</v>
      </c>
      <c r="AE55">
        <v>3.35471615647816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50334.045536589008</v>
      </c>
      <c r="AK55">
        <v>0</v>
      </c>
      <c r="AL55">
        <v>0</v>
      </c>
      <c r="AM55">
        <v>0</v>
      </c>
      <c r="AN55">
        <f t="shared" si="68"/>
        <v>0</v>
      </c>
      <c r="AO55" t="e">
        <f t="shared" si="69"/>
        <v>#DIV/0!</v>
      </c>
      <c r="AP55">
        <v>-1</v>
      </c>
      <c r="AQ55" t="s">
        <v>370</v>
      </c>
      <c r="AR55">
        <v>2.3517461538461499</v>
      </c>
      <c r="AS55">
        <v>2.3020999999999998</v>
      </c>
      <c r="AT55">
        <f t="shared" si="70"/>
        <v>-2.1565593956018425E-2</v>
      </c>
      <c r="AU55">
        <v>0.5</v>
      </c>
      <c r="AV55">
        <f t="shared" si="71"/>
        <v>841.19767021935684</v>
      </c>
      <c r="AW55">
        <f t="shared" si="72"/>
        <v>13.068233884326723</v>
      </c>
      <c r="AX55">
        <f t="shared" si="73"/>
        <v>-9.0704636963496714</v>
      </c>
      <c r="AY55">
        <f t="shared" si="74"/>
        <v>1</v>
      </c>
      <c r="AZ55">
        <f t="shared" si="75"/>
        <v>1.6724052362934134E-2</v>
      </c>
      <c r="BA55">
        <f t="shared" si="76"/>
        <v>-1</v>
      </c>
      <c r="BB55" t="s">
        <v>252</v>
      </c>
      <c r="BC55">
        <v>0</v>
      </c>
      <c r="BD55">
        <f t="shared" si="77"/>
        <v>2.3020999999999998</v>
      </c>
      <c r="BE55">
        <f t="shared" si="78"/>
        <v>-2.1565593956018474E-2</v>
      </c>
      <c r="BF55" t="e">
        <f t="shared" si="79"/>
        <v>#DIV/0!</v>
      </c>
      <c r="BG55">
        <f t="shared" si="80"/>
        <v>-2.1565593956018474E-2</v>
      </c>
      <c r="BH55" t="e">
        <f t="shared" si="81"/>
        <v>#DIV/0!</v>
      </c>
      <c r="BI55">
        <f t="shared" si="82"/>
        <v>999.99722580645198</v>
      </c>
      <c r="BJ55">
        <f t="shared" si="83"/>
        <v>841.19767021935684</v>
      </c>
      <c r="BK55">
        <f t="shared" si="84"/>
        <v>0.84120000387098015</v>
      </c>
      <c r="BL55">
        <f t="shared" si="85"/>
        <v>0.19240000774196048</v>
      </c>
      <c r="BM55">
        <v>0.82071442137898099</v>
      </c>
      <c r="BN55">
        <v>0.5</v>
      </c>
      <c r="BO55" t="s">
        <v>253</v>
      </c>
      <c r="BP55">
        <v>1685004767.7451601</v>
      </c>
      <c r="BQ55">
        <v>399.76151612903197</v>
      </c>
      <c r="BR55">
        <v>402.17525806451602</v>
      </c>
      <c r="BS55">
        <v>16.675541935483899</v>
      </c>
      <c r="BT55">
        <v>16.014635483871</v>
      </c>
      <c r="BU55">
        <v>500.000258064516</v>
      </c>
      <c r="BV55">
        <v>95.5802774193548</v>
      </c>
      <c r="BW55">
        <v>0.199959258064516</v>
      </c>
      <c r="BX55">
        <v>28.559203225806499</v>
      </c>
      <c r="BY55">
        <v>28.3171</v>
      </c>
      <c r="BZ55">
        <v>999.9</v>
      </c>
      <c r="CA55">
        <v>10011.4516129032</v>
      </c>
      <c r="CB55">
        <v>0</v>
      </c>
      <c r="CC55">
        <v>73.526600000000002</v>
      </c>
      <c r="CD55">
        <v>999.99722580645198</v>
      </c>
      <c r="CE55">
        <v>0.95999803225806501</v>
      </c>
      <c r="CF55">
        <v>4.0001587096774198E-2</v>
      </c>
      <c r="CG55">
        <v>0</v>
      </c>
      <c r="CH55">
        <v>2.35020322580645</v>
      </c>
      <c r="CI55">
        <v>0</v>
      </c>
      <c r="CJ55">
        <v>941.80780645161303</v>
      </c>
      <c r="CK55">
        <v>9334.2861290322599</v>
      </c>
      <c r="CL55">
        <v>37.161000000000001</v>
      </c>
      <c r="CM55">
        <v>40.811999999999998</v>
      </c>
      <c r="CN55">
        <v>38.625</v>
      </c>
      <c r="CO55">
        <v>39.625</v>
      </c>
      <c r="CP55">
        <v>37.531999999999996</v>
      </c>
      <c r="CQ55">
        <v>959.99677419354805</v>
      </c>
      <c r="CR55">
        <v>40</v>
      </c>
      <c r="CS55">
        <v>0</v>
      </c>
      <c r="CT55">
        <v>118.799999952316</v>
      </c>
      <c r="CU55">
        <v>2.3517461538461499</v>
      </c>
      <c r="CV55">
        <v>-0.34936751543897099</v>
      </c>
      <c r="CW55">
        <v>-75.4795897767969</v>
      </c>
      <c r="CX55">
        <v>941.24453846153801</v>
      </c>
      <c r="CY55">
        <v>15</v>
      </c>
      <c r="CZ55">
        <v>1685002228.5</v>
      </c>
      <c r="DA55" t="s">
        <v>254</v>
      </c>
      <c r="DB55">
        <v>1</v>
      </c>
      <c r="DC55">
        <v>-3.79</v>
      </c>
      <c r="DD55">
        <v>0.437</v>
      </c>
      <c r="DE55">
        <v>404</v>
      </c>
      <c r="DF55">
        <v>16</v>
      </c>
      <c r="DG55">
        <v>1.86</v>
      </c>
      <c r="DH55">
        <v>0.2</v>
      </c>
      <c r="DI55">
        <v>-2.3413590384615399</v>
      </c>
      <c r="DJ55">
        <v>-0.713237389186543</v>
      </c>
      <c r="DK55">
        <v>0.14027938943764501</v>
      </c>
      <c r="DL55">
        <v>0</v>
      </c>
      <c r="DM55">
        <v>2.35512954545454</v>
      </c>
      <c r="DN55">
        <v>-8.0758532153897694E-2</v>
      </c>
      <c r="DO55">
        <v>0.18786867340045799</v>
      </c>
      <c r="DP55">
        <v>1</v>
      </c>
      <c r="DQ55">
        <v>0.64931478846153801</v>
      </c>
      <c r="DR55">
        <v>0.18974869430475999</v>
      </c>
      <c r="DS55">
        <v>3.1900390033386301E-2</v>
      </c>
      <c r="DT55">
        <v>0</v>
      </c>
      <c r="DU55">
        <v>1</v>
      </c>
      <c r="DV55">
        <v>3</v>
      </c>
      <c r="DW55" t="s">
        <v>371</v>
      </c>
      <c r="DX55">
        <v>100</v>
      </c>
      <c r="DY55">
        <v>100</v>
      </c>
      <c r="DZ55">
        <v>-3.79</v>
      </c>
      <c r="EA55">
        <v>0.437</v>
      </c>
      <c r="EB55">
        <v>2</v>
      </c>
      <c r="EC55">
        <v>514.66399999999999</v>
      </c>
      <c r="ED55">
        <v>431.80099999999999</v>
      </c>
      <c r="EE55">
        <v>23.347999999999999</v>
      </c>
      <c r="EF55">
        <v>29.810400000000001</v>
      </c>
      <c r="EG55">
        <v>29.999600000000001</v>
      </c>
      <c r="EH55">
        <v>29.933399999999999</v>
      </c>
      <c r="EI55">
        <v>29.959499999999998</v>
      </c>
      <c r="EJ55">
        <v>20.0276</v>
      </c>
      <c r="EK55">
        <v>35.173499999999997</v>
      </c>
      <c r="EL55">
        <v>25.8706</v>
      </c>
      <c r="EM55">
        <v>23.4589</v>
      </c>
      <c r="EN55">
        <v>402.36200000000002</v>
      </c>
      <c r="EO55">
        <v>15.7201</v>
      </c>
      <c r="EP55">
        <v>100.324</v>
      </c>
      <c r="EQ55">
        <v>90.072800000000001</v>
      </c>
    </row>
    <row r="56" spans="1:147" x14ac:dyDescent="0.3">
      <c r="A56">
        <v>40</v>
      </c>
      <c r="B56">
        <v>1685004835.7</v>
      </c>
      <c r="C56">
        <v>2460.2000000476801</v>
      </c>
      <c r="D56" t="s">
        <v>372</v>
      </c>
      <c r="E56" t="s">
        <v>373</v>
      </c>
      <c r="F56">
        <v>1685004827.74839</v>
      </c>
      <c r="G56">
        <f t="shared" si="43"/>
        <v>5.1324315333506811E-3</v>
      </c>
      <c r="H56">
        <f t="shared" si="44"/>
        <v>14.652002922712819</v>
      </c>
      <c r="I56">
        <f t="shared" si="45"/>
        <v>399.924709677419</v>
      </c>
      <c r="J56">
        <f t="shared" si="46"/>
        <v>280.81841532235217</v>
      </c>
      <c r="K56">
        <f t="shared" si="47"/>
        <v>26.897214717918118</v>
      </c>
      <c r="L56">
        <f t="shared" si="48"/>
        <v>38.305396655866666</v>
      </c>
      <c r="M56">
        <f t="shared" si="49"/>
        <v>0.22736337261702158</v>
      </c>
      <c r="N56">
        <f t="shared" si="50"/>
        <v>3.3614306755672265</v>
      </c>
      <c r="O56">
        <f t="shared" si="51"/>
        <v>0.21915228790492208</v>
      </c>
      <c r="P56">
        <f t="shared" si="52"/>
        <v>0.13768320769225123</v>
      </c>
      <c r="Q56">
        <f t="shared" si="53"/>
        <v>161.84794552294821</v>
      </c>
      <c r="R56">
        <f t="shared" si="54"/>
        <v>27.440983068448212</v>
      </c>
      <c r="S56">
        <f t="shared" si="55"/>
        <v>27.5863032258065</v>
      </c>
      <c r="T56">
        <f t="shared" si="56"/>
        <v>3.704276312681801</v>
      </c>
      <c r="U56">
        <f t="shared" si="57"/>
        <v>40.645221878209263</v>
      </c>
      <c r="V56">
        <f t="shared" si="58"/>
        <v>1.5223255282540149</v>
      </c>
      <c r="W56">
        <f t="shared" si="59"/>
        <v>3.7453984943557774</v>
      </c>
      <c r="X56">
        <f t="shared" si="60"/>
        <v>2.1819507844277863</v>
      </c>
      <c r="Y56">
        <f t="shared" si="61"/>
        <v>-226.34023062076503</v>
      </c>
      <c r="Z56">
        <f t="shared" si="62"/>
        <v>34.237993282693161</v>
      </c>
      <c r="AA56">
        <f t="shared" si="63"/>
        <v>2.2131576211205779</v>
      </c>
      <c r="AB56">
        <f t="shared" si="64"/>
        <v>-28.041134194003071</v>
      </c>
      <c r="AC56">
        <v>-3.9633622271278403E-2</v>
      </c>
      <c r="AD56">
        <v>4.4492213095518103E-2</v>
      </c>
      <c r="AE56">
        <v>3.3516113792604001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50408.96257263537</v>
      </c>
      <c r="AK56">
        <v>0</v>
      </c>
      <c r="AL56">
        <v>0</v>
      </c>
      <c r="AM56">
        <v>0</v>
      </c>
      <c r="AN56">
        <f t="shared" si="68"/>
        <v>0</v>
      </c>
      <c r="AO56" t="e">
        <f t="shared" si="69"/>
        <v>#DIV/0!</v>
      </c>
      <c r="AP56">
        <v>-1</v>
      </c>
      <c r="AQ56" t="s">
        <v>374</v>
      </c>
      <c r="AR56">
        <v>2.26486153846154</v>
      </c>
      <c r="AS56">
        <v>1.6480699999999999</v>
      </c>
      <c r="AT56">
        <f t="shared" si="70"/>
        <v>-0.37425081365569435</v>
      </c>
      <c r="AU56">
        <v>0.5</v>
      </c>
      <c r="AV56">
        <f t="shared" si="71"/>
        <v>841.20536543223091</v>
      </c>
      <c r="AW56">
        <f t="shared" si="72"/>
        <v>14.652002922712819</v>
      </c>
      <c r="AX56">
        <f t="shared" si="73"/>
        <v>-157.41089623227407</v>
      </c>
      <c r="AY56">
        <f t="shared" si="74"/>
        <v>1</v>
      </c>
      <c r="AZ56">
        <f t="shared" si="75"/>
        <v>1.8606637054282761E-2</v>
      </c>
      <c r="BA56">
        <f t="shared" si="76"/>
        <v>-1</v>
      </c>
      <c r="BB56" t="s">
        <v>252</v>
      </c>
      <c r="BC56">
        <v>0</v>
      </c>
      <c r="BD56">
        <f t="shared" si="77"/>
        <v>1.6480699999999999</v>
      </c>
      <c r="BE56">
        <f t="shared" si="78"/>
        <v>-0.37425081365569435</v>
      </c>
      <c r="BF56" t="e">
        <f t="shared" si="79"/>
        <v>#DIV/0!</v>
      </c>
      <c r="BG56">
        <f t="shared" si="80"/>
        <v>-0.37425081365569435</v>
      </c>
      <c r="BH56" t="e">
        <f t="shared" si="81"/>
        <v>#DIV/0!</v>
      </c>
      <c r="BI56">
        <f t="shared" si="82"/>
        <v>1000.00635483871</v>
      </c>
      <c r="BJ56">
        <f t="shared" si="83"/>
        <v>841.20536543223091</v>
      </c>
      <c r="BK56">
        <f t="shared" si="84"/>
        <v>0.8412000197417826</v>
      </c>
      <c r="BL56">
        <f t="shared" si="85"/>
        <v>0.19240003948356532</v>
      </c>
      <c r="BM56">
        <v>0.82071442137898099</v>
      </c>
      <c r="BN56">
        <v>0.5</v>
      </c>
      <c r="BO56" t="s">
        <v>253</v>
      </c>
      <c r="BP56">
        <v>1685004827.74839</v>
      </c>
      <c r="BQ56">
        <v>399.924709677419</v>
      </c>
      <c r="BR56">
        <v>402.66667741935498</v>
      </c>
      <c r="BS56">
        <v>15.893729032258101</v>
      </c>
      <c r="BT56">
        <v>15.064658064516101</v>
      </c>
      <c r="BU56">
        <v>499.99483870967703</v>
      </c>
      <c r="BV56">
        <v>95.581490322580606</v>
      </c>
      <c r="BW56">
        <v>0.200029870967742</v>
      </c>
      <c r="BX56">
        <v>27.775232258064499</v>
      </c>
      <c r="BY56">
        <v>27.5863032258065</v>
      </c>
      <c r="BZ56">
        <v>999.9</v>
      </c>
      <c r="CA56">
        <v>9999.6774193548408</v>
      </c>
      <c r="CB56">
        <v>0</v>
      </c>
      <c r="CC56">
        <v>73.523148387096796</v>
      </c>
      <c r="CD56">
        <v>1000.00635483871</v>
      </c>
      <c r="CE56">
        <v>0.96000148387096795</v>
      </c>
      <c r="CF56">
        <v>3.9998296774193497E-2</v>
      </c>
      <c r="CG56">
        <v>0</v>
      </c>
      <c r="CH56">
        <v>2.2643193548387099</v>
      </c>
      <c r="CI56">
        <v>0</v>
      </c>
      <c r="CJ56">
        <v>904.36354838709701</v>
      </c>
      <c r="CK56">
        <v>9334.3838709677402</v>
      </c>
      <c r="CL56">
        <v>37.6309677419355</v>
      </c>
      <c r="CM56">
        <v>40.860774193548401</v>
      </c>
      <c r="CN56">
        <v>38.852645161290297</v>
      </c>
      <c r="CO56">
        <v>39.658999999999999</v>
      </c>
      <c r="CP56">
        <v>37.8648387096774</v>
      </c>
      <c r="CQ56">
        <v>960.00677419354804</v>
      </c>
      <c r="CR56">
        <v>40.000967741935497</v>
      </c>
      <c r="CS56">
        <v>0</v>
      </c>
      <c r="CT56">
        <v>59.099999904632597</v>
      </c>
      <c r="CU56">
        <v>2.26486153846154</v>
      </c>
      <c r="CV56">
        <v>-0.48085469600793601</v>
      </c>
      <c r="CW56">
        <v>0.84642734068748804</v>
      </c>
      <c r="CX56">
        <v>904.35438461538502</v>
      </c>
      <c r="CY56">
        <v>15</v>
      </c>
      <c r="CZ56">
        <v>1685002228.5</v>
      </c>
      <c r="DA56" t="s">
        <v>254</v>
      </c>
      <c r="DB56">
        <v>1</v>
      </c>
      <c r="DC56">
        <v>-3.79</v>
      </c>
      <c r="DD56">
        <v>0.437</v>
      </c>
      <c r="DE56">
        <v>404</v>
      </c>
      <c r="DF56">
        <v>16</v>
      </c>
      <c r="DG56">
        <v>1.86</v>
      </c>
      <c r="DH56">
        <v>0.2</v>
      </c>
      <c r="DI56">
        <v>-2.7207771153846099</v>
      </c>
      <c r="DJ56">
        <v>-0.13821617220402299</v>
      </c>
      <c r="DK56">
        <v>0.130473091174101</v>
      </c>
      <c r="DL56">
        <v>1</v>
      </c>
      <c r="DM56">
        <v>2.27934318181818</v>
      </c>
      <c r="DN56">
        <v>-0.31832691793951501</v>
      </c>
      <c r="DO56">
        <v>0.19143275628999601</v>
      </c>
      <c r="DP56">
        <v>1</v>
      </c>
      <c r="DQ56">
        <v>0.82876809615384595</v>
      </c>
      <c r="DR56">
        <v>9.8110943073529706E-3</v>
      </c>
      <c r="DS56">
        <v>1.2490024019592001E-2</v>
      </c>
      <c r="DT56">
        <v>1</v>
      </c>
      <c r="DU56">
        <v>3</v>
      </c>
      <c r="DV56">
        <v>3</v>
      </c>
      <c r="DW56" t="s">
        <v>255</v>
      </c>
      <c r="DX56">
        <v>100</v>
      </c>
      <c r="DY56">
        <v>100</v>
      </c>
      <c r="DZ56">
        <v>-3.79</v>
      </c>
      <c r="EA56">
        <v>0.437</v>
      </c>
      <c r="EB56">
        <v>2</v>
      </c>
      <c r="EC56">
        <v>515.90599999999995</v>
      </c>
      <c r="ED56">
        <v>430.07100000000003</v>
      </c>
      <c r="EE56">
        <v>24.639600000000002</v>
      </c>
      <c r="EF56">
        <v>29.869599999999998</v>
      </c>
      <c r="EG56">
        <v>29.9999</v>
      </c>
      <c r="EH56">
        <v>29.961600000000001</v>
      </c>
      <c r="EI56">
        <v>29.982500000000002</v>
      </c>
      <c r="EJ56">
        <v>20.0349</v>
      </c>
      <c r="EK56">
        <v>38.485999999999997</v>
      </c>
      <c r="EL56">
        <v>23.990600000000001</v>
      </c>
      <c r="EM56">
        <v>24.813800000000001</v>
      </c>
      <c r="EN56">
        <v>402.72899999999998</v>
      </c>
      <c r="EO56">
        <v>14.9099</v>
      </c>
      <c r="EP56">
        <v>100.33</v>
      </c>
      <c r="EQ56">
        <v>90.088099999999997</v>
      </c>
    </row>
    <row r="57" spans="1:147" x14ac:dyDescent="0.3">
      <c r="A57">
        <v>41</v>
      </c>
      <c r="B57">
        <v>1685004895.9000001</v>
      </c>
      <c r="C57">
        <v>2520.4000000953702</v>
      </c>
      <c r="D57" t="s">
        <v>375</v>
      </c>
      <c r="E57" t="s">
        <v>376</v>
      </c>
      <c r="F57">
        <v>1685004887.8645201</v>
      </c>
      <c r="G57">
        <f t="shared" si="43"/>
        <v>5.5933901179654362E-3</v>
      </c>
      <c r="H57">
        <f t="shared" si="44"/>
        <v>15.935218434638147</v>
      </c>
      <c r="I57">
        <f t="shared" si="45"/>
        <v>399.96293548387098</v>
      </c>
      <c r="J57">
        <f t="shared" si="46"/>
        <v>280.07271150693521</v>
      </c>
      <c r="K57">
        <f t="shared" si="47"/>
        <v>26.826563073547128</v>
      </c>
      <c r="L57">
        <f t="shared" si="48"/>
        <v>38.310161879421216</v>
      </c>
      <c r="M57">
        <f t="shared" si="49"/>
        <v>0.24631589269189788</v>
      </c>
      <c r="N57">
        <f t="shared" si="50"/>
        <v>3.3633212394762553</v>
      </c>
      <c r="O57">
        <f t="shared" si="51"/>
        <v>0.23671511592775488</v>
      </c>
      <c r="P57">
        <f t="shared" si="52"/>
        <v>0.14877835887554031</v>
      </c>
      <c r="Q57">
        <f t="shared" si="53"/>
        <v>161.8450262353723</v>
      </c>
      <c r="R57">
        <f t="shared" si="54"/>
        <v>27.345155274306176</v>
      </c>
      <c r="S57">
        <f t="shared" si="55"/>
        <v>27.555490322580699</v>
      </c>
      <c r="T57">
        <f t="shared" si="56"/>
        <v>3.6976071004834732</v>
      </c>
      <c r="U57">
        <f t="shared" si="57"/>
        <v>39.911485514965754</v>
      </c>
      <c r="V57">
        <f t="shared" si="58"/>
        <v>1.4956570130894571</v>
      </c>
      <c r="W57">
        <f t="shared" si="59"/>
        <v>3.7474350899031936</v>
      </c>
      <c r="X57">
        <f t="shared" si="60"/>
        <v>2.2019500873940161</v>
      </c>
      <c r="Y57">
        <f t="shared" si="61"/>
        <v>-246.66850420227573</v>
      </c>
      <c r="Z57">
        <f t="shared" si="62"/>
        <v>41.532411423530185</v>
      </c>
      <c r="AA57">
        <f t="shared" si="63"/>
        <v>2.6828749539445913</v>
      </c>
      <c r="AB57">
        <f t="shared" si="64"/>
        <v>-40.608191589428635</v>
      </c>
      <c r="AC57">
        <v>-3.96616268563795E-2</v>
      </c>
      <c r="AD57">
        <v>4.4523650695630503E-2</v>
      </c>
      <c r="AE57">
        <v>3.3534950049865602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50441.62080502246</v>
      </c>
      <c r="AK57">
        <v>0</v>
      </c>
      <c r="AL57">
        <v>0</v>
      </c>
      <c r="AM57">
        <v>0</v>
      </c>
      <c r="AN57">
        <f t="shared" si="68"/>
        <v>0</v>
      </c>
      <c r="AO57" t="e">
        <f t="shared" si="69"/>
        <v>#DIV/0!</v>
      </c>
      <c r="AP57">
        <v>-1</v>
      </c>
      <c r="AQ57" t="s">
        <v>377</v>
      </c>
      <c r="AR57">
        <v>2.3176961538461498</v>
      </c>
      <c r="AS57">
        <v>1.4703999999999999</v>
      </c>
      <c r="AT57">
        <f t="shared" si="70"/>
        <v>-0.5762351427136494</v>
      </c>
      <c r="AU57">
        <v>0.5</v>
      </c>
      <c r="AV57">
        <f t="shared" si="71"/>
        <v>841.18992839986583</v>
      </c>
      <c r="AW57">
        <f t="shared" si="72"/>
        <v>15.935218434638147</v>
      </c>
      <c r="AX57">
        <f t="shared" si="73"/>
        <v>-242.36159922039062</v>
      </c>
      <c r="AY57">
        <f t="shared" si="74"/>
        <v>1</v>
      </c>
      <c r="AZ57">
        <f t="shared" si="75"/>
        <v>2.0132455064996765E-2</v>
      </c>
      <c r="BA57">
        <f t="shared" si="76"/>
        <v>-1</v>
      </c>
      <c r="BB57" t="s">
        <v>252</v>
      </c>
      <c r="BC57">
        <v>0</v>
      </c>
      <c r="BD57">
        <f t="shared" si="77"/>
        <v>1.4703999999999999</v>
      </c>
      <c r="BE57">
        <f t="shared" si="78"/>
        <v>-0.57623514271364928</v>
      </c>
      <c r="BF57" t="e">
        <f t="shared" si="79"/>
        <v>#DIV/0!</v>
      </c>
      <c r="BG57">
        <f t="shared" si="80"/>
        <v>-0.57623514271364928</v>
      </c>
      <c r="BH57" t="e">
        <f t="shared" si="81"/>
        <v>#DIV/0!</v>
      </c>
      <c r="BI57">
        <f t="shared" si="82"/>
        <v>999.98796774193499</v>
      </c>
      <c r="BJ57">
        <f t="shared" si="83"/>
        <v>841.18992839986583</v>
      </c>
      <c r="BK57">
        <f t="shared" si="84"/>
        <v>0.84120004993595099</v>
      </c>
      <c r="BL57">
        <f t="shared" si="85"/>
        <v>0.19240009987190201</v>
      </c>
      <c r="BM57">
        <v>0.82071442137898099</v>
      </c>
      <c r="BN57">
        <v>0.5</v>
      </c>
      <c r="BO57" t="s">
        <v>253</v>
      </c>
      <c r="BP57">
        <v>1685004887.8645201</v>
      </c>
      <c r="BQ57">
        <v>399.96293548387098</v>
      </c>
      <c r="BR57">
        <v>402.94574193548402</v>
      </c>
      <c r="BS57">
        <v>15.614848387096799</v>
      </c>
      <c r="BT57">
        <v>14.7110870967742</v>
      </c>
      <c r="BU57">
        <v>500.00977419354803</v>
      </c>
      <c r="BV57">
        <v>95.584274193548396</v>
      </c>
      <c r="BW57">
        <v>0.20000599999999999</v>
      </c>
      <c r="BX57">
        <v>27.784541935483901</v>
      </c>
      <c r="BY57">
        <v>27.555490322580699</v>
      </c>
      <c r="BZ57">
        <v>999.9</v>
      </c>
      <c r="CA57">
        <v>10006.4516129032</v>
      </c>
      <c r="CB57">
        <v>0</v>
      </c>
      <c r="CC57">
        <v>73.526600000000002</v>
      </c>
      <c r="CD57">
        <v>999.98796774193499</v>
      </c>
      <c r="CE57">
        <v>0.96000219354838701</v>
      </c>
      <c r="CF57">
        <v>3.9997638709677402E-2</v>
      </c>
      <c r="CG57">
        <v>0</v>
      </c>
      <c r="CH57">
        <v>2.3278838709677401</v>
      </c>
      <c r="CI57">
        <v>0</v>
      </c>
      <c r="CJ57">
        <v>910.34874193548399</v>
      </c>
      <c r="CK57">
        <v>9334.2232258064505</v>
      </c>
      <c r="CL57">
        <v>37.9898387096774</v>
      </c>
      <c r="CM57">
        <v>40.945129032258102</v>
      </c>
      <c r="CN57">
        <v>39.106709677419403</v>
      </c>
      <c r="CO57">
        <v>39.75</v>
      </c>
      <c r="CP57">
        <v>38.122967741935497</v>
      </c>
      <c r="CQ57">
        <v>959.98935483871003</v>
      </c>
      <c r="CR57">
        <v>40.001290322580601</v>
      </c>
      <c r="CS57">
        <v>0</v>
      </c>
      <c r="CT57">
        <v>59.599999904632597</v>
      </c>
      <c r="CU57">
        <v>2.3176961538461498</v>
      </c>
      <c r="CV57">
        <v>-0.107798300959391</v>
      </c>
      <c r="CW57">
        <v>14.721059832876801</v>
      </c>
      <c r="CX57">
        <v>910.51773076923098</v>
      </c>
      <c r="CY57">
        <v>15</v>
      </c>
      <c r="CZ57">
        <v>1685002228.5</v>
      </c>
      <c r="DA57" t="s">
        <v>254</v>
      </c>
      <c r="DB57">
        <v>1</v>
      </c>
      <c r="DC57">
        <v>-3.79</v>
      </c>
      <c r="DD57">
        <v>0.437</v>
      </c>
      <c r="DE57">
        <v>404</v>
      </c>
      <c r="DF57">
        <v>16</v>
      </c>
      <c r="DG57">
        <v>1.86</v>
      </c>
      <c r="DH57">
        <v>0.2</v>
      </c>
      <c r="DI57">
        <v>-2.9770748076923099</v>
      </c>
      <c r="DJ57">
        <v>7.8298915406596406E-2</v>
      </c>
      <c r="DK57">
        <v>0.12708797451872</v>
      </c>
      <c r="DL57">
        <v>1</v>
      </c>
      <c r="DM57">
        <v>2.3150568181818199</v>
      </c>
      <c r="DN57">
        <v>0.17212331053105001</v>
      </c>
      <c r="DO57">
        <v>0.18176777441875899</v>
      </c>
      <c r="DP57">
        <v>1</v>
      </c>
      <c r="DQ57">
        <v>0.88401700000000005</v>
      </c>
      <c r="DR57">
        <v>0.15856346533504601</v>
      </c>
      <c r="DS57">
        <v>2.56724306159501E-2</v>
      </c>
      <c r="DT57">
        <v>0</v>
      </c>
      <c r="DU57">
        <v>2</v>
      </c>
      <c r="DV57">
        <v>3</v>
      </c>
      <c r="DW57" t="s">
        <v>259</v>
      </c>
      <c r="DX57">
        <v>100</v>
      </c>
      <c r="DY57">
        <v>100</v>
      </c>
      <c r="DZ57">
        <v>-3.79</v>
      </c>
      <c r="EA57">
        <v>0.437</v>
      </c>
      <c r="EB57">
        <v>2</v>
      </c>
      <c r="EC57">
        <v>515.62699999999995</v>
      </c>
      <c r="ED57">
        <v>429.25</v>
      </c>
      <c r="EE57">
        <v>27.895299999999999</v>
      </c>
      <c r="EF57">
        <v>29.903199999999998</v>
      </c>
      <c r="EG57">
        <v>30.000499999999999</v>
      </c>
      <c r="EH57">
        <v>29.989899999999999</v>
      </c>
      <c r="EI57">
        <v>30.008099999999999</v>
      </c>
      <c r="EJ57">
        <v>20.041799999999999</v>
      </c>
      <c r="EK57">
        <v>39.051400000000001</v>
      </c>
      <c r="EL57">
        <v>22.092500000000001</v>
      </c>
      <c r="EM57">
        <v>27.799700000000001</v>
      </c>
      <c r="EN57">
        <v>402.959</v>
      </c>
      <c r="EO57">
        <v>14.761799999999999</v>
      </c>
      <c r="EP57">
        <v>100.324</v>
      </c>
      <c r="EQ57">
        <v>90.095799999999997</v>
      </c>
    </row>
    <row r="58" spans="1:147" x14ac:dyDescent="0.3">
      <c r="A58">
        <v>42</v>
      </c>
      <c r="B58">
        <v>1685004955.9000001</v>
      </c>
      <c r="C58">
        <v>2580.4000000953702</v>
      </c>
      <c r="D58" t="s">
        <v>378</v>
      </c>
      <c r="E58" t="s">
        <v>379</v>
      </c>
      <c r="F58">
        <v>1685004947.8483901</v>
      </c>
      <c r="G58">
        <f t="shared" si="43"/>
        <v>5.2336355406084447E-3</v>
      </c>
      <c r="H58">
        <f t="shared" si="44"/>
        <v>17.037949817640119</v>
      </c>
      <c r="I58">
        <f t="shared" si="45"/>
        <v>399.962290322581</v>
      </c>
      <c r="J58">
        <f t="shared" si="46"/>
        <v>262.16168029926649</v>
      </c>
      <c r="K58">
        <f t="shared" si="47"/>
        <v>25.111191110522892</v>
      </c>
      <c r="L58">
        <f t="shared" si="48"/>
        <v>38.310440709060693</v>
      </c>
      <c r="M58">
        <f t="shared" si="49"/>
        <v>0.22486526455268821</v>
      </c>
      <c r="N58">
        <f t="shared" si="50"/>
        <v>3.3604963028671624</v>
      </c>
      <c r="O58">
        <f t="shared" si="51"/>
        <v>0.21682804539542089</v>
      </c>
      <c r="P58">
        <f t="shared" si="52"/>
        <v>0.13621570751342804</v>
      </c>
      <c r="Q58">
        <f t="shared" si="53"/>
        <v>161.84683301770883</v>
      </c>
      <c r="R58">
        <f t="shared" si="54"/>
        <v>27.869399107573152</v>
      </c>
      <c r="S58">
        <f t="shared" si="55"/>
        <v>27.8811419354839</v>
      </c>
      <c r="T58">
        <f t="shared" si="56"/>
        <v>3.7686245140751002</v>
      </c>
      <c r="U58">
        <f t="shared" si="57"/>
        <v>39.540888338572216</v>
      </c>
      <c r="V58">
        <f t="shared" si="58"/>
        <v>1.5204656832053098</v>
      </c>
      <c r="W58">
        <f t="shared" si="59"/>
        <v>3.8452997570165679</v>
      </c>
      <c r="X58">
        <f t="shared" si="60"/>
        <v>2.2481588308697904</v>
      </c>
      <c r="Y58">
        <f t="shared" si="61"/>
        <v>-230.8033273408324</v>
      </c>
      <c r="Z58">
        <f t="shared" si="62"/>
        <v>62.619737174600573</v>
      </c>
      <c r="AA58">
        <f t="shared" si="63"/>
        <v>4.063986041773803</v>
      </c>
      <c r="AB58">
        <f t="shared" si="64"/>
        <v>-2.2727711067491896</v>
      </c>
      <c r="AC58">
        <v>-3.9619783953481397E-2</v>
      </c>
      <c r="AD58">
        <v>4.4476678371487798E-2</v>
      </c>
      <c r="AE58">
        <v>3.3506804350267498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50316.618957024359</v>
      </c>
      <c r="AK58">
        <v>0</v>
      </c>
      <c r="AL58">
        <v>0</v>
      </c>
      <c r="AM58">
        <v>0</v>
      </c>
      <c r="AN58">
        <f t="shared" si="68"/>
        <v>0</v>
      </c>
      <c r="AO58" t="e">
        <f t="shared" si="69"/>
        <v>#DIV/0!</v>
      </c>
      <c r="AP58">
        <v>-1</v>
      </c>
      <c r="AQ58" t="s">
        <v>380</v>
      </c>
      <c r="AR58">
        <v>2.29606538461538</v>
      </c>
      <c r="AS58">
        <v>1.6428</v>
      </c>
      <c r="AT58">
        <f t="shared" si="70"/>
        <v>-0.39765363076173599</v>
      </c>
      <c r="AU58">
        <v>0.5</v>
      </c>
      <c r="AV58">
        <f t="shared" si="71"/>
        <v>841.20214215449369</v>
      </c>
      <c r="AW58">
        <f t="shared" si="72"/>
        <v>17.037949817640119</v>
      </c>
      <c r="AX58">
        <f t="shared" si="73"/>
        <v>-167.2535430161422</v>
      </c>
      <c r="AY58">
        <f t="shared" si="74"/>
        <v>1</v>
      </c>
      <c r="AZ58">
        <f t="shared" si="75"/>
        <v>2.1443062153219412E-2</v>
      </c>
      <c r="BA58">
        <f t="shared" si="76"/>
        <v>-1</v>
      </c>
      <c r="BB58" t="s">
        <v>252</v>
      </c>
      <c r="BC58">
        <v>0</v>
      </c>
      <c r="BD58">
        <f t="shared" si="77"/>
        <v>1.6428</v>
      </c>
      <c r="BE58">
        <f t="shared" si="78"/>
        <v>-0.39765363076173604</v>
      </c>
      <c r="BF58" t="e">
        <f t="shared" si="79"/>
        <v>#DIV/0!</v>
      </c>
      <c r="BG58">
        <f t="shared" si="80"/>
        <v>-0.39765363076173604</v>
      </c>
      <c r="BH58" t="e">
        <f t="shared" si="81"/>
        <v>#DIV/0!</v>
      </c>
      <c r="BI58">
        <f t="shared" si="82"/>
        <v>1000.00287096774</v>
      </c>
      <c r="BJ58">
        <f t="shared" si="83"/>
        <v>841.20214215449369</v>
      </c>
      <c r="BK58">
        <f t="shared" si="84"/>
        <v>0.84119972709721424</v>
      </c>
      <c r="BL58">
        <f t="shared" si="85"/>
        <v>0.19239945419442872</v>
      </c>
      <c r="BM58">
        <v>0.82071442137898099</v>
      </c>
      <c r="BN58">
        <v>0.5</v>
      </c>
      <c r="BO58" t="s">
        <v>253</v>
      </c>
      <c r="BP58">
        <v>1685004947.8483901</v>
      </c>
      <c r="BQ58">
        <v>399.962290322581</v>
      </c>
      <c r="BR58">
        <v>403.102451612903</v>
      </c>
      <c r="BS58">
        <v>15.873712903225799</v>
      </c>
      <c r="BT58">
        <v>15.028309677419401</v>
      </c>
      <c r="BU58">
        <v>500.01435483871001</v>
      </c>
      <c r="BV58">
        <v>95.585119354838696</v>
      </c>
      <c r="BW58">
        <v>0.20001248387096801</v>
      </c>
      <c r="BX58">
        <v>28.226780645161298</v>
      </c>
      <c r="BY58">
        <v>27.8811419354839</v>
      </c>
      <c r="BZ58">
        <v>999.9</v>
      </c>
      <c r="CA58">
        <v>9995.8064516128998</v>
      </c>
      <c r="CB58">
        <v>0</v>
      </c>
      <c r="CC58">
        <v>73.523148387096796</v>
      </c>
      <c r="CD58">
        <v>1000.00287096774</v>
      </c>
      <c r="CE58">
        <v>0.96000503225806499</v>
      </c>
      <c r="CF58">
        <v>3.9995006451612899E-2</v>
      </c>
      <c r="CG58">
        <v>0</v>
      </c>
      <c r="CH58">
        <v>2.29266129032258</v>
      </c>
      <c r="CI58">
        <v>0</v>
      </c>
      <c r="CJ58">
        <v>926.08406451612905</v>
      </c>
      <c r="CK58">
        <v>9334.3632258064499</v>
      </c>
      <c r="CL58">
        <v>38.258000000000003</v>
      </c>
      <c r="CM58">
        <v>41.076225806451603</v>
      </c>
      <c r="CN58">
        <v>39.358741935483899</v>
      </c>
      <c r="CO58">
        <v>39.870935483871001</v>
      </c>
      <c r="CP58">
        <v>38.358741935483899</v>
      </c>
      <c r="CQ58">
        <v>960.01064516128997</v>
      </c>
      <c r="CR58">
        <v>39.990967741935499</v>
      </c>
      <c r="CS58">
        <v>0</v>
      </c>
      <c r="CT58">
        <v>59.400000095367403</v>
      </c>
      <c r="CU58">
        <v>2.29606538461538</v>
      </c>
      <c r="CV58">
        <v>-0.26336067885661002</v>
      </c>
      <c r="CW58">
        <v>21.166188013679101</v>
      </c>
      <c r="CX58">
        <v>926.24373076923098</v>
      </c>
      <c r="CY58">
        <v>15</v>
      </c>
      <c r="CZ58">
        <v>1685002228.5</v>
      </c>
      <c r="DA58" t="s">
        <v>254</v>
      </c>
      <c r="DB58">
        <v>1</v>
      </c>
      <c r="DC58">
        <v>-3.79</v>
      </c>
      <c r="DD58">
        <v>0.437</v>
      </c>
      <c r="DE58">
        <v>404</v>
      </c>
      <c r="DF58">
        <v>16</v>
      </c>
      <c r="DG58">
        <v>1.86</v>
      </c>
      <c r="DH58">
        <v>0.2</v>
      </c>
      <c r="DI58">
        <v>-3.11637711538462</v>
      </c>
      <c r="DJ58">
        <v>-0.22602521867725001</v>
      </c>
      <c r="DK58">
        <v>0.115994348326123</v>
      </c>
      <c r="DL58">
        <v>1</v>
      </c>
      <c r="DM58">
        <v>2.2854068181818201</v>
      </c>
      <c r="DN58">
        <v>1.4850700219434E-2</v>
      </c>
      <c r="DO58">
        <v>0.225976616245744</v>
      </c>
      <c r="DP58">
        <v>1</v>
      </c>
      <c r="DQ58">
        <v>0.849614173076923</v>
      </c>
      <c r="DR58">
        <v>-3.6984834007007597E-2</v>
      </c>
      <c r="DS58">
        <v>9.3483573438191102E-3</v>
      </c>
      <c r="DT58">
        <v>1</v>
      </c>
      <c r="DU58">
        <v>3</v>
      </c>
      <c r="DV58">
        <v>3</v>
      </c>
      <c r="DW58" t="s">
        <v>255</v>
      </c>
      <c r="DX58">
        <v>100</v>
      </c>
      <c r="DY58">
        <v>100</v>
      </c>
      <c r="DZ58">
        <v>-3.79</v>
      </c>
      <c r="EA58">
        <v>0.437</v>
      </c>
      <c r="EB58">
        <v>2</v>
      </c>
      <c r="EC58">
        <v>515.54</v>
      </c>
      <c r="ED58">
        <v>429.02199999999999</v>
      </c>
      <c r="EE58">
        <v>29.080100000000002</v>
      </c>
      <c r="EF58">
        <v>29.900600000000001</v>
      </c>
      <c r="EG58">
        <v>30.0002</v>
      </c>
      <c r="EH58">
        <v>30.010400000000001</v>
      </c>
      <c r="EI58">
        <v>30.028600000000001</v>
      </c>
      <c r="EJ58">
        <v>20.055</v>
      </c>
      <c r="EK58">
        <v>36.184600000000003</v>
      </c>
      <c r="EL58">
        <v>20.592199999999998</v>
      </c>
      <c r="EM58">
        <v>29.0517</v>
      </c>
      <c r="EN58">
        <v>403.03399999999999</v>
      </c>
      <c r="EO58">
        <v>15.167299999999999</v>
      </c>
      <c r="EP58">
        <v>100.325</v>
      </c>
      <c r="EQ58">
        <v>90.100800000000007</v>
      </c>
    </row>
    <row r="59" spans="1:147" x14ac:dyDescent="0.3">
      <c r="A59">
        <v>43</v>
      </c>
      <c r="B59">
        <v>1685005015.9000001</v>
      </c>
      <c r="C59">
        <v>2640.4000000953702</v>
      </c>
      <c r="D59" t="s">
        <v>381</v>
      </c>
      <c r="E59" t="s">
        <v>382</v>
      </c>
      <c r="F59">
        <v>1685005007.9000001</v>
      </c>
      <c r="G59">
        <f t="shared" si="43"/>
        <v>5.4067681999436044E-3</v>
      </c>
      <c r="H59">
        <f t="shared" si="44"/>
        <v>18.296568195857056</v>
      </c>
      <c r="I59">
        <f t="shared" si="45"/>
        <v>399.94970967741898</v>
      </c>
      <c r="J59">
        <f t="shared" si="46"/>
        <v>256.58956126113264</v>
      </c>
      <c r="K59">
        <f t="shared" si="47"/>
        <v>24.577224860498674</v>
      </c>
      <c r="L59">
        <f t="shared" si="48"/>
        <v>38.308861433491415</v>
      </c>
      <c r="M59">
        <f t="shared" si="49"/>
        <v>0.23132691047797177</v>
      </c>
      <c r="N59">
        <f t="shared" si="50"/>
        <v>3.3610302904613043</v>
      </c>
      <c r="O59">
        <f t="shared" si="51"/>
        <v>0.22283183021915737</v>
      </c>
      <c r="P59">
        <f t="shared" si="52"/>
        <v>0.14000715152467863</v>
      </c>
      <c r="Q59">
        <f t="shared" si="53"/>
        <v>161.84634164979641</v>
      </c>
      <c r="R59">
        <f t="shared" si="54"/>
        <v>28.167860147053116</v>
      </c>
      <c r="S59">
        <f t="shared" si="55"/>
        <v>28.103170967741899</v>
      </c>
      <c r="T59">
        <f t="shared" si="56"/>
        <v>3.8177237640370794</v>
      </c>
      <c r="U59">
        <f t="shared" si="57"/>
        <v>39.750786453004984</v>
      </c>
      <c r="V59">
        <f t="shared" si="58"/>
        <v>1.5588544220219915</v>
      </c>
      <c r="W59">
        <f t="shared" si="59"/>
        <v>3.921568756545065</v>
      </c>
      <c r="X59">
        <f t="shared" si="60"/>
        <v>2.258869342015088</v>
      </c>
      <c r="Y59">
        <f t="shared" si="61"/>
        <v>-238.43847761751294</v>
      </c>
      <c r="Z59">
        <f t="shared" si="62"/>
        <v>83.624322222132207</v>
      </c>
      <c r="AA59">
        <f t="shared" si="63"/>
        <v>5.4414635184436806</v>
      </c>
      <c r="AB59">
        <f t="shared" si="64"/>
        <v>12.473649772859346</v>
      </c>
      <c r="AC59">
        <v>-3.9627692264702703E-2</v>
      </c>
      <c r="AD59">
        <v>4.4485556143639797E-2</v>
      </c>
      <c r="AE59">
        <v>3.3512124633235398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50269.842843898536</v>
      </c>
      <c r="AK59">
        <v>0</v>
      </c>
      <c r="AL59">
        <v>0</v>
      </c>
      <c r="AM59">
        <v>0</v>
      </c>
      <c r="AN59">
        <f t="shared" si="68"/>
        <v>0</v>
      </c>
      <c r="AO59" t="e">
        <f t="shared" si="69"/>
        <v>#DIV/0!</v>
      </c>
      <c r="AP59">
        <v>-1</v>
      </c>
      <c r="AQ59" t="s">
        <v>383</v>
      </c>
      <c r="AR59">
        <v>2.2243615384615398</v>
      </c>
      <c r="AS59">
        <v>2.7828599999999999</v>
      </c>
      <c r="AT59">
        <f t="shared" si="70"/>
        <v>0.20069225959568937</v>
      </c>
      <c r="AU59">
        <v>0.5</v>
      </c>
      <c r="AV59">
        <f t="shared" si="71"/>
        <v>841.19973719989321</v>
      </c>
      <c r="AW59">
        <f t="shared" si="72"/>
        <v>18.296568195857056</v>
      </c>
      <c r="AX59">
        <f t="shared" si="73"/>
        <v>84.411138014973318</v>
      </c>
      <c r="AY59">
        <f t="shared" si="74"/>
        <v>1</v>
      </c>
      <c r="AZ59">
        <f t="shared" si="75"/>
        <v>2.2939341683688184E-2</v>
      </c>
      <c r="BA59">
        <f t="shared" si="76"/>
        <v>-1</v>
      </c>
      <c r="BB59" t="s">
        <v>252</v>
      </c>
      <c r="BC59">
        <v>0</v>
      </c>
      <c r="BD59">
        <f t="shared" si="77"/>
        <v>2.7828599999999999</v>
      </c>
      <c r="BE59">
        <f t="shared" si="78"/>
        <v>0.20069225959568934</v>
      </c>
      <c r="BF59" t="e">
        <f t="shared" si="79"/>
        <v>#DIV/0!</v>
      </c>
      <c r="BG59">
        <f t="shared" si="80"/>
        <v>0.20069225959568934</v>
      </c>
      <c r="BH59" t="e">
        <f t="shared" si="81"/>
        <v>#DIV/0!</v>
      </c>
      <c r="BI59">
        <f t="shared" si="82"/>
        <v>1000.0000322580599</v>
      </c>
      <c r="BJ59">
        <f t="shared" si="83"/>
        <v>841.19973719989321</v>
      </c>
      <c r="BK59">
        <f t="shared" si="84"/>
        <v>0.84119971006442251</v>
      </c>
      <c r="BL59">
        <f t="shared" si="85"/>
        <v>0.1923994201288452</v>
      </c>
      <c r="BM59">
        <v>0.82071442137898099</v>
      </c>
      <c r="BN59">
        <v>0.5</v>
      </c>
      <c r="BO59" t="s">
        <v>253</v>
      </c>
      <c r="BP59">
        <v>1685005007.9000001</v>
      </c>
      <c r="BQ59">
        <v>399.94970967741898</v>
      </c>
      <c r="BR59">
        <v>403.30787096774202</v>
      </c>
      <c r="BS59">
        <v>16.274651612903199</v>
      </c>
      <c r="BT59">
        <v>15.401622580645199</v>
      </c>
      <c r="BU59">
        <v>500.00574193548402</v>
      </c>
      <c r="BV59">
        <v>95.584148387096803</v>
      </c>
      <c r="BW59">
        <v>0.200047741935484</v>
      </c>
      <c r="BX59">
        <v>28.564674193548399</v>
      </c>
      <c r="BY59">
        <v>28.103170967741899</v>
      </c>
      <c r="BZ59">
        <v>999.9</v>
      </c>
      <c r="CA59">
        <v>9997.9032258064508</v>
      </c>
      <c r="CB59">
        <v>0</v>
      </c>
      <c r="CC59">
        <v>73.526600000000002</v>
      </c>
      <c r="CD59">
        <v>1000.0000322580599</v>
      </c>
      <c r="CE59">
        <v>0.96000751612903201</v>
      </c>
      <c r="CF59">
        <v>3.9992703225806399E-2</v>
      </c>
      <c r="CG59">
        <v>0</v>
      </c>
      <c r="CH59">
        <v>2.2287064516128998</v>
      </c>
      <c r="CI59">
        <v>0</v>
      </c>
      <c r="CJ59">
        <v>947.54970967741895</v>
      </c>
      <c r="CK59">
        <v>9334.3487096774206</v>
      </c>
      <c r="CL59">
        <v>38.5</v>
      </c>
      <c r="CM59">
        <v>41.2296774193548</v>
      </c>
      <c r="CN59">
        <v>39.580290322580602</v>
      </c>
      <c r="CO59">
        <v>39.971548387096803</v>
      </c>
      <c r="CP59">
        <v>38.572161290322597</v>
      </c>
      <c r="CQ59">
        <v>960.00935483871001</v>
      </c>
      <c r="CR59">
        <v>39.990322580645199</v>
      </c>
      <c r="CS59">
        <v>0</v>
      </c>
      <c r="CT59">
        <v>59.400000095367403</v>
      </c>
      <c r="CU59">
        <v>2.2243615384615398</v>
      </c>
      <c r="CV59">
        <v>0.38848545855476302</v>
      </c>
      <c r="CW59">
        <v>24.1502905777166</v>
      </c>
      <c r="CX59">
        <v>947.76715384615397</v>
      </c>
      <c r="CY59">
        <v>15</v>
      </c>
      <c r="CZ59">
        <v>1685002228.5</v>
      </c>
      <c r="DA59" t="s">
        <v>254</v>
      </c>
      <c r="DB59">
        <v>1</v>
      </c>
      <c r="DC59">
        <v>-3.79</v>
      </c>
      <c r="DD59">
        <v>0.437</v>
      </c>
      <c r="DE59">
        <v>404</v>
      </c>
      <c r="DF59">
        <v>16</v>
      </c>
      <c r="DG59">
        <v>1.86</v>
      </c>
      <c r="DH59">
        <v>0.2</v>
      </c>
      <c r="DI59">
        <v>-3.3314563461538498</v>
      </c>
      <c r="DJ59">
        <v>-0.34228137966361</v>
      </c>
      <c r="DK59">
        <v>9.85250825547416E-2</v>
      </c>
      <c r="DL59">
        <v>1</v>
      </c>
      <c r="DM59">
        <v>2.2439818181818199</v>
      </c>
      <c r="DN59">
        <v>-7.7884007029875801E-2</v>
      </c>
      <c r="DO59">
        <v>0.208868801004501</v>
      </c>
      <c r="DP59">
        <v>1</v>
      </c>
      <c r="DQ59">
        <v>0.86973449999999997</v>
      </c>
      <c r="DR59">
        <v>4.2259065995049298E-2</v>
      </c>
      <c r="DS59">
        <v>1.7002137125282899E-2</v>
      </c>
      <c r="DT59">
        <v>1</v>
      </c>
      <c r="DU59">
        <v>3</v>
      </c>
      <c r="DV59">
        <v>3</v>
      </c>
      <c r="DW59" t="s">
        <v>255</v>
      </c>
      <c r="DX59">
        <v>100</v>
      </c>
      <c r="DY59">
        <v>100</v>
      </c>
      <c r="DZ59">
        <v>-3.79</v>
      </c>
      <c r="EA59">
        <v>0.437</v>
      </c>
      <c r="EB59">
        <v>2</v>
      </c>
      <c r="EC59">
        <v>515.98299999999995</v>
      </c>
      <c r="ED59">
        <v>429.11799999999999</v>
      </c>
      <c r="EE59">
        <v>28.405000000000001</v>
      </c>
      <c r="EF59">
        <v>29.887699999999999</v>
      </c>
      <c r="EG59">
        <v>30</v>
      </c>
      <c r="EH59">
        <v>30.0181</v>
      </c>
      <c r="EI59">
        <v>30.041399999999999</v>
      </c>
      <c r="EJ59">
        <v>20.0732</v>
      </c>
      <c r="EK59">
        <v>34.7271</v>
      </c>
      <c r="EL59">
        <v>19.462800000000001</v>
      </c>
      <c r="EM59">
        <v>28.349499999999999</v>
      </c>
      <c r="EN59">
        <v>403.32799999999997</v>
      </c>
      <c r="EO59">
        <v>15.4224</v>
      </c>
      <c r="EP59">
        <v>100.327</v>
      </c>
      <c r="EQ59">
        <v>90.106899999999996</v>
      </c>
    </row>
    <row r="60" spans="1:147" x14ac:dyDescent="0.3">
      <c r="A60">
        <v>44</v>
      </c>
      <c r="B60">
        <v>1685005075.9000001</v>
      </c>
      <c r="C60">
        <v>2700.4000000953702</v>
      </c>
      <c r="D60" t="s">
        <v>384</v>
      </c>
      <c r="E60" t="s">
        <v>385</v>
      </c>
      <c r="F60">
        <v>1685005067.9000001</v>
      </c>
      <c r="G60">
        <f t="shared" si="43"/>
        <v>5.7634737187572567E-3</v>
      </c>
      <c r="H60">
        <f t="shared" si="44"/>
        <v>18.587764704135004</v>
      </c>
      <c r="I60">
        <f t="shared" si="45"/>
        <v>399.99522580645203</v>
      </c>
      <c r="J60">
        <f t="shared" si="46"/>
        <v>264.66728459858791</v>
      </c>
      <c r="K60">
        <f t="shared" si="47"/>
        <v>25.351580466976792</v>
      </c>
      <c r="L60">
        <f t="shared" si="48"/>
        <v>38.31418442524393</v>
      </c>
      <c r="M60">
        <f t="shared" si="49"/>
        <v>0.25099167867621963</v>
      </c>
      <c r="N60">
        <f t="shared" si="50"/>
        <v>3.3638620536086545</v>
      </c>
      <c r="O60">
        <f t="shared" si="51"/>
        <v>0.24103240077053059</v>
      </c>
      <c r="P60">
        <f t="shared" si="52"/>
        <v>0.15150712392737462</v>
      </c>
      <c r="Q60">
        <f t="shared" si="53"/>
        <v>161.84730561424936</v>
      </c>
      <c r="R60">
        <f t="shared" si="54"/>
        <v>28.09574696322203</v>
      </c>
      <c r="S60">
        <f t="shared" si="55"/>
        <v>28.054119354838701</v>
      </c>
      <c r="T60">
        <f t="shared" si="56"/>
        <v>3.8068287848501754</v>
      </c>
      <c r="U60">
        <f t="shared" si="57"/>
        <v>40.290115819674256</v>
      </c>
      <c r="V60">
        <f t="shared" si="58"/>
        <v>1.5808302918681145</v>
      </c>
      <c r="W60">
        <f t="shared" si="59"/>
        <v>3.9236181373699899</v>
      </c>
      <c r="X60">
        <f t="shared" si="60"/>
        <v>2.2259984929820611</v>
      </c>
      <c r="Y60">
        <f t="shared" si="61"/>
        <v>-254.16919099719502</v>
      </c>
      <c r="Z60">
        <f t="shared" si="62"/>
        <v>94.222585011043279</v>
      </c>
      <c r="AA60">
        <f t="shared" si="63"/>
        <v>6.1247145685270032</v>
      </c>
      <c r="AB60">
        <f t="shared" si="64"/>
        <v>8.0254141966246237</v>
      </c>
      <c r="AC60">
        <v>-3.9669639024487398E-2</v>
      </c>
      <c r="AD60">
        <v>4.4532645056236102E-2</v>
      </c>
      <c r="AE60">
        <v>3.35403383409089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50319.426473549509</v>
      </c>
      <c r="AK60">
        <v>0</v>
      </c>
      <c r="AL60">
        <v>0</v>
      </c>
      <c r="AM60">
        <v>0</v>
      </c>
      <c r="AN60">
        <f t="shared" si="68"/>
        <v>0</v>
      </c>
      <c r="AO60" t="e">
        <f t="shared" si="69"/>
        <v>#DIV/0!</v>
      </c>
      <c r="AP60">
        <v>-1</v>
      </c>
      <c r="AQ60" t="s">
        <v>386</v>
      </c>
      <c r="AR60">
        <v>2.3151884615384599</v>
      </c>
      <c r="AS60">
        <v>1.3764000000000001</v>
      </c>
      <c r="AT60">
        <f t="shared" si="70"/>
        <v>-0.68206078286723315</v>
      </c>
      <c r="AU60">
        <v>0.5</v>
      </c>
      <c r="AV60">
        <f t="shared" si="71"/>
        <v>841.20480495457161</v>
      </c>
      <c r="AW60">
        <f t="shared" si="72"/>
        <v>18.587764704135004</v>
      </c>
      <c r="AX60">
        <f t="shared" si="73"/>
        <v>-286.87640390949662</v>
      </c>
      <c r="AY60">
        <f t="shared" si="74"/>
        <v>1</v>
      </c>
      <c r="AZ60">
        <f t="shared" si="75"/>
        <v>2.3285369494760341E-2</v>
      </c>
      <c r="BA60">
        <f t="shared" si="76"/>
        <v>-1</v>
      </c>
      <c r="BB60" t="s">
        <v>252</v>
      </c>
      <c r="BC60">
        <v>0</v>
      </c>
      <c r="BD60">
        <f t="shared" si="77"/>
        <v>1.3764000000000001</v>
      </c>
      <c r="BE60">
        <f t="shared" si="78"/>
        <v>-0.68206078286723326</v>
      </c>
      <c r="BF60" t="e">
        <f t="shared" si="79"/>
        <v>#DIV/0!</v>
      </c>
      <c r="BG60">
        <f t="shared" si="80"/>
        <v>-0.68206078286723326</v>
      </c>
      <c r="BH60" t="e">
        <f t="shared" si="81"/>
        <v>#DIV/0!</v>
      </c>
      <c r="BI60">
        <f t="shared" si="82"/>
        <v>1000.00606451613</v>
      </c>
      <c r="BJ60">
        <f t="shared" si="83"/>
        <v>841.20480495457161</v>
      </c>
      <c r="BK60">
        <f t="shared" si="84"/>
        <v>0.8411997034854013</v>
      </c>
      <c r="BL60">
        <f t="shared" si="85"/>
        <v>0.19239940697080274</v>
      </c>
      <c r="BM60">
        <v>0.82071442137898099</v>
      </c>
      <c r="BN60">
        <v>0.5</v>
      </c>
      <c r="BO60" t="s">
        <v>253</v>
      </c>
      <c r="BP60">
        <v>1685005067.9000001</v>
      </c>
      <c r="BQ60">
        <v>399.99522580645203</v>
      </c>
      <c r="BR60">
        <v>403.42464516129002</v>
      </c>
      <c r="BS60">
        <v>16.503667741935502</v>
      </c>
      <c r="BT60">
        <v>15.5732580645161</v>
      </c>
      <c r="BU60">
        <v>500.00564516128998</v>
      </c>
      <c r="BV60">
        <v>95.586635483871007</v>
      </c>
      <c r="BW60">
        <v>0.19996883870967699</v>
      </c>
      <c r="BX60">
        <v>28.573674193548399</v>
      </c>
      <c r="BY60">
        <v>28.054119354838701</v>
      </c>
      <c r="BZ60">
        <v>999.9</v>
      </c>
      <c r="CA60">
        <v>10008.225806451601</v>
      </c>
      <c r="CB60">
        <v>0</v>
      </c>
      <c r="CC60">
        <v>73.526600000000002</v>
      </c>
      <c r="CD60">
        <v>1000.00606451613</v>
      </c>
      <c r="CE60">
        <v>0.960010322580645</v>
      </c>
      <c r="CF60">
        <v>3.9990070967741903E-2</v>
      </c>
      <c r="CG60">
        <v>0</v>
      </c>
      <c r="CH60">
        <v>2.2848548387096801</v>
      </c>
      <c r="CI60">
        <v>0</v>
      </c>
      <c r="CJ60">
        <v>970.556838709678</v>
      </c>
      <c r="CK60">
        <v>9334.4125806451593</v>
      </c>
      <c r="CL60">
        <v>38.7296774193548</v>
      </c>
      <c r="CM60">
        <v>41.375</v>
      </c>
      <c r="CN60">
        <v>39.787999999999997</v>
      </c>
      <c r="CO60">
        <v>40.092483870967698</v>
      </c>
      <c r="CP60">
        <v>38.787999999999997</v>
      </c>
      <c r="CQ60">
        <v>960.01483870967797</v>
      </c>
      <c r="CR60">
        <v>39.990322580645199</v>
      </c>
      <c r="CS60">
        <v>0</v>
      </c>
      <c r="CT60">
        <v>59.400000095367403</v>
      </c>
      <c r="CU60">
        <v>2.3151884615384599</v>
      </c>
      <c r="CV60">
        <v>-0.58359998223297205</v>
      </c>
      <c r="CW60">
        <v>27.080683737070299</v>
      </c>
      <c r="CX60">
        <v>970.76661538461497</v>
      </c>
      <c r="CY60">
        <v>15</v>
      </c>
      <c r="CZ60">
        <v>1685002228.5</v>
      </c>
      <c r="DA60" t="s">
        <v>254</v>
      </c>
      <c r="DB60">
        <v>1</v>
      </c>
      <c r="DC60">
        <v>-3.79</v>
      </c>
      <c r="DD60">
        <v>0.437</v>
      </c>
      <c r="DE60">
        <v>404</v>
      </c>
      <c r="DF60">
        <v>16</v>
      </c>
      <c r="DG60">
        <v>1.86</v>
      </c>
      <c r="DH60">
        <v>0.2</v>
      </c>
      <c r="DI60">
        <v>-3.4202853846153798</v>
      </c>
      <c r="DJ60">
        <v>-0.14893625885776399</v>
      </c>
      <c r="DK60">
        <v>0.10248621589232899</v>
      </c>
      <c r="DL60">
        <v>1</v>
      </c>
      <c r="DM60">
        <v>2.2649454545454502</v>
      </c>
      <c r="DN60">
        <v>0.158404920443873</v>
      </c>
      <c r="DO60">
        <v>0.175247279131447</v>
      </c>
      <c r="DP60">
        <v>1</v>
      </c>
      <c r="DQ60">
        <v>0.92275611538461499</v>
      </c>
      <c r="DR60">
        <v>7.7545551097066498E-2</v>
      </c>
      <c r="DS60">
        <v>1.0004538550181701E-2</v>
      </c>
      <c r="DT60">
        <v>1</v>
      </c>
      <c r="DU60">
        <v>3</v>
      </c>
      <c r="DV60">
        <v>3</v>
      </c>
      <c r="DW60" t="s">
        <v>255</v>
      </c>
      <c r="DX60">
        <v>100</v>
      </c>
      <c r="DY60">
        <v>100</v>
      </c>
      <c r="DZ60">
        <v>-3.79</v>
      </c>
      <c r="EA60">
        <v>0.437</v>
      </c>
      <c r="EB60">
        <v>2</v>
      </c>
      <c r="EC60">
        <v>515.75</v>
      </c>
      <c r="ED60">
        <v>429.91399999999999</v>
      </c>
      <c r="EE60">
        <v>27.326000000000001</v>
      </c>
      <c r="EF60">
        <v>29.8825</v>
      </c>
      <c r="EG60">
        <v>30</v>
      </c>
      <c r="EH60">
        <v>30.020700000000001</v>
      </c>
      <c r="EI60">
        <v>30.046500000000002</v>
      </c>
      <c r="EJ60">
        <v>20.080100000000002</v>
      </c>
      <c r="EK60">
        <v>34.126600000000003</v>
      </c>
      <c r="EL60">
        <v>17.949300000000001</v>
      </c>
      <c r="EM60">
        <v>27.353999999999999</v>
      </c>
      <c r="EN60">
        <v>403.41500000000002</v>
      </c>
      <c r="EO60">
        <v>15.481400000000001</v>
      </c>
      <c r="EP60">
        <v>100.33</v>
      </c>
      <c r="EQ60">
        <v>90.110200000000006</v>
      </c>
    </row>
    <row r="61" spans="1:147" x14ac:dyDescent="0.3">
      <c r="A61">
        <v>45</v>
      </c>
      <c r="B61">
        <v>1685005135.9000001</v>
      </c>
      <c r="C61">
        <v>2760.4000000953702</v>
      </c>
      <c r="D61" t="s">
        <v>387</v>
      </c>
      <c r="E61" t="s">
        <v>388</v>
      </c>
      <c r="F61">
        <v>1685005127.9000001</v>
      </c>
      <c r="G61">
        <f t="shared" si="43"/>
        <v>6.3187240205614765E-3</v>
      </c>
      <c r="H61">
        <f t="shared" si="44"/>
        <v>19.466716588191325</v>
      </c>
      <c r="I61">
        <f t="shared" si="45"/>
        <v>399.98096774193499</v>
      </c>
      <c r="J61">
        <f t="shared" si="46"/>
        <v>270.95448240837283</v>
      </c>
      <c r="K61">
        <f t="shared" si="47"/>
        <v>25.954285487065949</v>
      </c>
      <c r="L61">
        <f t="shared" si="48"/>
        <v>38.313520905407636</v>
      </c>
      <c r="M61">
        <f t="shared" si="49"/>
        <v>0.27818191323837954</v>
      </c>
      <c r="N61">
        <f t="shared" si="50"/>
        <v>3.3639113004371493</v>
      </c>
      <c r="O61">
        <f t="shared" si="51"/>
        <v>0.2660044076671183</v>
      </c>
      <c r="P61">
        <f t="shared" si="52"/>
        <v>0.16730243023314989</v>
      </c>
      <c r="Q61">
        <f t="shared" si="53"/>
        <v>161.84447026262819</v>
      </c>
      <c r="R61">
        <f t="shared" si="54"/>
        <v>27.888766557803599</v>
      </c>
      <c r="S61">
        <f t="shared" si="55"/>
        <v>27.948</v>
      </c>
      <c r="T61">
        <f t="shared" si="56"/>
        <v>3.783351122290834</v>
      </c>
      <c r="U61">
        <f t="shared" si="57"/>
        <v>40.241167903423694</v>
      </c>
      <c r="V61">
        <f t="shared" si="58"/>
        <v>1.5715755198741481</v>
      </c>
      <c r="W61">
        <f t="shared" si="59"/>
        <v>3.9053924171530801</v>
      </c>
      <c r="X61">
        <f t="shared" si="60"/>
        <v>2.2117756024166857</v>
      </c>
      <c r="Y61">
        <f t="shared" si="61"/>
        <v>-278.65572930676109</v>
      </c>
      <c r="Z61">
        <f t="shared" si="62"/>
        <v>98.927498928715593</v>
      </c>
      <c r="AA61">
        <f t="shared" si="63"/>
        <v>6.4244905280933473</v>
      </c>
      <c r="AB61">
        <f t="shared" si="64"/>
        <v>-11.459269587323959</v>
      </c>
      <c r="AC61">
        <v>-3.9670368643061997E-2</v>
      </c>
      <c r="AD61">
        <v>4.45334641170042E-2</v>
      </c>
      <c r="AE61">
        <v>3.3540829001551602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50333.73494446648</v>
      </c>
      <c r="AK61">
        <v>0</v>
      </c>
      <c r="AL61">
        <v>0</v>
      </c>
      <c r="AM61">
        <v>0</v>
      </c>
      <c r="AN61">
        <f t="shared" si="68"/>
        <v>0</v>
      </c>
      <c r="AO61" t="e">
        <f t="shared" si="69"/>
        <v>#DIV/0!</v>
      </c>
      <c r="AP61">
        <v>-1</v>
      </c>
      <c r="AQ61" t="s">
        <v>389</v>
      </c>
      <c r="AR61">
        <v>2.2960384615384601</v>
      </c>
      <c r="AS61">
        <v>1.3452</v>
      </c>
      <c r="AT61">
        <f t="shared" si="70"/>
        <v>-0.70683798806011011</v>
      </c>
      <c r="AU61">
        <v>0.5</v>
      </c>
      <c r="AV61">
        <f t="shared" si="71"/>
        <v>841.18999711021672</v>
      </c>
      <c r="AW61">
        <f t="shared" si="72"/>
        <v>19.466716588191325</v>
      </c>
      <c r="AX61">
        <f t="shared" si="73"/>
        <v>-297.2925225668377</v>
      </c>
      <c r="AY61">
        <f t="shared" si="74"/>
        <v>1</v>
      </c>
      <c r="AZ61">
        <f t="shared" si="75"/>
        <v>2.4330670429393703E-2</v>
      </c>
      <c r="BA61">
        <f t="shared" si="76"/>
        <v>-1</v>
      </c>
      <c r="BB61" t="s">
        <v>252</v>
      </c>
      <c r="BC61">
        <v>0</v>
      </c>
      <c r="BD61">
        <f t="shared" si="77"/>
        <v>1.3452</v>
      </c>
      <c r="BE61">
        <f t="shared" si="78"/>
        <v>-0.70683798806011022</v>
      </c>
      <c r="BF61" t="e">
        <f t="shared" si="79"/>
        <v>#DIV/0!</v>
      </c>
      <c r="BG61">
        <f t="shared" si="80"/>
        <v>-0.70683798806011022</v>
      </c>
      <c r="BH61" t="e">
        <f t="shared" si="81"/>
        <v>#DIV/0!</v>
      </c>
      <c r="BI61">
        <f t="shared" si="82"/>
        <v>999.98845161290296</v>
      </c>
      <c r="BJ61">
        <f t="shared" si="83"/>
        <v>841.18999711021672</v>
      </c>
      <c r="BK61">
        <f t="shared" si="84"/>
        <v>0.84119971161011231</v>
      </c>
      <c r="BL61">
        <f t="shared" si="85"/>
        <v>0.19239942322022471</v>
      </c>
      <c r="BM61">
        <v>0.82071442137898099</v>
      </c>
      <c r="BN61">
        <v>0.5</v>
      </c>
      <c r="BO61" t="s">
        <v>253</v>
      </c>
      <c r="BP61">
        <v>1685005127.9000001</v>
      </c>
      <c r="BQ61">
        <v>399.98096774193499</v>
      </c>
      <c r="BR61">
        <v>403.59106451612899</v>
      </c>
      <c r="BS61">
        <v>16.406748387096801</v>
      </c>
      <c r="BT61">
        <v>15.386612903225799</v>
      </c>
      <c r="BU61">
        <v>500.010516129032</v>
      </c>
      <c r="BV61">
        <v>95.588393548387103</v>
      </c>
      <c r="BW61">
        <v>0.199966387096774</v>
      </c>
      <c r="BX61">
        <v>28.493490322580602</v>
      </c>
      <c r="BY61">
        <v>27.948</v>
      </c>
      <c r="BZ61">
        <v>999.9</v>
      </c>
      <c r="CA61">
        <v>10008.225806451601</v>
      </c>
      <c r="CB61">
        <v>0</v>
      </c>
      <c r="CC61">
        <v>73.523148387096796</v>
      </c>
      <c r="CD61">
        <v>999.98845161290296</v>
      </c>
      <c r="CE61">
        <v>0.96001129032258103</v>
      </c>
      <c r="CF61">
        <v>3.9989083870967702E-2</v>
      </c>
      <c r="CG61">
        <v>0</v>
      </c>
      <c r="CH61">
        <v>2.2740645161290298</v>
      </c>
      <c r="CI61">
        <v>0</v>
      </c>
      <c r="CJ61">
        <v>989.98183870967705</v>
      </c>
      <c r="CK61">
        <v>9334.24774193548</v>
      </c>
      <c r="CL61">
        <v>38.927</v>
      </c>
      <c r="CM61">
        <v>41.503999999999998</v>
      </c>
      <c r="CN61">
        <v>39.957322580645098</v>
      </c>
      <c r="CO61">
        <v>40.195129032258102</v>
      </c>
      <c r="CP61">
        <v>38.965451612903202</v>
      </c>
      <c r="CQ61">
        <v>960.00032258064505</v>
      </c>
      <c r="CR61">
        <v>39.99</v>
      </c>
      <c r="CS61">
        <v>0</v>
      </c>
      <c r="CT61">
        <v>59.200000047683702</v>
      </c>
      <c r="CU61">
        <v>2.2960384615384601</v>
      </c>
      <c r="CV61">
        <v>0.91552821190296596</v>
      </c>
      <c r="CW61">
        <v>16.013401704437801</v>
      </c>
      <c r="CX61">
        <v>990.09699999999998</v>
      </c>
      <c r="CY61">
        <v>15</v>
      </c>
      <c r="CZ61">
        <v>1685002228.5</v>
      </c>
      <c r="DA61" t="s">
        <v>254</v>
      </c>
      <c r="DB61">
        <v>1</v>
      </c>
      <c r="DC61">
        <v>-3.79</v>
      </c>
      <c r="DD61">
        <v>0.437</v>
      </c>
      <c r="DE61">
        <v>404</v>
      </c>
      <c r="DF61">
        <v>16</v>
      </c>
      <c r="DG61">
        <v>1.86</v>
      </c>
      <c r="DH61">
        <v>0.2</v>
      </c>
      <c r="DI61">
        <v>-3.5890973076923101</v>
      </c>
      <c r="DJ61">
        <v>-0.3780092205242</v>
      </c>
      <c r="DK61">
        <v>0.12448104013981399</v>
      </c>
      <c r="DL61">
        <v>1</v>
      </c>
      <c r="DM61">
        <v>2.32962045454545</v>
      </c>
      <c r="DN61">
        <v>-0.10319181708787099</v>
      </c>
      <c r="DO61">
        <v>0.19724117399259</v>
      </c>
      <c r="DP61">
        <v>1</v>
      </c>
      <c r="DQ61">
        <v>1.017685</v>
      </c>
      <c r="DR61">
        <v>3.2087936480833398E-2</v>
      </c>
      <c r="DS61">
        <v>5.3131029974524896E-3</v>
      </c>
      <c r="DT61">
        <v>1</v>
      </c>
      <c r="DU61">
        <v>3</v>
      </c>
      <c r="DV61">
        <v>3</v>
      </c>
      <c r="DW61" t="s">
        <v>255</v>
      </c>
      <c r="DX61">
        <v>100</v>
      </c>
      <c r="DY61">
        <v>100</v>
      </c>
      <c r="DZ61">
        <v>-3.79</v>
      </c>
      <c r="EA61">
        <v>0.437</v>
      </c>
      <c r="EB61">
        <v>2</v>
      </c>
      <c r="EC61">
        <v>515.64400000000001</v>
      </c>
      <c r="ED61">
        <v>428.815</v>
      </c>
      <c r="EE61">
        <v>27.434200000000001</v>
      </c>
      <c r="EF61">
        <v>29.8825</v>
      </c>
      <c r="EG61">
        <v>30.0001</v>
      </c>
      <c r="EH61">
        <v>30.023299999999999</v>
      </c>
      <c r="EI61">
        <v>30.0517</v>
      </c>
      <c r="EJ61">
        <v>20.0853</v>
      </c>
      <c r="EK61">
        <v>35.501899999999999</v>
      </c>
      <c r="EL61">
        <v>16.821100000000001</v>
      </c>
      <c r="EM61">
        <v>27.427499999999998</v>
      </c>
      <c r="EN61">
        <v>403.49</v>
      </c>
      <c r="EO61">
        <v>15.3078</v>
      </c>
      <c r="EP61">
        <v>100.33199999999999</v>
      </c>
      <c r="EQ61">
        <v>90.116699999999994</v>
      </c>
    </row>
    <row r="62" spans="1:147" x14ac:dyDescent="0.3">
      <c r="A62">
        <v>46</v>
      </c>
      <c r="B62">
        <v>1685005195.9000001</v>
      </c>
      <c r="C62">
        <v>2820.4000000953702</v>
      </c>
      <c r="D62" t="s">
        <v>390</v>
      </c>
      <c r="E62" t="s">
        <v>391</v>
      </c>
      <c r="F62">
        <v>1685005187.9000001</v>
      </c>
      <c r="G62">
        <f t="shared" si="43"/>
        <v>6.7587336223909203E-3</v>
      </c>
      <c r="H62">
        <f t="shared" si="44"/>
        <v>19.518658038092887</v>
      </c>
      <c r="I62">
        <f t="shared" si="45"/>
        <v>399.988</v>
      </c>
      <c r="J62">
        <f t="shared" si="46"/>
        <v>277.83199225774246</v>
      </c>
      <c r="K62">
        <f t="shared" si="47"/>
        <v>26.613326176691125</v>
      </c>
      <c r="L62">
        <f t="shared" si="48"/>
        <v>38.31456206413781</v>
      </c>
      <c r="M62">
        <f t="shared" si="49"/>
        <v>0.29764838849170577</v>
      </c>
      <c r="N62">
        <f t="shared" si="50"/>
        <v>3.3621688032073034</v>
      </c>
      <c r="O62">
        <f t="shared" si="51"/>
        <v>0.28374585859018103</v>
      </c>
      <c r="P62">
        <f t="shared" si="52"/>
        <v>0.17853612627804447</v>
      </c>
      <c r="Q62">
        <f t="shared" si="53"/>
        <v>161.84617446497322</v>
      </c>
      <c r="R62">
        <f t="shared" si="54"/>
        <v>27.812364805942039</v>
      </c>
      <c r="S62">
        <f t="shared" si="55"/>
        <v>27.934290322580601</v>
      </c>
      <c r="T62">
        <f t="shared" si="56"/>
        <v>3.7803272508464452</v>
      </c>
      <c r="U62">
        <f t="shared" si="57"/>
        <v>39.946748709010613</v>
      </c>
      <c r="V62">
        <f t="shared" si="58"/>
        <v>1.5622876031268862</v>
      </c>
      <c r="W62">
        <f t="shared" si="59"/>
        <v>3.9109255536846428</v>
      </c>
      <c r="X62">
        <f t="shared" si="60"/>
        <v>2.218039647719559</v>
      </c>
      <c r="Y62">
        <f t="shared" si="61"/>
        <v>-298.06015274743959</v>
      </c>
      <c r="Z62">
        <f t="shared" si="62"/>
        <v>105.7799693051707</v>
      </c>
      <c r="AA62">
        <f t="shared" si="63"/>
        <v>6.8734257270797672</v>
      </c>
      <c r="AB62">
        <f t="shared" si="64"/>
        <v>-23.560583250215913</v>
      </c>
      <c r="AC62">
        <v>-3.9644555257526998E-2</v>
      </c>
      <c r="AD62">
        <v>4.4504486330364301E-2</v>
      </c>
      <c r="AE62">
        <v>3.3523467982348198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50298.278903341241</v>
      </c>
      <c r="AK62">
        <v>0</v>
      </c>
      <c r="AL62">
        <v>0</v>
      </c>
      <c r="AM62">
        <v>0</v>
      </c>
      <c r="AN62">
        <f t="shared" si="68"/>
        <v>0</v>
      </c>
      <c r="AO62" t="e">
        <f t="shared" si="69"/>
        <v>#DIV/0!</v>
      </c>
      <c r="AP62">
        <v>-1</v>
      </c>
      <c r="AQ62" t="s">
        <v>392</v>
      </c>
      <c r="AR62">
        <v>2.3111230769230802</v>
      </c>
      <c r="AS62">
        <v>1.7196</v>
      </c>
      <c r="AT62">
        <f t="shared" si="70"/>
        <v>-0.34398876303970694</v>
      </c>
      <c r="AU62">
        <v>0.5</v>
      </c>
      <c r="AV62">
        <f t="shared" si="71"/>
        <v>841.19872269762925</v>
      </c>
      <c r="AW62">
        <f t="shared" si="72"/>
        <v>19.518658038092887</v>
      </c>
      <c r="AX62">
        <f t="shared" si="73"/>
        <v>-144.68145404566945</v>
      </c>
      <c r="AY62">
        <f t="shared" si="74"/>
        <v>1</v>
      </c>
      <c r="AZ62">
        <f t="shared" si="75"/>
        <v>2.4392164995557613E-2</v>
      </c>
      <c r="BA62">
        <f t="shared" si="76"/>
        <v>-1</v>
      </c>
      <c r="BB62" t="s">
        <v>252</v>
      </c>
      <c r="BC62">
        <v>0</v>
      </c>
      <c r="BD62">
        <f t="shared" si="77"/>
        <v>1.7196</v>
      </c>
      <c r="BE62">
        <f t="shared" si="78"/>
        <v>-0.34398876303970699</v>
      </c>
      <c r="BF62" t="e">
        <f t="shared" si="79"/>
        <v>#DIV/0!</v>
      </c>
      <c r="BG62">
        <f t="shared" si="80"/>
        <v>-0.34398876303970699</v>
      </c>
      <c r="BH62" t="e">
        <f t="shared" si="81"/>
        <v>#DIV/0!</v>
      </c>
      <c r="BI62">
        <f t="shared" si="82"/>
        <v>999.99880645161295</v>
      </c>
      <c r="BJ62">
        <f t="shared" si="83"/>
        <v>841.19872269762925</v>
      </c>
      <c r="BK62">
        <f t="shared" si="84"/>
        <v>0.84119972671020626</v>
      </c>
      <c r="BL62">
        <f t="shared" si="85"/>
        <v>0.19239945342041273</v>
      </c>
      <c r="BM62">
        <v>0.82071442137898099</v>
      </c>
      <c r="BN62">
        <v>0.5</v>
      </c>
      <c r="BO62" t="s">
        <v>253</v>
      </c>
      <c r="BP62">
        <v>1685005187.9000001</v>
      </c>
      <c r="BQ62">
        <v>399.988</v>
      </c>
      <c r="BR62">
        <v>403.635516129032</v>
      </c>
      <c r="BS62">
        <v>16.309629032258101</v>
      </c>
      <c r="BT62">
        <v>15.2183483870968</v>
      </c>
      <c r="BU62">
        <v>500.010774193548</v>
      </c>
      <c r="BV62">
        <v>95.589354838709696</v>
      </c>
      <c r="BW62">
        <v>0.19992399999999999</v>
      </c>
      <c r="BX62">
        <v>28.5178677419355</v>
      </c>
      <c r="BY62">
        <v>27.934290322580601</v>
      </c>
      <c r="BZ62">
        <v>999.9</v>
      </c>
      <c r="CA62">
        <v>10001.6129032258</v>
      </c>
      <c r="CB62">
        <v>0</v>
      </c>
      <c r="CC62">
        <v>73.5376451612903</v>
      </c>
      <c r="CD62">
        <v>999.99880645161295</v>
      </c>
      <c r="CE62">
        <v>0.96001193548387098</v>
      </c>
      <c r="CF62">
        <v>3.9988425806451601E-2</v>
      </c>
      <c r="CG62">
        <v>0</v>
      </c>
      <c r="CH62">
        <v>2.3183806451612901</v>
      </c>
      <c r="CI62">
        <v>0</v>
      </c>
      <c r="CJ62">
        <v>1001.96806451613</v>
      </c>
      <c r="CK62">
        <v>9334.3445161290292</v>
      </c>
      <c r="CL62">
        <v>39.080290322580602</v>
      </c>
      <c r="CM62">
        <v>41.637</v>
      </c>
      <c r="CN62">
        <v>40.145000000000003</v>
      </c>
      <c r="CO62">
        <v>40.332322580645098</v>
      </c>
      <c r="CP62">
        <v>39.125</v>
      </c>
      <c r="CQ62">
        <v>960.01096774193502</v>
      </c>
      <c r="CR62">
        <v>39.990967741935499</v>
      </c>
      <c r="CS62">
        <v>0</v>
      </c>
      <c r="CT62">
        <v>59.600000143051098</v>
      </c>
      <c r="CU62">
        <v>2.3111230769230802</v>
      </c>
      <c r="CV62">
        <v>-2.43760708840274E-2</v>
      </c>
      <c r="CW62">
        <v>12.394871799725999</v>
      </c>
      <c r="CX62">
        <v>1002.1357692307701</v>
      </c>
      <c r="CY62">
        <v>15</v>
      </c>
      <c r="CZ62">
        <v>1685002228.5</v>
      </c>
      <c r="DA62" t="s">
        <v>254</v>
      </c>
      <c r="DB62">
        <v>1</v>
      </c>
      <c r="DC62">
        <v>-3.79</v>
      </c>
      <c r="DD62">
        <v>0.437</v>
      </c>
      <c r="DE62">
        <v>404</v>
      </c>
      <c r="DF62">
        <v>16</v>
      </c>
      <c r="DG62">
        <v>1.86</v>
      </c>
      <c r="DH62">
        <v>0.2</v>
      </c>
      <c r="DI62">
        <v>-3.6497728846153801</v>
      </c>
      <c r="DJ62">
        <v>0.125783676257157</v>
      </c>
      <c r="DK62">
        <v>0.12156972088439499</v>
      </c>
      <c r="DL62">
        <v>1</v>
      </c>
      <c r="DM62">
        <v>2.2933477272727298</v>
      </c>
      <c r="DN62">
        <v>0.37111420326945499</v>
      </c>
      <c r="DO62">
        <v>0.18602980759280599</v>
      </c>
      <c r="DP62">
        <v>1</v>
      </c>
      <c r="DQ62">
        <v>1.08807211538462</v>
      </c>
      <c r="DR62">
        <v>3.7773670280884297E-2</v>
      </c>
      <c r="DS62">
        <v>5.9500602248207498E-3</v>
      </c>
      <c r="DT62">
        <v>1</v>
      </c>
      <c r="DU62">
        <v>3</v>
      </c>
      <c r="DV62">
        <v>3</v>
      </c>
      <c r="DW62" t="s">
        <v>255</v>
      </c>
      <c r="DX62">
        <v>100</v>
      </c>
      <c r="DY62">
        <v>100</v>
      </c>
      <c r="DZ62">
        <v>-3.79</v>
      </c>
      <c r="EA62">
        <v>0.437</v>
      </c>
      <c r="EB62">
        <v>2</v>
      </c>
      <c r="EC62">
        <v>515.81200000000001</v>
      </c>
      <c r="ED62">
        <v>429.10500000000002</v>
      </c>
      <c r="EE62">
        <v>27.791499999999999</v>
      </c>
      <c r="EF62">
        <v>29.8825</v>
      </c>
      <c r="EG62">
        <v>30.0001</v>
      </c>
      <c r="EH62">
        <v>30.028500000000001</v>
      </c>
      <c r="EI62">
        <v>30.056799999999999</v>
      </c>
      <c r="EJ62">
        <v>20.0928</v>
      </c>
      <c r="EK62">
        <v>35.502200000000002</v>
      </c>
      <c r="EL62">
        <v>15.3217</v>
      </c>
      <c r="EM62">
        <v>27.777799999999999</v>
      </c>
      <c r="EN62">
        <v>403.63499999999999</v>
      </c>
      <c r="EO62">
        <v>15.2919</v>
      </c>
      <c r="EP62">
        <v>100.33499999999999</v>
      </c>
      <c r="EQ62">
        <v>90.125</v>
      </c>
    </row>
    <row r="63" spans="1:147" x14ac:dyDescent="0.3">
      <c r="A63">
        <v>47</v>
      </c>
      <c r="B63">
        <v>1685005255.9000001</v>
      </c>
      <c r="C63">
        <v>2880.4000000953702</v>
      </c>
      <c r="D63" t="s">
        <v>393</v>
      </c>
      <c r="E63" t="s">
        <v>394</v>
      </c>
      <c r="F63">
        <v>1685005247.9000001</v>
      </c>
      <c r="G63">
        <f t="shared" si="43"/>
        <v>6.7769425092839069E-3</v>
      </c>
      <c r="H63">
        <f t="shared" si="44"/>
        <v>19.907846768829266</v>
      </c>
      <c r="I63">
        <f t="shared" si="45"/>
        <v>400.00019354838702</v>
      </c>
      <c r="J63">
        <f t="shared" si="46"/>
        <v>276.45604197578501</v>
      </c>
      <c r="K63">
        <f t="shared" si="47"/>
        <v>26.482340347608943</v>
      </c>
      <c r="L63">
        <f t="shared" si="48"/>
        <v>38.316909946882916</v>
      </c>
      <c r="M63">
        <f t="shared" si="49"/>
        <v>0.29965400255814922</v>
      </c>
      <c r="N63">
        <f t="shared" si="50"/>
        <v>3.3632436658774165</v>
      </c>
      <c r="O63">
        <f t="shared" si="51"/>
        <v>0.28557252366903702</v>
      </c>
      <c r="P63">
        <f t="shared" si="52"/>
        <v>0.17969283851433604</v>
      </c>
      <c r="Q63">
        <f t="shared" si="53"/>
        <v>161.84831292989855</v>
      </c>
      <c r="R63">
        <f t="shared" si="54"/>
        <v>27.883061923726817</v>
      </c>
      <c r="S63">
        <f t="shared" si="55"/>
        <v>27.971574193548399</v>
      </c>
      <c r="T63">
        <f t="shared" si="56"/>
        <v>3.7885556926412947</v>
      </c>
      <c r="U63">
        <f t="shared" si="57"/>
        <v>40.199391045965946</v>
      </c>
      <c r="V63">
        <f t="shared" si="58"/>
        <v>1.5789921257671826</v>
      </c>
      <c r="W63">
        <f t="shared" si="59"/>
        <v>3.9279006091452633</v>
      </c>
      <c r="X63">
        <f t="shared" si="60"/>
        <v>2.2095635668741123</v>
      </c>
      <c r="Y63">
        <f t="shared" si="61"/>
        <v>-298.86316465942031</v>
      </c>
      <c r="Z63">
        <f t="shared" si="62"/>
        <v>112.57991683118779</v>
      </c>
      <c r="AA63">
        <f t="shared" si="63"/>
        <v>7.3170143560149619</v>
      </c>
      <c r="AB63">
        <f t="shared" si="64"/>
        <v>-17.117920542318998</v>
      </c>
      <c r="AC63">
        <v>-3.9660477645789498E-2</v>
      </c>
      <c r="AD63">
        <v>4.4522360606066798E-2</v>
      </c>
      <c r="AE63">
        <v>3.3534177161065699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50305.269621627471</v>
      </c>
      <c r="AK63">
        <v>0</v>
      </c>
      <c r="AL63">
        <v>0</v>
      </c>
      <c r="AM63">
        <v>0</v>
      </c>
      <c r="AN63">
        <f t="shared" si="68"/>
        <v>0</v>
      </c>
      <c r="AO63" t="e">
        <f t="shared" si="69"/>
        <v>#DIV/0!</v>
      </c>
      <c r="AP63">
        <v>-1</v>
      </c>
      <c r="AQ63" t="s">
        <v>395</v>
      </c>
      <c r="AR63">
        <v>2.3217923076923102</v>
      </c>
      <c r="AS63">
        <v>2.0284</v>
      </c>
      <c r="AT63">
        <f t="shared" si="70"/>
        <v>-0.14464223412162802</v>
      </c>
      <c r="AU63">
        <v>0.5</v>
      </c>
      <c r="AV63">
        <f t="shared" si="71"/>
        <v>841.20936011645699</v>
      </c>
      <c r="AW63">
        <f t="shared" si="72"/>
        <v>19.907846768829266</v>
      </c>
      <c r="AX63">
        <f t="shared" si="73"/>
        <v>-60.837200605634735</v>
      </c>
      <c r="AY63">
        <f t="shared" si="74"/>
        <v>1</v>
      </c>
      <c r="AZ63">
        <f t="shared" si="75"/>
        <v>2.4854510375318203E-2</v>
      </c>
      <c r="BA63">
        <f t="shared" si="76"/>
        <v>-1</v>
      </c>
      <c r="BB63" t="s">
        <v>252</v>
      </c>
      <c r="BC63">
        <v>0</v>
      </c>
      <c r="BD63">
        <f t="shared" si="77"/>
        <v>2.0284</v>
      </c>
      <c r="BE63">
        <f t="shared" si="78"/>
        <v>-0.14464223412162797</v>
      </c>
      <c r="BF63" t="e">
        <f t="shared" si="79"/>
        <v>#DIV/0!</v>
      </c>
      <c r="BG63">
        <f t="shared" si="80"/>
        <v>-0.14464223412162797</v>
      </c>
      <c r="BH63" t="e">
        <f t="shared" si="81"/>
        <v>#DIV/0!</v>
      </c>
      <c r="BI63">
        <f t="shared" si="82"/>
        <v>1000.01138709677</v>
      </c>
      <c r="BJ63">
        <f t="shared" si="83"/>
        <v>841.20936011645699</v>
      </c>
      <c r="BK63">
        <f t="shared" si="84"/>
        <v>0.84119978129314443</v>
      </c>
      <c r="BL63">
        <f t="shared" si="85"/>
        <v>0.19239956258628921</v>
      </c>
      <c r="BM63">
        <v>0.82071442137898099</v>
      </c>
      <c r="BN63">
        <v>0.5</v>
      </c>
      <c r="BO63" t="s">
        <v>253</v>
      </c>
      <c r="BP63">
        <v>1685005247.9000001</v>
      </c>
      <c r="BQ63">
        <v>400.00019354838702</v>
      </c>
      <c r="BR63">
        <v>403.71283870967699</v>
      </c>
      <c r="BS63">
        <v>16.483509677419399</v>
      </c>
      <c r="BT63">
        <v>15.3894709677419</v>
      </c>
      <c r="BU63">
        <v>500.00554838709701</v>
      </c>
      <c r="BV63">
        <v>95.592290322580595</v>
      </c>
      <c r="BW63">
        <v>0.19993819354838699</v>
      </c>
      <c r="BX63">
        <v>28.592467741935501</v>
      </c>
      <c r="BY63">
        <v>27.971574193548399</v>
      </c>
      <c r="BZ63">
        <v>999.9</v>
      </c>
      <c r="CA63">
        <v>10005.322580645199</v>
      </c>
      <c r="CB63">
        <v>0</v>
      </c>
      <c r="CC63">
        <v>73.530051612903193</v>
      </c>
      <c r="CD63">
        <v>1000.01138709677</v>
      </c>
      <c r="CE63">
        <v>0.96001145161290302</v>
      </c>
      <c r="CF63">
        <v>3.9988880645161297E-2</v>
      </c>
      <c r="CG63">
        <v>0</v>
      </c>
      <c r="CH63">
        <v>2.3370387096774201</v>
      </c>
      <c r="CI63">
        <v>0</v>
      </c>
      <c r="CJ63">
        <v>1007.6564516129</v>
      </c>
      <c r="CK63">
        <v>9334.4616129032293</v>
      </c>
      <c r="CL63">
        <v>39.25</v>
      </c>
      <c r="CM63">
        <v>41.793999999999997</v>
      </c>
      <c r="CN63">
        <v>40.308</v>
      </c>
      <c r="CO63">
        <v>40.441064516129003</v>
      </c>
      <c r="CP63">
        <v>39.25</v>
      </c>
      <c r="CQ63">
        <v>960.01967741935505</v>
      </c>
      <c r="CR63">
        <v>39.993225806451598</v>
      </c>
      <c r="CS63">
        <v>0</v>
      </c>
      <c r="CT63">
        <v>59.400000095367403</v>
      </c>
      <c r="CU63">
        <v>2.3217923076923102</v>
      </c>
      <c r="CV63">
        <v>-0.86146324576280697</v>
      </c>
      <c r="CW63">
        <v>6.6789743337097001</v>
      </c>
      <c r="CX63">
        <v>1007.73615384615</v>
      </c>
      <c r="CY63">
        <v>15</v>
      </c>
      <c r="CZ63">
        <v>1685002228.5</v>
      </c>
      <c r="DA63" t="s">
        <v>254</v>
      </c>
      <c r="DB63">
        <v>1</v>
      </c>
      <c r="DC63">
        <v>-3.79</v>
      </c>
      <c r="DD63">
        <v>0.437</v>
      </c>
      <c r="DE63">
        <v>404</v>
      </c>
      <c r="DF63">
        <v>16</v>
      </c>
      <c r="DG63">
        <v>1.86</v>
      </c>
      <c r="DH63">
        <v>0.2</v>
      </c>
      <c r="DI63">
        <v>-3.6852486538461502</v>
      </c>
      <c r="DJ63">
        <v>-0.243266985400828</v>
      </c>
      <c r="DK63">
        <v>0.11818022386021</v>
      </c>
      <c r="DL63">
        <v>1</v>
      </c>
      <c r="DM63">
        <v>2.2917681818181799</v>
      </c>
      <c r="DN63">
        <v>0.18382683913443901</v>
      </c>
      <c r="DO63">
        <v>0.19945041964532001</v>
      </c>
      <c r="DP63">
        <v>1</v>
      </c>
      <c r="DQ63">
        <v>1.08219019230769</v>
      </c>
      <c r="DR63">
        <v>0.10394240587381399</v>
      </c>
      <c r="DS63">
        <v>1.78331191984923E-2</v>
      </c>
      <c r="DT63">
        <v>0</v>
      </c>
      <c r="DU63">
        <v>2</v>
      </c>
      <c r="DV63">
        <v>3</v>
      </c>
      <c r="DW63" t="s">
        <v>259</v>
      </c>
      <c r="DX63">
        <v>100</v>
      </c>
      <c r="DY63">
        <v>100</v>
      </c>
      <c r="DZ63">
        <v>-3.79</v>
      </c>
      <c r="EA63">
        <v>0.437</v>
      </c>
      <c r="EB63">
        <v>2</v>
      </c>
      <c r="EC63">
        <v>515.83299999999997</v>
      </c>
      <c r="ED63">
        <v>428.89</v>
      </c>
      <c r="EE63">
        <v>27.941299999999998</v>
      </c>
      <c r="EF63">
        <v>29.877400000000002</v>
      </c>
      <c r="EG63">
        <v>30</v>
      </c>
      <c r="EH63">
        <v>30.030999999999999</v>
      </c>
      <c r="EI63">
        <v>30.061900000000001</v>
      </c>
      <c r="EJ63">
        <v>20.099499999999999</v>
      </c>
      <c r="EK63">
        <v>34.060699999999997</v>
      </c>
      <c r="EL63">
        <v>14.1942</v>
      </c>
      <c r="EM63">
        <v>27.9361</v>
      </c>
      <c r="EN63">
        <v>403.64600000000002</v>
      </c>
      <c r="EO63">
        <v>15.400700000000001</v>
      </c>
      <c r="EP63">
        <v>100.33799999999999</v>
      </c>
      <c r="EQ63">
        <v>90.129000000000005</v>
      </c>
    </row>
    <row r="64" spans="1:147" x14ac:dyDescent="0.3">
      <c r="A64">
        <v>48</v>
      </c>
      <c r="B64">
        <v>1685005315.9000001</v>
      </c>
      <c r="C64">
        <v>2940.4000000953702</v>
      </c>
      <c r="D64" t="s">
        <v>396</v>
      </c>
      <c r="E64" t="s">
        <v>397</v>
      </c>
      <c r="F64">
        <v>1685005307.9000001</v>
      </c>
      <c r="G64">
        <f t="shared" si="43"/>
        <v>7.1110227789169906E-3</v>
      </c>
      <c r="H64">
        <f t="shared" si="44"/>
        <v>19.975560304424832</v>
      </c>
      <c r="I64">
        <f t="shared" si="45"/>
        <v>399.99725806451602</v>
      </c>
      <c r="J64">
        <f t="shared" si="46"/>
        <v>280.85774725805084</v>
      </c>
      <c r="K64">
        <f t="shared" si="47"/>
        <v>26.905135242398547</v>
      </c>
      <c r="L64">
        <f t="shared" si="48"/>
        <v>38.318260506897602</v>
      </c>
      <c r="M64">
        <f t="shared" si="49"/>
        <v>0.31409346775042246</v>
      </c>
      <c r="N64">
        <f t="shared" si="50"/>
        <v>3.3625802492423524</v>
      </c>
      <c r="O64">
        <f t="shared" si="51"/>
        <v>0.29865686653442747</v>
      </c>
      <c r="P64">
        <f t="shared" si="52"/>
        <v>0.18798422017025512</v>
      </c>
      <c r="Q64">
        <f t="shared" si="53"/>
        <v>161.84687333683857</v>
      </c>
      <c r="R64">
        <f t="shared" si="54"/>
        <v>27.867866894412892</v>
      </c>
      <c r="S64">
        <f t="shared" si="55"/>
        <v>28.004809677419399</v>
      </c>
      <c r="T64">
        <f t="shared" si="56"/>
        <v>3.7959038359622426</v>
      </c>
      <c r="U64">
        <f t="shared" si="57"/>
        <v>40.056577195024744</v>
      </c>
      <c r="V64">
        <f t="shared" si="58"/>
        <v>1.5789808777471517</v>
      </c>
      <c r="W64">
        <f t="shared" si="59"/>
        <v>3.9418766862168897</v>
      </c>
      <c r="X64">
        <f t="shared" si="60"/>
        <v>2.2169229582150907</v>
      </c>
      <c r="Y64">
        <f t="shared" si="61"/>
        <v>-313.59610455023926</v>
      </c>
      <c r="Z64">
        <f t="shared" si="62"/>
        <v>117.62896753663362</v>
      </c>
      <c r="AA64">
        <f t="shared" si="63"/>
        <v>7.6502773938078557</v>
      </c>
      <c r="AB64">
        <f t="shared" si="64"/>
        <v>-26.469986282959198</v>
      </c>
      <c r="AC64">
        <v>-3.9650649932966797E-2</v>
      </c>
      <c r="AD64">
        <v>4.4511328137468498E-2</v>
      </c>
      <c r="AE64">
        <v>3.3527567343038198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50283.196868780433</v>
      </c>
      <c r="AK64">
        <v>0</v>
      </c>
      <c r="AL64">
        <v>0</v>
      </c>
      <c r="AM64">
        <v>0</v>
      </c>
      <c r="AN64">
        <f t="shared" si="68"/>
        <v>0</v>
      </c>
      <c r="AO64" t="e">
        <f t="shared" si="69"/>
        <v>#DIV/0!</v>
      </c>
      <c r="AP64">
        <v>-1</v>
      </c>
      <c r="AQ64" t="s">
        <v>398</v>
      </c>
      <c r="AR64">
        <v>2.3053384615384598</v>
      </c>
      <c r="AS64">
        <v>2.0476000000000001</v>
      </c>
      <c r="AT64">
        <f t="shared" si="70"/>
        <v>-0.12587344282987867</v>
      </c>
      <c r="AU64">
        <v>0.5</v>
      </c>
      <c r="AV64">
        <f t="shared" si="71"/>
        <v>841.20072696766147</v>
      </c>
      <c r="AW64">
        <f t="shared" si="72"/>
        <v>19.975560304424832</v>
      </c>
      <c r="AX64">
        <f t="shared" si="73"/>
        <v>-52.942415807208157</v>
      </c>
      <c r="AY64">
        <f t="shared" si="74"/>
        <v>1</v>
      </c>
      <c r="AZ64">
        <f t="shared" si="75"/>
        <v>2.4935261741911453E-2</v>
      </c>
      <c r="BA64">
        <f t="shared" si="76"/>
        <v>-1</v>
      </c>
      <c r="BB64" t="s">
        <v>252</v>
      </c>
      <c r="BC64">
        <v>0</v>
      </c>
      <c r="BD64">
        <f t="shared" si="77"/>
        <v>2.0476000000000001</v>
      </c>
      <c r="BE64">
        <f t="shared" si="78"/>
        <v>-0.12587344282987872</v>
      </c>
      <c r="BF64" t="e">
        <f t="shared" si="79"/>
        <v>#DIV/0!</v>
      </c>
      <c r="BG64">
        <f t="shared" si="80"/>
        <v>-0.12587344282987872</v>
      </c>
      <c r="BH64" t="e">
        <f t="shared" si="81"/>
        <v>#DIV/0!</v>
      </c>
      <c r="BI64">
        <f t="shared" si="82"/>
        <v>1000.00096774194</v>
      </c>
      <c r="BJ64">
        <f t="shared" si="83"/>
        <v>841.20072696766147</v>
      </c>
      <c r="BK64">
        <f t="shared" si="84"/>
        <v>0.84119991290322582</v>
      </c>
      <c r="BL64">
        <f t="shared" si="85"/>
        <v>0.19239982580645165</v>
      </c>
      <c r="BM64">
        <v>0.82071442137898099</v>
      </c>
      <c r="BN64">
        <v>0.5</v>
      </c>
      <c r="BO64" t="s">
        <v>253</v>
      </c>
      <c r="BP64">
        <v>1685005307.9000001</v>
      </c>
      <c r="BQ64">
        <v>399.99725806451602</v>
      </c>
      <c r="BR64">
        <v>403.742903225806</v>
      </c>
      <c r="BS64">
        <v>16.482690322580599</v>
      </c>
      <c r="BT64">
        <v>15.3347322580645</v>
      </c>
      <c r="BU64">
        <v>500.01164516129001</v>
      </c>
      <c r="BV64">
        <v>95.596341935483906</v>
      </c>
      <c r="BW64">
        <v>0.199966</v>
      </c>
      <c r="BX64">
        <v>28.6536774193548</v>
      </c>
      <c r="BY64">
        <v>28.004809677419399</v>
      </c>
      <c r="BZ64">
        <v>999.9</v>
      </c>
      <c r="CA64">
        <v>10002.419354838699</v>
      </c>
      <c r="CB64">
        <v>0</v>
      </c>
      <c r="CC64">
        <v>73.534538709677406</v>
      </c>
      <c r="CD64">
        <v>1000.00096774194</v>
      </c>
      <c r="CE64">
        <v>0.96000196774193602</v>
      </c>
      <c r="CF64">
        <v>3.9998296774193601E-2</v>
      </c>
      <c r="CG64">
        <v>0</v>
      </c>
      <c r="CH64">
        <v>2.3062</v>
      </c>
      <c r="CI64">
        <v>0</v>
      </c>
      <c r="CJ64">
        <v>1009.8</v>
      </c>
      <c r="CK64">
        <v>9334.3277419354799</v>
      </c>
      <c r="CL64">
        <v>39.378999999999998</v>
      </c>
      <c r="CM64">
        <v>41.908999999999999</v>
      </c>
      <c r="CN64">
        <v>40.445129032258102</v>
      </c>
      <c r="CO64">
        <v>40.561999999999998</v>
      </c>
      <c r="CP64">
        <v>39.393000000000001</v>
      </c>
      <c r="CQ64">
        <v>960.00290322580702</v>
      </c>
      <c r="CR64">
        <v>39.997096774193601</v>
      </c>
      <c r="CS64">
        <v>0</v>
      </c>
      <c r="CT64">
        <v>59.400000095367403</v>
      </c>
      <c r="CU64">
        <v>2.3053384615384598</v>
      </c>
      <c r="CV64">
        <v>0.59966495523123597</v>
      </c>
      <c r="CW64">
        <v>2.62837606752338</v>
      </c>
      <c r="CX64">
        <v>1009.86846153846</v>
      </c>
      <c r="CY64">
        <v>15</v>
      </c>
      <c r="CZ64">
        <v>1685002228.5</v>
      </c>
      <c r="DA64" t="s">
        <v>254</v>
      </c>
      <c r="DB64">
        <v>1</v>
      </c>
      <c r="DC64">
        <v>-3.79</v>
      </c>
      <c r="DD64">
        <v>0.437</v>
      </c>
      <c r="DE64">
        <v>404</v>
      </c>
      <c r="DF64">
        <v>16</v>
      </c>
      <c r="DG64">
        <v>1.86</v>
      </c>
      <c r="DH64">
        <v>0.2</v>
      </c>
      <c r="DI64">
        <v>-3.7354398076923099</v>
      </c>
      <c r="DJ64">
        <v>-8.3678050029859494E-2</v>
      </c>
      <c r="DK64">
        <v>0.103243829681346</v>
      </c>
      <c r="DL64">
        <v>1</v>
      </c>
      <c r="DM64">
        <v>2.3151545454545501</v>
      </c>
      <c r="DN64">
        <v>4.5710603021775403E-2</v>
      </c>
      <c r="DO64">
        <v>0.18880092865544101</v>
      </c>
      <c r="DP64">
        <v>1</v>
      </c>
      <c r="DQ64">
        <v>1.14603826923077</v>
      </c>
      <c r="DR64">
        <v>2.11882011440317E-2</v>
      </c>
      <c r="DS64">
        <v>4.3630796820743698E-3</v>
      </c>
      <c r="DT64">
        <v>1</v>
      </c>
      <c r="DU64">
        <v>3</v>
      </c>
      <c r="DV64">
        <v>3</v>
      </c>
      <c r="DW64" t="s">
        <v>255</v>
      </c>
      <c r="DX64">
        <v>100</v>
      </c>
      <c r="DY64">
        <v>100</v>
      </c>
      <c r="DZ64">
        <v>-3.79</v>
      </c>
      <c r="EA64">
        <v>0.437</v>
      </c>
      <c r="EB64">
        <v>2</v>
      </c>
      <c r="EC64">
        <v>515.98</v>
      </c>
      <c r="ED64">
        <v>428.78300000000002</v>
      </c>
      <c r="EE64">
        <v>27.838799999999999</v>
      </c>
      <c r="EF64">
        <v>29.877400000000002</v>
      </c>
      <c r="EG64">
        <v>30.0002</v>
      </c>
      <c r="EH64">
        <v>30.0336</v>
      </c>
      <c r="EI64">
        <v>30.064499999999999</v>
      </c>
      <c r="EJ64">
        <v>20.107600000000001</v>
      </c>
      <c r="EK64">
        <v>34.060699999999997</v>
      </c>
      <c r="EL64">
        <v>12.6853</v>
      </c>
      <c r="EM64">
        <v>27.851199999999999</v>
      </c>
      <c r="EN64">
        <v>403.84800000000001</v>
      </c>
      <c r="EO64">
        <v>15.3652</v>
      </c>
      <c r="EP64">
        <v>100.34099999999999</v>
      </c>
      <c r="EQ64">
        <v>90.134699999999995</v>
      </c>
    </row>
    <row r="65" spans="1:147" x14ac:dyDescent="0.3">
      <c r="A65">
        <v>49</v>
      </c>
      <c r="B65">
        <v>1685005375.9000001</v>
      </c>
      <c r="C65">
        <v>3000.4000000953702</v>
      </c>
      <c r="D65" t="s">
        <v>399</v>
      </c>
      <c r="E65" t="s">
        <v>400</v>
      </c>
      <c r="F65">
        <v>1685005367.9000001</v>
      </c>
      <c r="G65">
        <f t="shared" si="43"/>
        <v>7.1446189227079579E-3</v>
      </c>
      <c r="H65">
        <f t="shared" si="44"/>
        <v>20.088261996861686</v>
      </c>
      <c r="I65">
        <f t="shared" si="45"/>
        <v>399.99648387096801</v>
      </c>
      <c r="J65">
        <f t="shared" si="46"/>
        <v>281.3948826584172</v>
      </c>
      <c r="K65">
        <f t="shared" si="47"/>
        <v>26.956787561947088</v>
      </c>
      <c r="L65">
        <f t="shared" si="48"/>
        <v>38.318465991168743</v>
      </c>
      <c r="M65">
        <f t="shared" si="49"/>
        <v>0.31743778197060951</v>
      </c>
      <c r="N65">
        <f t="shared" si="50"/>
        <v>3.3622975252649749</v>
      </c>
      <c r="O65">
        <f t="shared" si="51"/>
        <v>0.30167831238772136</v>
      </c>
      <c r="P65">
        <f t="shared" si="52"/>
        <v>0.18989965221494942</v>
      </c>
      <c r="Q65">
        <f t="shared" si="53"/>
        <v>161.84199563580498</v>
      </c>
      <c r="R65">
        <f t="shared" si="54"/>
        <v>27.871267041213361</v>
      </c>
      <c r="S65">
        <f t="shared" si="55"/>
        <v>27.9914709677419</v>
      </c>
      <c r="T65">
        <f t="shared" si="56"/>
        <v>3.792953244011037</v>
      </c>
      <c r="U65">
        <f t="shared" si="57"/>
        <v>40.257269145840205</v>
      </c>
      <c r="V65">
        <f t="shared" si="58"/>
        <v>1.5879191372198871</v>
      </c>
      <c r="W65">
        <f t="shared" si="59"/>
        <v>3.9444283502373816</v>
      </c>
      <c r="X65">
        <f t="shared" si="60"/>
        <v>2.2050341067911496</v>
      </c>
      <c r="Y65">
        <f t="shared" si="61"/>
        <v>-315.07769449142097</v>
      </c>
      <c r="Z65">
        <f t="shared" si="62"/>
        <v>122.05897839528363</v>
      </c>
      <c r="AA65">
        <f t="shared" si="63"/>
        <v>7.9389755138828617</v>
      </c>
      <c r="AB65">
        <f t="shared" si="64"/>
        <v>-23.237744946449496</v>
      </c>
      <c r="AC65">
        <v>-3.9646461961211403E-2</v>
      </c>
      <c r="AD65">
        <v>4.4506626772286499E-2</v>
      </c>
      <c r="AE65">
        <v>3.35247504790346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50276.258931329729</v>
      </c>
      <c r="AK65">
        <v>0</v>
      </c>
      <c r="AL65">
        <v>0</v>
      </c>
      <c r="AM65">
        <v>0</v>
      </c>
      <c r="AN65">
        <f t="shared" si="68"/>
        <v>0</v>
      </c>
      <c r="AO65" t="e">
        <f t="shared" si="69"/>
        <v>#DIV/0!</v>
      </c>
      <c r="AP65">
        <v>-1</v>
      </c>
      <c r="AQ65" t="s">
        <v>401</v>
      </c>
      <c r="AR65">
        <v>2.25382307692308</v>
      </c>
      <c r="AS65">
        <v>1.6896</v>
      </c>
      <c r="AT65">
        <f t="shared" si="70"/>
        <v>-0.33393884761072457</v>
      </c>
      <c r="AU65">
        <v>0.5</v>
      </c>
      <c r="AV65">
        <f t="shared" si="71"/>
        <v>841.1767696642537</v>
      </c>
      <c r="AW65">
        <f t="shared" si="72"/>
        <v>20.088261996861686</v>
      </c>
      <c r="AX65">
        <f t="shared" si="73"/>
        <v>-140.45080054929639</v>
      </c>
      <c r="AY65">
        <f t="shared" si="74"/>
        <v>1</v>
      </c>
      <c r="AZ65">
        <f t="shared" si="75"/>
        <v>2.5069952900956632E-2</v>
      </c>
      <c r="BA65">
        <f t="shared" si="76"/>
        <v>-1</v>
      </c>
      <c r="BB65" t="s">
        <v>252</v>
      </c>
      <c r="BC65">
        <v>0</v>
      </c>
      <c r="BD65">
        <f t="shared" si="77"/>
        <v>1.6896</v>
      </c>
      <c r="BE65">
        <f t="shared" si="78"/>
        <v>-0.33393884761072445</v>
      </c>
      <c r="BF65" t="e">
        <f t="shared" si="79"/>
        <v>#DIV/0!</v>
      </c>
      <c r="BG65">
        <f t="shared" si="80"/>
        <v>-0.33393884761072445</v>
      </c>
      <c r="BH65" t="e">
        <f t="shared" si="81"/>
        <v>#DIV/0!</v>
      </c>
      <c r="BI65">
        <f t="shared" si="82"/>
        <v>999.97267741935502</v>
      </c>
      <c r="BJ65">
        <f t="shared" si="83"/>
        <v>841.1767696642537</v>
      </c>
      <c r="BK65">
        <f t="shared" si="84"/>
        <v>0.84119975341235487</v>
      </c>
      <c r="BL65">
        <f t="shared" si="85"/>
        <v>0.19239950682470985</v>
      </c>
      <c r="BM65">
        <v>0.82071442137898099</v>
      </c>
      <c r="BN65">
        <v>0.5</v>
      </c>
      <c r="BO65" t="s">
        <v>253</v>
      </c>
      <c r="BP65">
        <v>1685005367.9000001</v>
      </c>
      <c r="BQ65">
        <v>399.99648387096801</v>
      </c>
      <c r="BR65">
        <v>403.76283870967802</v>
      </c>
      <c r="BS65">
        <v>16.575874193548401</v>
      </c>
      <c r="BT65">
        <v>15.422599999999999</v>
      </c>
      <c r="BU65">
        <v>500.01083870967699</v>
      </c>
      <c r="BV65">
        <v>95.597035483870997</v>
      </c>
      <c r="BW65">
        <v>0.19997158064516099</v>
      </c>
      <c r="BX65">
        <v>28.6648322580645</v>
      </c>
      <c r="BY65">
        <v>27.9914709677419</v>
      </c>
      <c r="BZ65">
        <v>999.9</v>
      </c>
      <c r="CA65">
        <v>10001.2903225806</v>
      </c>
      <c r="CB65">
        <v>0</v>
      </c>
      <c r="CC65">
        <v>73.530051612903193</v>
      </c>
      <c r="CD65">
        <v>999.97267741935502</v>
      </c>
      <c r="CE65">
        <v>0.96000719354838704</v>
      </c>
      <c r="CF65">
        <v>3.9993061290322603E-2</v>
      </c>
      <c r="CG65">
        <v>0</v>
      </c>
      <c r="CH65">
        <v>2.2733387096774198</v>
      </c>
      <c r="CI65">
        <v>0</v>
      </c>
      <c r="CJ65">
        <v>1010.06483870968</v>
      </c>
      <c r="CK65">
        <v>9334.0893548387103</v>
      </c>
      <c r="CL65">
        <v>39.508000000000003</v>
      </c>
      <c r="CM65">
        <v>42.061999999999998</v>
      </c>
      <c r="CN65">
        <v>40.608741935483899</v>
      </c>
      <c r="CO65">
        <v>40.686999999999998</v>
      </c>
      <c r="CP65">
        <v>39.520000000000003</v>
      </c>
      <c r="CQ65">
        <v>959.98096774193596</v>
      </c>
      <c r="CR65">
        <v>39.990645161290303</v>
      </c>
      <c r="CS65">
        <v>0</v>
      </c>
      <c r="CT65">
        <v>59</v>
      </c>
      <c r="CU65">
        <v>2.25382307692308</v>
      </c>
      <c r="CV65">
        <v>-0.10331623062656101</v>
      </c>
      <c r="CW65">
        <v>1.7087179520051401</v>
      </c>
      <c r="CX65">
        <v>1010.1076923076899</v>
      </c>
      <c r="CY65">
        <v>15</v>
      </c>
      <c r="CZ65">
        <v>1685002228.5</v>
      </c>
      <c r="DA65" t="s">
        <v>254</v>
      </c>
      <c r="DB65">
        <v>1</v>
      </c>
      <c r="DC65">
        <v>-3.79</v>
      </c>
      <c r="DD65">
        <v>0.437</v>
      </c>
      <c r="DE65">
        <v>404</v>
      </c>
      <c r="DF65">
        <v>16</v>
      </c>
      <c r="DG65">
        <v>1.86</v>
      </c>
      <c r="DH65">
        <v>0.2</v>
      </c>
      <c r="DI65">
        <v>-3.7815067307692298</v>
      </c>
      <c r="DJ65">
        <v>-3.3298898659810598E-3</v>
      </c>
      <c r="DK65">
        <v>0.10099880729914899</v>
      </c>
      <c r="DL65">
        <v>1</v>
      </c>
      <c r="DM65">
        <v>2.2615522727272701</v>
      </c>
      <c r="DN65">
        <v>0.103208610776819</v>
      </c>
      <c r="DO65">
        <v>0.17427119473113301</v>
      </c>
      <c r="DP65">
        <v>1</v>
      </c>
      <c r="DQ65">
        <v>1.13903</v>
      </c>
      <c r="DR65">
        <v>0.150643592589432</v>
      </c>
      <c r="DS65">
        <v>1.9282931372270499E-2</v>
      </c>
      <c r="DT65">
        <v>0</v>
      </c>
      <c r="DU65">
        <v>2</v>
      </c>
      <c r="DV65">
        <v>3</v>
      </c>
      <c r="DW65" t="s">
        <v>259</v>
      </c>
      <c r="DX65">
        <v>100</v>
      </c>
      <c r="DY65">
        <v>100</v>
      </c>
      <c r="DZ65">
        <v>-3.79</v>
      </c>
      <c r="EA65">
        <v>0.437</v>
      </c>
      <c r="EB65">
        <v>2</v>
      </c>
      <c r="EC65">
        <v>515.59900000000005</v>
      </c>
      <c r="ED65">
        <v>428.423</v>
      </c>
      <c r="EE65">
        <v>27.772300000000001</v>
      </c>
      <c r="EF65">
        <v>29.877400000000002</v>
      </c>
      <c r="EG65">
        <v>30.0001</v>
      </c>
      <c r="EH65">
        <v>30.0336</v>
      </c>
      <c r="EI65">
        <v>30.067</v>
      </c>
      <c r="EJ65">
        <v>20.113099999999999</v>
      </c>
      <c r="EK65">
        <v>34.650700000000001</v>
      </c>
      <c r="EL65">
        <v>11.5555</v>
      </c>
      <c r="EM65">
        <v>27.7758</v>
      </c>
      <c r="EN65">
        <v>403.803</v>
      </c>
      <c r="EO65">
        <v>15.2737</v>
      </c>
      <c r="EP65">
        <v>100.343</v>
      </c>
      <c r="EQ65">
        <v>90.138900000000007</v>
      </c>
    </row>
    <row r="66" spans="1:147" x14ac:dyDescent="0.3">
      <c r="A66">
        <v>50</v>
      </c>
      <c r="B66">
        <v>1685005435.9000001</v>
      </c>
      <c r="C66">
        <v>3060.4000000953702</v>
      </c>
      <c r="D66" t="s">
        <v>402</v>
      </c>
      <c r="E66" t="s">
        <v>403</v>
      </c>
      <c r="F66">
        <v>1685005427.9000001</v>
      </c>
      <c r="G66">
        <f t="shared" si="43"/>
        <v>7.3959551825397516E-3</v>
      </c>
      <c r="H66">
        <f t="shared" si="44"/>
        <v>20.170557304593775</v>
      </c>
      <c r="I66">
        <f t="shared" si="45"/>
        <v>400.00696774193602</v>
      </c>
      <c r="J66">
        <f t="shared" si="46"/>
        <v>284.15506140248448</v>
      </c>
      <c r="K66">
        <f t="shared" si="47"/>
        <v>27.222092262498034</v>
      </c>
      <c r="L66">
        <f t="shared" si="48"/>
        <v>38.320720129948917</v>
      </c>
      <c r="M66">
        <f t="shared" si="49"/>
        <v>0.32802047695608777</v>
      </c>
      <c r="N66">
        <f t="shared" si="50"/>
        <v>3.3596214694379771</v>
      </c>
      <c r="O66">
        <f t="shared" si="51"/>
        <v>0.31120993935441216</v>
      </c>
      <c r="P66">
        <f t="shared" si="52"/>
        <v>0.19594475286970092</v>
      </c>
      <c r="Q66">
        <f t="shared" si="53"/>
        <v>161.84758789191076</v>
      </c>
      <c r="R66">
        <f t="shared" si="54"/>
        <v>27.824839362007886</v>
      </c>
      <c r="S66">
        <f t="shared" si="55"/>
        <v>27.9812193548387</v>
      </c>
      <c r="T66">
        <f t="shared" si="56"/>
        <v>3.7906868940373109</v>
      </c>
      <c r="U66">
        <f t="shared" si="57"/>
        <v>39.973176255440038</v>
      </c>
      <c r="V66">
        <f t="shared" si="58"/>
        <v>1.5777722316864231</v>
      </c>
      <c r="W66">
        <f t="shared" si="59"/>
        <v>3.9470774641574815</v>
      </c>
      <c r="X66">
        <f t="shared" si="60"/>
        <v>2.2129146623508875</v>
      </c>
      <c r="Y66">
        <f t="shared" si="61"/>
        <v>-326.16162355000307</v>
      </c>
      <c r="Z66">
        <f t="shared" si="62"/>
        <v>125.91500699872537</v>
      </c>
      <c r="AA66">
        <f t="shared" si="63"/>
        <v>8.1963578963554031</v>
      </c>
      <c r="AB66">
        <f t="shared" si="64"/>
        <v>-30.202670763011525</v>
      </c>
      <c r="AC66">
        <v>-3.9606828853966998E-2</v>
      </c>
      <c r="AD66">
        <v>4.4462135137353802E-2</v>
      </c>
      <c r="AE66">
        <v>3.34980881124517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50226.187666209349</v>
      </c>
      <c r="AK66">
        <v>0</v>
      </c>
      <c r="AL66">
        <v>0</v>
      </c>
      <c r="AM66">
        <v>0</v>
      </c>
      <c r="AN66">
        <f t="shared" si="68"/>
        <v>0</v>
      </c>
      <c r="AO66" t="e">
        <f t="shared" si="69"/>
        <v>#DIV/0!</v>
      </c>
      <c r="AP66">
        <v>-1</v>
      </c>
      <c r="AQ66" t="s">
        <v>404</v>
      </c>
      <c r="AR66">
        <v>2.3526461538461501</v>
      </c>
      <c r="AS66">
        <v>1.7036</v>
      </c>
      <c r="AT66">
        <f t="shared" si="70"/>
        <v>-0.38098506330485438</v>
      </c>
      <c r="AU66">
        <v>0.5</v>
      </c>
      <c r="AV66">
        <f t="shared" si="71"/>
        <v>841.20432239997024</v>
      </c>
      <c r="AW66">
        <f t="shared" si="72"/>
        <v>20.170557304593775</v>
      </c>
      <c r="AX66">
        <f t="shared" si="73"/>
        <v>-160.24314101093489</v>
      </c>
      <c r="AY66">
        <f t="shared" si="74"/>
        <v>1</v>
      </c>
      <c r="AZ66">
        <f t="shared" si="75"/>
        <v>2.5166962105227675E-2</v>
      </c>
      <c r="BA66">
        <f t="shared" si="76"/>
        <v>-1</v>
      </c>
      <c r="BB66" t="s">
        <v>252</v>
      </c>
      <c r="BC66">
        <v>0</v>
      </c>
      <c r="BD66">
        <f t="shared" si="77"/>
        <v>1.7036</v>
      </c>
      <c r="BE66">
        <f t="shared" si="78"/>
        <v>-0.38098506330485443</v>
      </c>
      <c r="BF66" t="e">
        <f t="shared" si="79"/>
        <v>#DIV/0!</v>
      </c>
      <c r="BG66">
        <f t="shared" si="80"/>
        <v>-0.38098506330485443</v>
      </c>
      <c r="BH66" t="e">
        <f t="shared" si="81"/>
        <v>#DIV/0!</v>
      </c>
      <c r="BI66">
        <f t="shared" si="82"/>
        <v>1000.00522580645</v>
      </c>
      <c r="BJ66">
        <f t="shared" si="83"/>
        <v>841.20432239997024</v>
      </c>
      <c r="BK66">
        <f t="shared" si="84"/>
        <v>0.84119992645196884</v>
      </c>
      <c r="BL66">
        <f t="shared" si="85"/>
        <v>0.1923998529039376</v>
      </c>
      <c r="BM66">
        <v>0.82071442137898099</v>
      </c>
      <c r="BN66">
        <v>0.5</v>
      </c>
      <c r="BO66" t="s">
        <v>253</v>
      </c>
      <c r="BP66">
        <v>1685005427.9000001</v>
      </c>
      <c r="BQ66">
        <v>400.00696774193602</v>
      </c>
      <c r="BR66">
        <v>403.80338709677397</v>
      </c>
      <c r="BS66">
        <v>16.4694161290323</v>
      </c>
      <c r="BT66">
        <v>15.275429032258099</v>
      </c>
      <c r="BU66">
        <v>500.005258064516</v>
      </c>
      <c r="BV66">
        <v>95.600141935483904</v>
      </c>
      <c r="BW66">
        <v>0.19998961290322601</v>
      </c>
      <c r="BX66">
        <v>28.676406451612898</v>
      </c>
      <c r="BY66">
        <v>27.9812193548387</v>
      </c>
      <c r="BZ66">
        <v>999.9</v>
      </c>
      <c r="CA66">
        <v>9990.9677419354794</v>
      </c>
      <c r="CB66">
        <v>0</v>
      </c>
      <c r="CC66">
        <v>73.5697451612903</v>
      </c>
      <c r="CD66">
        <v>1000.00522580645</v>
      </c>
      <c r="CE66">
        <v>0.96000354838709701</v>
      </c>
      <c r="CF66">
        <v>3.9996670967741899E-2</v>
      </c>
      <c r="CG66">
        <v>0</v>
      </c>
      <c r="CH66">
        <v>2.3588645161290298</v>
      </c>
      <c r="CI66">
        <v>0</v>
      </c>
      <c r="CJ66">
        <v>1010.27419354839</v>
      </c>
      <c r="CK66">
        <v>9334.3819354838706</v>
      </c>
      <c r="CL66">
        <v>39.674999999999997</v>
      </c>
      <c r="CM66">
        <v>42.167000000000002</v>
      </c>
      <c r="CN66">
        <v>40.7296774193548</v>
      </c>
      <c r="CO66">
        <v>40.795999999999999</v>
      </c>
      <c r="CP66">
        <v>39.625</v>
      </c>
      <c r="CQ66">
        <v>960.007096774194</v>
      </c>
      <c r="CR66">
        <v>39.997741935483901</v>
      </c>
      <c r="CS66">
        <v>0</v>
      </c>
      <c r="CT66">
        <v>59.600000143051098</v>
      </c>
      <c r="CU66">
        <v>2.3526461538461501</v>
      </c>
      <c r="CV66">
        <v>-1.46084785839938</v>
      </c>
      <c r="CW66">
        <v>2.18598288900548</v>
      </c>
      <c r="CX66">
        <v>1010.32076923077</v>
      </c>
      <c r="CY66">
        <v>15</v>
      </c>
      <c r="CZ66">
        <v>1685002228.5</v>
      </c>
      <c r="DA66" t="s">
        <v>254</v>
      </c>
      <c r="DB66">
        <v>1</v>
      </c>
      <c r="DC66">
        <v>-3.79</v>
      </c>
      <c r="DD66">
        <v>0.437</v>
      </c>
      <c r="DE66">
        <v>404</v>
      </c>
      <c r="DF66">
        <v>16</v>
      </c>
      <c r="DG66">
        <v>1.86</v>
      </c>
      <c r="DH66">
        <v>0.2</v>
      </c>
      <c r="DI66">
        <v>-3.7954349999999999</v>
      </c>
      <c r="DJ66">
        <v>6.4738017587258306E-2</v>
      </c>
      <c r="DK66">
        <v>0.111736951182746</v>
      </c>
      <c r="DL66">
        <v>1</v>
      </c>
      <c r="DM66">
        <v>2.3567795454545499</v>
      </c>
      <c r="DN66">
        <v>-0.241062609541742</v>
      </c>
      <c r="DO66">
        <v>0.17310244940699901</v>
      </c>
      <c r="DP66">
        <v>1</v>
      </c>
      <c r="DQ66">
        <v>1.1920938461538499</v>
      </c>
      <c r="DR66">
        <v>1.6340715444376899E-2</v>
      </c>
      <c r="DS66">
        <v>4.1326579982109996E-3</v>
      </c>
      <c r="DT66">
        <v>1</v>
      </c>
      <c r="DU66">
        <v>3</v>
      </c>
      <c r="DV66">
        <v>3</v>
      </c>
      <c r="DW66" t="s">
        <v>255</v>
      </c>
      <c r="DX66">
        <v>100</v>
      </c>
      <c r="DY66">
        <v>100</v>
      </c>
      <c r="DZ66">
        <v>-3.79</v>
      </c>
      <c r="EA66">
        <v>0.437</v>
      </c>
      <c r="EB66">
        <v>2</v>
      </c>
      <c r="EC66">
        <v>515.875</v>
      </c>
      <c r="ED66">
        <v>428.06400000000002</v>
      </c>
      <c r="EE66">
        <v>27.779800000000002</v>
      </c>
      <c r="EF66">
        <v>29.879899999999999</v>
      </c>
      <c r="EG66">
        <v>30</v>
      </c>
      <c r="EH66">
        <v>30.036200000000001</v>
      </c>
      <c r="EI66">
        <v>30.069600000000001</v>
      </c>
      <c r="EJ66">
        <v>20.115100000000002</v>
      </c>
      <c r="EK66">
        <v>34.650700000000001</v>
      </c>
      <c r="EL66">
        <v>10.0619</v>
      </c>
      <c r="EM66">
        <v>27.777799999999999</v>
      </c>
      <c r="EN66">
        <v>403.726</v>
      </c>
      <c r="EO66">
        <v>15.326700000000001</v>
      </c>
      <c r="EP66">
        <v>100.34699999999999</v>
      </c>
      <c r="EQ66">
        <v>90.145300000000006</v>
      </c>
    </row>
    <row r="67" spans="1:147" x14ac:dyDescent="0.3">
      <c r="A67">
        <v>51</v>
      </c>
      <c r="B67">
        <v>1685005495.9000001</v>
      </c>
      <c r="C67">
        <v>3120.4000000953702</v>
      </c>
      <c r="D67" t="s">
        <v>405</v>
      </c>
      <c r="E67" t="s">
        <v>406</v>
      </c>
      <c r="F67">
        <v>1685005487.9000001</v>
      </c>
      <c r="G67">
        <f t="shared" si="43"/>
        <v>7.3159062596267546E-3</v>
      </c>
      <c r="H67">
        <f t="shared" si="44"/>
        <v>20.477407101667552</v>
      </c>
      <c r="I67">
        <f t="shared" si="45"/>
        <v>399.99196774193598</v>
      </c>
      <c r="J67">
        <f t="shared" si="46"/>
        <v>281.38682506247022</v>
      </c>
      <c r="K67">
        <f t="shared" si="47"/>
        <v>26.956475599675276</v>
      </c>
      <c r="L67">
        <f t="shared" si="48"/>
        <v>38.318687152846692</v>
      </c>
      <c r="M67">
        <f t="shared" si="49"/>
        <v>0.3240224577140865</v>
      </c>
      <c r="N67">
        <f t="shared" si="50"/>
        <v>3.3620411573373206</v>
      </c>
      <c r="O67">
        <f t="shared" si="51"/>
        <v>0.30761936543775686</v>
      </c>
      <c r="P67">
        <f t="shared" si="52"/>
        <v>0.19366663426620273</v>
      </c>
      <c r="Q67">
        <f t="shared" si="53"/>
        <v>161.84603718886061</v>
      </c>
      <c r="R67">
        <f t="shared" si="54"/>
        <v>27.864674380771806</v>
      </c>
      <c r="S67">
        <f t="shared" si="55"/>
        <v>27.990761290322599</v>
      </c>
      <c r="T67">
        <f t="shared" si="56"/>
        <v>3.7927963157535931</v>
      </c>
      <c r="U67">
        <f t="shared" si="57"/>
        <v>39.939205966100992</v>
      </c>
      <c r="V67">
        <f t="shared" si="58"/>
        <v>1.5783502971459868</v>
      </c>
      <c r="W67">
        <f t="shared" si="59"/>
        <v>3.9518820140932083</v>
      </c>
      <c r="X67">
        <f t="shared" si="60"/>
        <v>2.2144460186076063</v>
      </c>
      <c r="Y67">
        <f t="shared" si="61"/>
        <v>-322.63146604953988</v>
      </c>
      <c r="Z67">
        <f t="shared" si="62"/>
        <v>128.07784095598677</v>
      </c>
      <c r="AA67">
        <f t="shared" si="63"/>
        <v>8.3324118932638189</v>
      </c>
      <c r="AB67">
        <f t="shared" si="64"/>
        <v>-24.375176011428692</v>
      </c>
      <c r="AC67">
        <v>-3.9642664524426503E-2</v>
      </c>
      <c r="AD67">
        <v>4.4502363816821697E-2</v>
      </c>
      <c r="AE67">
        <v>3.35221962079713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50266.251894147645</v>
      </c>
      <c r="AK67">
        <v>0</v>
      </c>
      <c r="AL67">
        <v>0</v>
      </c>
      <c r="AM67">
        <v>0</v>
      </c>
      <c r="AN67">
        <f t="shared" si="68"/>
        <v>0</v>
      </c>
      <c r="AO67" t="e">
        <f t="shared" si="69"/>
        <v>#DIV/0!</v>
      </c>
      <c r="AP67">
        <v>-1</v>
      </c>
      <c r="AQ67" t="s">
        <v>407</v>
      </c>
      <c r="AR67">
        <v>2.31552692307692</v>
      </c>
      <c r="AS67">
        <v>1.7012</v>
      </c>
      <c r="AT67">
        <f t="shared" si="70"/>
        <v>-0.36111387436922171</v>
      </c>
      <c r="AU67">
        <v>0.5</v>
      </c>
      <c r="AV67">
        <f t="shared" si="71"/>
        <v>841.20088974222836</v>
      </c>
      <c r="AW67">
        <f t="shared" si="72"/>
        <v>20.477407101667552</v>
      </c>
      <c r="AX67">
        <f t="shared" si="73"/>
        <v>-151.8846562088263</v>
      </c>
      <c r="AY67">
        <f t="shared" si="74"/>
        <v>1</v>
      </c>
      <c r="AZ67">
        <f t="shared" si="75"/>
        <v>2.5531840685818742E-2</v>
      </c>
      <c r="BA67">
        <f t="shared" si="76"/>
        <v>-1</v>
      </c>
      <c r="BB67" t="s">
        <v>252</v>
      </c>
      <c r="BC67">
        <v>0</v>
      </c>
      <c r="BD67">
        <f t="shared" si="77"/>
        <v>1.7012</v>
      </c>
      <c r="BE67">
        <f t="shared" si="78"/>
        <v>-0.36111387436922165</v>
      </c>
      <c r="BF67" t="e">
        <f t="shared" si="79"/>
        <v>#DIV/0!</v>
      </c>
      <c r="BG67">
        <f t="shared" si="80"/>
        <v>-0.36111387436922165</v>
      </c>
      <c r="BH67" t="e">
        <f t="shared" si="81"/>
        <v>#DIV/0!</v>
      </c>
      <c r="BI67">
        <f t="shared" si="82"/>
        <v>1000.00177419355</v>
      </c>
      <c r="BJ67">
        <f t="shared" si="83"/>
        <v>841.20088974222836</v>
      </c>
      <c r="BK67">
        <f t="shared" si="84"/>
        <v>0.84119939729168347</v>
      </c>
      <c r="BL67">
        <f t="shared" si="85"/>
        <v>0.19239879458336706</v>
      </c>
      <c r="BM67">
        <v>0.82071442137898099</v>
      </c>
      <c r="BN67">
        <v>0.5</v>
      </c>
      <c r="BO67" t="s">
        <v>253</v>
      </c>
      <c r="BP67">
        <v>1685005487.9000001</v>
      </c>
      <c r="BQ67">
        <v>399.99196774193598</v>
      </c>
      <c r="BR67">
        <v>403.83351612903198</v>
      </c>
      <c r="BS67">
        <v>16.475706451612901</v>
      </c>
      <c r="BT67">
        <v>15.2946387096774</v>
      </c>
      <c r="BU67">
        <v>500.00054838709701</v>
      </c>
      <c r="BV67">
        <v>95.598670967741896</v>
      </c>
      <c r="BW67">
        <v>0.19997061290322601</v>
      </c>
      <c r="BX67">
        <v>28.697380645161299</v>
      </c>
      <c r="BY67">
        <v>27.990761290322599</v>
      </c>
      <c r="BZ67">
        <v>999.9</v>
      </c>
      <c r="CA67">
        <v>10000.1612903226</v>
      </c>
      <c r="CB67">
        <v>0</v>
      </c>
      <c r="CC67">
        <v>73.5697451612903</v>
      </c>
      <c r="CD67">
        <v>1000.00177419355</v>
      </c>
      <c r="CE67">
        <v>0.96001999999999998</v>
      </c>
      <c r="CF67">
        <v>3.99802E-2</v>
      </c>
      <c r="CG67">
        <v>0</v>
      </c>
      <c r="CH67">
        <v>2.2906096774193601</v>
      </c>
      <c r="CI67">
        <v>0</v>
      </c>
      <c r="CJ67">
        <v>1009.83451612903</v>
      </c>
      <c r="CK67">
        <v>9334.40935483871</v>
      </c>
      <c r="CL67">
        <v>39.758000000000003</v>
      </c>
      <c r="CM67">
        <v>42.25</v>
      </c>
      <c r="CN67">
        <v>40.838419354838699</v>
      </c>
      <c r="CO67">
        <v>40.875</v>
      </c>
      <c r="CP67">
        <v>39.75</v>
      </c>
      <c r="CQ67">
        <v>960.022258064516</v>
      </c>
      <c r="CR67">
        <v>39.979999999999997</v>
      </c>
      <c r="CS67">
        <v>0</v>
      </c>
      <c r="CT67">
        <v>59.400000095367403</v>
      </c>
      <c r="CU67">
        <v>2.31552692307692</v>
      </c>
      <c r="CV67">
        <v>0.34022221715978002</v>
      </c>
      <c r="CW67">
        <v>-0.566153839941968</v>
      </c>
      <c r="CX67">
        <v>1009.80384615385</v>
      </c>
      <c r="CY67">
        <v>15</v>
      </c>
      <c r="CZ67">
        <v>1685002228.5</v>
      </c>
      <c r="DA67" t="s">
        <v>254</v>
      </c>
      <c r="DB67">
        <v>1</v>
      </c>
      <c r="DC67">
        <v>-3.79</v>
      </c>
      <c r="DD67">
        <v>0.437</v>
      </c>
      <c r="DE67">
        <v>404</v>
      </c>
      <c r="DF67">
        <v>16</v>
      </c>
      <c r="DG67">
        <v>1.86</v>
      </c>
      <c r="DH67">
        <v>0.2</v>
      </c>
      <c r="DI67">
        <v>-3.8229080769230799</v>
      </c>
      <c r="DJ67">
        <v>-0.22472077179204999</v>
      </c>
      <c r="DK67">
        <v>0.100932440409766</v>
      </c>
      <c r="DL67">
        <v>1</v>
      </c>
      <c r="DM67">
        <v>2.2889363636363602</v>
      </c>
      <c r="DN67">
        <v>0.16045838581338601</v>
      </c>
      <c r="DO67">
        <v>0.170487043083937</v>
      </c>
      <c r="DP67">
        <v>1</v>
      </c>
      <c r="DQ67">
        <v>1.19020480769231</v>
      </c>
      <c r="DR67">
        <v>-0.106877810979258</v>
      </c>
      <c r="DS67">
        <v>1.5861574576313101E-2</v>
      </c>
      <c r="DT67">
        <v>0</v>
      </c>
      <c r="DU67">
        <v>2</v>
      </c>
      <c r="DV67">
        <v>3</v>
      </c>
      <c r="DW67" t="s">
        <v>259</v>
      </c>
      <c r="DX67">
        <v>100</v>
      </c>
      <c r="DY67">
        <v>100</v>
      </c>
      <c r="DZ67">
        <v>-3.79</v>
      </c>
      <c r="EA67">
        <v>0.437</v>
      </c>
      <c r="EB67">
        <v>2</v>
      </c>
      <c r="EC67">
        <v>516.16999999999996</v>
      </c>
      <c r="ED67">
        <v>427.95699999999999</v>
      </c>
      <c r="EE67">
        <v>27.802700000000002</v>
      </c>
      <c r="EF67">
        <v>29.8825</v>
      </c>
      <c r="EG67">
        <v>30.0001</v>
      </c>
      <c r="EH67">
        <v>30.0413</v>
      </c>
      <c r="EI67">
        <v>30.072199999999999</v>
      </c>
      <c r="EJ67">
        <v>20.1204</v>
      </c>
      <c r="EK67">
        <v>33.5197</v>
      </c>
      <c r="EL67">
        <v>8.9359099999999998</v>
      </c>
      <c r="EM67">
        <v>27.8001</v>
      </c>
      <c r="EN67">
        <v>403.77100000000002</v>
      </c>
      <c r="EO67">
        <v>15.3414</v>
      </c>
      <c r="EP67">
        <v>100.35</v>
      </c>
      <c r="EQ67">
        <v>90.150400000000005</v>
      </c>
    </row>
    <row r="68" spans="1:147" x14ac:dyDescent="0.3">
      <c r="A68">
        <v>52</v>
      </c>
      <c r="B68">
        <v>1685005555.9000001</v>
      </c>
      <c r="C68">
        <v>3180.4000000953702</v>
      </c>
      <c r="D68" t="s">
        <v>408</v>
      </c>
      <c r="E68" t="s">
        <v>409</v>
      </c>
      <c r="F68">
        <v>1685005547.90323</v>
      </c>
      <c r="G68">
        <f t="shared" si="43"/>
        <v>7.515612268701264E-3</v>
      </c>
      <c r="H68">
        <f t="shared" si="44"/>
        <v>20.34246617593546</v>
      </c>
      <c r="I68">
        <f t="shared" si="45"/>
        <v>400.01854838709698</v>
      </c>
      <c r="J68">
        <f t="shared" si="46"/>
        <v>285.15937037773654</v>
      </c>
      <c r="K68">
        <f t="shared" si="47"/>
        <v>27.318707232359873</v>
      </c>
      <c r="L68">
        <f t="shared" si="48"/>
        <v>38.322393531816672</v>
      </c>
      <c r="M68">
        <f t="shared" si="49"/>
        <v>0.33428726577127327</v>
      </c>
      <c r="N68">
        <f t="shared" si="50"/>
        <v>3.3612576928802449</v>
      </c>
      <c r="O68">
        <f t="shared" si="51"/>
        <v>0.31685462098937339</v>
      </c>
      <c r="P68">
        <f t="shared" si="52"/>
        <v>0.19952460360045335</v>
      </c>
      <c r="Q68">
        <f t="shared" si="53"/>
        <v>161.84908989430653</v>
      </c>
      <c r="R68">
        <f t="shared" si="54"/>
        <v>27.84497139474648</v>
      </c>
      <c r="S68">
        <f t="shared" si="55"/>
        <v>27.998974193548399</v>
      </c>
      <c r="T68">
        <f t="shared" si="56"/>
        <v>3.7946127502697578</v>
      </c>
      <c r="U68">
        <f t="shared" si="57"/>
        <v>40.073860200418778</v>
      </c>
      <c r="V68">
        <f t="shared" si="58"/>
        <v>1.5860677600210173</v>
      </c>
      <c r="W68">
        <f t="shared" si="59"/>
        <v>3.9578611895353237</v>
      </c>
      <c r="X68">
        <f t="shared" si="60"/>
        <v>2.2085449902487406</v>
      </c>
      <c r="Y68">
        <f t="shared" si="61"/>
        <v>-331.43850104972574</v>
      </c>
      <c r="Z68">
        <f t="shared" si="62"/>
        <v>131.28409248639221</v>
      </c>
      <c r="AA68">
        <f t="shared" si="63"/>
        <v>8.5444516750180544</v>
      </c>
      <c r="AB68">
        <f t="shared" si="64"/>
        <v>-29.76086699400895</v>
      </c>
      <c r="AC68">
        <v>-3.9631060231276903E-2</v>
      </c>
      <c r="AD68">
        <v>4.44893369811694E-2</v>
      </c>
      <c r="AE68">
        <v>3.3514390313231202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50247.857793979798</v>
      </c>
      <c r="AK68">
        <v>0</v>
      </c>
      <c r="AL68">
        <v>0</v>
      </c>
      <c r="AM68">
        <v>0</v>
      </c>
      <c r="AN68">
        <f t="shared" si="68"/>
        <v>0</v>
      </c>
      <c r="AO68" t="e">
        <f t="shared" si="69"/>
        <v>#DIV/0!</v>
      </c>
      <c r="AP68">
        <v>-1</v>
      </c>
      <c r="AQ68" t="s">
        <v>410</v>
      </c>
      <c r="AR68">
        <v>2.2695846153846202</v>
      </c>
      <c r="AS68">
        <v>1.9612000000000001</v>
      </c>
      <c r="AT68">
        <f t="shared" si="70"/>
        <v>-0.15724281836866205</v>
      </c>
      <c r="AU68">
        <v>0.5</v>
      </c>
      <c r="AV68">
        <f t="shared" si="71"/>
        <v>841.20897096773751</v>
      </c>
      <c r="AW68">
        <f t="shared" si="72"/>
        <v>20.34246617593546</v>
      </c>
      <c r="AX68">
        <f t="shared" si="73"/>
        <v>-66.137034715984527</v>
      </c>
      <c r="AY68">
        <f t="shared" si="74"/>
        <v>1</v>
      </c>
      <c r="AZ68">
        <f t="shared" si="75"/>
        <v>2.5371182325103849E-2</v>
      </c>
      <c r="BA68">
        <f t="shared" si="76"/>
        <v>-1</v>
      </c>
      <c r="BB68" t="s">
        <v>252</v>
      </c>
      <c r="BC68">
        <v>0</v>
      </c>
      <c r="BD68">
        <f t="shared" si="77"/>
        <v>1.9612000000000001</v>
      </c>
      <c r="BE68">
        <f t="shared" si="78"/>
        <v>-0.15724281836866211</v>
      </c>
      <c r="BF68" t="e">
        <f t="shared" si="79"/>
        <v>#DIV/0!</v>
      </c>
      <c r="BG68">
        <f t="shared" si="80"/>
        <v>-0.15724281836866211</v>
      </c>
      <c r="BH68" t="e">
        <f t="shared" si="81"/>
        <v>#DIV/0!</v>
      </c>
      <c r="BI68">
        <f t="shared" si="82"/>
        <v>1000.01032258064</v>
      </c>
      <c r="BJ68">
        <f t="shared" si="83"/>
        <v>841.20897096773751</v>
      </c>
      <c r="BK68">
        <f t="shared" si="84"/>
        <v>0.84120028760993426</v>
      </c>
      <c r="BL68">
        <f t="shared" si="85"/>
        <v>0.1924005752198687</v>
      </c>
      <c r="BM68">
        <v>0.82071442137898099</v>
      </c>
      <c r="BN68">
        <v>0.5</v>
      </c>
      <c r="BO68" t="s">
        <v>253</v>
      </c>
      <c r="BP68">
        <v>1685005547.90323</v>
      </c>
      <c r="BQ68">
        <v>400.01854838709698</v>
      </c>
      <c r="BR68">
        <v>403.851032258065</v>
      </c>
      <c r="BS68">
        <v>16.555764516128999</v>
      </c>
      <c r="BT68">
        <v>15.342574193548399</v>
      </c>
      <c r="BU68">
        <v>500.00832258064497</v>
      </c>
      <c r="BV68">
        <v>95.601525806451605</v>
      </c>
      <c r="BW68">
        <v>0.200015612903226</v>
      </c>
      <c r="BX68">
        <v>28.723451612903201</v>
      </c>
      <c r="BY68">
        <v>27.998974193548399</v>
      </c>
      <c r="BZ68">
        <v>999.9</v>
      </c>
      <c r="CA68">
        <v>9996.9354838709696</v>
      </c>
      <c r="CB68">
        <v>0</v>
      </c>
      <c r="CC68">
        <v>73.576648387096796</v>
      </c>
      <c r="CD68">
        <v>1000.01032258064</v>
      </c>
      <c r="CE68">
        <v>0.95998700000000003</v>
      </c>
      <c r="CF68">
        <v>4.0013300000000002E-2</v>
      </c>
      <c r="CG68">
        <v>0</v>
      </c>
      <c r="CH68">
        <v>2.2466709677419301</v>
      </c>
      <c r="CI68">
        <v>0</v>
      </c>
      <c r="CJ68">
        <v>1008.49677419355</v>
      </c>
      <c r="CK68">
        <v>9334.3729032258107</v>
      </c>
      <c r="CL68">
        <v>39.875</v>
      </c>
      <c r="CM68">
        <v>42.346548387096803</v>
      </c>
      <c r="CN68">
        <v>40.939032258064501</v>
      </c>
      <c r="CO68">
        <v>40.939032258064501</v>
      </c>
      <c r="CP68">
        <v>39.862806451612897</v>
      </c>
      <c r="CQ68">
        <v>960.00032258064505</v>
      </c>
      <c r="CR68">
        <v>40.01</v>
      </c>
      <c r="CS68">
        <v>0</v>
      </c>
      <c r="CT68">
        <v>59.300000190734899</v>
      </c>
      <c r="CU68">
        <v>2.2695846153846202</v>
      </c>
      <c r="CV68">
        <v>-0.14662564860601601</v>
      </c>
      <c r="CW68">
        <v>-0.44444444737047101</v>
      </c>
      <c r="CX68">
        <v>1008.50923076923</v>
      </c>
      <c r="CY68">
        <v>15</v>
      </c>
      <c r="CZ68">
        <v>1685002228.5</v>
      </c>
      <c r="DA68" t="s">
        <v>254</v>
      </c>
      <c r="DB68">
        <v>1</v>
      </c>
      <c r="DC68">
        <v>-3.79</v>
      </c>
      <c r="DD68">
        <v>0.437</v>
      </c>
      <c r="DE68">
        <v>404</v>
      </c>
      <c r="DF68">
        <v>16</v>
      </c>
      <c r="DG68">
        <v>1.86</v>
      </c>
      <c r="DH68">
        <v>0.2</v>
      </c>
      <c r="DI68">
        <v>-3.8308948076923102</v>
      </c>
      <c r="DJ68">
        <v>0.124139532455474</v>
      </c>
      <c r="DK68">
        <v>0.113500214155853</v>
      </c>
      <c r="DL68">
        <v>1</v>
      </c>
      <c r="DM68">
        <v>2.24181590909091</v>
      </c>
      <c r="DN68">
        <v>-2.4334914687241398E-2</v>
      </c>
      <c r="DO68">
        <v>0.18840472989524701</v>
      </c>
      <c r="DP68">
        <v>1</v>
      </c>
      <c r="DQ68">
        <v>1.2097686538461501</v>
      </c>
      <c r="DR68">
        <v>3.60190899255311E-2</v>
      </c>
      <c r="DS68">
        <v>5.17563486586843E-3</v>
      </c>
      <c r="DT68">
        <v>1</v>
      </c>
      <c r="DU68">
        <v>3</v>
      </c>
      <c r="DV68">
        <v>3</v>
      </c>
      <c r="DW68" t="s">
        <v>255</v>
      </c>
      <c r="DX68">
        <v>100</v>
      </c>
      <c r="DY68">
        <v>100</v>
      </c>
      <c r="DZ68">
        <v>-3.79</v>
      </c>
      <c r="EA68">
        <v>0.437</v>
      </c>
      <c r="EB68">
        <v>2</v>
      </c>
      <c r="EC68">
        <v>515.80999999999995</v>
      </c>
      <c r="ED68">
        <v>427.97500000000002</v>
      </c>
      <c r="EE68">
        <v>27.752300000000002</v>
      </c>
      <c r="EF68">
        <v>29.885100000000001</v>
      </c>
      <c r="EG68">
        <v>30.0001</v>
      </c>
      <c r="EH68">
        <v>30.043900000000001</v>
      </c>
      <c r="EI68">
        <v>30.0747</v>
      </c>
      <c r="EJ68">
        <v>20.123899999999999</v>
      </c>
      <c r="EK68">
        <v>33.219799999999999</v>
      </c>
      <c r="EL68">
        <v>7.8156499999999998</v>
      </c>
      <c r="EM68">
        <v>27.752099999999999</v>
      </c>
      <c r="EN68">
        <v>403.77100000000002</v>
      </c>
      <c r="EO68">
        <v>15.376099999999999</v>
      </c>
      <c r="EP68">
        <v>100.35299999999999</v>
      </c>
      <c r="EQ68">
        <v>90.154399999999995</v>
      </c>
    </row>
    <row r="69" spans="1:147" x14ac:dyDescent="0.3">
      <c r="A69">
        <v>53</v>
      </c>
      <c r="B69">
        <v>1685005615.9000001</v>
      </c>
      <c r="C69">
        <v>3240.4000000953702</v>
      </c>
      <c r="D69" t="s">
        <v>411</v>
      </c>
      <c r="E69" t="s">
        <v>412</v>
      </c>
      <c r="F69">
        <v>1685005607.9000001</v>
      </c>
      <c r="G69">
        <f t="shared" si="43"/>
        <v>7.6311912363926093E-3</v>
      </c>
      <c r="H69">
        <f t="shared" si="44"/>
        <v>20.519028896408532</v>
      </c>
      <c r="I69">
        <f t="shared" si="45"/>
        <v>400.00077419354801</v>
      </c>
      <c r="J69">
        <f t="shared" si="46"/>
        <v>285.83095038065352</v>
      </c>
      <c r="K69">
        <f t="shared" si="47"/>
        <v>27.382778195480061</v>
      </c>
      <c r="L69">
        <f t="shared" si="48"/>
        <v>38.320316477888298</v>
      </c>
      <c r="M69">
        <f t="shared" si="49"/>
        <v>0.33976273329834061</v>
      </c>
      <c r="N69">
        <f t="shared" si="50"/>
        <v>3.3614920682647869</v>
      </c>
      <c r="O69">
        <f t="shared" si="51"/>
        <v>0.32177202229942153</v>
      </c>
      <c r="P69">
        <f t="shared" si="52"/>
        <v>0.20264448736848162</v>
      </c>
      <c r="Q69">
        <f t="shared" si="53"/>
        <v>161.84689485754546</v>
      </c>
      <c r="R69">
        <f t="shared" si="54"/>
        <v>27.82410653144095</v>
      </c>
      <c r="S69">
        <f t="shared" si="55"/>
        <v>27.993719354838699</v>
      </c>
      <c r="T69">
        <f t="shared" si="56"/>
        <v>3.7934504586671527</v>
      </c>
      <c r="U69">
        <f t="shared" si="57"/>
        <v>40.039450794179608</v>
      </c>
      <c r="V69">
        <f t="shared" si="58"/>
        <v>1.5852101514718844</v>
      </c>
      <c r="W69">
        <f t="shared" si="59"/>
        <v>3.9591206173645133</v>
      </c>
      <c r="X69">
        <f t="shared" si="60"/>
        <v>2.2082403071952683</v>
      </c>
      <c r="Y69">
        <f t="shared" si="61"/>
        <v>-336.53553352491406</v>
      </c>
      <c r="Z69">
        <f t="shared" si="62"/>
        <v>133.2399514105368</v>
      </c>
      <c r="AA69">
        <f t="shared" si="63"/>
        <v>8.6711519415278104</v>
      </c>
      <c r="AB69">
        <f t="shared" si="64"/>
        <v>-32.777535315303993</v>
      </c>
      <c r="AC69">
        <v>-3.9634531569149402E-2</v>
      </c>
      <c r="AD69">
        <v>4.4493233862037199E-2</v>
      </c>
      <c r="AE69">
        <v>3.3516725466778898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50251.146694101808</v>
      </c>
      <c r="AK69">
        <v>0</v>
      </c>
      <c r="AL69">
        <v>0</v>
      </c>
      <c r="AM69">
        <v>0</v>
      </c>
      <c r="AN69">
        <f t="shared" si="68"/>
        <v>0</v>
      </c>
      <c r="AO69" t="e">
        <f t="shared" si="69"/>
        <v>#DIV/0!</v>
      </c>
      <c r="AP69">
        <v>-1</v>
      </c>
      <c r="AQ69" t="s">
        <v>413</v>
      </c>
      <c r="AR69">
        <v>2.2014961538461502</v>
      </c>
      <c r="AS69">
        <v>2.4194100000000001</v>
      </c>
      <c r="AT69">
        <f t="shared" si="70"/>
        <v>9.0069002836993262E-2</v>
      </c>
      <c r="AU69">
        <v>0.5</v>
      </c>
      <c r="AV69">
        <f t="shared" si="71"/>
        <v>841.1973049943565</v>
      </c>
      <c r="AW69">
        <f t="shared" si="72"/>
        <v>20.519028896408532</v>
      </c>
      <c r="AX69">
        <f t="shared" si="73"/>
        <v>37.882901225003891</v>
      </c>
      <c r="AY69">
        <f t="shared" si="74"/>
        <v>1</v>
      </c>
      <c r="AZ69">
        <f t="shared" si="75"/>
        <v>2.5581428719095696E-2</v>
      </c>
      <c r="BA69">
        <f t="shared" si="76"/>
        <v>-1</v>
      </c>
      <c r="BB69" t="s">
        <v>252</v>
      </c>
      <c r="BC69">
        <v>0</v>
      </c>
      <c r="BD69">
        <f t="shared" si="77"/>
        <v>2.4194100000000001</v>
      </c>
      <c r="BE69">
        <f t="shared" si="78"/>
        <v>9.0069002836993275E-2</v>
      </c>
      <c r="BF69" t="e">
        <f t="shared" si="79"/>
        <v>#DIV/0!</v>
      </c>
      <c r="BG69">
        <f t="shared" si="80"/>
        <v>9.0069002836993275E-2</v>
      </c>
      <c r="BH69" t="e">
        <f t="shared" si="81"/>
        <v>#DIV/0!</v>
      </c>
      <c r="BI69">
        <f t="shared" si="82"/>
        <v>999.99641935483896</v>
      </c>
      <c r="BJ69">
        <f t="shared" si="83"/>
        <v>841.1973049943565</v>
      </c>
      <c r="BK69">
        <f t="shared" si="84"/>
        <v>0.84120031703420117</v>
      </c>
      <c r="BL69">
        <f t="shared" si="85"/>
        <v>0.19240063406840238</v>
      </c>
      <c r="BM69">
        <v>0.82071442137898099</v>
      </c>
      <c r="BN69">
        <v>0.5</v>
      </c>
      <c r="BO69" t="s">
        <v>253</v>
      </c>
      <c r="BP69">
        <v>1685005607.9000001</v>
      </c>
      <c r="BQ69">
        <v>400.00077419354801</v>
      </c>
      <c r="BR69">
        <v>403.86977419354798</v>
      </c>
      <c r="BS69">
        <v>16.546974193548401</v>
      </c>
      <c r="BT69">
        <v>15.315125806451601</v>
      </c>
      <c r="BU69">
        <v>500.01238709677398</v>
      </c>
      <c r="BV69">
        <v>95.600645161290302</v>
      </c>
      <c r="BW69">
        <v>0.199960612903226</v>
      </c>
      <c r="BX69">
        <v>28.728938709677401</v>
      </c>
      <c r="BY69">
        <v>27.993719354838699</v>
      </c>
      <c r="BZ69">
        <v>999.9</v>
      </c>
      <c r="CA69">
        <v>9997.9032258064508</v>
      </c>
      <c r="CB69">
        <v>0</v>
      </c>
      <c r="CC69">
        <v>73.576648387096796</v>
      </c>
      <c r="CD69">
        <v>999.99641935483896</v>
      </c>
      <c r="CE69">
        <v>0.95998700000000003</v>
      </c>
      <c r="CF69">
        <v>4.0013300000000002E-2</v>
      </c>
      <c r="CG69">
        <v>0</v>
      </c>
      <c r="CH69">
        <v>2.2257225806451602</v>
      </c>
      <c r="CI69">
        <v>0</v>
      </c>
      <c r="CJ69">
        <v>1007.52967741935</v>
      </c>
      <c r="CK69">
        <v>9334.2483870967699</v>
      </c>
      <c r="CL69">
        <v>39.977645161290297</v>
      </c>
      <c r="CM69">
        <v>42.441064516129003</v>
      </c>
      <c r="CN69">
        <v>41.061999999999998</v>
      </c>
      <c r="CO69">
        <v>41.048000000000002</v>
      </c>
      <c r="CP69">
        <v>39.936999999999998</v>
      </c>
      <c r="CQ69">
        <v>959.98354838709702</v>
      </c>
      <c r="CR69">
        <v>40.010322580645202</v>
      </c>
      <c r="CS69">
        <v>0</v>
      </c>
      <c r="CT69">
        <v>59.300000190734899</v>
      </c>
      <c r="CU69">
        <v>2.2014961538461502</v>
      </c>
      <c r="CV69">
        <v>-0.40421537425745702</v>
      </c>
      <c r="CW69">
        <v>1.54188033947664</v>
      </c>
      <c r="CX69">
        <v>1007.54615384615</v>
      </c>
      <c r="CY69">
        <v>15</v>
      </c>
      <c r="CZ69">
        <v>1685002228.5</v>
      </c>
      <c r="DA69" t="s">
        <v>254</v>
      </c>
      <c r="DB69">
        <v>1</v>
      </c>
      <c r="DC69">
        <v>-3.79</v>
      </c>
      <c r="DD69">
        <v>0.437</v>
      </c>
      <c r="DE69">
        <v>404</v>
      </c>
      <c r="DF69">
        <v>16</v>
      </c>
      <c r="DG69">
        <v>1.86</v>
      </c>
      <c r="DH69">
        <v>0.2</v>
      </c>
      <c r="DI69">
        <v>-3.86327634615385</v>
      </c>
      <c r="DJ69">
        <v>7.6058311278066199E-2</v>
      </c>
      <c r="DK69">
        <v>0.104206887470382</v>
      </c>
      <c r="DL69">
        <v>1</v>
      </c>
      <c r="DM69">
        <v>2.26543181818182</v>
      </c>
      <c r="DN69">
        <v>-0.46934777376641701</v>
      </c>
      <c r="DO69">
        <v>0.213358962115202</v>
      </c>
      <c r="DP69">
        <v>1</v>
      </c>
      <c r="DQ69">
        <v>1.23057480769231</v>
      </c>
      <c r="DR69">
        <v>1.54534448902932E-2</v>
      </c>
      <c r="DS69">
        <v>3.27497122147345E-3</v>
      </c>
      <c r="DT69">
        <v>1</v>
      </c>
      <c r="DU69">
        <v>3</v>
      </c>
      <c r="DV69">
        <v>3</v>
      </c>
      <c r="DW69" t="s">
        <v>255</v>
      </c>
      <c r="DX69">
        <v>100</v>
      </c>
      <c r="DY69">
        <v>100</v>
      </c>
      <c r="DZ69">
        <v>-3.79</v>
      </c>
      <c r="EA69">
        <v>0.437</v>
      </c>
      <c r="EB69">
        <v>2</v>
      </c>
      <c r="EC69">
        <v>515.471</v>
      </c>
      <c r="ED69">
        <v>427.887</v>
      </c>
      <c r="EE69">
        <v>27.6724</v>
      </c>
      <c r="EF69">
        <v>29.8902</v>
      </c>
      <c r="EG69">
        <v>29.9999</v>
      </c>
      <c r="EH69">
        <v>30.048999999999999</v>
      </c>
      <c r="EI69">
        <v>30.079899999999999</v>
      </c>
      <c r="EJ69">
        <v>20.1297</v>
      </c>
      <c r="EK69">
        <v>33.219799999999999</v>
      </c>
      <c r="EL69">
        <v>6.6842300000000003</v>
      </c>
      <c r="EM69">
        <v>27.667400000000001</v>
      </c>
      <c r="EN69">
        <v>403.85</v>
      </c>
      <c r="EO69">
        <v>15.3489</v>
      </c>
      <c r="EP69">
        <v>100.355</v>
      </c>
      <c r="EQ69">
        <v>90.159899999999993</v>
      </c>
    </row>
    <row r="70" spans="1:147" x14ac:dyDescent="0.3">
      <c r="A70">
        <v>54</v>
      </c>
      <c r="B70">
        <v>1685005675.9000001</v>
      </c>
      <c r="C70">
        <v>3300.4000000953702</v>
      </c>
      <c r="D70" t="s">
        <v>414</v>
      </c>
      <c r="E70" t="s">
        <v>415</v>
      </c>
      <c r="F70">
        <v>1685005667.90323</v>
      </c>
      <c r="G70">
        <f t="shared" si="43"/>
        <v>7.6556072376676365E-3</v>
      </c>
      <c r="H70">
        <f t="shared" si="44"/>
        <v>20.463520416927441</v>
      </c>
      <c r="I70">
        <f t="shared" si="45"/>
        <v>400.009903225806</v>
      </c>
      <c r="J70">
        <f t="shared" si="46"/>
        <v>286.77008665825792</v>
      </c>
      <c r="K70">
        <f t="shared" si="47"/>
        <v>27.472482988715118</v>
      </c>
      <c r="L70">
        <f t="shared" si="48"/>
        <v>38.320821358136882</v>
      </c>
      <c r="M70">
        <f t="shared" si="49"/>
        <v>0.34201155456775423</v>
      </c>
      <c r="N70">
        <f t="shared" si="50"/>
        <v>3.361594126843475</v>
      </c>
      <c r="O70">
        <f t="shared" si="51"/>
        <v>0.32378928163591592</v>
      </c>
      <c r="P70">
        <f t="shared" si="52"/>
        <v>0.20392455628690986</v>
      </c>
      <c r="Q70">
        <f t="shared" si="53"/>
        <v>161.84792507885871</v>
      </c>
      <c r="R70">
        <f t="shared" si="54"/>
        <v>27.823343907654891</v>
      </c>
      <c r="S70">
        <f t="shared" si="55"/>
        <v>27.988496774193599</v>
      </c>
      <c r="T70">
        <f t="shared" si="56"/>
        <v>3.7922956098252469</v>
      </c>
      <c r="U70">
        <f t="shared" si="57"/>
        <v>40.171191211069875</v>
      </c>
      <c r="V70">
        <f t="shared" si="58"/>
        <v>1.5908668180771244</v>
      </c>
      <c r="W70">
        <f t="shared" si="59"/>
        <v>3.9602181815278934</v>
      </c>
      <c r="X70">
        <f t="shared" si="60"/>
        <v>2.2014287917481226</v>
      </c>
      <c r="Y70">
        <f t="shared" si="61"/>
        <v>-337.61227918114275</v>
      </c>
      <c r="Z70">
        <f t="shared" si="62"/>
        <v>135.05688396071113</v>
      </c>
      <c r="AA70">
        <f t="shared" si="63"/>
        <v>8.7891106697007988</v>
      </c>
      <c r="AB70">
        <f t="shared" si="64"/>
        <v>-31.918359471872122</v>
      </c>
      <c r="AC70">
        <v>-3.9636043191452197E-2</v>
      </c>
      <c r="AD70">
        <v>4.4494930790497399E-2</v>
      </c>
      <c r="AE70">
        <v>3.3517742307496201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50252.167723942461</v>
      </c>
      <c r="AK70">
        <v>0</v>
      </c>
      <c r="AL70">
        <v>0</v>
      </c>
      <c r="AM70">
        <v>0</v>
      </c>
      <c r="AN70">
        <f t="shared" si="68"/>
        <v>0</v>
      </c>
      <c r="AO70" t="e">
        <f t="shared" si="69"/>
        <v>#DIV/0!</v>
      </c>
      <c r="AP70">
        <v>-1</v>
      </c>
      <c r="AQ70" t="s">
        <v>416</v>
      </c>
      <c r="AR70">
        <v>2.3306653846153802</v>
      </c>
      <c r="AS70">
        <v>1.67</v>
      </c>
      <c r="AT70">
        <f t="shared" si="70"/>
        <v>-0.39560801473974871</v>
      </c>
      <c r="AU70">
        <v>0.5</v>
      </c>
      <c r="AV70">
        <f t="shared" si="71"/>
        <v>841.20282205212334</v>
      </c>
      <c r="AW70">
        <f t="shared" si="72"/>
        <v>20.463520416927441</v>
      </c>
      <c r="AX70">
        <f t="shared" si="73"/>
        <v>-166.39328921275731</v>
      </c>
      <c r="AY70">
        <f t="shared" si="74"/>
        <v>1</v>
      </c>
      <c r="AZ70">
        <f t="shared" si="75"/>
        <v>2.5515273908100964E-2</v>
      </c>
      <c r="BA70">
        <f t="shared" si="76"/>
        <v>-1</v>
      </c>
      <c r="BB70" t="s">
        <v>252</v>
      </c>
      <c r="BC70">
        <v>0</v>
      </c>
      <c r="BD70">
        <f t="shared" si="77"/>
        <v>1.67</v>
      </c>
      <c r="BE70">
        <f t="shared" si="78"/>
        <v>-0.39560801473974866</v>
      </c>
      <c r="BF70" t="e">
        <f t="shared" si="79"/>
        <v>#DIV/0!</v>
      </c>
      <c r="BG70">
        <f t="shared" si="80"/>
        <v>-0.39560801473974866</v>
      </c>
      <c r="BH70" t="e">
        <f t="shared" si="81"/>
        <v>#DIV/0!</v>
      </c>
      <c r="BI70">
        <f t="shared" si="82"/>
        <v>1000.003</v>
      </c>
      <c r="BJ70">
        <f t="shared" si="83"/>
        <v>841.20282205212334</v>
      </c>
      <c r="BK70">
        <f t="shared" si="84"/>
        <v>0.8412002984512279</v>
      </c>
      <c r="BL70">
        <f t="shared" si="85"/>
        <v>0.19240059690245565</v>
      </c>
      <c r="BM70">
        <v>0.82071442137898099</v>
      </c>
      <c r="BN70">
        <v>0.5</v>
      </c>
      <c r="BO70" t="s">
        <v>253</v>
      </c>
      <c r="BP70">
        <v>1685005667.90323</v>
      </c>
      <c r="BQ70">
        <v>400.009903225806</v>
      </c>
      <c r="BR70">
        <v>403.87141935483902</v>
      </c>
      <c r="BS70">
        <v>16.606180645161299</v>
      </c>
      <c r="BT70">
        <v>15.3704612903226</v>
      </c>
      <c r="BU70">
        <v>500.01074193548402</v>
      </c>
      <c r="BV70">
        <v>95.599664516128996</v>
      </c>
      <c r="BW70">
        <v>0.200017064516129</v>
      </c>
      <c r="BX70">
        <v>28.733719354838701</v>
      </c>
      <c r="BY70">
        <v>27.988496774193599</v>
      </c>
      <c r="BZ70">
        <v>999.9</v>
      </c>
      <c r="CA70">
        <v>9998.3870967741896</v>
      </c>
      <c r="CB70">
        <v>0</v>
      </c>
      <c r="CC70">
        <v>73.573196774193505</v>
      </c>
      <c r="CD70">
        <v>1000.003</v>
      </c>
      <c r="CE70">
        <v>0.95998829032258104</v>
      </c>
      <c r="CF70">
        <v>4.0011983870967799E-2</v>
      </c>
      <c r="CG70">
        <v>0</v>
      </c>
      <c r="CH70">
        <v>2.3437870967741898</v>
      </c>
      <c r="CI70">
        <v>0</v>
      </c>
      <c r="CJ70">
        <v>1005.97903225806</v>
      </c>
      <c r="CK70">
        <v>9334.3138709677405</v>
      </c>
      <c r="CL70">
        <v>40.061999999999998</v>
      </c>
      <c r="CM70">
        <v>42.536000000000001</v>
      </c>
      <c r="CN70">
        <v>41.128999999999998</v>
      </c>
      <c r="CO70">
        <v>41.125</v>
      </c>
      <c r="CP70">
        <v>40</v>
      </c>
      <c r="CQ70">
        <v>959.99129032258099</v>
      </c>
      <c r="CR70">
        <v>40.01</v>
      </c>
      <c r="CS70">
        <v>0</v>
      </c>
      <c r="CT70">
        <v>59.200000047683702</v>
      </c>
      <c r="CU70">
        <v>2.3306653846153802</v>
      </c>
      <c r="CV70">
        <v>-0.84250598834262502</v>
      </c>
      <c r="CW70">
        <v>2.96717947973834</v>
      </c>
      <c r="CX70">
        <v>1005.99884615385</v>
      </c>
      <c r="CY70">
        <v>15</v>
      </c>
      <c r="CZ70">
        <v>1685002228.5</v>
      </c>
      <c r="DA70" t="s">
        <v>254</v>
      </c>
      <c r="DB70">
        <v>1</v>
      </c>
      <c r="DC70">
        <v>-3.79</v>
      </c>
      <c r="DD70">
        <v>0.437</v>
      </c>
      <c r="DE70">
        <v>404</v>
      </c>
      <c r="DF70">
        <v>16</v>
      </c>
      <c r="DG70">
        <v>1.86</v>
      </c>
      <c r="DH70">
        <v>0.2</v>
      </c>
      <c r="DI70">
        <v>-3.8612215384615398</v>
      </c>
      <c r="DJ70">
        <v>-6.5427240485194701E-2</v>
      </c>
      <c r="DK70">
        <v>0.10053520679506001</v>
      </c>
      <c r="DL70">
        <v>1</v>
      </c>
      <c r="DM70">
        <v>2.3135113636363598</v>
      </c>
      <c r="DN70">
        <v>4.08282694945198E-2</v>
      </c>
      <c r="DO70">
        <v>0.170938931434471</v>
      </c>
      <c r="DP70">
        <v>1</v>
      </c>
      <c r="DQ70">
        <v>1.23031019230769</v>
      </c>
      <c r="DR70">
        <v>5.3499840794890299E-2</v>
      </c>
      <c r="DS70">
        <v>7.6850102573337801E-3</v>
      </c>
      <c r="DT70">
        <v>1</v>
      </c>
      <c r="DU70">
        <v>3</v>
      </c>
      <c r="DV70">
        <v>3</v>
      </c>
      <c r="DW70" t="s">
        <v>255</v>
      </c>
      <c r="DX70">
        <v>100</v>
      </c>
      <c r="DY70">
        <v>100</v>
      </c>
      <c r="DZ70">
        <v>-3.79</v>
      </c>
      <c r="EA70">
        <v>0.437</v>
      </c>
      <c r="EB70">
        <v>2</v>
      </c>
      <c r="EC70">
        <v>515.63900000000001</v>
      </c>
      <c r="ED70">
        <v>427.29500000000002</v>
      </c>
      <c r="EE70">
        <v>27.639900000000001</v>
      </c>
      <c r="EF70">
        <v>29.898</v>
      </c>
      <c r="EG70">
        <v>29.9999</v>
      </c>
      <c r="EH70">
        <v>30.054099999999998</v>
      </c>
      <c r="EI70">
        <v>30.085000000000001</v>
      </c>
      <c r="EJ70">
        <v>20.1343</v>
      </c>
      <c r="EK70">
        <v>32.933700000000002</v>
      </c>
      <c r="EL70">
        <v>5.1872999999999996</v>
      </c>
      <c r="EM70">
        <v>27.635100000000001</v>
      </c>
      <c r="EN70">
        <v>403.83600000000001</v>
      </c>
      <c r="EO70">
        <v>15.327299999999999</v>
      </c>
      <c r="EP70">
        <v>100.35599999999999</v>
      </c>
      <c r="EQ70">
        <v>90.161799999999999</v>
      </c>
    </row>
    <row r="71" spans="1:147" x14ac:dyDescent="0.3">
      <c r="A71">
        <v>55</v>
      </c>
      <c r="B71">
        <v>1685005735.9000001</v>
      </c>
      <c r="C71">
        <v>3360.4000000953702</v>
      </c>
      <c r="D71" t="s">
        <v>417</v>
      </c>
      <c r="E71" t="s">
        <v>418</v>
      </c>
      <c r="F71">
        <v>1685005727.90323</v>
      </c>
      <c r="G71">
        <f t="shared" si="43"/>
        <v>7.7824976401210883E-3</v>
      </c>
      <c r="H71">
        <f t="shared" si="44"/>
        <v>19.997531318018076</v>
      </c>
      <c r="I71">
        <f t="shared" si="45"/>
        <v>400.043322580645</v>
      </c>
      <c r="J71">
        <f t="shared" si="46"/>
        <v>290.74300522625782</v>
      </c>
      <c r="K71">
        <f t="shared" si="47"/>
        <v>27.852480916975718</v>
      </c>
      <c r="L71">
        <f t="shared" si="48"/>
        <v>38.323188547459822</v>
      </c>
      <c r="M71">
        <f t="shared" si="49"/>
        <v>0.34839654614668647</v>
      </c>
      <c r="N71">
        <f t="shared" si="50"/>
        <v>3.3610602062002517</v>
      </c>
      <c r="O71">
        <f t="shared" si="51"/>
        <v>0.32950489052144993</v>
      </c>
      <c r="P71">
        <f t="shared" si="52"/>
        <v>0.20755248795350423</v>
      </c>
      <c r="Q71">
        <f t="shared" si="53"/>
        <v>161.84798803234889</v>
      </c>
      <c r="R71">
        <f t="shared" si="54"/>
        <v>27.793736096196653</v>
      </c>
      <c r="S71">
        <f t="shared" si="55"/>
        <v>27.972412903225798</v>
      </c>
      <c r="T71">
        <f t="shared" si="56"/>
        <v>3.7887409729932418</v>
      </c>
      <c r="U71">
        <f t="shared" si="57"/>
        <v>40.141228694828371</v>
      </c>
      <c r="V71">
        <f t="shared" si="58"/>
        <v>1.5896356395305649</v>
      </c>
      <c r="W71">
        <f t="shared" si="59"/>
        <v>3.9601070799692955</v>
      </c>
      <c r="X71">
        <f t="shared" si="60"/>
        <v>2.1991053334626769</v>
      </c>
      <c r="Y71">
        <f t="shared" si="61"/>
        <v>-343.20814592933999</v>
      </c>
      <c r="Z71">
        <f t="shared" si="62"/>
        <v>137.86217598441783</v>
      </c>
      <c r="AA71">
        <f t="shared" si="63"/>
        <v>8.972356778215044</v>
      </c>
      <c r="AB71">
        <f t="shared" si="64"/>
        <v>-34.525625134358222</v>
      </c>
      <c r="AC71">
        <v>-3.9628135329465297E-2</v>
      </c>
      <c r="AD71">
        <v>4.44860535226504E-2</v>
      </c>
      <c r="AE71">
        <v>3.3512422692924502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50242.586281781056</v>
      </c>
      <c r="AK71">
        <v>0</v>
      </c>
      <c r="AL71">
        <v>0</v>
      </c>
      <c r="AM71">
        <v>0</v>
      </c>
      <c r="AN71">
        <f t="shared" si="68"/>
        <v>0</v>
      </c>
      <c r="AO71" t="e">
        <f t="shared" si="69"/>
        <v>#DIV/0!</v>
      </c>
      <c r="AP71">
        <v>-1</v>
      </c>
      <c r="AQ71" t="s">
        <v>419</v>
      </c>
      <c r="AR71">
        <v>2.3366076923076902</v>
      </c>
      <c r="AS71">
        <v>1.8503499999999999</v>
      </c>
      <c r="AT71">
        <f t="shared" si="70"/>
        <v>-0.26279227838392205</v>
      </c>
      <c r="AU71">
        <v>0.5</v>
      </c>
      <c r="AV71">
        <f t="shared" si="71"/>
        <v>841.20307478741313</v>
      </c>
      <c r="AW71">
        <f t="shared" si="72"/>
        <v>19.997531318018076</v>
      </c>
      <c r="AX71">
        <f t="shared" si="73"/>
        <v>-110.53083630347254</v>
      </c>
      <c r="AY71">
        <f t="shared" si="74"/>
        <v>1</v>
      </c>
      <c r="AZ71">
        <f t="shared" si="75"/>
        <v>2.4961310707672487E-2</v>
      </c>
      <c r="BA71">
        <f t="shared" si="76"/>
        <v>-1</v>
      </c>
      <c r="BB71" t="s">
        <v>252</v>
      </c>
      <c r="BC71">
        <v>0</v>
      </c>
      <c r="BD71">
        <f t="shared" si="77"/>
        <v>1.8503499999999999</v>
      </c>
      <c r="BE71">
        <f t="shared" si="78"/>
        <v>-0.26279227838392211</v>
      </c>
      <c r="BF71" t="e">
        <f t="shared" si="79"/>
        <v>#DIV/0!</v>
      </c>
      <c r="BG71">
        <f t="shared" si="80"/>
        <v>-0.26279227838392211</v>
      </c>
      <c r="BH71" t="e">
        <f t="shared" si="81"/>
        <v>#DIV/0!</v>
      </c>
      <c r="BI71">
        <f t="shared" si="82"/>
        <v>1000.00329032258</v>
      </c>
      <c r="BJ71">
        <f t="shared" si="83"/>
        <v>841.20307478741313</v>
      </c>
      <c r="BK71">
        <f t="shared" si="84"/>
        <v>0.84120030696704884</v>
      </c>
      <c r="BL71">
        <f t="shared" si="85"/>
        <v>0.19240061393409758</v>
      </c>
      <c r="BM71">
        <v>0.82071442137898099</v>
      </c>
      <c r="BN71">
        <v>0.5</v>
      </c>
      <c r="BO71" t="s">
        <v>253</v>
      </c>
      <c r="BP71">
        <v>1685005727.90323</v>
      </c>
      <c r="BQ71">
        <v>400.043322580645</v>
      </c>
      <c r="BR71">
        <v>403.83674193548399</v>
      </c>
      <c r="BS71">
        <v>16.593690322580599</v>
      </c>
      <c r="BT71">
        <v>15.3374677419355</v>
      </c>
      <c r="BU71">
        <v>500.00858064516098</v>
      </c>
      <c r="BV71">
        <v>95.597554838709698</v>
      </c>
      <c r="BW71">
        <v>0.20004103225806399</v>
      </c>
      <c r="BX71">
        <v>28.733235483870999</v>
      </c>
      <c r="BY71">
        <v>27.972412903225798</v>
      </c>
      <c r="BZ71">
        <v>999.9</v>
      </c>
      <c r="CA71">
        <v>9996.6129032258104</v>
      </c>
      <c r="CB71">
        <v>0</v>
      </c>
      <c r="CC71">
        <v>73.576648387096796</v>
      </c>
      <c r="CD71">
        <v>1000.00329032258</v>
      </c>
      <c r="CE71">
        <v>0.95998861290322601</v>
      </c>
      <c r="CF71">
        <v>4.00116548387097E-2</v>
      </c>
      <c r="CG71">
        <v>0</v>
      </c>
      <c r="CH71">
        <v>2.3422774193548399</v>
      </c>
      <c r="CI71">
        <v>0</v>
      </c>
      <c r="CJ71">
        <v>1005.1048387096801</v>
      </c>
      <c r="CK71">
        <v>9334.3132258064506</v>
      </c>
      <c r="CL71">
        <v>40.125</v>
      </c>
      <c r="CM71">
        <v>42.616870967741903</v>
      </c>
      <c r="CN71">
        <v>41.241870967741903</v>
      </c>
      <c r="CO71">
        <v>41.186999999999998</v>
      </c>
      <c r="CP71">
        <v>40.088419354838699</v>
      </c>
      <c r="CQ71">
        <v>959.99193548387098</v>
      </c>
      <c r="CR71">
        <v>40.010322580645202</v>
      </c>
      <c r="CS71">
        <v>0</v>
      </c>
      <c r="CT71">
        <v>59.600000143051098</v>
      </c>
      <c r="CU71">
        <v>2.3366076923076902</v>
      </c>
      <c r="CV71">
        <v>0.20075897718322699</v>
      </c>
      <c r="CW71">
        <v>1.7558974233892399</v>
      </c>
      <c r="CX71">
        <v>1005.11076923077</v>
      </c>
      <c r="CY71">
        <v>15</v>
      </c>
      <c r="CZ71">
        <v>1685002228.5</v>
      </c>
      <c r="DA71" t="s">
        <v>254</v>
      </c>
      <c r="DB71">
        <v>1</v>
      </c>
      <c r="DC71">
        <v>-3.79</v>
      </c>
      <c r="DD71">
        <v>0.437</v>
      </c>
      <c r="DE71">
        <v>404</v>
      </c>
      <c r="DF71">
        <v>16</v>
      </c>
      <c r="DG71">
        <v>1.86</v>
      </c>
      <c r="DH71">
        <v>0.2</v>
      </c>
      <c r="DI71">
        <v>-3.8349605769230801</v>
      </c>
      <c r="DJ71">
        <v>0.42859318101192101</v>
      </c>
      <c r="DK71">
        <v>0.131250928295815</v>
      </c>
      <c r="DL71">
        <v>1</v>
      </c>
      <c r="DM71">
        <v>2.3277863636363598</v>
      </c>
      <c r="DN71">
        <v>0.14122347174208799</v>
      </c>
      <c r="DO71">
        <v>0.16423375745192201</v>
      </c>
      <c r="DP71">
        <v>1</v>
      </c>
      <c r="DQ71">
        <v>1.2556324999999999</v>
      </c>
      <c r="DR71">
        <v>1.2157017035486901E-2</v>
      </c>
      <c r="DS71">
        <v>3.1539736078843102E-3</v>
      </c>
      <c r="DT71">
        <v>1</v>
      </c>
      <c r="DU71">
        <v>3</v>
      </c>
      <c r="DV71">
        <v>3</v>
      </c>
      <c r="DW71" t="s">
        <v>255</v>
      </c>
      <c r="DX71">
        <v>100</v>
      </c>
      <c r="DY71">
        <v>100</v>
      </c>
      <c r="DZ71">
        <v>-3.79</v>
      </c>
      <c r="EA71">
        <v>0.437</v>
      </c>
      <c r="EB71">
        <v>2</v>
      </c>
      <c r="EC71">
        <v>515.42700000000002</v>
      </c>
      <c r="ED71">
        <v>427.459</v>
      </c>
      <c r="EE71">
        <v>27.681999999999999</v>
      </c>
      <c r="EF71">
        <v>29.9057</v>
      </c>
      <c r="EG71">
        <v>30.0001</v>
      </c>
      <c r="EH71">
        <v>30.0593</v>
      </c>
      <c r="EI71">
        <v>30.0901</v>
      </c>
      <c r="EJ71">
        <v>20.142199999999999</v>
      </c>
      <c r="EK71">
        <v>32.933700000000002</v>
      </c>
      <c r="EL71">
        <v>4.0695100000000002</v>
      </c>
      <c r="EM71">
        <v>27.676600000000001</v>
      </c>
      <c r="EN71">
        <v>403.82400000000001</v>
      </c>
      <c r="EO71">
        <v>15.3294</v>
      </c>
      <c r="EP71">
        <v>100.36</v>
      </c>
      <c r="EQ71">
        <v>90.164400000000001</v>
      </c>
    </row>
    <row r="72" spans="1:147" x14ac:dyDescent="0.3">
      <c r="A72">
        <v>56</v>
      </c>
      <c r="B72">
        <v>1685005796</v>
      </c>
      <c r="C72">
        <v>3420.5</v>
      </c>
      <c r="D72" t="s">
        <v>420</v>
      </c>
      <c r="E72" t="s">
        <v>421</v>
      </c>
      <c r="F72">
        <v>1685005787.9548399</v>
      </c>
      <c r="G72">
        <f t="shared" si="43"/>
        <v>7.8845520728979632E-3</v>
      </c>
      <c r="H72">
        <f t="shared" si="44"/>
        <v>20.566567744262308</v>
      </c>
      <c r="I72">
        <f t="shared" si="45"/>
        <v>399.99880645161301</v>
      </c>
      <c r="J72">
        <f t="shared" si="46"/>
        <v>288.98478414911693</v>
      </c>
      <c r="K72">
        <f t="shared" si="47"/>
        <v>27.684664547290122</v>
      </c>
      <c r="L72">
        <f t="shared" si="48"/>
        <v>38.319778006772857</v>
      </c>
      <c r="M72">
        <f t="shared" si="49"/>
        <v>0.35222796044520477</v>
      </c>
      <c r="N72">
        <f t="shared" si="50"/>
        <v>3.3612070411046688</v>
      </c>
      <c r="O72">
        <f t="shared" si="51"/>
        <v>0.33293165549787312</v>
      </c>
      <c r="P72">
        <f t="shared" si="52"/>
        <v>0.20972784122308707</v>
      </c>
      <c r="Q72">
        <f t="shared" si="53"/>
        <v>161.84814102934229</v>
      </c>
      <c r="R72">
        <f t="shared" si="54"/>
        <v>27.79454379559845</v>
      </c>
      <c r="S72">
        <f t="shared" si="55"/>
        <v>27.992796774193501</v>
      </c>
      <c r="T72">
        <f t="shared" si="56"/>
        <v>3.7932464297052446</v>
      </c>
      <c r="U72">
        <f t="shared" si="57"/>
        <v>40.049587618536897</v>
      </c>
      <c r="V72">
        <f t="shared" si="58"/>
        <v>1.58822109177797</v>
      </c>
      <c r="W72">
        <f t="shared" si="59"/>
        <v>3.9656365676106589</v>
      </c>
      <c r="X72">
        <f t="shared" si="60"/>
        <v>2.2050253379272746</v>
      </c>
      <c r="Y72">
        <f t="shared" si="61"/>
        <v>-347.7087464148002</v>
      </c>
      <c r="Z72">
        <f t="shared" si="62"/>
        <v>138.53575080590846</v>
      </c>
      <c r="AA72">
        <f t="shared" si="63"/>
        <v>9.0177956760524776</v>
      </c>
      <c r="AB72">
        <f t="shared" si="64"/>
        <v>-38.307058903496966</v>
      </c>
      <c r="AC72">
        <v>-3.9630310039957303E-2</v>
      </c>
      <c r="AD72">
        <v>4.4488494825692802E-2</v>
      </c>
      <c r="AE72">
        <v>3.3513885654086999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50241.269855601531</v>
      </c>
      <c r="AK72">
        <v>0</v>
      </c>
      <c r="AL72">
        <v>0</v>
      </c>
      <c r="AM72">
        <v>0</v>
      </c>
      <c r="AN72">
        <f t="shared" si="68"/>
        <v>0</v>
      </c>
      <c r="AO72" t="e">
        <f t="shared" si="69"/>
        <v>#DIV/0!</v>
      </c>
      <c r="AP72">
        <v>-1</v>
      </c>
      <c r="AQ72" t="s">
        <v>422</v>
      </c>
      <c r="AR72">
        <v>2.3170500000000001</v>
      </c>
      <c r="AS72">
        <v>1.3692</v>
      </c>
      <c r="AT72">
        <f t="shared" si="70"/>
        <v>-0.69226555652936028</v>
      </c>
      <c r="AU72">
        <v>0.5</v>
      </c>
      <c r="AV72">
        <f t="shared" si="71"/>
        <v>841.20388691625033</v>
      </c>
      <c r="AW72">
        <f t="shared" si="72"/>
        <v>20.566567744262308</v>
      </c>
      <c r="AX72">
        <f t="shared" si="73"/>
        <v>-291.16823846536954</v>
      </c>
      <c r="AY72">
        <f t="shared" si="74"/>
        <v>1</v>
      </c>
      <c r="AZ72">
        <f t="shared" si="75"/>
        <v>2.5637741431893145E-2</v>
      </c>
      <c r="BA72">
        <f t="shared" si="76"/>
        <v>-1</v>
      </c>
      <c r="BB72" t="s">
        <v>252</v>
      </c>
      <c r="BC72">
        <v>0</v>
      </c>
      <c r="BD72">
        <f t="shared" si="77"/>
        <v>1.3692</v>
      </c>
      <c r="BE72">
        <f t="shared" si="78"/>
        <v>-0.69226555652936028</v>
      </c>
      <c r="BF72" t="e">
        <f t="shared" si="79"/>
        <v>#DIV/0!</v>
      </c>
      <c r="BG72">
        <f t="shared" si="80"/>
        <v>-0.69226555652936028</v>
      </c>
      <c r="BH72" t="e">
        <f t="shared" si="81"/>
        <v>#DIV/0!</v>
      </c>
      <c r="BI72">
        <f t="shared" si="82"/>
        <v>1000.0042580645199</v>
      </c>
      <c r="BJ72">
        <f t="shared" si="83"/>
        <v>841.20388691625033</v>
      </c>
      <c r="BK72">
        <f t="shared" si="84"/>
        <v>0.84120030503107734</v>
      </c>
      <c r="BL72">
        <f t="shared" si="85"/>
        <v>0.19240061006215461</v>
      </c>
      <c r="BM72">
        <v>0.82071442137898099</v>
      </c>
      <c r="BN72">
        <v>0.5</v>
      </c>
      <c r="BO72" t="s">
        <v>253</v>
      </c>
      <c r="BP72">
        <v>1685005787.9548399</v>
      </c>
      <c r="BQ72">
        <v>399.99880645161301</v>
      </c>
      <c r="BR72">
        <v>403.89232258064499</v>
      </c>
      <c r="BS72">
        <v>16.578554838709699</v>
      </c>
      <c r="BT72">
        <v>15.3058225806452</v>
      </c>
      <c r="BU72">
        <v>500.00196774193603</v>
      </c>
      <c r="BV72">
        <v>95.599716129032302</v>
      </c>
      <c r="BW72">
        <v>0.20001474193548399</v>
      </c>
      <c r="BX72">
        <v>28.757303225806499</v>
      </c>
      <c r="BY72">
        <v>27.992796774193501</v>
      </c>
      <c r="BZ72">
        <v>999.9</v>
      </c>
      <c r="CA72">
        <v>9996.9354838709696</v>
      </c>
      <c r="CB72">
        <v>0</v>
      </c>
      <c r="CC72">
        <v>73.552141935483903</v>
      </c>
      <c r="CD72">
        <v>1000.0042580645199</v>
      </c>
      <c r="CE72">
        <v>0.95998925806451696</v>
      </c>
      <c r="CF72">
        <v>4.0010996774193598E-2</v>
      </c>
      <c r="CG72">
        <v>0</v>
      </c>
      <c r="CH72">
        <v>2.3079096774193499</v>
      </c>
      <c r="CI72">
        <v>0</v>
      </c>
      <c r="CJ72">
        <v>1004.21</v>
      </c>
      <c r="CK72">
        <v>9334.3258064516103</v>
      </c>
      <c r="CL72">
        <v>40.233741935483899</v>
      </c>
      <c r="CM72">
        <v>42.686999999999998</v>
      </c>
      <c r="CN72">
        <v>41.311999999999998</v>
      </c>
      <c r="CO72">
        <v>41.252000000000002</v>
      </c>
      <c r="CP72">
        <v>40.186999999999998</v>
      </c>
      <c r="CQ72">
        <v>959.99354838709598</v>
      </c>
      <c r="CR72">
        <v>40.010322580645202</v>
      </c>
      <c r="CS72">
        <v>0</v>
      </c>
      <c r="CT72">
        <v>59.400000095367403</v>
      </c>
      <c r="CU72">
        <v>2.3170500000000001</v>
      </c>
      <c r="CV72">
        <v>0.67053331048797604</v>
      </c>
      <c r="CW72">
        <v>2.1788034486319798</v>
      </c>
      <c r="CX72">
        <v>1004.22038461538</v>
      </c>
      <c r="CY72">
        <v>15</v>
      </c>
      <c r="CZ72">
        <v>1685002228.5</v>
      </c>
      <c r="DA72" t="s">
        <v>254</v>
      </c>
      <c r="DB72">
        <v>1</v>
      </c>
      <c r="DC72">
        <v>-3.79</v>
      </c>
      <c r="DD72">
        <v>0.437</v>
      </c>
      <c r="DE72">
        <v>404</v>
      </c>
      <c r="DF72">
        <v>16</v>
      </c>
      <c r="DG72">
        <v>1.86</v>
      </c>
      <c r="DH72">
        <v>0.2</v>
      </c>
      <c r="DI72">
        <v>-3.8821746153846202</v>
      </c>
      <c r="DJ72">
        <v>-0.28288401481108799</v>
      </c>
      <c r="DK72">
        <v>0.12641952875950399</v>
      </c>
      <c r="DL72">
        <v>1</v>
      </c>
      <c r="DM72">
        <v>2.3356909090909102</v>
      </c>
      <c r="DN72">
        <v>-1.00403071087742E-2</v>
      </c>
      <c r="DO72">
        <v>0.21773064241081899</v>
      </c>
      <c r="DP72">
        <v>1</v>
      </c>
      <c r="DQ72">
        <v>1.27298519230769</v>
      </c>
      <c r="DR72">
        <v>-1.13810240138562E-3</v>
      </c>
      <c r="DS72">
        <v>3.0358046014858E-3</v>
      </c>
      <c r="DT72">
        <v>1</v>
      </c>
      <c r="DU72">
        <v>3</v>
      </c>
      <c r="DV72">
        <v>3</v>
      </c>
      <c r="DW72" t="s">
        <v>255</v>
      </c>
      <c r="DX72">
        <v>100</v>
      </c>
      <c r="DY72">
        <v>100</v>
      </c>
      <c r="DZ72">
        <v>-3.79</v>
      </c>
      <c r="EA72">
        <v>0.437</v>
      </c>
      <c r="EB72">
        <v>2</v>
      </c>
      <c r="EC72">
        <v>515.87</v>
      </c>
      <c r="ED72">
        <v>427.012</v>
      </c>
      <c r="EE72">
        <v>27.7424</v>
      </c>
      <c r="EF72">
        <v>29.913499999999999</v>
      </c>
      <c r="EG72">
        <v>30.0001</v>
      </c>
      <c r="EH72">
        <v>30.0671</v>
      </c>
      <c r="EI72">
        <v>30.097799999999999</v>
      </c>
      <c r="EJ72">
        <v>20.143599999999999</v>
      </c>
      <c r="EK72">
        <v>32.933700000000002</v>
      </c>
      <c r="EL72">
        <v>2.9447899999999998</v>
      </c>
      <c r="EM72">
        <v>27.738399999999999</v>
      </c>
      <c r="EN72">
        <v>403.73899999999998</v>
      </c>
      <c r="EO72">
        <v>15.292899999999999</v>
      </c>
      <c r="EP72">
        <v>100.361</v>
      </c>
      <c r="EQ72">
        <v>90.167100000000005</v>
      </c>
    </row>
    <row r="73" spans="1:147" x14ac:dyDescent="0.3">
      <c r="A73">
        <v>57</v>
      </c>
      <c r="B73">
        <v>1685005855.9000001</v>
      </c>
      <c r="C73">
        <v>3480.4000000953702</v>
      </c>
      <c r="D73" t="s">
        <v>423</v>
      </c>
      <c r="E73" t="s">
        <v>424</v>
      </c>
      <c r="F73">
        <v>1685005847.9419401</v>
      </c>
      <c r="G73">
        <f t="shared" si="43"/>
        <v>7.9432743528134644E-3</v>
      </c>
      <c r="H73">
        <f t="shared" si="44"/>
        <v>20.417864723239287</v>
      </c>
      <c r="I73">
        <f t="shared" si="45"/>
        <v>400.010516129032</v>
      </c>
      <c r="J73">
        <f t="shared" si="46"/>
        <v>290.43145093004767</v>
      </c>
      <c r="K73">
        <f t="shared" si="47"/>
        <v>27.822339648586318</v>
      </c>
      <c r="L73">
        <f t="shared" si="48"/>
        <v>38.319639305967563</v>
      </c>
      <c r="M73">
        <f t="shared" si="49"/>
        <v>0.35509233951508801</v>
      </c>
      <c r="N73">
        <f t="shared" si="50"/>
        <v>3.3619830886902031</v>
      </c>
      <c r="O73">
        <f t="shared" si="51"/>
        <v>0.33549454950949759</v>
      </c>
      <c r="P73">
        <f t="shared" si="52"/>
        <v>0.2113546932135828</v>
      </c>
      <c r="Q73">
        <f t="shared" si="53"/>
        <v>161.84372450069415</v>
      </c>
      <c r="R73">
        <f t="shared" si="54"/>
        <v>27.792108302510222</v>
      </c>
      <c r="S73">
        <f t="shared" si="55"/>
        <v>27.985683870967701</v>
      </c>
      <c r="T73">
        <f t="shared" si="56"/>
        <v>3.7916737306344972</v>
      </c>
      <c r="U73">
        <f t="shared" si="57"/>
        <v>39.99984166950329</v>
      </c>
      <c r="V73">
        <f t="shared" si="58"/>
        <v>1.5872402418314564</v>
      </c>
      <c r="W73">
        <f t="shared" si="59"/>
        <v>3.9681163114243061</v>
      </c>
      <c r="X73">
        <f t="shared" si="60"/>
        <v>2.2044334888030406</v>
      </c>
      <c r="Y73">
        <f t="shared" si="61"/>
        <v>-350.29839895907378</v>
      </c>
      <c r="Z73">
        <f t="shared" si="62"/>
        <v>141.81154881529235</v>
      </c>
      <c r="AA73">
        <f t="shared" si="63"/>
        <v>9.229067802725849</v>
      </c>
      <c r="AB73">
        <f t="shared" si="64"/>
        <v>-37.414057840361437</v>
      </c>
      <c r="AC73">
        <v>-3.9641804402019303E-2</v>
      </c>
      <c r="AD73">
        <v>4.4501398254068798E-2</v>
      </c>
      <c r="AE73">
        <v>3.3521617652467799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50253.383781094031</v>
      </c>
      <c r="AK73">
        <v>0</v>
      </c>
      <c r="AL73">
        <v>0</v>
      </c>
      <c r="AM73">
        <v>0</v>
      </c>
      <c r="AN73">
        <f t="shared" si="68"/>
        <v>0</v>
      </c>
      <c r="AO73" t="e">
        <f t="shared" si="69"/>
        <v>#DIV/0!</v>
      </c>
      <c r="AP73">
        <v>-1</v>
      </c>
      <c r="AQ73" t="s">
        <v>425</v>
      </c>
      <c r="AR73">
        <v>2.2773692307692301</v>
      </c>
      <c r="AS73">
        <v>1.67</v>
      </c>
      <c r="AT73">
        <f t="shared" si="70"/>
        <v>-0.36369415016121565</v>
      </c>
      <c r="AU73">
        <v>0.5</v>
      </c>
      <c r="AV73">
        <f t="shared" si="71"/>
        <v>841.18073566438898</v>
      </c>
      <c r="AW73">
        <f t="shared" si="72"/>
        <v>20.417864723239287</v>
      </c>
      <c r="AX73">
        <f t="shared" si="73"/>
        <v>-152.96625639472308</v>
      </c>
      <c r="AY73">
        <f t="shared" si="74"/>
        <v>1</v>
      </c>
      <c r="AZ73">
        <f t="shared" si="75"/>
        <v>2.5461668123346687E-2</v>
      </c>
      <c r="BA73">
        <f t="shared" si="76"/>
        <v>-1</v>
      </c>
      <c r="BB73" t="s">
        <v>252</v>
      </c>
      <c r="BC73">
        <v>0</v>
      </c>
      <c r="BD73">
        <f t="shared" si="77"/>
        <v>1.67</v>
      </c>
      <c r="BE73">
        <f t="shared" si="78"/>
        <v>-0.3636941501612157</v>
      </c>
      <c r="BF73" t="e">
        <f t="shared" si="79"/>
        <v>#DIV/0!</v>
      </c>
      <c r="BG73">
        <f t="shared" si="80"/>
        <v>-0.3636941501612157</v>
      </c>
      <c r="BH73" t="e">
        <f t="shared" si="81"/>
        <v>#DIV/0!</v>
      </c>
      <c r="BI73">
        <f t="shared" si="82"/>
        <v>999.97670967741897</v>
      </c>
      <c r="BJ73">
        <f t="shared" si="83"/>
        <v>841.18073566438898</v>
      </c>
      <c r="BK73">
        <f t="shared" si="84"/>
        <v>0.84120032749137152</v>
      </c>
      <c r="BL73">
        <f t="shared" si="85"/>
        <v>0.19240065498274314</v>
      </c>
      <c r="BM73">
        <v>0.82071442137898099</v>
      </c>
      <c r="BN73">
        <v>0.5</v>
      </c>
      <c r="BO73" t="s">
        <v>253</v>
      </c>
      <c r="BP73">
        <v>1685005847.9419401</v>
      </c>
      <c r="BQ73">
        <v>400.010516129032</v>
      </c>
      <c r="BR73">
        <v>403.883451612903</v>
      </c>
      <c r="BS73">
        <v>16.568861290322602</v>
      </c>
      <c r="BT73">
        <v>15.286651612903199</v>
      </c>
      <c r="BU73">
        <v>500.00751612903201</v>
      </c>
      <c r="BV73">
        <v>95.5965967741935</v>
      </c>
      <c r="BW73">
        <v>0.199982967741935</v>
      </c>
      <c r="BX73">
        <v>28.768087096774199</v>
      </c>
      <c r="BY73">
        <v>27.985683870967701</v>
      </c>
      <c r="BZ73">
        <v>999.9</v>
      </c>
      <c r="CA73">
        <v>10000.1612903226</v>
      </c>
      <c r="CB73">
        <v>0</v>
      </c>
      <c r="CC73">
        <v>73.573196774193505</v>
      </c>
      <c r="CD73">
        <v>999.97670967741897</v>
      </c>
      <c r="CE73">
        <v>0.95998925806451696</v>
      </c>
      <c r="CF73">
        <v>4.0010996774193598E-2</v>
      </c>
      <c r="CG73">
        <v>0</v>
      </c>
      <c r="CH73">
        <v>2.2798935483871001</v>
      </c>
      <c r="CI73">
        <v>0</v>
      </c>
      <c r="CJ73">
        <v>1003.24677419355</v>
      </c>
      <c r="CK73">
        <v>9334.06870967742</v>
      </c>
      <c r="CL73">
        <v>40.308</v>
      </c>
      <c r="CM73">
        <v>42.75</v>
      </c>
      <c r="CN73">
        <v>41.375</v>
      </c>
      <c r="CO73">
        <v>41.311999999999998</v>
      </c>
      <c r="CP73">
        <v>40.25</v>
      </c>
      <c r="CQ73">
        <v>959.96709677419403</v>
      </c>
      <c r="CR73">
        <v>40.01</v>
      </c>
      <c r="CS73">
        <v>0</v>
      </c>
      <c r="CT73">
        <v>59.200000047683702</v>
      </c>
      <c r="CU73">
        <v>2.2773692307692301</v>
      </c>
      <c r="CV73">
        <v>-0.47602051091644398</v>
      </c>
      <c r="CW73">
        <v>2.40341881496003</v>
      </c>
      <c r="CX73">
        <v>1003.26307692308</v>
      </c>
      <c r="CY73">
        <v>15</v>
      </c>
      <c r="CZ73">
        <v>1685002228.5</v>
      </c>
      <c r="DA73" t="s">
        <v>254</v>
      </c>
      <c r="DB73">
        <v>1</v>
      </c>
      <c r="DC73">
        <v>-3.79</v>
      </c>
      <c r="DD73">
        <v>0.437</v>
      </c>
      <c r="DE73">
        <v>404</v>
      </c>
      <c r="DF73">
        <v>16</v>
      </c>
      <c r="DG73">
        <v>1.86</v>
      </c>
      <c r="DH73">
        <v>0.2</v>
      </c>
      <c r="DI73">
        <v>-3.8654673076923101</v>
      </c>
      <c r="DJ73">
        <v>-2.8890225202910002E-3</v>
      </c>
      <c r="DK73">
        <v>0.108046094385601</v>
      </c>
      <c r="DL73">
        <v>1</v>
      </c>
      <c r="DM73">
        <v>2.2599204545454499</v>
      </c>
      <c r="DN73">
        <v>7.1317005865427496E-2</v>
      </c>
      <c r="DO73">
        <v>0.21951101709724299</v>
      </c>
      <c r="DP73">
        <v>1</v>
      </c>
      <c r="DQ73">
        <v>1.2825080769230801</v>
      </c>
      <c r="DR73">
        <v>-1.8000303915515601E-4</v>
      </c>
      <c r="DS73">
        <v>2.3444779954194602E-3</v>
      </c>
      <c r="DT73">
        <v>1</v>
      </c>
      <c r="DU73">
        <v>3</v>
      </c>
      <c r="DV73">
        <v>3</v>
      </c>
      <c r="DW73" t="s">
        <v>255</v>
      </c>
      <c r="DX73">
        <v>100</v>
      </c>
      <c r="DY73">
        <v>100</v>
      </c>
      <c r="DZ73">
        <v>-3.79</v>
      </c>
      <c r="EA73">
        <v>0.437</v>
      </c>
      <c r="EB73">
        <v>2</v>
      </c>
      <c r="EC73">
        <v>515.65800000000002</v>
      </c>
      <c r="ED73">
        <v>426.92399999999998</v>
      </c>
      <c r="EE73">
        <v>27.720400000000001</v>
      </c>
      <c r="EF73">
        <v>29.918600000000001</v>
      </c>
      <c r="EG73">
        <v>30.0002</v>
      </c>
      <c r="EH73">
        <v>30.072199999999999</v>
      </c>
      <c r="EI73">
        <v>30.103000000000002</v>
      </c>
      <c r="EJ73">
        <v>20.147300000000001</v>
      </c>
      <c r="EK73">
        <v>32.933700000000002</v>
      </c>
      <c r="EL73">
        <v>1.8211200000000001</v>
      </c>
      <c r="EM73">
        <v>27.718</v>
      </c>
      <c r="EN73">
        <v>403.733</v>
      </c>
      <c r="EO73">
        <v>15.270799999999999</v>
      </c>
      <c r="EP73">
        <v>100.36199999999999</v>
      </c>
      <c r="EQ73">
        <v>90.171499999999995</v>
      </c>
    </row>
    <row r="74" spans="1:147" x14ac:dyDescent="0.3">
      <c r="A74">
        <v>58</v>
      </c>
      <c r="B74">
        <v>1685005915.9000001</v>
      </c>
      <c r="C74">
        <v>3540.4000000953702</v>
      </c>
      <c r="D74" t="s">
        <v>426</v>
      </c>
      <c r="E74" t="s">
        <v>427</v>
      </c>
      <c r="F74">
        <v>1685005907.9419401</v>
      </c>
      <c r="G74">
        <f t="shared" si="43"/>
        <v>7.929350856889561E-3</v>
      </c>
      <c r="H74">
        <f t="shared" si="44"/>
        <v>20.417102790596331</v>
      </c>
      <c r="I74">
        <f t="shared" si="45"/>
        <v>399.99516129032298</v>
      </c>
      <c r="J74">
        <f t="shared" si="46"/>
        <v>290.41962023092572</v>
      </c>
      <c r="K74">
        <f t="shared" si="47"/>
        <v>27.820410792524445</v>
      </c>
      <c r="L74">
        <f t="shared" si="48"/>
        <v>38.317072700771597</v>
      </c>
      <c r="M74">
        <f t="shared" si="49"/>
        <v>0.35500563198844159</v>
      </c>
      <c r="N74">
        <f t="shared" si="50"/>
        <v>3.3633755127161535</v>
      </c>
      <c r="O74">
        <f t="shared" si="51"/>
        <v>0.33542475760590007</v>
      </c>
      <c r="P74">
        <f t="shared" si="52"/>
        <v>0.21130968723921228</v>
      </c>
      <c r="Q74">
        <f t="shared" si="53"/>
        <v>161.84623966981582</v>
      </c>
      <c r="R74">
        <f t="shared" si="54"/>
        <v>27.812408583106105</v>
      </c>
      <c r="S74">
        <f t="shared" si="55"/>
        <v>27.990970967741902</v>
      </c>
      <c r="T74">
        <f t="shared" si="56"/>
        <v>3.7928426803309732</v>
      </c>
      <c r="U74">
        <f t="shared" si="57"/>
        <v>40.079663228691018</v>
      </c>
      <c r="V74">
        <f t="shared" si="58"/>
        <v>1.5919496301409781</v>
      </c>
      <c r="W74">
        <f t="shared" si="59"/>
        <v>3.9719635892583582</v>
      </c>
      <c r="X74">
        <f t="shared" si="60"/>
        <v>2.200893050189995</v>
      </c>
      <c r="Y74">
        <f t="shared" si="61"/>
        <v>-349.68437278882965</v>
      </c>
      <c r="Z74">
        <f t="shared" si="62"/>
        <v>143.94325160832582</v>
      </c>
      <c r="AA74">
        <f t="shared" si="63"/>
        <v>9.3649464983213786</v>
      </c>
      <c r="AB74">
        <f t="shared" si="64"/>
        <v>-34.529935012366622</v>
      </c>
      <c r="AC74">
        <v>-3.96624308913004E-2</v>
      </c>
      <c r="AD74">
        <v>4.45245532952665E-2</v>
      </c>
      <c r="AE74">
        <v>3.3535490790254601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50275.617646441751</v>
      </c>
      <c r="AK74" t="s">
        <v>428</v>
      </c>
      <c r="AL74">
        <v>2.2286000000000001</v>
      </c>
      <c r="AM74">
        <v>1.4903999999999999</v>
      </c>
      <c r="AN74">
        <f t="shared" si="68"/>
        <v>-0.73820000000000019</v>
      </c>
      <c r="AO74">
        <f t="shared" si="69"/>
        <v>-0.49530327428878168</v>
      </c>
      <c r="AP74">
        <v>8.3783053515110097</v>
      </c>
      <c r="AQ74" t="s">
        <v>252</v>
      </c>
      <c r="AR74">
        <v>0</v>
      </c>
      <c r="AS74">
        <v>0</v>
      </c>
      <c r="AT74" t="e">
        <f t="shared" si="70"/>
        <v>#DIV/0!</v>
      </c>
      <c r="AU74">
        <v>0.5</v>
      </c>
      <c r="AV74">
        <f t="shared" si="71"/>
        <v>841.19371687726664</v>
      </c>
      <c r="AW74">
        <f t="shared" si="72"/>
        <v>20.417102790596331</v>
      </c>
      <c r="AX74" t="e">
        <f t="shared" si="73"/>
        <v>#DIV/0!</v>
      </c>
      <c r="AY74" t="e">
        <f t="shared" si="74"/>
        <v>#DIV/0!</v>
      </c>
      <c r="AZ74">
        <f t="shared" si="75"/>
        <v>1.431156367141747E-2</v>
      </c>
      <c r="BA74" t="e">
        <f t="shared" si="76"/>
        <v>#DIV/0!</v>
      </c>
      <c r="BB74" t="s">
        <v>252</v>
      </c>
      <c r="BC74">
        <v>0</v>
      </c>
      <c r="BD74">
        <f t="shared" si="77"/>
        <v>0</v>
      </c>
      <c r="BE74" t="e">
        <f t="shared" si="78"/>
        <v>#DIV/0!</v>
      </c>
      <c r="BF74">
        <f t="shared" si="79"/>
        <v>1</v>
      </c>
      <c r="BG74">
        <f t="shared" si="80"/>
        <v>0</v>
      </c>
      <c r="BH74">
        <f t="shared" si="81"/>
        <v>-2.0189650501219174</v>
      </c>
      <c r="BI74">
        <f t="shared" si="82"/>
        <v>999.99212903225805</v>
      </c>
      <c r="BJ74">
        <f t="shared" si="83"/>
        <v>841.19371687726664</v>
      </c>
      <c r="BK74">
        <f t="shared" si="84"/>
        <v>0.84120033793799109</v>
      </c>
      <c r="BL74">
        <f t="shared" si="85"/>
        <v>0.19240067587598231</v>
      </c>
      <c r="BM74">
        <v>0.82071442137898099</v>
      </c>
      <c r="BN74">
        <v>0.5</v>
      </c>
      <c r="BO74" t="s">
        <v>253</v>
      </c>
      <c r="BP74">
        <v>1685005907.9419401</v>
      </c>
      <c r="BQ74">
        <v>399.99516129032298</v>
      </c>
      <c r="BR74">
        <v>403.86706451612901</v>
      </c>
      <c r="BS74">
        <v>16.618496774193499</v>
      </c>
      <c r="BT74">
        <v>15.3385903225806</v>
      </c>
      <c r="BU74">
        <v>500.004032258064</v>
      </c>
      <c r="BV74">
        <v>95.593916129032294</v>
      </c>
      <c r="BW74">
        <v>0.19992441935483901</v>
      </c>
      <c r="BX74">
        <v>28.784806451612901</v>
      </c>
      <c r="BY74">
        <v>27.990970967741902</v>
      </c>
      <c r="BZ74">
        <v>999.9</v>
      </c>
      <c r="CA74">
        <v>10005.6451612903</v>
      </c>
      <c r="CB74">
        <v>0</v>
      </c>
      <c r="CC74">
        <v>73.573196774193505</v>
      </c>
      <c r="CD74">
        <v>999.99212903225805</v>
      </c>
      <c r="CE74">
        <v>0.95998958064516204</v>
      </c>
      <c r="CF74">
        <v>4.0010667741935499E-2</v>
      </c>
      <c r="CG74">
        <v>0</v>
      </c>
      <c r="CH74">
        <v>2.2182806451612902</v>
      </c>
      <c r="CI74">
        <v>0</v>
      </c>
      <c r="CJ74">
        <v>1002.3235483871</v>
      </c>
      <c r="CK74">
        <v>9334.21451612903</v>
      </c>
      <c r="CL74">
        <v>40.375</v>
      </c>
      <c r="CM74">
        <v>42.811999999999998</v>
      </c>
      <c r="CN74">
        <v>41.445129032258102</v>
      </c>
      <c r="CO74">
        <v>41.375</v>
      </c>
      <c r="CP74">
        <v>40.311999999999998</v>
      </c>
      <c r="CQ74">
        <v>959.98161290322605</v>
      </c>
      <c r="CR74">
        <v>40.010967741935502</v>
      </c>
      <c r="CS74">
        <v>0</v>
      </c>
      <c r="CT74">
        <v>59.600000143051098</v>
      </c>
      <c r="CU74">
        <v>2.2286000000000001</v>
      </c>
      <c r="CV74">
        <v>-0.25752478096561598</v>
      </c>
      <c r="CW74">
        <v>-824.47325405048002</v>
      </c>
      <c r="CX74">
        <v>965.14544230769195</v>
      </c>
      <c r="CY74">
        <v>15</v>
      </c>
      <c r="CZ74">
        <v>1685002228.5</v>
      </c>
      <c r="DA74" t="s">
        <v>254</v>
      </c>
      <c r="DB74">
        <v>1</v>
      </c>
      <c r="DC74">
        <v>-3.79</v>
      </c>
      <c r="DD74">
        <v>0.437</v>
      </c>
      <c r="DE74">
        <v>404</v>
      </c>
      <c r="DF74">
        <v>16</v>
      </c>
      <c r="DG74">
        <v>1.86</v>
      </c>
      <c r="DH74">
        <v>0.2</v>
      </c>
      <c r="DI74">
        <v>-3.87474865384615</v>
      </c>
      <c r="DJ74">
        <v>1.7662522988995899E-2</v>
      </c>
      <c r="DK74">
        <v>0.111976265256885</v>
      </c>
      <c r="DL74">
        <v>1</v>
      </c>
      <c r="DM74">
        <v>2.2209227272727299</v>
      </c>
      <c r="DN74">
        <v>-7.6542925283737597E-3</v>
      </c>
      <c r="DO74">
        <v>0.196831404395229</v>
      </c>
      <c r="DP74">
        <v>1</v>
      </c>
      <c r="DQ74">
        <v>1.27509057692308</v>
      </c>
      <c r="DR74">
        <v>4.96725777558664E-2</v>
      </c>
      <c r="DS74">
        <v>6.9067117338754E-3</v>
      </c>
      <c r="DT74">
        <v>1</v>
      </c>
      <c r="DU74">
        <v>3</v>
      </c>
      <c r="DV74">
        <v>3</v>
      </c>
      <c r="DW74" t="s">
        <v>255</v>
      </c>
      <c r="DX74">
        <v>100</v>
      </c>
      <c r="DY74">
        <v>100</v>
      </c>
      <c r="DZ74">
        <v>-3.79</v>
      </c>
      <c r="EA74">
        <v>0.437</v>
      </c>
      <c r="EB74">
        <v>2</v>
      </c>
      <c r="EC74">
        <v>515.84699999999998</v>
      </c>
      <c r="ED74">
        <v>426.72899999999998</v>
      </c>
      <c r="EE74">
        <v>27.7194</v>
      </c>
      <c r="EF74">
        <v>29.928999999999998</v>
      </c>
      <c r="EG74">
        <v>30.0001</v>
      </c>
      <c r="EH74">
        <v>30.079899999999999</v>
      </c>
      <c r="EI74">
        <v>30.110700000000001</v>
      </c>
      <c r="EJ74">
        <v>20.154699999999998</v>
      </c>
      <c r="EK74">
        <v>32.378799999999998</v>
      </c>
      <c r="EL74">
        <v>0.69702500000000001</v>
      </c>
      <c r="EM74">
        <v>27.7148</v>
      </c>
      <c r="EN74">
        <v>403.81599999999997</v>
      </c>
      <c r="EO74">
        <v>15.35</v>
      </c>
      <c r="EP74">
        <v>100.363</v>
      </c>
      <c r="EQ74">
        <v>90.174000000000007</v>
      </c>
    </row>
    <row r="75" spans="1:147" x14ac:dyDescent="0.3">
      <c r="A75">
        <v>59</v>
      </c>
      <c r="B75">
        <v>1685005976</v>
      </c>
      <c r="C75">
        <v>3600.5</v>
      </c>
      <c r="D75" t="s">
        <v>429</v>
      </c>
      <c r="E75" t="s">
        <v>430</v>
      </c>
      <c r="F75">
        <v>1685005967.95806</v>
      </c>
      <c r="G75">
        <f t="shared" si="43"/>
        <v>7.7610385882110038E-3</v>
      </c>
      <c r="H75">
        <f t="shared" si="44"/>
        <v>-1.4886535975010684</v>
      </c>
      <c r="I75">
        <f t="shared" si="45"/>
        <v>400.18770967741898</v>
      </c>
      <c r="J75">
        <f t="shared" si="46"/>
        <v>392.88419926551097</v>
      </c>
      <c r="K75">
        <f t="shared" si="47"/>
        <v>37.636343452850113</v>
      </c>
      <c r="L75">
        <f t="shared" si="48"/>
        <v>38.33598326220848</v>
      </c>
      <c r="M75">
        <f t="shared" si="49"/>
        <v>0.36604581814594045</v>
      </c>
      <c r="N75">
        <f t="shared" si="50"/>
        <v>3.3601241679122436</v>
      </c>
      <c r="O75">
        <f t="shared" si="51"/>
        <v>0.34524751437740675</v>
      </c>
      <c r="P75">
        <f t="shared" si="52"/>
        <v>0.21754980237646573</v>
      </c>
      <c r="Q75">
        <f t="shared" si="53"/>
        <v>0</v>
      </c>
      <c r="R75">
        <f t="shared" si="54"/>
        <v>27.265730273364927</v>
      </c>
      <c r="S75">
        <f t="shared" si="55"/>
        <v>27.495764516129</v>
      </c>
      <c r="T75">
        <f t="shared" si="56"/>
        <v>3.6847097502326265</v>
      </c>
      <c r="U75">
        <f t="shared" si="57"/>
        <v>39.460012484965503</v>
      </c>
      <c r="V75">
        <f t="shared" si="58"/>
        <v>1.5905660322090769</v>
      </c>
      <c r="W75">
        <f t="shared" si="59"/>
        <v>4.0308300277783538</v>
      </c>
      <c r="X75">
        <f t="shared" si="60"/>
        <v>2.0941437180235498</v>
      </c>
      <c r="Y75">
        <f t="shared" si="61"/>
        <v>-342.26180174010528</v>
      </c>
      <c r="Z75">
        <f t="shared" si="62"/>
        <v>279.53705171074034</v>
      </c>
      <c r="AA75">
        <f t="shared" si="63"/>
        <v>18.182525015935369</v>
      </c>
      <c r="AB75">
        <f t="shared" si="64"/>
        <v>-44.542225013429572</v>
      </c>
      <c r="AC75">
        <v>-3.9614272969837598E-2</v>
      </c>
      <c r="AD75">
        <v>4.44704918095589E-2</v>
      </c>
      <c r="AE75">
        <v>3.3503096654272602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50174.846102118718</v>
      </c>
      <c r="AK75" t="s">
        <v>431</v>
      </c>
      <c r="AL75">
        <v>2.2812000000000001</v>
      </c>
      <c r="AM75">
        <v>1.4303999999999999</v>
      </c>
      <c r="AN75">
        <f t="shared" si="68"/>
        <v>-0.85080000000000022</v>
      </c>
      <c r="AO75">
        <f t="shared" si="69"/>
        <v>-0.59479865771812102</v>
      </c>
      <c r="AP75">
        <v>-0.610879737952846</v>
      </c>
      <c r="AQ75" t="s">
        <v>252</v>
      </c>
      <c r="AR75">
        <v>0</v>
      </c>
      <c r="AS75">
        <v>0</v>
      </c>
      <c r="AT75" t="e">
        <f t="shared" si="70"/>
        <v>#DIV/0!</v>
      </c>
      <c r="AU75">
        <v>0.5</v>
      </c>
      <c r="AV75">
        <f t="shared" si="71"/>
        <v>0</v>
      </c>
      <c r="AW75">
        <f t="shared" si="72"/>
        <v>-1.4886535975010684</v>
      </c>
      <c r="AX75" t="e">
        <f t="shared" si="73"/>
        <v>#DIV/0!</v>
      </c>
      <c r="AY75" t="e">
        <f t="shared" si="74"/>
        <v>#DIV/0!</v>
      </c>
      <c r="AZ75" t="e">
        <f t="shared" si="75"/>
        <v>#DIV/0!</v>
      </c>
      <c r="BA75" t="e">
        <f t="shared" si="76"/>
        <v>#DIV/0!</v>
      </c>
      <c r="BB75" t="s">
        <v>252</v>
      </c>
      <c r="BC75">
        <v>0</v>
      </c>
      <c r="BD75">
        <f t="shared" si="77"/>
        <v>0</v>
      </c>
      <c r="BE75" t="e">
        <f t="shared" si="78"/>
        <v>#DIV/0!</v>
      </c>
      <c r="BF75">
        <f t="shared" si="79"/>
        <v>1</v>
      </c>
      <c r="BG75">
        <f t="shared" si="80"/>
        <v>0</v>
      </c>
      <c r="BH75">
        <f t="shared" si="81"/>
        <v>-1.6812411847672772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v>0.82071442137898099</v>
      </c>
      <c r="BN75">
        <v>0.5</v>
      </c>
      <c r="BO75" t="s">
        <v>253</v>
      </c>
      <c r="BP75">
        <v>1685005967.95806</v>
      </c>
      <c r="BQ75">
        <v>400.18770967741898</v>
      </c>
      <c r="BR75">
        <v>400.45316129032199</v>
      </c>
      <c r="BS75">
        <v>16.603851612903199</v>
      </c>
      <c r="BT75">
        <v>15.351100000000001</v>
      </c>
      <c r="BU75">
        <v>500.00625806451598</v>
      </c>
      <c r="BV75">
        <v>95.594961290322601</v>
      </c>
      <c r="BW75">
        <v>0.20004274193548399</v>
      </c>
      <c r="BX75">
        <v>29.038880645161299</v>
      </c>
      <c r="BY75">
        <v>27.495764516129</v>
      </c>
      <c r="BZ75">
        <v>999.9</v>
      </c>
      <c r="CA75">
        <v>9993.3870967741896</v>
      </c>
      <c r="CB75">
        <v>0</v>
      </c>
      <c r="CC75">
        <v>73.576648387096796</v>
      </c>
      <c r="CD75">
        <v>0</v>
      </c>
      <c r="CE75">
        <v>0</v>
      </c>
      <c r="CF75">
        <v>0</v>
      </c>
      <c r="CG75">
        <v>0</v>
      </c>
      <c r="CH75">
        <v>2.2867387096774201</v>
      </c>
      <c r="CI75">
        <v>0</v>
      </c>
      <c r="CJ75">
        <v>-5.3393870967741996</v>
      </c>
      <c r="CK75">
        <v>-0.446041935483871</v>
      </c>
      <c r="CL75">
        <v>39.634741935483902</v>
      </c>
      <c r="CM75">
        <v>42.875</v>
      </c>
      <c r="CN75">
        <v>41.405000000000001</v>
      </c>
      <c r="CO75">
        <v>41.375</v>
      </c>
      <c r="CP75">
        <v>40.033999999999999</v>
      </c>
      <c r="CQ75">
        <v>0</v>
      </c>
      <c r="CR75">
        <v>0</v>
      </c>
      <c r="CS75">
        <v>0</v>
      </c>
      <c r="CT75">
        <v>59.400000095367403</v>
      </c>
      <c r="CU75">
        <v>2.2812000000000001</v>
      </c>
      <c r="CV75">
        <v>0.77714188357545499</v>
      </c>
      <c r="CW75">
        <v>-0.80776068312550497</v>
      </c>
      <c r="CX75">
        <v>-5.3301153846153904</v>
      </c>
      <c r="CY75">
        <v>15</v>
      </c>
      <c r="CZ75">
        <v>1685002228.5</v>
      </c>
      <c r="DA75" t="s">
        <v>254</v>
      </c>
      <c r="DB75">
        <v>1</v>
      </c>
      <c r="DC75">
        <v>-3.79</v>
      </c>
      <c r="DD75">
        <v>0.437</v>
      </c>
      <c r="DE75">
        <v>404</v>
      </c>
      <c r="DF75">
        <v>16</v>
      </c>
      <c r="DG75">
        <v>1.86</v>
      </c>
      <c r="DH75">
        <v>0.2</v>
      </c>
      <c r="DI75">
        <v>-0.23270418403846199</v>
      </c>
      <c r="DJ75">
        <v>-0.238184476166906</v>
      </c>
      <c r="DK75">
        <v>0.117069458649745</v>
      </c>
      <c r="DL75">
        <v>1</v>
      </c>
      <c r="DM75">
        <v>2.2453340909090902</v>
      </c>
      <c r="DN75">
        <v>0.27621011828923803</v>
      </c>
      <c r="DO75">
        <v>0.16311402445581899</v>
      </c>
      <c r="DP75">
        <v>1</v>
      </c>
      <c r="DQ75">
        <v>1.2483575</v>
      </c>
      <c r="DR75">
        <v>2.67397017693819E-2</v>
      </c>
      <c r="DS75">
        <v>1.8725888586803699E-2</v>
      </c>
      <c r="DT75">
        <v>1</v>
      </c>
      <c r="DU75">
        <v>3</v>
      </c>
      <c r="DV75">
        <v>3</v>
      </c>
      <c r="DW75" t="s">
        <v>255</v>
      </c>
      <c r="DX75">
        <v>100</v>
      </c>
      <c r="DY75">
        <v>100</v>
      </c>
      <c r="DZ75">
        <v>-3.79</v>
      </c>
      <c r="EA75">
        <v>0.437</v>
      </c>
      <c r="EB75">
        <v>2</v>
      </c>
      <c r="EC75">
        <v>516.03700000000003</v>
      </c>
      <c r="ED75">
        <v>427.54199999999997</v>
      </c>
      <c r="EE75">
        <v>32.619399999999999</v>
      </c>
      <c r="EF75">
        <v>29.9316</v>
      </c>
      <c r="EG75">
        <v>30.000800000000002</v>
      </c>
      <c r="EH75">
        <v>30.087700000000002</v>
      </c>
      <c r="EI75">
        <v>30.118400000000001</v>
      </c>
      <c r="EJ75">
        <v>20.018000000000001</v>
      </c>
      <c r="EK75">
        <v>31.398499999999999</v>
      </c>
      <c r="EL75">
        <v>0</v>
      </c>
      <c r="EM75">
        <v>32.5306</v>
      </c>
      <c r="EN75">
        <v>400.37799999999999</v>
      </c>
      <c r="EO75">
        <v>15.6388</v>
      </c>
      <c r="EP75">
        <v>100.361</v>
      </c>
      <c r="EQ75">
        <v>90.174800000000005</v>
      </c>
    </row>
    <row r="76" spans="1:147" x14ac:dyDescent="0.3">
      <c r="A76">
        <v>60</v>
      </c>
      <c r="B76">
        <v>1685006036</v>
      </c>
      <c r="C76">
        <v>3660.5</v>
      </c>
      <c r="D76" t="s">
        <v>432</v>
      </c>
      <c r="E76" t="s">
        <v>433</v>
      </c>
      <c r="F76">
        <v>1685006027.9677401</v>
      </c>
      <c r="G76">
        <f t="shared" si="43"/>
        <v>7.0026572153004838E-3</v>
      </c>
      <c r="H76">
        <f t="shared" si="44"/>
        <v>-1.5575968887730958</v>
      </c>
      <c r="I76">
        <f t="shared" si="45"/>
        <v>400.049451612903</v>
      </c>
      <c r="J76">
        <f t="shared" si="46"/>
        <v>393.6121724482349</v>
      </c>
      <c r="K76">
        <f t="shared" si="47"/>
        <v>37.705637277531345</v>
      </c>
      <c r="L76">
        <f t="shared" si="48"/>
        <v>38.322289226396329</v>
      </c>
      <c r="M76">
        <f t="shared" si="49"/>
        <v>0.31711521270529086</v>
      </c>
      <c r="N76">
        <f t="shared" si="50"/>
        <v>3.3639378908068607</v>
      </c>
      <c r="O76">
        <f t="shared" si="51"/>
        <v>0.30139416405533159</v>
      </c>
      <c r="P76">
        <f t="shared" si="52"/>
        <v>0.18971885933570376</v>
      </c>
      <c r="Q76">
        <f t="shared" si="53"/>
        <v>0</v>
      </c>
      <c r="R76">
        <f t="shared" si="54"/>
        <v>28.147782530780077</v>
      </c>
      <c r="S76">
        <f t="shared" si="55"/>
        <v>28.107954838709698</v>
      </c>
      <c r="T76">
        <f t="shared" si="56"/>
        <v>3.8187877762510953</v>
      </c>
      <c r="U76">
        <f t="shared" si="57"/>
        <v>39.459268790416068</v>
      </c>
      <c r="V76">
        <f t="shared" si="58"/>
        <v>1.6567013892116167</v>
      </c>
      <c r="W76">
        <f t="shared" si="59"/>
        <v>4.1985101092750075</v>
      </c>
      <c r="X76">
        <f t="shared" si="60"/>
        <v>2.1620863870394786</v>
      </c>
      <c r="Y76">
        <f t="shared" si="61"/>
        <v>-308.81718319475135</v>
      </c>
      <c r="Z76">
        <f t="shared" si="62"/>
        <v>296.93870334873691</v>
      </c>
      <c r="AA76">
        <f t="shared" si="63"/>
        <v>19.419472630170112</v>
      </c>
      <c r="AB76">
        <f t="shared" si="64"/>
        <v>7.5409927841556623</v>
      </c>
      <c r="AC76">
        <v>-3.9670762595683397E-2</v>
      </c>
      <c r="AD76">
        <v>4.4533906363333903E-2</v>
      </c>
      <c r="AE76">
        <v>3.3541093929224499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50126.213530776949</v>
      </c>
      <c r="AK76" t="s">
        <v>434</v>
      </c>
      <c r="AL76">
        <v>2.2701192307692302</v>
      </c>
      <c r="AM76">
        <v>1.5347999999999999</v>
      </c>
      <c r="AN76">
        <f t="shared" si="68"/>
        <v>-0.73531923076923023</v>
      </c>
      <c r="AO76">
        <f t="shared" si="69"/>
        <v>-0.47909775265130977</v>
      </c>
      <c r="AP76">
        <v>-0.63917111465669196</v>
      </c>
      <c r="AQ76" t="s">
        <v>252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-1.5575968887730958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252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-2.0872567121553711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0.82071442137898099</v>
      </c>
      <c r="BN76">
        <v>0.5</v>
      </c>
      <c r="BO76" t="s">
        <v>253</v>
      </c>
      <c r="BP76">
        <v>1685006027.9677401</v>
      </c>
      <c r="BQ76">
        <v>400.049451612903</v>
      </c>
      <c r="BR76">
        <v>400.25361290322599</v>
      </c>
      <c r="BS76">
        <v>17.294438709677401</v>
      </c>
      <c r="BT76">
        <v>16.1648903225806</v>
      </c>
      <c r="BU76">
        <v>500.00403225806502</v>
      </c>
      <c r="BV76">
        <v>95.593964516129006</v>
      </c>
      <c r="BW76">
        <v>0.19991564516129001</v>
      </c>
      <c r="BX76">
        <v>29.745274193548401</v>
      </c>
      <c r="BY76">
        <v>28.107954838709698</v>
      </c>
      <c r="BZ76">
        <v>999.9</v>
      </c>
      <c r="CA76">
        <v>10007.7419354839</v>
      </c>
      <c r="CB76">
        <v>0</v>
      </c>
      <c r="CC76">
        <v>73.573196774193505</v>
      </c>
      <c r="CD76">
        <v>0</v>
      </c>
      <c r="CE76">
        <v>0</v>
      </c>
      <c r="CF76">
        <v>0</v>
      </c>
      <c r="CG76">
        <v>0</v>
      </c>
      <c r="CH76">
        <v>2.2840451612903201</v>
      </c>
      <c r="CI76">
        <v>0</v>
      </c>
      <c r="CJ76">
        <v>-6.42169677419355</v>
      </c>
      <c r="CK76">
        <v>-0.58863225806451602</v>
      </c>
      <c r="CL76">
        <v>39.150935483870903</v>
      </c>
      <c r="CM76">
        <v>42.811999999999998</v>
      </c>
      <c r="CN76">
        <v>41.151000000000003</v>
      </c>
      <c r="CO76">
        <v>41.370935483871001</v>
      </c>
      <c r="CP76">
        <v>39.658999999999999</v>
      </c>
      <c r="CQ76">
        <v>0</v>
      </c>
      <c r="CR76">
        <v>0</v>
      </c>
      <c r="CS76">
        <v>0</v>
      </c>
      <c r="CT76">
        <v>59.400000095367403</v>
      </c>
      <c r="CU76">
        <v>2.2701192307692302</v>
      </c>
      <c r="CV76">
        <v>8.8611987345975099E-2</v>
      </c>
      <c r="CW76">
        <v>-2.6944410386386601</v>
      </c>
      <c r="CX76">
        <v>-6.4371615384615399</v>
      </c>
      <c r="CY76">
        <v>15</v>
      </c>
      <c r="CZ76">
        <v>1685002228.5</v>
      </c>
      <c r="DA76" t="s">
        <v>254</v>
      </c>
      <c r="DB76">
        <v>1</v>
      </c>
      <c r="DC76">
        <v>-3.79</v>
      </c>
      <c r="DD76">
        <v>0.437</v>
      </c>
      <c r="DE76">
        <v>404</v>
      </c>
      <c r="DF76">
        <v>16</v>
      </c>
      <c r="DG76">
        <v>1.86</v>
      </c>
      <c r="DH76">
        <v>0.2</v>
      </c>
      <c r="DI76">
        <v>-0.217205996153846</v>
      </c>
      <c r="DJ76">
        <v>0.20123167082972199</v>
      </c>
      <c r="DK76">
        <v>9.2122606197455797E-2</v>
      </c>
      <c r="DL76">
        <v>1</v>
      </c>
      <c r="DM76">
        <v>2.2757840909090898</v>
      </c>
      <c r="DN76">
        <v>-0.12363409402298101</v>
      </c>
      <c r="DO76">
        <v>0.17001851495857401</v>
      </c>
      <c r="DP76">
        <v>1</v>
      </c>
      <c r="DQ76">
        <v>1.1292850000000001</v>
      </c>
      <c r="DR76">
        <v>-1.1701625055450301E-2</v>
      </c>
      <c r="DS76">
        <v>1.1289081263292901E-2</v>
      </c>
      <c r="DT76">
        <v>1</v>
      </c>
      <c r="DU76">
        <v>3</v>
      </c>
      <c r="DV76">
        <v>3</v>
      </c>
      <c r="DW76" t="s">
        <v>255</v>
      </c>
      <c r="DX76">
        <v>100</v>
      </c>
      <c r="DY76">
        <v>100</v>
      </c>
      <c r="DZ76">
        <v>-3.79</v>
      </c>
      <c r="EA76">
        <v>0.437</v>
      </c>
      <c r="EB76">
        <v>2</v>
      </c>
      <c r="EC76">
        <v>515.82500000000005</v>
      </c>
      <c r="ED76">
        <v>426.84199999999998</v>
      </c>
      <c r="EE76">
        <v>32.625</v>
      </c>
      <c r="EF76">
        <v>29.928999999999998</v>
      </c>
      <c r="EG76">
        <v>30.0001</v>
      </c>
      <c r="EH76">
        <v>30.0929</v>
      </c>
      <c r="EI76">
        <v>30.126100000000001</v>
      </c>
      <c r="EJ76">
        <v>20.025400000000001</v>
      </c>
      <c r="EK76">
        <v>28.134799999999998</v>
      </c>
      <c r="EL76">
        <v>0</v>
      </c>
      <c r="EM76">
        <v>32.619999999999997</v>
      </c>
      <c r="EN76">
        <v>400.22300000000001</v>
      </c>
      <c r="EO76">
        <v>16.287700000000001</v>
      </c>
      <c r="EP76">
        <v>100.36499999999999</v>
      </c>
      <c r="EQ76">
        <v>90.172700000000006</v>
      </c>
    </row>
    <row r="77" spans="1:147" x14ac:dyDescent="0.3">
      <c r="A77">
        <v>61</v>
      </c>
      <c r="B77">
        <v>1685006096</v>
      </c>
      <c r="C77">
        <v>3720.5</v>
      </c>
      <c r="D77" t="s">
        <v>435</v>
      </c>
      <c r="E77" t="s">
        <v>436</v>
      </c>
      <c r="F77">
        <v>1685006088</v>
      </c>
      <c r="G77">
        <f t="shared" si="43"/>
        <v>7.0129717033724399E-3</v>
      </c>
      <c r="H77">
        <f t="shared" si="44"/>
        <v>-2.1593638308766527</v>
      </c>
      <c r="I77">
        <f t="shared" si="45"/>
        <v>400.04925806451598</v>
      </c>
      <c r="J77">
        <f t="shared" si="46"/>
        <v>396.75860708995839</v>
      </c>
      <c r="K77">
        <f t="shared" si="47"/>
        <v>38.00737305686291</v>
      </c>
      <c r="L77">
        <f t="shared" si="48"/>
        <v>38.322599990708817</v>
      </c>
      <c r="M77">
        <f t="shared" si="49"/>
        <v>0.32259826277428177</v>
      </c>
      <c r="N77">
        <f t="shared" si="50"/>
        <v>3.3647371316290142</v>
      </c>
      <c r="O77">
        <f t="shared" si="51"/>
        <v>0.30634748703001302</v>
      </c>
      <c r="P77">
        <f t="shared" si="52"/>
        <v>0.19285900562125996</v>
      </c>
      <c r="Q77">
        <f t="shared" si="53"/>
        <v>0</v>
      </c>
      <c r="R77">
        <f t="shared" si="54"/>
        <v>28.089004642632503</v>
      </c>
      <c r="S77">
        <f t="shared" si="55"/>
        <v>28.100461290322599</v>
      </c>
      <c r="T77">
        <f t="shared" si="56"/>
        <v>3.8171212015993379</v>
      </c>
      <c r="U77">
        <f t="shared" si="57"/>
        <v>40.316421298665887</v>
      </c>
      <c r="V77">
        <f t="shared" si="58"/>
        <v>1.6871712336317244</v>
      </c>
      <c r="W77">
        <f t="shared" si="59"/>
        <v>4.1848238987609614</v>
      </c>
      <c r="X77">
        <f t="shared" si="60"/>
        <v>2.1299499679676135</v>
      </c>
      <c r="Y77">
        <f t="shared" si="61"/>
        <v>-309.27205211872462</v>
      </c>
      <c r="Z77">
        <f t="shared" si="62"/>
        <v>288.07853601515791</v>
      </c>
      <c r="AA77">
        <f t="shared" si="63"/>
        <v>18.829535062359287</v>
      </c>
      <c r="AB77">
        <f t="shared" si="64"/>
        <v>-2.3639810412074098</v>
      </c>
      <c r="AC77">
        <v>-3.9682604433373299E-2</v>
      </c>
      <c r="AD77">
        <v>4.4547199863542698E-2</v>
      </c>
      <c r="AE77">
        <v>3.3549056999094802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50149.975365670645</v>
      </c>
      <c r="AK77" t="s">
        <v>437</v>
      </c>
      <c r="AL77">
        <v>2.2528999999999999</v>
      </c>
      <c r="AM77">
        <v>1.7986500000000001</v>
      </c>
      <c r="AN77">
        <f t="shared" si="68"/>
        <v>-0.45424999999999982</v>
      </c>
      <c r="AO77">
        <f t="shared" si="69"/>
        <v>-0.2525505240041141</v>
      </c>
      <c r="AP77">
        <v>-0.88611051850245903</v>
      </c>
      <c r="AQ77" t="s">
        <v>252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-2.1593638308766527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252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-3.959603742432583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0.82071442137898099</v>
      </c>
      <c r="BN77">
        <v>0.5</v>
      </c>
      <c r="BO77" t="s">
        <v>253</v>
      </c>
      <c r="BP77">
        <v>1685006088</v>
      </c>
      <c r="BQ77">
        <v>400.04925806451598</v>
      </c>
      <c r="BR77">
        <v>400.15532258064502</v>
      </c>
      <c r="BS77">
        <v>17.612364516128999</v>
      </c>
      <c r="BT77">
        <v>16.481506451612901</v>
      </c>
      <c r="BU77">
        <v>499.998774193548</v>
      </c>
      <c r="BV77">
        <v>95.594767741935499</v>
      </c>
      <c r="BW77">
        <v>0.19993558064516101</v>
      </c>
      <c r="BX77">
        <v>29.688548387096802</v>
      </c>
      <c r="BY77">
        <v>28.100461290322599</v>
      </c>
      <c r="BZ77">
        <v>999.9</v>
      </c>
      <c r="CA77">
        <v>10010.6451612903</v>
      </c>
      <c r="CB77">
        <v>0</v>
      </c>
      <c r="CC77">
        <v>73.562841935483902</v>
      </c>
      <c r="CD77">
        <v>0</v>
      </c>
      <c r="CE77">
        <v>0</v>
      </c>
      <c r="CF77">
        <v>0</v>
      </c>
      <c r="CG77">
        <v>0</v>
      </c>
      <c r="CH77">
        <v>2.2536774193548399</v>
      </c>
      <c r="CI77">
        <v>0</v>
      </c>
      <c r="CJ77">
        <v>-8.2311129032258101</v>
      </c>
      <c r="CK77">
        <v>-0.76127096774193603</v>
      </c>
      <c r="CL77">
        <v>38.763935483871002</v>
      </c>
      <c r="CM77">
        <v>42.717483870967698</v>
      </c>
      <c r="CN77">
        <v>40.868806451612897</v>
      </c>
      <c r="CO77">
        <v>41.25</v>
      </c>
      <c r="CP77">
        <v>39.380935483870999</v>
      </c>
      <c r="CQ77">
        <v>0</v>
      </c>
      <c r="CR77">
        <v>0</v>
      </c>
      <c r="CS77">
        <v>0</v>
      </c>
      <c r="CT77">
        <v>59.400000095367403</v>
      </c>
      <c r="CU77">
        <v>2.2528999999999999</v>
      </c>
      <c r="CV77">
        <v>9.6177761870789899E-2</v>
      </c>
      <c r="CW77">
        <v>-0.22199657037788201</v>
      </c>
      <c r="CX77">
        <v>-8.2280615384615405</v>
      </c>
      <c r="CY77">
        <v>15</v>
      </c>
      <c r="CZ77">
        <v>1685002228.5</v>
      </c>
      <c r="DA77" t="s">
        <v>254</v>
      </c>
      <c r="DB77">
        <v>1</v>
      </c>
      <c r="DC77">
        <v>-3.79</v>
      </c>
      <c r="DD77">
        <v>0.437</v>
      </c>
      <c r="DE77">
        <v>404</v>
      </c>
      <c r="DF77">
        <v>16</v>
      </c>
      <c r="DG77">
        <v>1.86</v>
      </c>
      <c r="DH77">
        <v>0.2</v>
      </c>
      <c r="DI77">
        <v>-0.114677971346154</v>
      </c>
      <c r="DJ77">
        <v>0.104919645129342</v>
      </c>
      <c r="DK77">
        <v>9.33955901104256E-2</v>
      </c>
      <c r="DL77">
        <v>1</v>
      </c>
      <c r="DM77">
        <v>2.2654159090909101</v>
      </c>
      <c r="DN77">
        <v>3.8066394451798401E-2</v>
      </c>
      <c r="DO77">
        <v>0.165127156159871</v>
      </c>
      <c r="DP77">
        <v>1</v>
      </c>
      <c r="DQ77">
        <v>1.10809692307692</v>
      </c>
      <c r="DR77">
        <v>0.18375644156066201</v>
      </c>
      <c r="DS77">
        <v>2.9193760301347699E-2</v>
      </c>
      <c r="DT77">
        <v>0</v>
      </c>
      <c r="DU77">
        <v>2</v>
      </c>
      <c r="DV77">
        <v>3</v>
      </c>
      <c r="DW77" t="s">
        <v>259</v>
      </c>
      <c r="DX77">
        <v>100</v>
      </c>
      <c r="DY77">
        <v>100</v>
      </c>
      <c r="DZ77">
        <v>-3.79</v>
      </c>
      <c r="EA77">
        <v>0.437</v>
      </c>
      <c r="EB77">
        <v>2</v>
      </c>
      <c r="EC77">
        <v>515.76</v>
      </c>
      <c r="ED77">
        <v>427.13200000000001</v>
      </c>
      <c r="EE77">
        <v>29.273299999999999</v>
      </c>
      <c r="EF77">
        <v>29.9496</v>
      </c>
      <c r="EG77">
        <v>30</v>
      </c>
      <c r="EH77">
        <v>30.1006</v>
      </c>
      <c r="EI77">
        <v>30.1313</v>
      </c>
      <c r="EJ77">
        <v>20.028600000000001</v>
      </c>
      <c r="EK77">
        <v>27.532299999999999</v>
      </c>
      <c r="EL77">
        <v>0</v>
      </c>
      <c r="EM77">
        <v>29.316299999999998</v>
      </c>
      <c r="EN77">
        <v>400.12</v>
      </c>
      <c r="EO77">
        <v>16.343299999999999</v>
      </c>
      <c r="EP77">
        <v>100.366</v>
      </c>
      <c r="EQ77">
        <v>90.165599999999998</v>
      </c>
    </row>
    <row r="78" spans="1:147" x14ac:dyDescent="0.3">
      <c r="A78">
        <v>62</v>
      </c>
      <c r="B78">
        <v>1685006156</v>
      </c>
      <c r="C78">
        <v>3780.5</v>
      </c>
      <c r="D78" t="s">
        <v>438</v>
      </c>
      <c r="E78" t="s">
        <v>439</v>
      </c>
      <c r="F78">
        <v>1685006148</v>
      </c>
      <c r="G78">
        <f t="shared" si="43"/>
        <v>6.9351466698765471E-3</v>
      </c>
      <c r="H78">
        <f t="shared" si="44"/>
        <v>-2.2265191488552358</v>
      </c>
      <c r="I78">
        <f t="shared" si="45"/>
        <v>400.02322580645199</v>
      </c>
      <c r="J78">
        <f t="shared" si="46"/>
        <v>397.21476106435483</v>
      </c>
      <c r="K78">
        <f t="shared" si="47"/>
        <v>38.050687455867276</v>
      </c>
      <c r="L78">
        <f t="shared" si="48"/>
        <v>38.319720796536728</v>
      </c>
      <c r="M78">
        <f t="shared" si="49"/>
        <v>0.32032828516165368</v>
      </c>
      <c r="N78">
        <f t="shared" si="50"/>
        <v>3.3606099265517666</v>
      </c>
      <c r="O78">
        <f t="shared" si="51"/>
        <v>0.30428067409265003</v>
      </c>
      <c r="P78">
        <f t="shared" si="52"/>
        <v>0.1915502188630433</v>
      </c>
      <c r="Q78">
        <f t="shared" si="53"/>
        <v>0</v>
      </c>
      <c r="R78">
        <f t="shared" si="54"/>
        <v>27.874470660589385</v>
      </c>
      <c r="S78">
        <f t="shared" si="55"/>
        <v>27.960219354838699</v>
      </c>
      <c r="T78">
        <f t="shared" si="56"/>
        <v>3.7860480595904797</v>
      </c>
      <c r="U78">
        <f t="shared" si="57"/>
        <v>40.314117550870812</v>
      </c>
      <c r="V78">
        <f t="shared" si="58"/>
        <v>1.6648411201643241</v>
      </c>
      <c r="W78">
        <f t="shared" si="59"/>
        <v>4.1296727332888441</v>
      </c>
      <c r="X78">
        <f t="shared" si="60"/>
        <v>2.1212069394261555</v>
      </c>
      <c r="Y78">
        <f t="shared" si="61"/>
        <v>-305.83996814155574</v>
      </c>
      <c r="Z78">
        <f t="shared" si="62"/>
        <v>271.41981352814918</v>
      </c>
      <c r="AA78">
        <f t="shared" si="63"/>
        <v>17.729776666718582</v>
      </c>
      <c r="AB78">
        <f t="shared" si="64"/>
        <v>-16.690377946687988</v>
      </c>
      <c r="AC78">
        <v>-3.9621466667652198E-2</v>
      </c>
      <c r="AD78">
        <v>4.4478567365558302E-2</v>
      </c>
      <c r="AE78">
        <v>3.3507936418161002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50113.9704135832</v>
      </c>
      <c r="AK78" t="s">
        <v>440</v>
      </c>
      <c r="AL78">
        <v>2.2252230769230801</v>
      </c>
      <c r="AM78">
        <v>1.7747999999999999</v>
      </c>
      <c r="AN78">
        <f t="shared" si="68"/>
        <v>-0.45042307692308015</v>
      </c>
      <c r="AO78">
        <f t="shared" si="69"/>
        <v>-0.25378807579619123</v>
      </c>
      <c r="AP78">
        <v>-0.91366818746955103</v>
      </c>
      <c r="AQ78" t="s">
        <v>252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-2.2265191488552358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252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-3.9402954487233939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0.82071442137898099</v>
      </c>
      <c r="BN78">
        <v>0.5</v>
      </c>
      <c r="BO78" t="s">
        <v>253</v>
      </c>
      <c r="BP78">
        <v>1685006148</v>
      </c>
      <c r="BQ78">
        <v>400.02322580645199</v>
      </c>
      <c r="BR78">
        <v>400.11312903225797</v>
      </c>
      <c r="BS78">
        <v>17.379435483870999</v>
      </c>
      <c r="BT78">
        <v>16.260838709677401</v>
      </c>
      <c r="BU78">
        <v>499.98848387096803</v>
      </c>
      <c r="BV78">
        <v>95.593806451612906</v>
      </c>
      <c r="BW78">
        <v>0.199933322580645</v>
      </c>
      <c r="BX78">
        <v>29.4583096774194</v>
      </c>
      <c r="BY78">
        <v>27.960219354838699</v>
      </c>
      <c r="BZ78">
        <v>999.9</v>
      </c>
      <c r="CA78">
        <v>9995.3225806451592</v>
      </c>
      <c r="CB78">
        <v>0</v>
      </c>
      <c r="CC78">
        <v>73.576648387096796</v>
      </c>
      <c r="CD78">
        <v>0</v>
      </c>
      <c r="CE78">
        <v>0</v>
      </c>
      <c r="CF78">
        <v>0</v>
      </c>
      <c r="CG78">
        <v>0</v>
      </c>
      <c r="CH78">
        <v>2.2442548387096801</v>
      </c>
      <c r="CI78">
        <v>0</v>
      </c>
      <c r="CJ78">
        <v>-9.7478516129032204</v>
      </c>
      <c r="CK78">
        <v>-0.93932258064516105</v>
      </c>
      <c r="CL78">
        <v>38.451322580645197</v>
      </c>
      <c r="CM78">
        <v>42.561999999999998</v>
      </c>
      <c r="CN78">
        <v>40.598580645161299</v>
      </c>
      <c r="CO78">
        <v>41.133000000000003</v>
      </c>
      <c r="CP78">
        <v>39.110709677419301</v>
      </c>
      <c r="CQ78">
        <v>0</v>
      </c>
      <c r="CR78">
        <v>0</v>
      </c>
      <c r="CS78">
        <v>0</v>
      </c>
      <c r="CT78">
        <v>59.200000047683702</v>
      </c>
      <c r="CU78">
        <v>2.2252230769230801</v>
      </c>
      <c r="CV78">
        <v>0.32703589521272203</v>
      </c>
      <c r="CW78">
        <v>3.8598423585564901E-3</v>
      </c>
      <c r="CX78">
        <v>-9.7882499999999997</v>
      </c>
      <c r="CY78">
        <v>15</v>
      </c>
      <c r="CZ78">
        <v>1685002228.5</v>
      </c>
      <c r="DA78" t="s">
        <v>254</v>
      </c>
      <c r="DB78">
        <v>1</v>
      </c>
      <c r="DC78">
        <v>-3.79</v>
      </c>
      <c r="DD78">
        <v>0.437</v>
      </c>
      <c r="DE78">
        <v>404</v>
      </c>
      <c r="DF78">
        <v>16</v>
      </c>
      <c r="DG78">
        <v>1.86</v>
      </c>
      <c r="DH78">
        <v>0.2</v>
      </c>
      <c r="DI78">
        <v>-8.8479852115384602E-2</v>
      </c>
      <c r="DJ78">
        <v>0.105893410449928</v>
      </c>
      <c r="DK78">
        <v>9.08516618547133E-2</v>
      </c>
      <c r="DL78">
        <v>1</v>
      </c>
      <c r="DM78">
        <v>2.2282045454545498</v>
      </c>
      <c r="DN78">
        <v>0.37920106966172801</v>
      </c>
      <c r="DO78">
        <v>0.191433799327061</v>
      </c>
      <c r="DP78">
        <v>1</v>
      </c>
      <c r="DQ78">
        <v>1.12134596153846</v>
      </c>
      <c r="DR78">
        <v>-5.4124425851620299E-2</v>
      </c>
      <c r="DS78">
        <v>1.1553848220001399E-2</v>
      </c>
      <c r="DT78">
        <v>1</v>
      </c>
      <c r="DU78">
        <v>3</v>
      </c>
      <c r="DV78">
        <v>3</v>
      </c>
      <c r="DW78" t="s">
        <v>255</v>
      </c>
      <c r="DX78">
        <v>100</v>
      </c>
      <c r="DY78">
        <v>100</v>
      </c>
      <c r="DZ78">
        <v>-3.79</v>
      </c>
      <c r="EA78">
        <v>0.437</v>
      </c>
      <c r="EB78">
        <v>2</v>
      </c>
      <c r="EC78">
        <v>516.03300000000002</v>
      </c>
      <c r="ED78">
        <v>426.61599999999999</v>
      </c>
      <c r="EE78">
        <v>29.212</v>
      </c>
      <c r="EF78">
        <v>29.985900000000001</v>
      </c>
      <c r="EG78">
        <v>30.0001</v>
      </c>
      <c r="EH78">
        <v>30.1187</v>
      </c>
      <c r="EI78">
        <v>30.146699999999999</v>
      </c>
      <c r="EJ78">
        <v>20.030200000000001</v>
      </c>
      <c r="EK78">
        <v>29.0078</v>
      </c>
      <c r="EL78">
        <v>0</v>
      </c>
      <c r="EM78">
        <v>29.206700000000001</v>
      </c>
      <c r="EN78">
        <v>400.20800000000003</v>
      </c>
      <c r="EO78">
        <v>16.1356</v>
      </c>
      <c r="EP78">
        <v>100.36199999999999</v>
      </c>
      <c r="EQ78">
        <v>90.160399999999996</v>
      </c>
    </row>
    <row r="79" spans="1:147" x14ac:dyDescent="0.3">
      <c r="A79">
        <v>63</v>
      </c>
      <c r="B79">
        <v>1685006216</v>
      </c>
      <c r="C79">
        <v>3840.5</v>
      </c>
      <c r="D79" t="s">
        <v>441</v>
      </c>
      <c r="E79" t="s">
        <v>442</v>
      </c>
      <c r="F79">
        <v>1685006208</v>
      </c>
      <c r="G79">
        <f t="shared" si="43"/>
        <v>6.6133898946063013E-3</v>
      </c>
      <c r="H79">
        <f t="shared" si="44"/>
        <v>-1.9418645821165272</v>
      </c>
      <c r="I79">
        <f t="shared" si="45"/>
        <v>400.00987096774202</v>
      </c>
      <c r="J79">
        <f t="shared" si="46"/>
        <v>396.20989107997985</v>
      </c>
      <c r="K79">
        <f t="shared" si="47"/>
        <v>37.954358568299249</v>
      </c>
      <c r="L79">
        <f t="shared" si="48"/>
        <v>38.318372194560119</v>
      </c>
      <c r="M79">
        <f t="shared" si="49"/>
        <v>0.30338443725998809</v>
      </c>
      <c r="N79">
        <f t="shared" si="50"/>
        <v>3.3643165997972031</v>
      </c>
      <c r="O79">
        <f t="shared" si="51"/>
        <v>0.2889636050018522</v>
      </c>
      <c r="P79">
        <f t="shared" si="52"/>
        <v>0.18184077347749261</v>
      </c>
      <c r="Q79">
        <f t="shared" si="53"/>
        <v>0</v>
      </c>
      <c r="R79">
        <f t="shared" si="54"/>
        <v>27.865181832469162</v>
      </c>
      <c r="S79">
        <f t="shared" si="55"/>
        <v>27.9307290322581</v>
      </c>
      <c r="T79">
        <f t="shared" si="56"/>
        <v>3.779542100876113</v>
      </c>
      <c r="U79">
        <f t="shared" si="57"/>
        <v>40.131845767999067</v>
      </c>
      <c r="V79">
        <f t="shared" si="58"/>
        <v>1.6492781442750899</v>
      </c>
      <c r="W79">
        <f t="shared" si="59"/>
        <v>4.1096493637733857</v>
      </c>
      <c r="X79">
        <f t="shared" si="60"/>
        <v>2.1302639566010231</v>
      </c>
      <c r="Y79">
        <f t="shared" si="61"/>
        <v>-291.65049435213791</v>
      </c>
      <c r="Z79">
        <f t="shared" si="62"/>
        <v>261.78615751896206</v>
      </c>
      <c r="AA79">
        <f t="shared" si="63"/>
        <v>17.071977659690617</v>
      </c>
      <c r="AB79">
        <f t="shared" si="64"/>
        <v>-12.792359173485238</v>
      </c>
      <c r="AC79">
        <v>-3.9676373539835399E-2</v>
      </c>
      <c r="AD79">
        <v>4.4540205139690203E-2</v>
      </c>
      <c r="AE79">
        <v>3.3544867117919801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50194.552009265019</v>
      </c>
      <c r="AK79" t="s">
        <v>443</v>
      </c>
      <c r="AL79">
        <v>2.2273384615384599</v>
      </c>
      <c r="AM79">
        <v>1.6812</v>
      </c>
      <c r="AN79">
        <f t="shared" si="68"/>
        <v>-0.54613846153845991</v>
      </c>
      <c r="AO79">
        <f t="shared" si="69"/>
        <v>-0.32485038159556262</v>
      </c>
      <c r="AP79">
        <v>-0.79685813345476297</v>
      </c>
      <c r="AQ79" t="s">
        <v>252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-1.9418645821165272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252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-3.0783402349362046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0.82071442137898099</v>
      </c>
      <c r="BN79">
        <v>0.5</v>
      </c>
      <c r="BO79" t="s">
        <v>253</v>
      </c>
      <c r="BP79">
        <v>1685006208</v>
      </c>
      <c r="BQ79">
        <v>400.00987096774202</v>
      </c>
      <c r="BR79">
        <v>400.12535483871</v>
      </c>
      <c r="BS79">
        <v>17.217003225806501</v>
      </c>
      <c r="BT79">
        <v>16.150151612903201</v>
      </c>
      <c r="BU79">
        <v>499.99977419354798</v>
      </c>
      <c r="BV79">
        <v>95.593619354838694</v>
      </c>
      <c r="BW79">
        <v>0.199947193548387</v>
      </c>
      <c r="BX79">
        <v>29.3740548387097</v>
      </c>
      <c r="BY79">
        <v>27.9307290322581</v>
      </c>
      <c r="BZ79">
        <v>999.9</v>
      </c>
      <c r="CA79">
        <v>10009.1935483871</v>
      </c>
      <c r="CB79">
        <v>0</v>
      </c>
      <c r="CC79">
        <v>73.580100000000002</v>
      </c>
      <c r="CD79">
        <v>0</v>
      </c>
      <c r="CE79">
        <v>0</v>
      </c>
      <c r="CF79">
        <v>0</v>
      </c>
      <c r="CG79">
        <v>0</v>
      </c>
      <c r="CH79">
        <v>2.2501193548387102</v>
      </c>
      <c r="CI79">
        <v>0</v>
      </c>
      <c r="CJ79">
        <v>-11.2642064516129</v>
      </c>
      <c r="CK79">
        <v>-1.0927096774193501</v>
      </c>
      <c r="CL79">
        <v>38.173064516129003</v>
      </c>
      <c r="CM79">
        <v>42.390999999999998</v>
      </c>
      <c r="CN79">
        <v>40.340451612903202</v>
      </c>
      <c r="CO79">
        <v>41</v>
      </c>
      <c r="CP79">
        <v>38.872903225806397</v>
      </c>
      <c r="CQ79">
        <v>0</v>
      </c>
      <c r="CR79">
        <v>0</v>
      </c>
      <c r="CS79">
        <v>0</v>
      </c>
      <c r="CT79">
        <v>59.600000143051098</v>
      </c>
      <c r="CU79">
        <v>2.2273384615384599</v>
      </c>
      <c r="CV79">
        <v>0.29180855449669801</v>
      </c>
      <c r="CW79">
        <v>-1.96864273530332</v>
      </c>
      <c r="CX79">
        <v>-11.2629846153846</v>
      </c>
      <c r="CY79">
        <v>15</v>
      </c>
      <c r="CZ79">
        <v>1685002228.5</v>
      </c>
      <c r="DA79" t="s">
        <v>254</v>
      </c>
      <c r="DB79">
        <v>1</v>
      </c>
      <c r="DC79">
        <v>-3.79</v>
      </c>
      <c r="DD79">
        <v>0.437</v>
      </c>
      <c r="DE79">
        <v>404</v>
      </c>
      <c r="DF79">
        <v>16</v>
      </c>
      <c r="DG79">
        <v>1.86</v>
      </c>
      <c r="DH79">
        <v>0.2</v>
      </c>
      <c r="DI79">
        <v>-0.104745699615385</v>
      </c>
      <c r="DJ79">
        <v>4.4248226585836797E-2</v>
      </c>
      <c r="DK79">
        <v>7.86302504778498E-2</v>
      </c>
      <c r="DL79">
        <v>1</v>
      </c>
      <c r="DM79">
        <v>2.29384090909091</v>
      </c>
      <c r="DN79">
        <v>-0.30041368280054198</v>
      </c>
      <c r="DO79">
        <v>0.170638904119704</v>
      </c>
      <c r="DP79">
        <v>1</v>
      </c>
      <c r="DQ79">
        <v>1.07275365384615</v>
      </c>
      <c r="DR79">
        <v>-5.7044258516175797E-2</v>
      </c>
      <c r="DS79">
        <v>7.8651783756109091E-3</v>
      </c>
      <c r="DT79">
        <v>1</v>
      </c>
      <c r="DU79">
        <v>3</v>
      </c>
      <c r="DV79">
        <v>3</v>
      </c>
      <c r="DW79" t="s">
        <v>255</v>
      </c>
      <c r="DX79">
        <v>100</v>
      </c>
      <c r="DY79">
        <v>100</v>
      </c>
      <c r="DZ79">
        <v>-3.79</v>
      </c>
      <c r="EA79">
        <v>0.437</v>
      </c>
      <c r="EB79">
        <v>2</v>
      </c>
      <c r="EC79">
        <v>515.54399999999998</v>
      </c>
      <c r="ED79">
        <v>426.1</v>
      </c>
      <c r="EE79">
        <v>29.666699999999999</v>
      </c>
      <c r="EF79">
        <v>30.011800000000001</v>
      </c>
      <c r="EG79">
        <v>30.0002</v>
      </c>
      <c r="EH79">
        <v>30.136800000000001</v>
      </c>
      <c r="EI79">
        <v>30.162199999999999</v>
      </c>
      <c r="EJ79">
        <v>20.027000000000001</v>
      </c>
      <c r="EK79">
        <v>29.292100000000001</v>
      </c>
      <c r="EL79">
        <v>0</v>
      </c>
      <c r="EM79">
        <v>29.6494</v>
      </c>
      <c r="EN79">
        <v>400.072</v>
      </c>
      <c r="EO79">
        <v>16.117899999999999</v>
      </c>
      <c r="EP79">
        <v>100.364</v>
      </c>
      <c r="EQ79">
        <v>90.159099999999995</v>
      </c>
    </row>
    <row r="80" spans="1:147" x14ac:dyDescent="0.3">
      <c r="A80">
        <v>64</v>
      </c>
      <c r="B80">
        <v>1685006276</v>
      </c>
      <c r="C80">
        <v>3900.5</v>
      </c>
      <c r="D80" t="s">
        <v>444</v>
      </c>
      <c r="E80" t="s">
        <v>445</v>
      </c>
      <c r="F80">
        <v>1685006268</v>
      </c>
      <c r="G80">
        <f t="shared" si="43"/>
        <v>6.3007009834101721E-3</v>
      </c>
      <c r="H80">
        <f t="shared" si="44"/>
        <v>-1.6440444800814873</v>
      </c>
      <c r="I80">
        <f t="shared" si="45"/>
        <v>399.98225806451597</v>
      </c>
      <c r="J80">
        <f t="shared" si="46"/>
        <v>394.9752305573748</v>
      </c>
      <c r="K80">
        <f t="shared" si="47"/>
        <v>37.836062029061324</v>
      </c>
      <c r="L80">
        <f t="shared" si="48"/>
        <v>38.315702747478191</v>
      </c>
      <c r="M80">
        <f t="shared" si="49"/>
        <v>0.28601944015582142</v>
      </c>
      <c r="N80">
        <f t="shared" si="50"/>
        <v>3.36120672119258</v>
      </c>
      <c r="O80">
        <f t="shared" si="51"/>
        <v>0.27315328659660865</v>
      </c>
      <c r="P80">
        <f t="shared" si="52"/>
        <v>0.17182854175577525</v>
      </c>
      <c r="Q80">
        <f t="shared" si="53"/>
        <v>0</v>
      </c>
      <c r="R80">
        <f t="shared" si="54"/>
        <v>27.930890637741928</v>
      </c>
      <c r="S80">
        <f t="shared" si="55"/>
        <v>27.9793709677419</v>
      </c>
      <c r="T80">
        <f t="shared" si="56"/>
        <v>3.7902783921693977</v>
      </c>
      <c r="U80">
        <f t="shared" si="57"/>
        <v>39.996998020679904</v>
      </c>
      <c r="V80">
        <f t="shared" si="58"/>
        <v>1.6433209049456063</v>
      </c>
      <c r="W80">
        <f t="shared" si="59"/>
        <v>4.1086106114662648</v>
      </c>
      <c r="X80">
        <f t="shared" si="60"/>
        <v>2.1469574872237915</v>
      </c>
      <c r="Y80">
        <f t="shared" si="61"/>
        <v>-277.86091336838859</v>
      </c>
      <c r="Z80">
        <f t="shared" si="62"/>
        <v>251.93598104598976</v>
      </c>
      <c r="AA80">
        <f t="shared" si="63"/>
        <v>16.448427690417617</v>
      </c>
      <c r="AB80">
        <f t="shared" si="64"/>
        <v>-9.4765046319811859</v>
      </c>
      <c r="AC80">
        <v>-3.9630305301830697E-2</v>
      </c>
      <c r="AD80">
        <v>4.4488489506730497E-2</v>
      </c>
      <c r="AE80">
        <v>3.3513882466704898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50139.381225623205</v>
      </c>
      <c r="AK80" t="s">
        <v>446</v>
      </c>
      <c r="AL80">
        <v>2.2430269230769202</v>
      </c>
      <c r="AM80">
        <v>1.7572000000000001</v>
      </c>
      <c r="AN80">
        <f t="shared" si="68"/>
        <v>-0.4858269230769201</v>
      </c>
      <c r="AO80">
        <f t="shared" si="69"/>
        <v>-0.27647787564131576</v>
      </c>
      <c r="AP80">
        <v>-0.67464550709611903</v>
      </c>
      <c r="AQ80" t="s">
        <v>252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-1.6440444800814873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252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-3.6169259391204753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0.82071442137898099</v>
      </c>
      <c r="BN80">
        <v>0.5</v>
      </c>
      <c r="BO80" t="s">
        <v>253</v>
      </c>
      <c r="BP80">
        <v>1685006268</v>
      </c>
      <c r="BQ80">
        <v>399.98225806451597</v>
      </c>
      <c r="BR80">
        <v>400.12606451612902</v>
      </c>
      <c r="BS80">
        <v>17.154825806451601</v>
      </c>
      <c r="BT80">
        <v>16.138374193548401</v>
      </c>
      <c r="BU80">
        <v>500.01074193548402</v>
      </c>
      <c r="BV80">
        <v>95.593535483870994</v>
      </c>
      <c r="BW80">
        <v>0.19997029032258101</v>
      </c>
      <c r="BX80">
        <v>29.369674193548398</v>
      </c>
      <c r="BY80">
        <v>27.9793709677419</v>
      </c>
      <c r="BZ80">
        <v>999.9</v>
      </c>
      <c r="CA80">
        <v>9997.5806451612898</v>
      </c>
      <c r="CB80">
        <v>0</v>
      </c>
      <c r="CC80">
        <v>73.583551612903193</v>
      </c>
      <c r="CD80">
        <v>0</v>
      </c>
      <c r="CE80">
        <v>0</v>
      </c>
      <c r="CF80">
        <v>0</v>
      </c>
      <c r="CG80">
        <v>0</v>
      </c>
      <c r="CH80">
        <v>2.2398935483871001</v>
      </c>
      <c r="CI80">
        <v>0</v>
      </c>
      <c r="CJ80">
        <v>-12.0589580645161</v>
      </c>
      <c r="CK80">
        <v>-1.2772032258064501</v>
      </c>
      <c r="CL80">
        <v>37.931096774193499</v>
      </c>
      <c r="CM80">
        <v>42.25</v>
      </c>
      <c r="CN80">
        <v>40.106709677419403</v>
      </c>
      <c r="CO80">
        <v>40.875</v>
      </c>
      <c r="CP80">
        <v>38.651000000000003</v>
      </c>
      <c r="CQ80">
        <v>0</v>
      </c>
      <c r="CR80">
        <v>0</v>
      </c>
      <c r="CS80">
        <v>0</v>
      </c>
      <c r="CT80">
        <v>59.400000095367403</v>
      </c>
      <c r="CU80">
        <v>2.2430269230769202</v>
      </c>
      <c r="CV80">
        <v>-0.21851966508911899</v>
      </c>
      <c r="CW80">
        <v>-4.02667348159697</v>
      </c>
      <c r="CX80">
        <v>-12.0839923076923</v>
      </c>
      <c r="CY80">
        <v>15</v>
      </c>
      <c r="CZ80">
        <v>1685002228.5</v>
      </c>
      <c r="DA80" t="s">
        <v>254</v>
      </c>
      <c r="DB80">
        <v>1</v>
      </c>
      <c r="DC80">
        <v>-3.79</v>
      </c>
      <c r="DD80">
        <v>0.437</v>
      </c>
      <c r="DE80">
        <v>404</v>
      </c>
      <c r="DF80">
        <v>16</v>
      </c>
      <c r="DG80">
        <v>1.86</v>
      </c>
      <c r="DH80">
        <v>0.2</v>
      </c>
      <c r="DI80">
        <v>-0.131398730384615</v>
      </c>
      <c r="DJ80">
        <v>-0.21682981531630399</v>
      </c>
      <c r="DK80">
        <v>9.1710084064327901E-2</v>
      </c>
      <c r="DL80">
        <v>1</v>
      </c>
      <c r="DM80">
        <v>2.2259204545454598</v>
      </c>
      <c r="DN80">
        <v>0.17748938070200501</v>
      </c>
      <c r="DO80">
        <v>0.181715227484637</v>
      </c>
      <c r="DP80">
        <v>1</v>
      </c>
      <c r="DQ80">
        <v>1.0224426923076899</v>
      </c>
      <c r="DR80">
        <v>-6.6356731836418797E-2</v>
      </c>
      <c r="DS80">
        <v>8.6335377175703505E-3</v>
      </c>
      <c r="DT80">
        <v>1</v>
      </c>
      <c r="DU80">
        <v>3</v>
      </c>
      <c r="DV80">
        <v>3</v>
      </c>
      <c r="DW80" t="s">
        <v>255</v>
      </c>
      <c r="DX80">
        <v>100</v>
      </c>
      <c r="DY80">
        <v>100</v>
      </c>
      <c r="DZ80">
        <v>-3.79</v>
      </c>
      <c r="EA80">
        <v>0.437</v>
      </c>
      <c r="EB80">
        <v>2</v>
      </c>
      <c r="EC80">
        <v>515.41499999999996</v>
      </c>
      <c r="ED80">
        <v>425.96199999999999</v>
      </c>
      <c r="EE80">
        <v>29.805299999999999</v>
      </c>
      <c r="EF80">
        <v>30.0274</v>
      </c>
      <c r="EG80">
        <v>30.000399999999999</v>
      </c>
      <c r="EH80">
        <v>30.1523</v>
      </c>
      <c r="EI80">
        <v>30.177700000000002</v>
      </c>
      <c r="EJ80">
        <v>20.032499999999999</v>
      </c>
      <c r="EK80">
        <v>29.292100000000001</v>
      </c>
      <c r="EL80">
        <v>0</v>
      </c>
      <c r="EM80">
        <v>29.8004</v>
      </c>
      <c r="EN80">
        <v>400.21899999999999</v>
      </c>
      <c r="EO80">
        <v>16.166799999999999</v>
      </c>
      <c r="EP80">
        <v>100.36199999999999</v>
      </c>
      <c r="EQ80">
        <v>90.1584</v>
      </c>
    </row>
    <row r="81" spans="1:147" x14ac:dyDescent="0.3">
      <c r="A81">
        <v>65</v>
      </c>
      <c r="B81">
        <v>1685006336</v>
      </c>
      <c r="C81">
        <v>3960.5</v>
      </c>
      <c r="D81" t="s">
        <v>447</v>
      </c>
      <c r="E81" t="s">
        <v>448</v>
      </c>
      <c r="F81">
        <v>1685006328</v>
      </c>
      <c r="G81">
        <f t="shared" ref="G81:G93" si="86">BU81*AH81*(BS81-BT81)/(100*BM81*(1000-AH81*BS81))</f>
        <v>5.8213910742214939E-3</v>
      </c>
      <c r="H81">
        <f t="shared" ref="H81:H93" si="87">BU81*AH81*(BR81-BQ81*(1000-AH81*BT81)/(1000-AH81*BS81))/(100*BM81)</f>
        <v>-1.5233022178337681</v>
      </c>
      <c r="I81">
        <f t="shared" ref="I81:I112" si="88">BQ81 - IF(AH81&gt;1, H81*BM81*100/(AJ81*CA81), 0)</f>
        <v>400.01816129032301</v>
      </c>
      <c r="J81">
        <f t="shared" ref="J81:J112" si="89">((P81-G81/2)*I81-H81)/(P81+G81/2)</f>
        <v>395.01172431780083</v>
      </c>
      <c r="K81">
        <f t="shared" ref="K81:K112" si="90">J81*(BV81+BW81)/1000</f>
        <v>37.839645051737037</v>
      </c>
      <c r="L81">
        <f t="shared" ref="L81:L93" si="91">(BQ81 - IF(AH81&gt;1, H81*BM81*100/(AJ81*CA81), 0))*(BV81+BW81)/1000</f>
        <v>38.319230305418571</v>
      </c>
      <c r="M81">
        <f t="shared" ref="M81:M112" si="92">2/((1/O81-1/N81)+SIGN(O81)*SQRT((1/O81-1/N81)*(1/O81-1/N81) + 4*BN81/((BN81+1)*(BN81+1))*(2*1/O81*1/N81-1/N81*1/N81)))</f>
        <v>0.26205940905954461</v>
      </c>
      <c r="N81">
        <f t="shared" ref="N81:N93" si="93">AE81+AD81*BM81+AC81*BM81*BM81</f>
        <v>3.3660481936470861</v>
      </c>
      <c r="O81">
        <f t="shared" ref="O81:O93" si="94">G81*(1000-(1000*0.61365*EXP(17.502*S81/(240.97+S81))/(BV81+BW81)+BS81)/2)/(1000*0.61365*EXP(17.502*S81/(240.97+S81))/(BV81+BW81)-BS81)</f>
        <v>0.25122955164913852</v>
      </c>
      <c r="P81">
        <f t="shared" ref="P81:P93" si="95">1/((BN81+1)/(M81/1.6)+1/(N81/1.37)) + BN81/((BN81+1)/(M81/1.6) + BN81/(N81/1.37))</f>
        <v>0.1579541950524283</v>
      </c>
      <c r="Q81">
        <f t="shared" ref="Q81:Q93" si="96">(BJ81*BL81)</f>
        <v>0</v>
      </c>
      <c r="R81">
        <f t="shared" ref="R81:R112" si="97">(BX81+(Q81+2*0.95*0.0000000567*(((BX81+$B$7)+273)^4-(BX81+273)^4)-44100*G81)/(1.84*29.3*N81+8*0.95*0.0000000567*(BX81+273)^3))</f>
        <v>28.034465955336422</v>
      </c>
      <c r="S81">
        <f t="shared" ref="S81:S112" si="98">($C$7*BY81+$D$7*BZ81+$E$7*R81)</f>
        <v>28.021103225806399</v>
      </c>
      <c r="T81">
        <f t="shared" ref="T81:T112" si="99">0.61365*EXP(17.502*S81/(240.97+S81))</f>
        <v>3.7995107705296047</v>
      </c>
      <c r="U81">
        <f t="shared" ref="U81:U112" si="100">(V81/W81*100)</f>
        <v>40.003739395064898</v>
      </c>
      <c r="V81">
        <f t="shared" ref="V81:V93" si="101">BS81*(BV81+BW81)/1000</f>
        <v>1.6428710604285113</v>
      </c>
      <c r="W81">
        <f t="shared" ref="W81:W93" si="102">0.61365*EXP(17.502*BX81/(240.97+BX81))</f>
        <v>4.1067937279663056</v>
      </c>
      <c r="X81">
        <f t="shared" ref="X81:X93" si="103">(T81-BS81*(BV81+BW81)/1000)</f>
        <v>2.1566397101010937</v>
      </c>
      <c r="Y81">
        <f t="shared" ref="Y81:Y93" si="104">(-G81*44100)</f>
        <v>-256.72334637316789</v>
      </c>
      <c r="Z81">
        <f t="shared" ref="Z81:Z93" si="105">2*29.3*N81*0.92*(BX81-S81)</f>
        <v>243.33481701723153</v>
      </c>
      <c r="AA81">
        <f t="shared" ref="AA81:AA93" si="106">2*0.95*0.0000000567*(((BX81+$B$7)+273)^4-(S81+273)^4)</f>
        <v>15.866704849534564</v>
      </c>
      <c r="AB81">
        <f t="shared" ref="AB81:AB112" si="107">Q81+AA81+Y81+Z81</f>
        <v>2.4781754935982008</v>
      </c>
      <c r="AC81">
        <v>-3.97020320922205E-2</v>
      </c>
      <c r="AD81">
        <v>4.4569009112555E-2</v>
      </c>
      <c r="AE81">
        <v>3.3562119486925299</v>
      </c>
      <c r="AF81">
        <v>0</v>
      </c>
      <c r="AG81">
        <v>0</v>
      </c>
      <c r="AH81">
        <f t="shared" ref="AH81:AH93" si="108">IF(AF81*$H$13&gt;=AJ81,1,(AJ81/(AJ81-AF81*$H$13)))</f>
        <v>1</v>
      </c>
      <c r="AI81">
        <f t="shared" ref="AI81:AI112" si="109">(AH81-1)*100</f>
        <v>0</v>
      </c>
      <c r="AJ81">
        <f t="shared" ref="AJ81:AJ93" si="110">MAX(0,($B$13+$C$13*CA81)/(1+$D$13*CA81)*BV81/(BX81+273)*$E$13)</f>
        <v>50227.680989694993</v>
      </c>
      <c r="AK81" t="s">
        <v>449</v>
      </c>
      <c r="AL81">
        <v>2.2327115384615399</v>
      </c>
      <c r="AM81">
        <v>1.5411999999999999</v>
      </c>
      <c r="AN81">
        <f t="shared" ref="AN81:AN112" si="111">AM81-AL81</f>
        <v>-0.69151153846154001</v>
      </c>
      <c r="AO81">
        <f t="shared" ref="AO81:AO112" si="112">AN81/AM81</f>
        <v>-0.44868384275988843</v>
      </c>
      <c r="AP81">
        <v>-0.62509804914723699</v>
      </c>
      <c r="AQ81" t="s">
        <v>252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3" si="114">BJ81</f>
        <v>0</v>
      </c>
      <c r="AW81">
        <f t="shared" ref="AW81:AW93" si="115">H81</f>
        <v>-1.5233022178337681</v>
      </c>
      <c r="AX81" t="e">
        <f t="shared" ref="AX81:AX93" si="116">AT81*AU81*AV81</f>
        <v>#DIV/0!</v>
      </c>
      <c r="AY81" t="e">
        <f t="shared" ref="AY81:AY93" si="117">BD81/AS81</f>
        <v>#DIV/0!</v>
      </c>
      <c r="AZ81" t="e">
        <f t="shared" ref="AZ81:AZ93" si="118">(AW81-AP81)/AV81</f>
        <v>#DIV/0!</v>
      </c>
      <c r="BA81" t="e">
        <f t="shared" ref="BA81:BA93" si="119">(AM81-AS81)/AS81</f>
        <v>#DIV/0!</v>
      </c>
      <c r="BB81" t="s">
        <v>252</v>
      </c>
      <c r="BC81">
        <v>0</v>
      </c>
      <c r="BD81">
        <f t="shared" ref="BD81:BD112" si="120">AS81-BC81</f>
        <v>0</v>
      </c>
      <c r="BE81" t="e">
        <f t="shared" ref="BE81:BE93" si="121">(AS81-AR81)/(AS81-BC81)</f>
        <v>#DIV/0!</v>
      </c>
      <c r="BF81">
        <f t="shared" ref="BF81:BF93" si="122">(AM81-AS81)/(AM81-BC81)</f>
        <v>1</v>
      </c>
      <c r="BG81">
        <f t="shared" ref="BG81:BG93" si="123">(AS81-AR81)/(AS81-AL81)</f>
        <v>0</v>
      </c>
      <c r="BH81">
        <f t="shared" ref="BH81:BH93" si="124">(AM81-AS81)/(AM81-AL81)</f>
        <v>-2.2287408297319646</v>
      </c>
      <c r="BI81">
        <f t="shared" ref="BI81:BI93" si="125">$B$11*CB81+$C$11*CC81+$F$11*CD81</f>
        <v>0</v>
      </c>
      <c r="BJ81">
        <f t="shared" ref="BJ81:BJ112" si="126">BI81*BK81</f>
        <v>0</v>
      </c>
      <c r="BK81">
        <f t="shared" ref="BK81:BK93" si="127">($B$11*$D$9+$C$11*$D$9+$F$11*((CQ81+CI81)/MAX(CQ81+CI81+CR81, 0.1)*$I$9+CR81/MAX(CQ81+CI81+CR81, 0.1)*$J$9))/($B$11+$C$11+$F$11)</f>
        <v>0</v>
      </c>
      <c r="BL81">
        <f t="shared" ref="BL81:BL93" si="128">($B$11*$K$9+$C$11*$K$9+$F$11*((CQ81+CI81)/MAX(CQ81+CI81+CR81, 0.1)*$P$9+CR81/MAX(CQ81+CI81+CR81, 0.1)*$Q$9))/($B$11+$C$11+$F$11)</f>
        <v>0</v>
      </c>
      <c r="BM81">
        <v>0.82071442137898099</v>
      </c>
      <c r="BN81">
        <v>0.5</v>
      </c>
      <c r="BO81" t="s">
        <v>253</v>
      </c>
      <c r="BP81">
        <v>1685006328</v>
      </c>
      <c r="BQ81">
        <v>400.01816129032301</v>
      </c>
      <c r="BR81">
        <v>400.15035483870997</v>
      </c>
      <c r="BS81">
        <v>17.150090322580599</v>
      </c>
      <c r="BT81">
        <v>16.210941935483898</v>
      </c>
      <c r="BU81">
        <v>500.002096774194</v>
      </c>
      <c r="BV81">
        <v>95.593822580645195</v>
      </c>
      <c r="BW81">
        <v>0.19990383870967701</v>
      </c>
      <c r="BX81">
        <v>29.362009677419401</v>
      </c>
      <c r="BY81">
        <v>28.021103225806399</v>
      </c>
      <c r="BZ81">
        <v>999.9</v>
      </c>
      <c r="CA81">
        <v>10015.6451612903</v>
      </c>
      <c r="CB81">
        <v>0</v>
      </c>
      <c r="CC81">
        <v>73.580100000000002</v>
      </c>
      <c r="CD81">
        <v>0</v>
      </c>
      <c r="CE81">
        <v>0</v>
      </c>
      <c r="CF81">
        <v>0</v>
      </c>
      <c r="CG81">
        <v>0</v>
      </c>
      <c r="CH81">
        <v>2.2421322580645202</v>
      </c>
      <c r="CI81">
        <v>0</v>
      </c>
      <c r="CJ81">
        <v>-13.200738709677401</v>
      </c>
      <c r="CK81">
        <v>-1.39425483870968</v>
      </c>
      <c r="CL81">
        <v>37.713419354838699</v>
      </c>
      <c r="CM81">
        <v>42.072161290322597</v>
      </c>
      <c r="CN81">
        <v>39.884999999999998</v>
      </c>
      <c r="CO81">
        <v>40.713419354838699</v>
      </c>
      <c r="CP81">
        <v>38.4593548387097</v>
      </c>
      <c r="CQ81">
        <v>0</v>
      </c>
      <c r="CR81">
        <v>0</v>
      </c>
      <c r="CS81">
        <v>0</v>
      </c>
      <c r="CT81">
        <v>59.400000095367403</v>
      </c>
      <c r="CU81">
        <v>2.2327115384615399</v>
      </c>
      <c r="CV81">
        <v>-0.37118291514926499</v>
      </c>
      <c r="CW81">
        <v>-0.842988032849039</v>
      </c>
      <c r="CX81">
        <v>-13.196723076923099</v>
      </c>
      <c r="CY81">
        <v>15</v>
      </c>
      <c r="CZ81">
        <v>1685002228.5</v>
      </c>
      <c r="DA81" t="s">
        <v>254</v>
      </c>
      <c r="DB81">
        <v>1</v>
      </c>
      <c r="DC81">
        <v>-3.79</v>
      </c>
      <c r="DD81">
        <v>0.437</v>
      </c>
      <c r="DE81">
        <v>404</v>
      </c>
      <c r="DF81">
        <v>16</v>
      </c>
      <c r="DG81">
        <v>1.86</v>
      </c>
      <c r="DH81">
        <v>0.2</v>
      </c>
      <c r="DI81">
        <v>-0.130256028846154</v>
      </c>
      <c r="DJ81">
        <v>1.6604627234705301E-2</v>
      </c>
      <c r="DK81">
        <v>0.100460418203683</v>
      </c>
      <c r="DL81">
        <v>1</v>
      </c>
      <c r="DM81">
        <v>2.2272204545454501</v>
      </c>
      <c r="DN81">
        <v>3.6548702605816802E-2</v>
      </c>
      <c r="DO81">
        <v>0.15644208277643801</v>
      </c>
      <c r="DP81">
        <v>1</v>
      </c>
      <c r="DQ81">
        <v>0.94481982692307698</v>
      </c>
      <c r="DR81">
        <v>-6.4714182532230505E-2</v>
      </c>
      <c r="DS81">
        <v>1.0607104967754801E-2</v>
      </c>
      <c r="DT81">
        <v>1</v>
      </c>
      <c r="DU81">
        <v>3</v>
      </c>
      <c r="DV81">
        <v>3</v>
      </c>
      <c r="DW81" t="s">
        <v>255</v>
      </c>
      <c r="DX81">
        <v>100</v>
      </c>
      <c r="DY81">
        <v>100</v>
      </c>
      <c r="DZ81">
        <v>-3.79</v>
      </c>
      <c r="EA81">
        <v>0.437</v>
      </c>
      <c r="EB81">
        <v>2</v>
      </c>
      <c r="EC81">
        <v>515.52</v>
      </c>
      <c r="ED81">
        <v>425.80500000000001</v>
      </c>
      <c r="EE81">
        <v>29.671099999999999</v>
      </c>
      <c r="EF81">
        <v>30.0352</v>
      </c>
      <c r="EG81">
        <v>30</v>
      </c>
      <c r="EH81">
        <v>30.165199999999999</v>
      </c>
      <c r="EI81">
        <v>30.1905</v>
      </c>
      <c r="EJ81">
        <v>20.033899999999999</v>
      </c>
      <c r="EK81">
        <v>28.131499999999999</v>
      </c>
      <c r="EL81">
        <v>0</v>
      </c>
      <c r="EM81">
        <v>29.6752</v>
      </c>
      <c r="EN81">
        <v>400.166</v>
      </c>
      <c r="EO81">
        <v>16.290900000000001</v>
      </c>
      <c r="EP81">
        <v>100.364</v>
      </c>
      <c r="EQ81">
        <v>90.159000000000006</v>
      </c>
    </row>
    <row r="82" spans="1:147" x14ac:dyDescent="0.3">
      <c r="A82">
        <v>66</v>
      </c>
      <c r="B82">
        <v>1685006396</v>
      </c>
      <c r="C82">
        <v>4020.5</v>
      </c>
      <c r="D82" t="s">
        <v>450</v>
      </c>
      <c r="E82" t="s">
        <v>451</v>
      </c>
      <c r="F82">
        <v>1685006388</v>
      </c>
      <c r="G82">
        <f t="shared" si="86"/>
        <v>5.3330099233076184E-3</v>
      </c>
      <c r="H82">
        <f t="shared" si="87"/>
        <v>-1.3199090325806406</v>
      </c>
      <c r="I82">
        <f t="shared" si="88"/>
        <v>400.02445161290302</v>
      </c>
      <c r="J82">
        <f t="shared" si="89"/>
        <v>394.49372441048217</v>
      </c>
      <c r="K82">
        <f t="shared" si="90"/>
        <v>37.789857612136849</v>
      </c>
      <c r="L82">
        <f t="shared" si="91"/>
        <v>38.319664249196506</v>
      </c>
      <c r="M82">
        <f t="shared" si="92"/>
        <v>0.23884296274603778</v>
      </c>
      <c r="N82">
        <f t="shared" si="93"/>
        <v>3.3604660567412767</v>
      </c>
      <c r="O82">
        <f t="shared" si="94"/>
        <v>0.22979703839288021</v>
      </c>
      <c r="P82">
        <f t="shared" si="95"/>
        <v>0.14440734403972233</v>
      </c>
      <c r="Q82">
        <f t="shared" si="96"/>
        <v>0</v>
      </c>
      <c r="R82">
        <f t="shared" si="97"/>
        <v>28.082759361722793</v>
      </c>
      <c r="S82">
        <f t="shared" si="98"/>
        <v>28.037151612903202</v>
      </c>
      <c r="T82">
        <f t="shared" si="99"/>
        <v>3.8030663559249116</v>
      </c>
      <c r="U82">
        <f t="shared" si="100"/>
        <v>40.15177970518311</v>
      </c>
      <c r="V82">
        <f t="shared" si="101"/>
        <v>1.6431416314197227</v>
      </c>
      <c r="W82">
        <f t="shared" si="102"/>
        <v>4.0923257785447875</v>
      </c>
      <c r="X82">
        <f t="shared" si="103"/>
        <v>2.1599247245051889</v>
      </c>
      <c r="Y82">
        <f t="shared" si="104"/>
        <v>-235.18573761786598</v>
      </c>
      <c r="Z82">
        <f t="shared" si="105"/>
        <v>228.94733548009935</v>
      </c>
      <c r="AA82">
        <f t="shared" si="106"/>
        <v>14.95000346442237</v>
      </c>
      <c r="AB82">
        <f t="shared" si="107"/>
        <v>8.7116013266557388</v>
      </c>
      <c r="AC82">
        <v>-3.9619336026277097E-2</v>
      </c>
      <c r="AD82">
        <v>4.4476175533960299E-2</v>
      </c>
      <c r="AE82">
        <v>3.3506502998755798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50137.472478497912</v>
      </c>
      <c r="AK82" t="s">
        <v>452</v>
      </c>
      <c r="AL82">
        <v>2.2892038461538502</v>
      </c>
      <c r="AM82">
        <v>2.2787999999999999</v>
      </c>
      <c r="AN82">
        <f t="shared" si="111"/>
        <v>-1.040384615385026E-2</v>
      </c>
      <c r="AO82">
        <f t="shared" si="112"/>
        <v>-4.5654933095709413E-3</v>
      </c>
      <c r="AP82">
        <v>-0.54163418897266102</v>
      </c>
      <c r="AQ82" t="s">
        <v>252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-1.3199090325806406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252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-219.03438077625364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0.82071442137898099</v>
      </c>
      <c r="BN82">
        <v>0.5</v>
      </c>
      <c r="BO82" t="s">
        <v>253</v>
      </c>
      <c r="BP82">
        <v>1685006388</v>
      </c>
      <c r="BQ82">
        <v>400.02445161290302</v>
      </c>
      <c r="BR82">
        <v>400.15796774193501</v>
      </c>
      <c r="BS82">
        <v>17.1529903225806</v>
      </c>
      <c r="BT82">
        <v>16.2926419354839</v>
      </c>
      <c r="BU82">
        <v>500.00693548387102</v>
      </c>
      <c r="BV82">
        <v>95.593293548387095</v>
      </c>
      <c r="BW82">
        <v>0.200011322580645</v>
      </c>
      <c r="BX82">
        <v>29.300870967741901</v>
      </c>
      <c r="BY82">
        <v>28.037151612903202</v>
      </c>
      <c r="BZ82">
        <v>999.9</v>
      </c>
      <c r="CA82">
        <v>9994.8387096774204</v>
      </c>
      <c r="CB82">
        <v>0</v>
      </c>
      <c r="CC82">
        <v>73.580100000000002</v>
      </c>
      <c r="CD82">
        <v>0</v>
      </c>
      <c r="CE82">
        <v>0</v>
      </c>
      <c r="CF82">
        <v>0</v>
      </c>
      <c r="CG82">
        <v>0</v>
      </c>
      <c r="CH82">
        <v>2.3213096774193498</v>
      </c>
      <c r="CI82">
        <v>0</v>
      </c>
      <c r="CJ82">
        <v>-14.032622580645199</v>
      </c>
      <c r="CK82">
        <v>-1.4215064516128999</v>
      </c>
      <c r="CL82">
        <v>37.514000000000003</v>
      </c>
      <c r="CM82">
        <v>41.905000000000001</v>
      </c>
      <c r="CN82">
        <v>39.689032258064501</v>
      </c>
      <c r="CO82">
        <v>40.588419354838699</v>
      </c>
      <c r="CP82">
        <v>38.287999999999997</v>
      </c>
      <c r="CQ82">
        <v>0</v>
      </c>
      <c r="CR82">
        <v>0</v>
      </c>
      <c r="CS82">
        <v>0</v>
      </c>
      <c r="CT82">
        <v>59.200000047683702</v>
      </c>
      <c r="CU82">
        <v>2.2892038461538502</v>
      </c>
      <c r="CV82">
        <v>-0.38805811721491101</v>
      </c>
      <c r="CW82">
        <v>-0.424741884642308</v>
      </c>
      <c r="CX82">
        <v>-14.034665384615399</v>
      </c>
      <c r="CY82">
        <v>15</v>
      </c>
      <c r="CZ82">
        <v>1685002228.5</v>
      </c>
      <c r="DA82" t="s">
        <v>254</v>
      </c>
      <c r="DB82">
        <v>1</v>
      </c>
      <c r="DC82">
        <v>-3.79</v>
      </c>
      <c r="DD82">
        <v>0.437</v>
      </c>
      <c r="DE82">
        <v>404</v>
      </c>
      <c r="DF82">
        <v>16</v>
      </c>
      <c r="DG82">
        <v>1.86</v>
      </c>
      <c r="DH82">
        <v>0.2</v>
      </c>
      <c r="DI82">
        <v>-0.139446582692308</v>
      </c>
      <c r="DJ82">
        <v>5.5666486297275601E-2</v>
      </c>
      <c r="DK82">
        <v>0.122583919696213</v>
      </c>
      <c r="DL82">
        <v>1</v>
      </c>
      <c r="DM82">
        <v>2.2778977272727299</v>
      </c>
      <c r="DN82">
        <v>8.2692926861904201E-2</v>
      </c>
      <c r="DO82">
        <v>0.141427243563987</v>
      </c>
      <c r="DP82">
        <v>1</v>
      </c>
      <c r="DQ82">
        <v>0.86164784615384604</v>
      </c>
      <c r="DR82">
        <v>-2.5955550243320701E-2</v>
      </c>
      <c r="DS82">
        <v>1.0958057259359799E-2</v>
      </c>
      <c r="DT82">
        <v>1</v>
      </c>
      <c r="DU82">
        <v>3</v>
      </c>
      <c r="DV82">
        <v>3</v>
      </c>
      <c r="DW82" t="s">
        <v>255</v>
      </c>
      <c r="DX82">
        <v>100</v>
      </c>
      <c r="DY82">
        <v>100</v>
      </c>
      <c r="DZ82">
        <v>-3.79</v>
      </c>
      <c r="EA82">
        <v>0.437</v>
      </c>
      <c r="EB82">
        <v>2</v>
      </c>
      <c r="EC82">
        <v>515.34900000000005</v>
      </c>
      <c r="ED82">
        <v>425.64800000000002</v>
      </c>
      <c r="EE82">
        <v>29.209399999999999</v>
      </c>
      <c r="EF82">
        <v>30.048100000000002</v>
      </c>
      <c r="EG82">
        <v>30.0002</v>
      </c>
      <c r="EH82">
        <v>30.175599999999999</v>
      </c>
      <c r="EI82">
        <v>30.203499999999998</v>
      </c>
      <c r="EJ82">
        <v>20.0349</v>
      </c>
      <c r="EK82">
        <v>27.827500000000001</v>
      </c>
      <c r="EL82">
        <v>0</v>
      </c>
      <c r="EM82">
        <v>29.203199999999999</v>
      </c>
      <c r="EN82">
        <v>400.041</v>
      </c>
      <c r="EO82">
        <v>16.291399999999999</v>
      </c>
      <c r="EP82">
        <v>100.364</v>
      </c>
      <c r="EQ82">
        <v>90.157600000000002</v>
      </c>
    </row>
    <row r="83" spans="1:147" x14ac:dyDescent="0.3">
      <c r="A83">
        <v>67</v>
      </c>
      <c r="B83">
        <v>1685006456</v>
      </c>
      <c r="C83">
        <v>4080.5</v>
      </c>
      <c r="D83" t="s">
        <v>453</v>
      </c>
      <c r="E83" t="s">
        <v>454</v>
      </c>
      <c r="F83">
        <v>1685006448</v>
      </c>
      <c r="G83">
        <f t="shared" si="86"/>
        <v>5.2090274550226816E-3</v>
      </c>
      <c r="H83">
        <f t="shared" si="87"/>
        <v>-1.2596351412849447</v>
      </c>
      <c r="I83">
        <f t="shared" si="88"/>
        <v>400.01232258064499</v>
      </c>
      <c r="J83">
        <f t="shared" si="89"/>
        <v>394.2936110011446</v>
      </c>
      <c r="K83">
        <f t="shared" si="90"/>
        <v>37.770217555118833</v>
      </c>
      <c r="L83">
        <f t="shared" si="91"/>
        <v>38.318025012470912</v>
      </c>
      <c r="M83">
        <f t="shared" si="92"/>
        <v>0.23385981577156542</v>
      </c>
      <c r="N83">
        <f t="shared" si="93"/>
        <v>3.3607331348136551</v>
      </c>
      <c r="O83">
        <f t="shared" si="94"/>
        <v>0.22518070110779148</v>
      </c>
      <c r="P83">
        <f t="shared" si="95"/>
        <v>0.14149088572206295</v>
      </c>
      <c r="Q83">
        <f t="shared" si="96"/>
        <v>0</v>
      </c>
      <c r="R83">
        <f t="shared" si="97"/>
        <v>28.00393084942872</v>
      </c>
      <c r="S83">
        <f t="shared" si="98"/>
        <v>27.970448387096798</v>
      </c>
      <c r="T83">
        <f t="shared" si="99"/>
        <v>3.7883070018269622</v>
      </c>
      <c r="U83">
        <f t="shared" si="100"/>
        <v>40.203590840585804</v>
      </c>
      <c r="V83">
        <f t="shared" si="101"/>
        <v>1.6351101602316782</v>
      </c>
      <c r="W83">
        <f t="shared" si="102"/>
        <v>4.06707492053427</v>
      </c>
      <c r="X83">
        <f t="shared" si="103"/>
        <v>2.153196841595284</v>
      </c>
      <c r="Y83">
        <f t="shared" si="104"/>
        <v>-229.71811076650025</v>
      </c>
      <c r="Z83">
        <f t="shared" si="105"/>
        <v>221.63576819571713</v>
      </c>
      <c r="AA83">
        <f t="shared" si="106"/>
        <v>14.458905355836977</v>
      </c>
      <c r="AB83">
        <f t="shared" si="107"/>
        <v>6.3765627850538635</v>
      </c>
      <c r="AC83">
        <v>-3.9623291351252199E-2</v>
      </c>
      <c r="AD83">
        <v>4.4480615732750299E-2</v>
      </c>
      <c r="AE83">
        <v>3.35091639800957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50160.027462900085</v>
      </c>
      <c r="AK83" t="s">
        <v>455</v>
      </c>
      <c r="AL83">
        <v>2.3524807692307701</v>
      </c>
      <c r="AM83">
        <v>1.20706</v>
      </c>
      <c r="AN83">
        <f t="shared" si="111"/>
        <v>-1.1454207692307701</v>
      </c>
      <c r="AO83">
        <f t="shared" si="112"/>
        <v>-0.94893441024536485</v>
      </c>
      <c r="AP83">
        <v>-0.51690036306415199</v>
      </c>
      <c r="AQ83" t="s">
        <v>252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-1.2596351412849447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252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-1.0538136136737113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0.82071442137898099</v>
      </c>
      <c r="BN83">
        <v>0.5</v>
      </c>
      <c r="BO83" t="s">
        <v>253</v>
      </c>
      <c r="BP83">
        <v>1685006448</v>
      </c>
      <c r="BQ83">
        <v>400.01232258064499</v>
      </c>
      <c r="BR83">
        <v>400.14758064516099</v>
      </c>
      <c r="BS83">
        <v>17.0693612903226</v>
      </c>
      <c r="BT83">
        <v>16.228945161290302</v>
      </c>
      <c r="BU83">
        <v>500.00829032258099</v>
      </c>
      <c r="BV83">
        <v>95.592038709677396</v>
      </c>
      <c r="BW83">
        <v>0.20007280645161299</v>
      </c>
      <c r="BX83">
        <v>29.193712903225801</v>
      </c>
      <c r="BY83">
        <v>27.970448387096798</v>
      </c>
      <c r="BZ83">
        <v>999.9</v>
      </c>
      <c r="CA83">
        <v>9995.9677419354794</v>
      </c>
      <c r="CB83">
        <v>0</v>
      </c>
      <c r="CC83">
        <v>73.580100000000002</v>
      </c>
      <c r="CD83">
        <v>0</v>
      </c>
      <c r="CE83">
        <v>0</v>
      </c>
      <c r="CF83">
        <v>0</v>
      </c>
      <c r="CG83">
        <v>0</v>
      </c>
      <c r="CH83">
        <v>2.3752580645161299</v>
      </c>
      <c r="CI83">
        <v>0</v>
      </c>
      <c r="CJ83">
        <v>-15.069348387096801</v>
      </c>
      <c r="CK83">
        <v>-1.62004193548387</v>
      </c>
      <c r="CL83">
        <v>37.350612903225802</v>
      </c>
      <c r="CM83">
        <v>41.756</v>
      </c>
      <c r="CN83">
        <v>39.51</v>
      </c>
      <c r="CO83">
        <v>40.451225806451603</v>
      </c>
      <c r="CP83">
        <v>38.125</v>
      </c>
      <c r="CQ83">
        <v>0</v>
      </c>
      <c r="CR83">
        <v>0</v>
      </c>
      <c r="CS83">
        <v>0</v>
      </c>
      <c r="CT83">
        <v>59.600000143051098</v>
      </c>
      <c r="CU83">
        <v>2.3524807692307701</v>
      </c>
      <c r="CV83">
        <v>-0.46640341988075901</v>
      </c>
      <c r="CW83">
        <v>-1.06001368236497</v>
      </c>
      <c r="CX83">
        <v>-15.0748769230769</v>
      </c>
      <c r="CY83">
        <v>15</v>
      </c>
      <c r="CZ83">
        <v>1685002228.5</v>
      </c>
      <c r="DA83" t="s">
        <v>254</v>
      </c>
      <c r="DB83">
        <v>1</v>
      </c>
      <c r="DC83">
        <v>-3.79</v>
      </c>
      <c r="DD83">
        <v>0.437</v>
      </c>
      <c r="DE83">
        <v>404</v>
      </c>
      <c r="DF83">
        <v>16</v>
      </c>
      <c r="DG83">
        <v>1.86</v>
      </c>
      <c r="DH83">
        <v>0.2</v>
      </c>
      <c r="DI83">
        <v>-0.16177603846153801</v>
      </c>
      <c r="DJ83">
        <v>0.17642454503548699</v>
      </c>
      <c r="DK83">
        <v>9.1115412302527996E-2</v>
      </c>
      <c r="DL83">
        <v>1</v>
      </c>
      <c r="DM83">
        <v>2.3286477272727302</v>
      </c>
      <c r="DN83">
        <v>0.115784775118802</v>
      </c>
      <c r="DO83">
        <v>0.17281786588070699</v>
      </c>
      <c r="DP83">
        <v>1</v>
      </c>
      <c r="DQ83">
        <v>0.84040725000000005</v>
      </c>
      <c r="DR83">
        <v>-7.5541552121570904E-3</v>
      </c>
      <c r="DS83">
        <v>8.6699991745962691E-3</v>
      </c>
      <c r="DT83">
        <v>1</v>
      </c>
      <c r="DU83">
        <v>3</v>
      </c>
      <c r="DV83">
        <v>3</v>
      </c>
      <c r="DW83" t="s">
        <v>255</v>
      </c>
      <c r="DX83">
        <v>100</v>
      </c>
      <c r="DY83">
        <v>100</v>
      </c>
      <c r="DZ83">
        <v>-3.79</v>
      </c>
      <c r="EA83">
        <v>0.437</v>
      </c>
      <c r="EB83">
        <v>2</v>
      </c>
      <c r="EC83">
        <v>515.70699999999999</v>
      </c>
      <c r="ED83">
        <v>425.221</v>
      </c>
      <c r="EE83">
        <v>29.258500000000002</v>
      </c>
      <c r="EF83">
        <v>30.058499999999999</v>
      </c>
      <c r="EG83">
        <v>30</v>
      </c>
      <c r="EH83">
        <v>30.188500000000001</v>
      </c>
      <c r="EI83">
        <v>30.213699999999999</v>
      </c>
      <c r="EJ83">
        <v>20.039100000000001</v>
      </c>
      <c r="EK83">
        <v>28.684000000000001</v>
      </c>
      <c r="EL83">
        <v>0</v>
      </c>
      <c r="EM83">
        <v>29.2529</v>
      </c>
      <c r="EN83">
        <v>400.15699999999998</v>
      </c>
      <c r="EO83">
        <v>16.160599999999999</v>
      </c>
      <c r="EP83">
        <v>100.36499999999999</v>
      </c>
      <c r="EQ83">
        <v>90.160600000000002</v>
      </c>
    </row>
    <row r="84" spans="1:147" x14ac:dyDescent="0.3">
      <c r="A84">
        <v>68</v>
      </c>
      <c r="B84">
        <v>1685006516</v>
      </c>
      <c r="C84">
        <v>4140.5</v>
      </c>
      <c r="D84" t="s">
        <v>456</v>
      </c>
      <c r="E84" t="s">
        <v>457</v>
      </c>
      <c r="F84">
        <v>1685006508</v>
      </c>
      <c r="G84">
        <f t="shared" si="86"/>
        <v>4.8502239833642076E-3</v>
      </c>
      <c r="H84">
        <f t="shared" si="87"/>
        <v>-0.965114595531255</v>
      </c>
      <c r="I84">
        <f t="shared" si="88"/>
        <v>399.99677419354799</v>
      </c>
      <c r="J84">
        <f t="shared" si="89"/>
        <v>392.68023555329745</v>
      </c>
      <c r="K84">
        <f t="shared" si="90"/>
        <v>37.618028441166985</v>
      </c>
      <c r="L84">
        <f t="shared" si="91"/>
        <v>38.318939089934503</v>
      </c>
      <c r="M84">
        <f t="shared" si="92"/>
        <v>0.21569855056214721</v>
      </c>
      <c r="N84">
        <f t="shared" si="93"/>
        <v>3.3626737218223357</v>
      </c>
      <c r="O84">
        <f t="shared" si="94"/>
        <v>0.20829626232777912</v>
      </c>
      <c r="P84">
        <f t="shared" si="95"/>
        <v>0.13082906732298066</v>
      </c>
      <c r="Q84">
        <f t="shared" si="96"/>
        <v>0</v>
      </c>
      <c r="R84">
        <f t="shared" si="97"/>
        <v>28.042754732098729</v>
      </c>
      <c r="S84">
        <f t="shared" si="98"/>
        <v>27.978287096774199</v>
      </c>
      <c r="T84">
        <f t="shared" si="99"/>
        <v>3.7900388696715317</v>
      </c>
      <c r="U84">
        <f t="shared" si="100"/>
        <v>39.991291740481493</v>
      </c>
      <c r="V84">
        <f t="shared" si="101"/>
        <v>1.6223733058408421</v>
      </c>
      <c r="W84">
        <f t="shared" si="102"/>
        <v>4.0568164598658916</v>
      </c>
      <c r="X84">
        <f t="shared" si="103"/>
        <v>2.1676655638306896</v>
      </c>
      <c r="Y84">
        <f t="shared" si="104"/>
        <v>-213.89487766636157</v>
      </c>
      <c r="Z84">
        <f t="shared" si="105"/>
        <v>212.42037366202652</v>
      </c>
      <c r="AA84">
        <f t="shared" si="106"/>
        <v>13.847246367643516</v>
      </c>
      <c r="AB84">
        <f t="shared" si="107"/>
        <v>12.372742363308475</v>
      </c>
      <c r="AC84">
        <v>-3.9652034567858201E-2</v>
      </c>
      <c r="AD84">
        <v>4.4512882511434801E-2</v>
      </c>
      <c r="AE84">
        <v>3.3528498638381898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50202.317629222431</v>
      </c>
      <c r="AK84" t="s">
        <v>458</v>
      </c>
      <c r="AL84">
        <v>2.2614653846153798</v>
      </c>
      <c r="AM84">
        <v>1.536</v>
      </c>
      <c r="AN84">
        <f t="shared" si="111"/>
        <v>-0.72546538461537979</v>
      </c>
      <c r="AO84">
        <f t="shared" si="112"/>
        <v>-0.47230819310897121</v>
      </c>
      <c r="AP84">
        <v>-0.39604173341962701</v>
      </c>
      <c r="AQ84" t="s">
        <v>252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-0.965114595531255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252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-2.117261598655519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0.82071442137898099</v>
      </c>
      <c r="BN84">
        <v>0.5</v>
      </c>
      <c r="BO84" t="s">
        <v>253</v>
      </c>
      <c r="BP84">
        <v>1685006508</v>
      </c>
      <c r="BQ84">
        <v>399.99677419354799</v>
      </c>
      <c r="BR84">
        <v>400.15680645161302</v>
      </c>
      <c r="BS84">
        <v>16.935335483871</v>
      </c>
      <c r="BT84">
        <v>16.1526903225806</v>
      </c>
      <c r="BU84">
        <v>500.00119354838699</v>
      </c>
      <c r="BV84">
        <v>95.5981387096774</v>
      </c>
      <c r="BW84">
        <v>0.199981580645161</v>
      </c>
      <c r="BX84">
        <v>29.1500129032258</v>
      </c>
      <c r="BY84">
        <v>27.978287096774199</v>
      </c>
      <c r="BZ84">
        <v>999.9</v>
      </c>
      <c r="CA84">
        <v>10002.580645161301</v>
      </c>
      <c r="CB84">
        <v>0</v>
      </c>
      <c r="CC84">
        <v>73.580100000000002</v>
      </c>
      <c r="CD84">
        <v>0</v>
      </c>
      <c r="CE84">
        <v>0</v>
      </c>
      <c r="CF84">
        <v>0</v>
      </c>
      <c r="CG84">
        <v>0</v>
      </c>
      <c r="CH84">
        <v>2.2550258064516102</v>
      </c>
      <c r="CI84">
        <v>0</v>
      </c>
      <c r="CJ84">
        <v>-15.868935483871001</v>
      </c>
      <c r="CK84">
        <v>-1.7230000000000001</v>
      </c>
      <c r="CL84">
        <v>37.185032258064503</v>
      </c>
      <c r="CM84">
        <v>41.625</v>
      </c>
      <c r="CN84">
        <v>39.3546774193548</v>
      </c>
      <c r="CO84">
        <v>40.318096774193499</v>
      </c>
      <c r="CP84">
        <v>37.963419354838699</v>
      </c>
      <c r="CQ84">
        <v>0</v>
      </c>
      <c r="CR84">
        <v>0</v>
      </c>
      <c r="CS84">
        <v>0</v>
      </c>
      <c r="CT84">
        <v>59.400000095367403</v>
      </c>
      <c r="CU84">
        <v>2.2614653846153798</v>
      </c>
      <c r="CV84">
        <v>0.35913504108996402</v>
      </c>
      <c r="CW84">
        <v>-0.212851285750388</v>
      </c>
      <c r="CX84">
        <v>-15.882465384615401</v>
      </c>
      <c r="CY84">
        <v>15</v>
      </c>
      <c r="CZ84">
        <v>1685002228.5</v>
      </c>
      <c r="DA84" t="s">
        <v>254</v>
      </c>
      <c r="DB84">
        <v>1</v>
      </c>
      <c r="DC84">
        <v>-3.79</v>
      </c>
      <c r="DD84">
        <v>0.437</v>
      </c>
      <c r="DE84">
        <v>404</v>
      </c>
      <c r="DF84">
        <v>16</v>
      </c>
      <c r="DG84">
        <v>1.86</v>
      </c>
      <c r="DH84">
        <v>0.2</v>
      </c>
      <c r="DI84">
        <v>-0.14388445459615401</v>
      </c>
      <c r="DJ84">
        <v>-6.8994735526366605E-2</v>
      </c>
      <c r="DK84">
        <v>0.110672926717076</v>
      </c>
      <c r="DL84">
        <v>1</v>
      </c>
      <c r="DM84">
        <v>2.2971318181818199</v>
      </c>
      <c r="DN84">
        <v>-0.19433622635112099</v>
      </c>
      <c r="DO84">
        <v>0.19684627339942101</v>
      </c>
      <c r="DP84">
        <v>1</v>
      </c>
      <c r="DQ84">
        <v>0.79118467307692297</v>
      </c>
      <c r="DR84">
        <v>-9.1980225390590503E-2</v>
      </c>
      <c r="DS84">
        <v>1.2608156006089499E-2</v>
      </c>
      <c r="DT84">
        <v>1</v>
      </c>
      <c r="DU84">
        <v>3</v>
      </c>
      <c r="DV84">
        <v>3</v>
      </c>
      <c r="DW84" t="s">
        <v>255</v>
      </c>
      <c r="DX84">
        <v>100</v>
      </c>
      <c r="DY84">
        <v>100</v>
      </c>
      <c r="DZ84">
        <v>-3.79</v>
      </c>
      <c r="EA84">
        <v>0.437</v>
      </c>
      <c r="EB84">
        <v>2</v>
      </c>
      <c r="EC84">
        <v>515.66399999999999</v>
      </c>
      <c r="ED84">
        <v>425.315</v>
      </c>
      <c r="EE84">
        <v>29.284800000000001</v>
      </c>
      <c r="EF84">
        <v>30.068899999999999</v>
      </c>
      <c r="EG84">
        <v>30</v>
      </c>
      <c r="EH84">
        <v>30.198899999999998</v>
      </c>
      <c r="EI84">
        <v>30.226700000000001</v>
      </c>
      <c r="EJ84">
        <v>20.039200000000001</v>
      </c>
      <c r="EK84">
        <v>28.078199999999999</v>
      </c>
      <c r="EL84">
        <v>0</v>
      </c>
      <c r="EM84">
        <v>29.287099999999999</v>
      </c>
      <c r="EN84">
        <v>400.125</v>
      </c>
      <c r="EO84">
        <v>16.281400000000001</v>
      </c>
      <c r="EP84">
        <v>100.366</v>
      </c>
      <c r="EQ84">
        <v>90.161000000000001</v>
      </c>
    </row>
    <row r="85" spans="1:147" x14ac:dyDescent="0.3">
      <c r="A85">
        <v>69</v>
      </c>
      <c r="B85">
        <v>1685006576</v>
      </c>
      <c r="C85">
        <v>4200.5</v>
      </c>
      <c r="D85" t="s">
        <v>459</v>
      </c>
      <c r="E85" t="s">
        <v>460</v>
      </c>
      <c r="F85">
        <v>1685006568.0032301</v>
      </c>
      <c r="G85">
        <f t="shared" si="86"/>
        <v>4.5479476437236431E-3</v>
      </c>
      <c r="H85">
        <f t="shared" si="87"/>
        <v>-1.0714846033555592</v>
      </c>
      <c r="I85">
        <f t="shared" si="88"/>
        <v>400.01600000000002</v>
      </c>
      <c r="J85">
        <f t="shared" si="89"/>
        <v>394.04147813268889</v>
      </c>
      <c r="K85">
        <f t="shared" si="90"/>
        <v>37.748074318364708</v>
      </c>
      <c r="L85">
        <f t="shared" si="91"/>
        <v>38.320416845686189</v>
      </c>
      <c r="M85">
        <f t="shared" si="92"/>
        <v>0.20223179706535124</v>
      </c>
      <c r="N85">
        <f t="shared" si="93"/>
        <v>3.3609220252618837</v>
      </c>
      <c r="O85">
        <f t="shared" si="94"/>
        <v>0.19570663366063759</v>
      </c>
      <c r="P85">
        <f t="shared" si="95"/>
        <v>0.12288536744484535</v>
      </c>
      <c r="Q85">
        <f t="shared" si="96"/>
        <v>0</v>
      </c>
      <c r="R85">
        <f t="shared" si="97"/>
        <v>28.057803572931096</v>
      </c>
      <c r="S85">
        <f t="shared" si="98"/>
        <v>27.957406451612901</v>
      </c>
      <c r="T85">
        <f t="shared" si="99"/>
        <v>3.7854270743437679</v>
      </c>
      <c r="U85">
        <f t="shared" si="100"/>
        <v>40.107371477493956</v>
      </c>
      <c r="V85">
        <f t="shared" si="101"/>
        <v>1.6220655575901246</v>
      </c>
      <c r="W85">
        <f t="shared" si="102"/>
        <v>4.0443078113466955</v>
      </c>
      <c r="X85">
        <f t="shared" si="103"/>
        <v>2.1633615167536435</v>
      </c>
      <c r="Y85">
        <f t="shared" si="104"/>
        <v>-200.56449108821266</v>
      </c>
      <c r="Z85">
        <f t="shared" si="105"/>
        <v>206.4144834643626</v>
      </c>
      <c r="AA85">
        <f t="shared" si="106"/>
        <v>13.457770418062159</v>
      </c>
      <c r="AB85">
        <f t="shared" si="107"/>
        <v>19.307762794212096</v>
      </c>
      <c r="AC85">
        <v>-3.9626088824724397E-2</v>
      </c>
      <c r="AD85">
        <v>4.4483756141794999E-2</v>
      </c>
      <c r="AE85">
        <v>3.3511045953790601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50179.662103098904</v>
      </c>
      <c r="AK85" t="s">
        <v>461</v>
      </c>
      <c r="AL85">
        <v>2.2470807692307702</v>
      </c>
      <c r="AM85">
        <v>1.5544</v>
      </c>
      <c r="AN85">
        <f t="shared" si="111"/>
        <v>-0.69268076923077015</v>
      </c>
      <c r="AO85">
        <f t="shared" si="112"/>
        <v>-0.4456258165406396</v>
      </c>
      <c r="AP85">
        <v>-0.43969143313014902</v>
      </c>
      <c r="AQ85" t="s">
        <v>252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-1.0714846033555592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252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-2.2440351588310712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0.82071442137898099</v>
      </c>
      <c r="BN85">
        <v>0.5</v>
      </c>
      <c r="BO85" t="s">
        <v>253</v>
      </c>
      <c r="BP85">
        <v>1685006568.0032301</v>
      </c>
      <c r="BQ85">
        <v>400.01600000000002</v>
      </c>
      <c r="BR85">
        <v>400.13874193548401</v>
      </c>
      <c r="BS85">
        <v>16.932283870967701</v>
      </c>
      <c r="BT85">
        <v>16.198403225806501</v>
      </c>
      <c r="BU85">
        <v>499.99483870967703</v>
      </c>
      <c r="BV85">
        <v>95.597245161290303</v>
      </c>
      <c r="BW85">
        <v>0.199965064516129</v>
      </c>
      <c r="BX85">
        <v>29.0965967741935</v>
      </c>
      <c r="BY85">
        <v>27.957406451612901</v>
      </c>
      <c r="BZ85">
        <v>999.9</v>
      </c>
      <c r="CA85">
        <v>9996.1290322580608</v>
      </c>
      <c r="CB85">
        <v>0</v>
      </c>
      <c r="CC85">
        <v>73.593906451612895</v>
      </c>
      <c r="CD85">
        <v>0</v>
      </c>
      <c r="CE85">
        <v>0</v>
      </c>
      <c r="CF85">
        <v>0</v>
      </c>
      <c r="CG85">
        <v>0</v>
      </c>
      <c r="CH85">
        <v>2.2397096774193499</v>
      </c>
      <c r="CI85">
        <v>0</v>
      </c>
      <c r="CJ85">
        <v>-16.3319516129032</v>
      </c>
      <c r="CK85">
        <v>-1.8091516129032299</v>
      </c>
      <c r="CL85">
        <v>37.024000000000001</v>
      </c>
      <c r="CM85">
        <v>41.5</v>
      </c>
      <c r="CN85">
        <v>39.1991935483871</v>
      </c>
      <c r="CO85">
        <v>40.215451612903202</v>
      </c>
      <c r="CP85">
        <v>37.828258064516099</v>
      </c>
      <c r="CQ85">
        <v>0</v>
      </c>
      <c r="CR85">
        <v>0</v>
      </c>
      <c r="CS85">
        <v>0</v>
      </c>
      <c r="CT85">
        <v>59.300000190734899</v>
      </c>
      <c r="CU85">
        <v>2.2470807692307702</v>
      </c>
      <c r="CV85">
        <v>1.2235863313648501</v>
      </c>
      <c r="CW85">
        <v>-2.4901367681662299</v>
      </c>
      <c r="CX85">
        <v>-16.3486576923077</v>
      </c>
      <c r="CY85">
        <v>15</v>
      </c>
      <c r="CZ85">
        <v>1685002228.5</v>
      </c>
      <c r="DA85" t="s">
        <v>254</v>
      </c>
      <c r="DB85">
        <v>1</v>
      </c>
      <c r="DC85">
        <v>-3.79</v>
      </c>
      <c r="DD85">
        <v>0.437</v>
      </c>
      <c r="DE85">
        <v>404</v>
      </c>
      <c r="DF85">
        <v>16</v>
      </c>
      <c r="DG85">
        <v>1.86</v>
      </c>
      <c r="DH85">
        <v>0.2</v>
      </c>
      <c r="DI85">
        <v>-0.124374983653846</v>
      </c>
      <c r="DJ85">
        <v>9.1481043915378705E-3</v>
      </c>
      <c r="DK85">
        <v>0.10485064145429999</v>
      </c>
      <c r="DL85">
        <v>1</v>
      </c>
      <c r="DM85">
        <v>2.25415227272727</v>
      </c>
      <c r="DN85">
        <v>-4.1470888119817502E-3</v>
      </c>
      <c r="DO85">
        <v>0.17268507658930099</v>
      </c>
      <c r="DP85">
        <v>1</v>
      </c>
      <c r="DQ85">
        <v>0.73746075</v>
      </c>
      <c r="DR85">
        <v>-4.0319568645622798E-2</v>
      </c>
      <c r="DS85">
        <v>6.07898074033353E-3</v>
      </c>
      <c r="DT85">
        <v>1</v>
      </c>
      <c r="DU85">
        <v>3</v>
      </c>
      <c r="DV85">
        <v>3</v>
      </c>
      <c r="DW85" t="s">
        <v>255</v>
      </c>
      <c r="DX85">
        <v>100</v>
      </c>
      <c r="DY85">
        <v>100</v>
      </c>
      <c r="DZ85">
        <v>-3.79</v>
      </c>
      <c r="EA85">
        <v>0.437</v>
      </c>
      <c r="EB85">
        <v>2</v>
      </c>
      <c r="EC85">
        <v>515.87400000000002</v>
      </c>
      <c r="ED85">
        <v>425.14</v>
      </c>
      <c r="EE85">
        <v>29.401199999999999</v>
      </c>
      <c r="EF85">
        <v>30.076699999999999</v>
      </c>
      <c r="EG85">
        <v>30.000399999999999</v>
      </c>
      <c r="EH85">
        <v>30.209199999999999</v>
      </c>
      <c r="EI85">
        <v>30.236999999999998</v>
      </c>
      <c r="EJ85">
        <v>20.039100000000001</v>
      </c>
      <c r="EK85">
        <v>28.078199999999999</v>
      </c>
      <c r="EL85">
        <v>0</v>
      </c>
      <c r="EM85">
        <v>29.395499999999998</v>
      </c>
      <c r="EN85">
        <v>400.17700000000002</v>
      </c>
      <c r="EO85">
        <v>16.216000000000001</v>
      </c>
      <c r="EP85">
        <v>100.367</v>
      </c>
      <c r="EQ85">
        <v>90.161600000000007</v>
      </c>
    </row>
    <row r="86" spans="1:147" x14ac:dyDescent="0.3">
      <c r="A86">
        <v>70</v>
      </c>
      <c r="B86">
        <v>1685006636</v>
      </c>
      <c r="C86">
        <v>4260.5</v>
      </c>
      <c r="D86" t="s">
        <v>462</v>
      </c>
      <c r="E86" t="s">
        <v>463</v>
      </c>
      <c r="F86">
        <v>1685006628</v>
      </c>
      <c r="G86">
        <f t="shared" si="86"/>
        <v>4.3234357467935615E-3</v>
      </c>
      <c r="H86">
        <f t="shared" si="87"/>
        <v>-1.0960895071390342</v>
      </c>
      <c r="I86">
        <f t="shared" si="88"/>
        <v>400.02870967741899</v>
      </c>
      <c r="J86">
        <f t="shared" si="89"/>
        <v>394.67124223566731</v>
      </c>
      <c r="K86">
        <f t="shared" si="90"/>
        <v>37.809284130325914</v>
      </c>
      <c r="L86">
        <f t="shared" si="91"/>
        <v>38.322526512964991</v>
      </c>
      <c r="M86">
        <f t="shared" si="92"/>
        <v>0.19070981953741956</v>
      </c>
      <c r="N86">
        <f t="shared" si="93"/>
        <v>3.3610705748562291</v>
      </c>
      <c r="O86">
        <f t="shared" si="94"/>
        <v>0.18489574948807919</v>
      </c>
      <c r="P86">
        <f t="shared" si="95"/>
        <v>0.11606744971570547</v>
      </c>
      <c r="Q86">
        <f t="shared" si="96"/>
        <v>0</v>
      </c>
      <c r="R86">
        <f t="shared" si="97"/>
        <v>28.108347232791296</v>
      </c>
      <c r="S86">
        <f t="shared" si="98"/>
        <v>27.997119354838699</v>
      </c>
      <c r="T86">
        <f t="shared" si="99"/>
        <v>3.7942024522594391</v>
      </c>
      <c r="U86">
        <f t="shared" si="100"/>
        <v>39.993423059355507</v>
      </c>
      <c r="V86">
        <f t="shared" si="101"/>
        <v>1.6173844237543629</v>
      </c>
      <c r="W86">
        <f t="shared" si="102"/>
        <v>4.0441260088038762</v>
      </c>
      <c r="X86">
        <f t="shared" si="103"/>
        <v>2.1768180285050764</v>
      </c>
      <c r="Y86">
        <f t="shared" si="104"/>
        <v>-190.66351643359607</v>
      </c>
      <c r="Z86">
        <f t="shared" si="105"/>
        <v>199.08667786693297</v>
      </c>
      <c r="AA86">
        <f t="shared" si="106"/>
        <v>12.981950857596797</v>
      </c>
      <c r="AB86">
        <f t="shared" si="107"/>
        <v>21.405112290933687</v>
      </c>
      <c r="AC86">
        <v>-3.96282888940276E-2</v>
      </c>
      <c r="AD86">
        <v>4.4486225912324498E-2</v>
      </c>
      <c r="AE86">
        <v>3.35125259990255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50182.511210683981</v>
      </c>
      <c r="AK86" t="s">
        <v>464</v>
      </c>
      <c r="AL86">
        <v>2.2784653846153802</v>
      </c>
      <c r="AM86">
        <v>1.7572000000000001</v>
      </c>
      <c r="AN86">
        <f t="shared" si="111"/>
        <v>-0.52126538461538008</v>
      </c>
      <c r="AO86">
        <f t="shared" si="112"/>
        <v>-0.29664544992908037</v>
      </c>
      <c r="AP86">
        <v>-0.44978823281701402</v>
      </c>
      <c r="AQ86" t="s">
        <v>252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-1.0960895071390342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252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-3.3710276029484758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0.82071442137898099</v>
      </c>
      <c r="BN86">
        <v>0.5</v>
      </c>
      <c r="BO86" t="s">
        <v>253</v>
      </c>
      <c r="BP86">
        <v>1685006628</v>
      </c>
      <c r="BQ86">
        <v>400.02870967741899</v>
      </c>
      <c r="BR86">
        <v>400.13267741935499</v>
      </c>
      <c r="BS86">
        <v>16.883025806451599</v>
      </c>
      <c r="BT86">
        <v>16.185358064516102</v>
      </c>
      <c r="BU86">
        <v>500.00877419354799</v>
      </c>
      <c r="BV86">
        <v>95.599467741935499</v>
      </c>
      <c r="BW86">
        <v>0.19997261290322599</v>
      </c>
      <c r="BX86">
        <v>29.095819354838699</v>
      </c>
      <c r="BY86">
        <v>27.997119354838699</v>
      </c>
      <c r="BZ86">
        <v>999.9</v>
      </c>
      <c r="CA86">
        <v>9996.4516129032309</v>
      </c>
      <c r="CB86">
        <v>0</v>
      </c>
      <c r="CC86">
        <v>73.580100000000002</v>
      </c>
      <c r="CD86">
        <v>0</v>
      </c>
      <c r="CE86">
        <v>0</v>
      </c>
      <c r="CF86">
        <v>0</v>
      </c>
      <c r="CG86">
        <v>0</v>
      </c>
      <c r="CH86">
        <v>2.2559290322580599</v>
      </c>
      <c r="CI86">
        <v>0</v>
      </c>
      <c r="CJ86">
        <v>-17.334790322580599</v>
      </c>
      <c r="CK86">
        <v>-1.92308709677419</v>
      </c>
      <c r="CL86">
        <v>36.895000000000003</v>
      </c>
      <c r="CM86">
        <v>41.375</v>
      </c>
      <c r="CN86">
        <v>39.061999999999998</v>
      </c>
      <c r="CO86">
        <v>40.102645161290297</v>
      </c>
      <c r="CP86">
        <v>37.686999999999998</v>
      </c>
      <c r="CQ86">
        <v>0</v>
      </c>
      <c r="CR86">
        <v>0</v>
      </c>
      <c r="CS86">
        <v>0</v>
      </c>
      <c r="CT86">
        <v>59.400000095367403</v>
      </c>
      <c r="CU86">
        <v>2.2784653846153802</v>
      </c>
      <c r="CV86">
        <v>-0.12716239982306499</v>
      </c>
      <c r="CW86">
        <v>-2.2643931557367498</v>
      </c>
      <c r="CX86">
        <v>-17.370280769230799</v>
      </c>
      <c r="CY86">
        <v>15</v>
      </c>
      <c r="CZ86">
        <v>1685002228.5</v>
      </c>
      <c r="DA86" t="s">
        <v>254</v>
      </c>
      <c r="DB86">
        <v>1</v>
      </c>
      <c r="DC86">
        <v>-3.79</v>
      </c>
      <c r="DD86">
        <v>0.437</v>
      </c>
      <c r="DE86">
        <v>404</v>
      </c>
      <c r="DF86">
        <v>16</v>
      </c>
      <c r="DG86">
        <v>1.86</v>
      </c>
      <c r="DH86">
        <v>0.2</v>
      </c>
      <c r="DI86">
        <v>-0.1208590175</v>
      </c>
      <c r="DJ86">
        <v>0.155305043404802</v>
      </c>
      <c r="DK86">
        <v>9.9250703465516094E-2</v>
      </c>
      <c r="DL86">
        <v>1</v>
      </c>
      <c r="DM86">
        <v>2.2701590909090901</v>
      </c>
      <c r="DN86">
        <v>0.110474341489531</v>
      </c>
      <c r="DO86">
        <v>0.18155698869674</v>
      </c>
      <c r="DP86">
        <v>1</v>
      </c>
      <c r="DQ86">
        <v>0.70177105769230796</v>
      </c>
      <c r="DR86">
        <v>-4.0186082130967998E-2</v>
      </c>
      <c r="DS86">
        <v>5.61153235761122E-3</v>
      </c>
      <c r="DT86">
        <v>1</v>
      </c>
      <c r="DU86">
        <v>3</v>
      </c>
      <c r="DV86">
        <v>3</v>
      </c>
      <c r="DW86" t="s">
        <v>255</v>
      </c>
      <c r="DX86">
        <v>100</v>
      </c>
      <c r="DY86">
        <v>100</v>
      </c>
      <c r="DZ86">
        <v>-3.79</v>
      </c>
      <c r="EA86">
        <v>0.437</v>
      </c>
      <c r="EB86">
        <v>2</v>
      </c>
      <c r="EC86">
        <v>515.55600000000004</v>
      </c>
      <c r="ED86">
        <v>425.07100000000003</v>
      </c>
      <c r="EE86">
        <v>29.3873</v>
      </c>
      <c r="EF86">
        <v>30.0793</v>
      </c>
      <c r="EG86">
        <v>30.0001</v>
      </c>
      <c r="EH86">
        <v>30.217099999999999</v>
      </c>
      <c r="EI86">
        <v>30.244700000000002</v>
      </c>
      <c r="EJ86">
        <v>20.04</v>
      </c>
      <c r="EK86">
        <v>28.078199999999999</v>
      </c>
      <c r="EL86">
        <v>0</v>
      </c>
      <c r="EM86">
        <v>29.385899999999999</v>
      </c>
      <c r="EN86">
        <v>400.10500000000002</v>
      </c>
      <c r="EO86">
        <v>16.249300000000002</v>
      </c>
      <c r="EP86">
        <v>100.369</v>
      </c>
      <c r="EQ86">
        <v>90.162899999999993</v>
      </c>
    </row>
    <row r="87" spans="1:147" x14ac:dyDescent="0.3">
      <c r="A87">
        <v>71</v>
      </c>
      <c r="B87">
        <v>1685006696</v>
      </c>
      <c r="C87">
        <v>4320.5</v>
      </c>
      <c r="D87" t="s">
        <v>465</v>
      </c>
      <c r="E87" t="s">
        <v>466</v>
      </c>
      <c r="F87">
        <v>1685006688</v>
      </c>
      <c r="G87">
        <f t="shared" si="86"/>
        <v>3.9656099568974217E-3</v>
      </c>
      <c r="H87">
        <f t="shared" si="87"/>
        <v>-1.2112035454230432</v>
      </c>
      <c r="I87">
        <f t="shared" si="88"/>
        <v>400.03283870967698</v>
      </c>
      <c r="J87">
        <f t="shared" si="89"/>
        <v>396.57839291948096</v>
      </c>
      <c r="K87">
        <f t="shared" si="90"/>
        <v>37.992783212599697</v>
      </c>
      <c r="L87">
        <f t="shared" si="91"/>
        <v>38.32372411197754</v>
      </c>
      <c r="M87">
        <f t="shared" si="92"/>
        <v>0.1748097292343396</v>
      </c>
      <c r="N87">
        <f t="shared" si="93"/>
        <v>3.3599175486299875</v>
      </c>
      <c r="O87">
        <f t="shared" si="94"/>
        <v>0.16990968552441607</v>
      </c>
      <c r="P87">
        <f t="shared" si="95"/>
        <v>0.10662236228593602</v>
      </c>
      <c r="Q87">
        <f t="shared" si="96"/>
        <v>0</v>
      </c>
      <c r="R87">
        <f t="shared" si="97"/>
        <v>28.144009180043764</v>
      </c>
      <c r="S87">
        <f t="shared" si="98"/>
        <v>27.994916129032301</v>
      </c>
      <c r="T87">
        <f t="shared" si="99"/>
        <v>3.7937151398728535</v>
      </c>
      <c r="U87">
        <f t="shared" si="100"/>
        <v>40.187616847875645</v>
      </c>
      <c r="V87">
        <f t="shared" si="101"/>
        <v>1.620943457281645</v>
      </c>
      <c r="W87">
        <f t="shared" si="102"/>
        <v>4.0334401102147703</v>
      </c>
      <c r="X87">
        <f t="shared" si="103"/>
        <v>2.1727716825912085</v>
      </c>
      <c r="Y87">
        <f t="shared" si="104"/>
        <v>-174.8833990991763</v>
      </c>
      <c r="Z87">
        <f t="shared" si="105"/>
        <v>191.13061546471897</v>
      </c>
      <c r="AA87">
        <f t="shared" si="106"/>
        <v>12.464455850476767</v>
      </c>
      <c r="AB87">
        <f t="shared" si="107"/>
        <v>28.711672216019451</v>
      </c>
      <c r="AC87">
        <v>-3.9611213231957203E-2</v>
      </c>
      <c r="AD87">
        <v>4.44670569857403E-2</v>
      </c>
      <c r="AE87">
        <v>3.3501038042001898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50169.408545758015</v>
      </c>
      <c r="AK87" t="s">
        <v>467</v>
      </c>
      <c r="AL87">
        <v>2.3191115384615402</v>
      </c>
      <c r="AM87">
        <v>1.98458</v>
      </c>
      <c r="AN87">
        <f t="shared" si="111"/>
        <v>-0.33453153846154016</v>
      </c>
      <c r="AO87">
        <f t="shared" si="112"/>
        <v>-0.16856540853054056</v>
      </c>
      <c r="AP87">
        <v>-0.49702610847901202</v>
      </c>
      <c r="AQ87" t="s">
        <v>252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-1.2112035454230432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252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-5.9324152488784243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0.82071442137898099</v>
      </c>
      <c r="BN87">
        <v>0.5</v>
      </c>
      <c r="BO87" t="s">
        <v>253</v>
      </c>
      <c r="BP87">
        <v>1685006688</v>
      </c>
      <c r="BQ87">
        <v>400.03283870967698</v>
      </c>
      <c r="BR87">
        <v>400.09441935483898</v>
      </c>
      <c r="BS87">
        <v>16.919822580645199</v>
      </c>
      <c r="BT87">
        <v>16.2799193548387</v>
      </c>
      <c r="BU87">
        <v>500.00770967741897</v>
      </c>
      <c r="BV87">
        <v>95.601464516128999</v>
      </c>
      <c r="BW87">
        <v>0.19998077419354801</v>
      </c>
      <c r="BX87">
        <v>29.050070967741899</v>
      </c>
      <c r="BY87">
        <v>27.994916129032301</v>
      </c>
      <c r="BZ87">
        <v>999.9</v>
      </c>
      <c r="CA87">
        <v>9991.9354838709696</v>
      </c>
      <c r="CB87">
        <v>0</v>
      </c>
      <c r="CC87">
        <v>73.583551612903193</v>
      </c>
      <c r="CD87">
        <v>0</v>
      </c>
      <c r="CE87">
        <v>0</v>
      </c>
      <c r="CF87">
        <v>0</v>
      </c>
      <c r="CG87">
        <v>0</v>
      </c>
      <c r="CH87">
        <v>2.34091290322581</v>
      </c>
      <c r="CI87">
        <v>0</v>
      </c>
      <c r="CJ87">
        <v>-17.967764516129002</v>
      </c>
      <c r="CK87">
        <v>-2.03221612903226</v>
      </c>
      <c r="CL87">
        <v>36.774000000000001</v>
      </c>
      <c r="CM87">
        <v>41.25</v>
      </c>
      <c r="CN87">
        <v>38.936999999999998</v>
      </c>
      <c r="CO87">
        <v>40</v>
      </c>
      <c r="CP87">
        <v>37.586387096774203</v>
      </c>
      <c r="CQ87">
        <v>0</v>
      </c>
      <c r="CR87">
        <v>0</v>
      </c>
      <c r="CS87">
        <v>0</v>
      </c>
      <c r="CT87">
        <v>59.200000047683702</v>
      </c>
      <c r="CU87">
        <v>2.3191115384615402</v>
      </c>
      <c r="CV87">
        <v>-8.87828974898731E-2</v>
      </c>
      <c r="CW87">
        <v>-0.74068036075257704</v>
      </c>
      <c r="CX87">
        <v>-17.959834615384601</v>
      </c>
      <c r="CY87">
        <v>15</v>
      </c>
      <c r="CZ87">
        <v>1685002228.5</v>
      </c>
      <c r="DA87" t="s">
        <v>254</v>
      </c>
      <c r="DB87">
        <v>1</v>
      </c>
      <c r="DC87">
        <v>-3.79</v>
      </c>
      <c r="DD87">
        <v>0.437</v>
      </c>
      <c r="DE87">
        <v>404</v>
      </c>
      <c r="DF87">
        <v>16</v>
      </c>
      <c r="DG87">
        <v>1.86</v>
      </c>
      <c r="DH87">
        <v>0.2</v>
      </c>
      <c r="DI87">
        <v>-6.7715578076923105E-2</v>
      </c>
      <c r="DJ87">
        <v>0.17350381019379901</v>
      </c>
      <c r="DK87">
        <v>0.10573292173028</v>
      </c>
      <c r="DL87">
        <v>1</v>
      </c>
      <c r="DM87">
        <v>2.2682022727272702</v>
      </c>
      <c r="DN87">
        <v>0.43679064045992899</v>
      </c>
      <c r="DO87">
        <v>0.197137658973986</v>
      </c>
      <c r="DP87">
        <v>1</v>
      </c>
      <c r="DQ87">
        <v>0.64284251923076896</v>
      </c>
      <c r="DR87">
        <v>-3.3714872364038799E-2</v>
      </c>
      <c r="DS87">
        <v>4.93774325005628E-3</v>
      </c>
      <c r="DT87">
        <v>1</v>
      </c>
      <c r="DU87">
        <v>3</v>
      </c>
      <c r="DV87">
        <v>3</v>
      </c>
      <c r="DW87" t="s">
        <v>255</v>
      </c>
      <c r="DX87">
        <v>100</v>
      </c>
      <c r="DY87">
        <v>100</v>
      </c>
      <c r="DZ87">
        <v>-3.79</v>
      </c>
      <c r="EA87">
        <v>0.437</v>
      </c>
      <c r="EB87">
        <v>2</v>
      </c>
      <c r="EC87">
        <v>515.471</v>
      </c>
      <c r="ED87">
        <v>424.983</v>
      </c>
      <c r="EE87">
        <v>29.284300000000002</v>
      </c>
      <c r="EF87">
        <v>30.081900000000001</v>
      </c>
      <c r="EG87">
        <v>30.0001</v>
      </c>
      <c r="EH87">
        <v>30.222200000000001</v>
      </c>
      <c r="EI87">
        <v>30.2499</v>
      </c>
      <c r="EJ87">
        <v>20.0413</v>
      </c>
      <c r="EK87">
        <v>27.505099999999999</v>
      </c>
      <c r="EL87">
        <v>0</v>
      </c>
      <c r="EM87">
        <v>29.277000000000001</v>
      </c>
      <c r="EN87">
        <v>400.06400000000002</v>
      </c>
      <c r="EO87">
        <v>16.227399999999999</v>
      </c>
      <c r="EP87">
        <v>100.36799999999999</v>
      </c>
      <c r="EQ87">
        <v>90.163399999999996</v>
      </c>
    </row>
    <row r="88" spans="1:147" x14ac:dyDescent="0.3">
      <c r="A88">
        <v>72</v>
      </c>
      <c r="B88">
        <v>1685006756</v>
      </c>
      <c r="C88">
        <v>4380.5</v>
      </c>
      <c r="D88" t="s">
        <v>468</v>
      </c>
      <c r="E88" t="s">
        <v>469</v>
      </c>
      <c r="F88">
        <v>1685006748.0032301</v>
      </c>
      <c r="G88">
        <f t="shared" si="86"/>
        <v>3.7649164066306082E-3</v>
      </c>
      <c r="H88">
        <f t="shared" si="87"/>
        <v>-1.119962409677733</v>
      </c>
      <c r="I88">
        <f t="shared" si="88"/>
        <v>399.99458064516102</v>
      </c>
      <c r="J88">
        <f t="shared" si="89"/>
        <v>396.2439120486157</v>
      </c>
      <c r="K88">
        <f t="shared" si="90"/>
        <v>37.962230361423089</v>
      </c>
      <c r="L88">
        <f t="shared" si="91"/>
        <v>38.321563945970219</v>
      </c>
      <c r="M88">
        <f t="shared" si="92"/>
        <v>0.16542290934224166</v>
      </c>
      <c r="N88">
        <f t="shared" si="93"/>
        <v>3.3608420799989145</v>
      </c>
      <c r="O88">
        <f t="shared" si="94"/>
        <v>0.16102902626922055</v>
      </c>
      <c r="P88">
        <f t="shared" si="95"/>
        <v>0.10102819349011463</v>
      </c>
      <c r="Q88">
        <f t="shared" si="96"/>
        <v>0</v>
      </c>
      <c r="R88">
        <f t="shared" si="97"/>
        <v>28.157142579007616</v>
      </c>
      <c r="S88">
        <f t="shared" si="98"/>
        <v>27.992261290322599</v>
      </c>
      <c r="T88">
        <f t="shared" si="99"/>
        <v>3.7931280116919779</v>
      </c>
      <c r="U88">
        <f t="shared" si="100"/>
        <v>40.151536074871771</v>
      </c>
      <c r="V88">
        <f t="shared" si="101"/>
        <v>1.6164063061573937</v>
      </c>
      <c r="W88">
        <f t="shared" si="102"/>
        <v>4.025764551431438</v>
      </c>
      <c r="X88">
        <f t="shared" si="103"/>
        <v>2.1767217055345842</v>
      </c>
      <c r="Y88">
        <f t="shared" si="104"/>
        <v>-166.03281353240982</v>
      </c>
      <c r="Z88">
        <f t="shared" si="105"/>
        <v>185.69841978568519</v>
      </c>
      <c r="AA88">
        <f t="shared" si="106"/>
        <v>12.104722500112885</v>
      </c>
      <c r="AB88">
        <f t="shared" si="107"/>
        <v>31.770328753388242</v>
      </c>
      <c r="AC88">
        <v>-3.96249048250246E-2</v>
      </c>
      <c r="AD88">
        <v>4.4482426998407897E-2</v>
      </c>
      <c r="AE88">
        <v>3.351024943454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50191.594246943845</v>
      </c>
      <c r="AK88" t="s">
        <v>470</v>
      </c>
      <c r="AL88">
        <v>2.2499923076923101</v>
      </c>
      <c r="AM88">
        <v>1.4423999999999999</v>
      </c>
      <c r="AN88">
        <f t="shared" si="111"/>
        <v>-0.80759230769231016</v>
      </c>
      <c r="AO88">
        <f t="shared" si="112"/>
        <v>-0.55989483339733104</v>
      </c>
      <c r="AP88">
        <v>-0.45958465051328801</v>
      </c>
      <c r="AQ88" t="s">
        <v>252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-1.119962409677733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252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-1.7860497013915952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0.82071442137898099</v>
      </c>
      <c r="BN88">
        <v>0.5</v>
      </c>
      <c r="BO88" t="s">
        <v>253</v>
      </c>
      <c r="BP88">
        <v>1685006748.0032301</v>
      </c>
      <c r="BQ88">
        <v>399.99458064516102</v>
      </c>
      <c r="BR88">
        <v>400.05793548387101</v>
      </c>
      <c r="BS88">
        <v>16.8718</v>
      </c>
      <c r="BT88">
        <v>16.264258064516099</v>
      </c>
      <c r="BU88">
        <v>500.01299999999998</v>
      </c>
      <c r="BV88">
        <v>95.605187096774202</v>
      </c>
      <c r="BW88">
        <v>0.200020774193548</v>
      </c>
      <c r="BX88">
        <v>29.017145161290301</v>
      </c>
      <c r="BY88">
        <v>27.992261290322599</v>
      </c>
      <c r="BZ88">
        <v>999.9</v>
      </c>
      <c r="CA88">
        <v>9995</v>
      </c>
      <c r="CB88">
        <v>0</v>
      </c>
      <c r="CC88">
        <v>73.600809677419406</v>
      </c>
      <c r="CD88">
        <v>0</v>
      </c>
      <c r="CE88">
        <v>0</v>
      </c>
      <c r="CF88">
        <v>0</v>
      </c>
      <c r="CG88">
        <v>0</v>
      </c>
      <c r="CH88">
        <v>2.2427999999999999</v>
      </c>
      <c r="CI88">
        <v>0</v>
      </c>
      <c r="CJ88">
        <v>-18.1967322580645</v>
      </c>
      <c r="CK88">
        <v>-2.1054516129032299</v>
      </c>
      <c r="CL88">
        <v>36.667000000000002</v>
      </c>
      <c r="CM88">
        <v>41.131</v>
      </c>
      <c r="CN88">
        <v>38.820129032258102</v>
      </c>
      <c r="CO88">
        <v>39.917000000000002</v>
      </c>
      <c r="CP88">
        <v>37.5</v>
      </c>
      <c r="CQ88">
        <v>0</v>
      </c>
      <c r="CR88">
        <v>0</v>
      </c>
      <c r="CS88">
        <v>0</v>
      </c>
      <c r="CT88">
        <v>59.600000143051098</v>
      </c>
      <c r="CU88">
        <v>2.2499923076923101</v>
      </c>
      <c r="CV88">
        <v>0.91421538321641505</v>
      </c>
      <c r="CW88">
        <v>-2.4561846236028901</v>
      </c>
      <c r="CX88">
        <v>-18.264269230769202</v>
      </c>
      <c r="CY88">
        <v>15</v>
      </c>
      <c r="CZ88">
        <v>1685002228.5</v>
      </c>
      <c r="DA88" t="s">
        <v>254</v>
      </c>
      <c r="DB88">
        <v>1</v>
      </c>
      <c r="DC88">
        <v>-3.79</v>
      </c>
      <c r="DD88">
        <v>0.437</v>
      </c>
      <c r="DE88">
        <v>404</v>
      </c>
      <c r="DF88">
        <v>16</v>
      </c>
      <c r="DG88">
        <v>1.86</v>
      </c>
      <c r="DH88">
        <v>0.2</v>
      </c>
      <c r="DI88">
        <v>-5.4984425961538498E-2</v>
      </c>
      <c r="DJ88">
        <v>-6.23971704839189E-2</v>
      </c>
      <c r="DK88">
        <v>0.114867802078139</v>
      </c>
      <c r="DL88">
        <v>1</v>
      </c>
      <c r="DM88">
        <v>2.2696000000000001</v>
      </c>
      <c r="DN88">
        <v>-0.152017322131696</v>
      </c>
      <c r="DO88">
        <v>0.172594985706159</v>
      </c>
      <c r="DP88">
        <v>1</v>
      </c>
      <c r="DQ88">
        <v>0.61142748076923104</v>
      </c>
      <c r="DR88">
        <v>-3.9557603112473402E-2</v>
      </c>
      <c r="DS88">
        <v>5.4717674387236501E-3</v>
      </c>
      <c r="DT88">
        <v>1</v>
      </c>
      <c r="DU88">
        <v>3</v>
      </c>
      <c r="DV88">
        <v>3</v>
      </c>
      <c r="DW88" t="s">
        <v>255</v>
      </c>
      <c r="DX88">
        <v>100</v>
      </c>
      <c r="DY88">
        <v>100</v>
      </c>
      <c r="DZ88">
        <v>-3.79</v>
      </c>
      <c r="EA88">
        <v>0.437</v>
      </c>
      <c r="EB88">
        <v>2</v>
      </c>
      <c r="EC88">
        <v>515.49099999999999</v>
      </c>
      <c r="ED88">
        <v>424.64400000000001</v>
      </c>
      <c r="EE88">
        <v>29.221800000000002</v>
      </c>
      <c r="EF88">
        <v>30.084599999999998</v>
      </c>
      <c r="EG88">
        <v>30.0002</v>
      </c>
      <c r="EH88">
        <v>30.224799999999998</v>
      </c>
      <c r="EI88">
        <v>30.255099999999999</v>
      </c>
      <c r="EJ88">
        <v>20.043900000000001</v>
      </c>
      <c r="EK88">
        <v>27.505099999999999</v>
      </c>
      <c r="EL88">
        <v>0</v>
      </c>
      <c r="EM88">
        <v>29.222300000000001</v>
      </c>
      <c r="EN88">
        <v>400.012</v>
      </c>
      <c r="EO88">
        <v>16.219799999999999</v>
      </c>
      <c r="EP88">
        <v>100.37</v>
      </c>
      <c r="EQ88">
        <v>90.163899999999998</v>
      </c>
    </row>
    <row r="89" spans="1:147" x14ac:dyDescent="0.3">
      <c r="A89">
        <v>73</v>
      </c>
      <c r="B89">
        <v>1685006816</v>
      </c>
      <c r="C89">
        <v>4440.5</v>
      </c>
      <c r="D89" t="s">
        <v>471</v>
      </c>
      <c r="E89" t="s">
        <v>472</v>
      </c>
      <c r="F89">
        <v>1685006808.00968</v>
      </c>
      <c r="G89">
        <f t="shared" si="86"/>
        <v>3.5666012174912533E-3</v>
      </c>
      <c r="H89">
        <f t="shared" si="87"/>
        <v>-0.9711169525671135</v>
      </c>
      <c r="I89">
        <f t="shared" si="88"/>
        <v>400.009064516129</v>
      </c>
      <c r="J89">
        <f t="shared" si="89"/>
        <v>395.32031588177801</v>
      </c>
      <c r="K89">
        <f t="shared" si="90"/>
        <v>37.876265907058873</v>
      </c>
      <c r="L89">
        <f t="shared" si="91"/>
        <v>38.325502343718881</v>
      </c>
      <c r="M89">
        <f t="shared" si="92"/>
        <v>0.15596528968910225</v>
      </c>
      <c r="N89">
        <f t="shared" si="93"/>
        <v>3.3601556950770513</v>
      </c>
      <c r="O89">
        <f t="shared" si="94"/>
        <v>0.15205228560881809</v>
      </c>
      <c r="P89">
        <f t="shared" si="95"/>
        <v>9.5376069506796765E-2</v>
      </c>
      <c r="Q89">
        <f t="shared" si="96"/>
        <v>0</v>
      </c>
      <c r="R89">
        <f t="shared" si="97"/>
        <v>28.164522673348905</v>
      </c>
      <c r="S89">
        <f t="shared" si="98"/>
        <v>27.990325806451601</v>
      </c>
      <c r="T89">
        <f t="shared" si="99"/>
        <v>3.7927000216728448</v>
      </c>
      <c r="U89">
        <f t="shared" si="100"/>
        <v>40.046293792436835</v>
      </c>
      <c r="V89">
        <f t="shared" si="101"/>
        <v>1.6086520896916527</v>
      </c>
      <c r="W89">
        <f t="shared" si="102"/>
        <v>4.01698119189113</v>
      </c>
      <c r="X89">
        <f t="shared" si="103"/>
        <v>2.1840479319811923</v>
      </c>
      <c r="Y89">
        <f t="shared" si="104"/>
        <v>-157.28711369136428</v>
      </c>
      <c r="Z89">
        <f t="shared" si="105"/>
        <v>179.17347434347212</v>
      </c>
      <c r="AA89">
        <f t="shared" si="106"/>
        <v>11.679472424080403</v>
      </c>
      <c r="AB89">
        <f t="shared" si="107"/>
        <v>33.565833076188255</v>
      </c>
      <c r="AC89">
        <v>-3.9614739849095297E-2</v>
      </c>
      <c r="AD89">
        <v>4.4471015922426603E-2</v>
      </c>
      <c r="AE89">
        <v>3.3503410769219499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50185.65010029071</v>
      </c>
      <c r="AK89" t="s">
        <v>473</v>
      </c>
      <c r="AL89">
        <v>2.2344269230769198</v>
      </c>
      <c r="AM89">
        <v>1.67</v>
      </c>
      <c r="AN89">
        <f t="shared" si="111"/>
        <v>-0.56442692307691988</v>
      </c>
      <c r="AO89">
        <f t="shared" si="112"/>
        <v>-0.33798019345923347</v>
      </c>
      <c r="AP89">
        <v>-0.39850484390758201</v>
      </c>
      <c r="AQ89" t="s">
        <v>252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-0.9711169525671135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252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-2.9587532623287229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0.82071442137898099</v>
      </c>
      <c r="BN89">
        <v>0.5</v>
      </c>
      <c r="BO89" t="s">
        <v>253</v>
      </c>
      <c r="BP89">
        <v>1685006808.00968</v>
      </c>
      <c r="BQ89">
        <v>400.009064516129</v>
      </c>
      <c r="BR89">
        <v>400.08383870967702</v>
      </c>
      <c r="BS89">
        <v>16.789745161290298</v>
      </c>
      <c r="BT89">
        <v>16.214158064516099</v>
      </c>
      <c r="BU89">
        <v>500.01377419354799</v>
      </c>
      <c r="BV89">
        <v>95.611519354838705</v>
      </c>
      <c r="BW89">
        <v>0.200065290322581</v>
      </c>
      <c r="BX89">
        <v>28.979399999999998</v>
      </c>
      <c r="BY89">
        <v>27.990325806451601</v>
      </c>
      <c r="BZ89">
        <v>999.9</v>
      </c>
      <c r="CA89">
        <v>9991.77419354839</v>
      </c>
      <c r="CB89">
        <v>0</v>
      </c>
      <c r="CC89">
        <v>73.584932258064498</v>
      </c>
      <c r="CD89">
        <v>0</v>
      </c>
      <c r="CE89">
        <v>0</v>
      </c>
      <c r="CF89">
        <v>0</v>
      </c>
      <c r="CG89">
        <v>0</v>
      </c>
      <c r="CH89">
        <v>2.23244193548387</v>
      </c>
      <c r="CI89">
        <v>0</v>
      </c>
      <c r="CJ89">
        <v>-18.7143870967742</v>
      </c>
      <c r="CK89">
        <v>-2.18693548387097</v>
      </c>
      <c r="CL89">
        <v>36.53</v>
      </c>
      <c r="CM89">
        <v>41.045999999999999</v>
      </c>
      <c r="CN89">
        <v>38.693096774193499</v>
      </c>
      <c r="CO89">
        <v>39.811999999999998</v>
      </c>
      <c r="CP89">
        <v>37.375</v>
      </c>
      <c r="CQ89">
        <v>0</v>
      </c>
      <c r="CR89">
        <v>0</v>
      </c>
      <c r="CS89">
        <v>0</v>
      </c>
      <c r="CT89">
        <v>59.300000190734899</v>
      </c>
      <c r="CU89">
        <v>2.2344269230769198</v>
      </c>
      <c r="CV89">
        <v>0.42833162068820702</v>
      </c>
      <c r="CW89">
        <v>-2.03473845071658</v>
      </c>
      <c r="CX89">
        <v>-18.735611538461502</v>
      </c>
      <c r="CY89">
        <v>15</v>
      </c>
      <c r="CZ89">
        <v>1685002228.5</v>
      </c>
      <c r="DA89" t="s">
        <v>254</v>
      </c>
      <c r="DB89">
        <v>1</v>
      </c>
      <c r="DC89">
        <v>-3.79</v>
      </c>
      <c r="DD89">
        <v>0.437</v>
      </c>
      <c r="DE89">
        <v>404</v>
      </c>
      <c r="DF89">
        <v>16</v>
      </c>
      <c r="DG89">
        <v>1.86</v>
      </c>
      <c r="DH89">
        <v>0.2</v>
      </c>
      <c r="DI89">
        <v>-7.5062121153846195E-2</v>
      </c>
      <c r="DJ89">
        <v>-0.10427872024973001</v>
      </c>
      <c r="DK89">
        <v>0.100404321846929</v>
      </c>
      <c r="DL89">
        <v>1</v>
      </c>
      <c r="DM89">
        <v>2.2477045454545501</v>
      </c>
      <c r="DN89">
        <v>-0.16422627810573001</v>
      </c>
      <c r="DO89">
        <v>0.19933757110004699</v>
      </c>
      <c r="DP89">
        <v>1</v>
      </c>
      <c r="DQ89">
        <v>0.57897196153846198</v>
      </c>
      <c r="DR89">
        <v>-4.0872252783580899E-2</v>
      </c>
      <c r="DS89">
        <v>5.5736224167658296E-3</v>
      </c>
      <c r="DT89">
        <v>1</v>
      </c>
      <c r="DU89">
        <v>3</v>
      </c>
      <c r="DV89">
        <v>3</v>
      </c>
      <c r="DW89" t="s">
        <v>255</v>
      </c>
      <c r="DX89">
        <v>100</v>
      </c>
      <c r="DY89">
        <v>100</v>
      </c>
      <c r="DZ89">
        <v>-3.79</v>
      </c>
      <c r="EA89">
        <v>0.437</v>
      </c>
      <c r="EB89">
        <v>2</v>
      </c>
      <c r="EC89">
        <v>515.78700000000003</v>
      </c>
      <c r="ED89">
        <v>424.93299999999999</v>
      </c>
      <c r="EE89">
        <v>29.217500000000001</v>
      </c>
      <c r="EF89">
        <v>30.084599999999998</v>
      </c>
      <c r="EG89">
        <v>30.0001</v>
      </c>
      <c r="EH89">
        <v>30.23</v>
      </c>
      <c r="EI89">
        <v>30.260300000000001</v>
      </c>
      <c r="EJ89">
        <v>20.040700000000001</v>
      </c>
      <c r="EK89">
        <v>27.7911</v>
      </c>
      <c r="EL89">
        <v>0</v>
      </c>
      <c r="EM89">
        <v>29.218299999999999</v>
      </c>
      <c r="EN89">
        <v>400.00099999999998</v>
      </c>
      <c r="EO89">
        <v>16.2409</v>
      </c>
      <c r="EP89">
        <v>100.373</v>
      </c>
      <c r="EQ89">
        <v>90.168099999999995</v>
      </c>
    </row>
    <row r="90" spans="1:147" x14ac:dyDescent="0.3">
      <c r="A90">
        <v>74</v>
      </c>
      <c r="B90">
        <v>1685006876</v>
      </c>
      <c r="C90">
        <v>4500.5</v>
      </c>
      <c r="D90" t="s">
        <v>474</v>
      </c>
      <c r="E90" t="s">
        <v>475</v>
      </c>
      <c r="F90">
        <v>1685006868.0064499</v>
      </c>
      <c r="G90">
        <f t="shared" si="86"/>
        <v>3.1204625969607777E-3</v>
      </c>
      <c r="H90">
        <f t="shared" si="87"/>
        <v>-0.86612847314136265</v>
      </c>
      <c r="I90">
        <f t="shared" si="88"/>
        <v>399.99841935483897</v>
      </c>
      <c r="J90">
        <f t="shared" si="89"/>
        <v>395.50673600033366</v>
      </c>
      <c r="K90">
        <f t="shared" si="90"/>
        <v>37.894617644446313</v>
      </c>
      <c r="L90">
        <f t="shared" si="91"/>
        <v>38.324978515212266</v>
      </c>
      <c r="M90">
        <f t="shared" si="92"/>
        <v>0.13616446883257016</v>
      </c>
      <c r="N90">
        <f t="shared" si="93"/>
        <v>3.3636036664122519</v>
      </c>
      <c r="O90">
        <f t="shared" si="94"/>
        <v>0.13317468421436005</v>
      </c>
      <c r="P90">
        <f t="shared" si="95"/>
        <v>8.3497330231459582E-2</v>
      </c>
      <c r="Q90">
        <f t="shared" si="96"/>
        <v>0</v>
      </c>
      <c r="R90">
        <f t="shared" si="97"/>
        <v>28.238446790875045</v>
      </c>
      <c r="S90">
        <f t="shared" si="98"/>
        <v>27.9886032258065</v>
      </c>
      <c r="T90">
        <f t="shared" si="99"/>
        <v>3.7923191459915833</v>
      </c>
      <c r="U90">
        <f t="shared" si="100"/>
        <v>40.161253537907356</v>
      </c>
      <c r="V90">
        <f t="shared" si="101"/>
        <v>1.6105941149846115</v>
      </c>
      <c r="W90">
        <f t="shared" si="102"/>
        <v>4.010318336962281</v>
      </c>
      <c r="X90">
        <f t="shared" si="103"/>
        <v>2.1817250310069718</v>
      </c>
      <c r="Y90">
        <f t="shared" si="104"/>
        <v>-137.61240052597029</v>
      </c>
      <c r="Z90">
        <f t="shared" si="105"/>
        <v>174.46879270701871</v>
      </c>
      <c r="AA90">
        <f t="shared" si="106"/>
        <v>11.359418272981912</v>
      </c>
      <c r="AB90">
        <f t="shared" si="107"/>
        <v>48.215810454030333</v>
      </c>
      <c r="AC90">
        <v>-3.9665810949167601E-2</v>
      </c>
      <c r="AD90">
        <v>4.4528347706331801E-2</v>
      </c>
      <c r="AE90">
        <v>3.3537763953065598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50252.507335687362</v>
      </c>
      <c r="AK90" t="s">
        <v>476</v>
      </c>
      <c r="AL90">
        <v>2.2652769230769199</v>
      </c>
      <c r="AM90">
        <v>1.8855999999999999</v>
      </c>
      <c r="AN90">
        <f t="shared" si="111"/>
        <v>-0.37967692307691991</v>
      </c>
      <c r="AO90">
        <f t="shared" si="112"/>
        <v>-0.20135602623935084</v>
      </c>
      <c r="AP90">
        <v>-0.355422064336326</v>
      </c>
      <c r="AQ90" t="s">
        <v>252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-0.86612847314136265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252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-4.9663276469873585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0.82071442137898099</v>
      </c>
      <c r="BN90">
        <v>0.5</v>
      </c>
      <c r="BO90" t="s">
        <v>253</v>
      </c>
      <c r="BP90">
        <v>1685006868.0064499</v>
      </c>
      <c r="BQ90">
        <v>399.99841935483897</v>
      </c>
      <c r="BR90">
        <v>400.06112903225801</v>
      </c>
      <c r="BS90">
        <v>16.809796774193501</v>
      </c>
      <c r="BT90">
        <v>16.3062161290323</v>
      </c>
      <c r="BU90">
        <v>500.01100000000002</v>
      </c>
      <c r="BV90">
        <v>95.612851612903199</v>
      </c>
      <c r="BW90">
        <v>0.19997329032258099</v>
      </c>
      <c r="BX90">
        <v>28.9507193548387</v>
      </c>
      <c r="BY90">
        <v>27.9886032258065</v>
      </c>
      <c r="BZ90">
        <v>999.9</v>
      </c>
      <c r="CA90">
        <v>10004.516129032299</v>
      </c>
      <c r="CB90">
        <v>0</v>
      </c>
      <c r="CC90">
        <v>73.580100000000002</v>
      </c>
      <c r="CD90">
        <v>0</v>
      </c>
      <c r="CE90">
        <v>0</v>
      </c>
      <c r="CF90">
        <v>0</v>
      </c>
      <c r="CG90">
        <v>0</v>
      </c>
      <c r="CH90">
        <v>2.25932580645161</v>
      </c>
      <c r="CI90">
        <v>0</v>
      </c>
      <c r="CJ90">
        <v>-19.603306451612902</v>
      </c>
      <c r="CK90">
        <v>-2.2463000000000002</v>
      </c>
      <c r="CL90">
        <v>36.439032258064501</v>
      </c>
      <c r="CM90">
        <v>40.936999999999998</v>
      </c>
      <c r="CN90">
        <v>38.608741935483899</v>
      </c>
      <c r="CO90">
        <v>39.697161290322597</v>
      </c>
      <c r="CP90">
        <v>37.295999999999999</v>
      </c>
      <c r="CQ90">
        <v>0</v>
      </c>
      <c r="CR90">
        <v>0</v>
      </c>
      <c r="CS90">
        <v>0</v>
      </c>
      <c r="CT90">
        <v>59.100000143051098</v>
      </c>
      <c r="CU90">
        <v>2.2652769230769199</v>
      </c>
      <c r="CV90">
        <v>-0.66851967116406896</v>
      </c>
      <c r="CW90">
        <v>1.3522051204399399</v>
      </c>
      <c r="CX90">
        <v>-19.594584615384601</v>
      </c>
      <c r="CY90">
        <v>15</v>
      </c>
      <c r="CZ90">
        <v>1685002228.5</v>
      </c>
      <c r="DA90" t="s">
        <v>254</v>
      </c>
      <c r="DB90">
        <v>1</v>
      </c>
      <c r="DC90">
        <v>-3.79</v>
      </c>
      <c r="DD90">
        <v>0.437</v>
      </c>
      <c r="DE90">
        <v>404</v>
      </c>
      <c r="DF90">
        <v>16</v>
      </c>
      <c r="DG90">
        <v>1.86</v>
      </c>
      <c r="DH90">
        <v>0.2</v>
      </c>
      <c r="DI90">
        <v>-4.6423734423076901E-2</v>
      </c>
      <c r="DJ90">
        <v>-0.13975901693032999</v>
      </c>
      <c r="DK90">
        <v>8.7629731554567894E-2</v>
      </c>
      <c r="DL90">
        <v>1</v>
      </c>
      <c r="DM90">
        <v>2.2967090909090899</v>
      </c>
      <c r="DN90">
        <v>-0.28309930626860602</v>
      </c>
      <c r="DO90">
        <v>0.183851250172749</v>
      </c>
      <c r="DP90">
        <v>1</v>
      </c>
      <c r="DQ90">
        <v>0.50509913461538503</v>
      </c>
      <c r="DR90">
        <v>-1.8341837955660301E-2</v>
      </c>
      <c r="DS90">
        <v>1.5586614469361E-2</v>
      </c>
      <c r="DT90">
        <v>1</v>
      </c>
      <c r="DU90">
        <v>3</v>
      </c>
      <c r="DV90">
        <v>3</v>
      </c>
      <c r="DW90" t="s">
        <v>255</v>
      </c>
      <c r="DX90">
        <v>100</v>
      </c>
      <c r="DY90">
        <v>100</v>
      </c>
      <c r="DZ90">
        <v>-3.79</v>
      </c>
      <c r="EA90">
        <v>0.437</v>
      </c>
      <c r="EB90">
        <v>2</v>
      </c>
      <c r="EC90">
        <v>515.53300000000002</v>
      </c>
      <c r="ED90">
        <v>424.952</v>
      </c>
      <c r="EE90">
        <v>29.195599999999999</v>
      </c>
      <c r="EF90">
        <v>30.081900000000001</v>
      </c>
      <c r="EG90">
        <v>30</v>
      </c>
      <c r="EH90">
        <v>30.23</v>
      </c>
      <c r="EI90">
        <v>30.262899999999998</v>
      </c>
      <c r="EJ90">
        <v>20.043500000000002</v>
      </c>
      <c r="EK90">
        <v>27.215900000000001</v>
      </c>
      <c r="EL90">
        <v>0</v>
      </c>
      <c r="EM90">
        <v>29.1892</v>
      </c>
      <c r="EN90">
        <v>400.05500000000001</v>
      </c>
      <c r="EO90">
        <v>16.242899999999999</v>
      </c>
      <c r="EP90">
        <v>100.376</v>
      </c>
      <c r="EQ90">
        <v>90.171400000000006</v>
      </c>
    </row>
    <row r="91" spans="1:147" x14ac:dyDescent="0.3">
      <c r="A91">
        <v>75</v>
      </c>
      <c r="B91">
        <v>1685006936</v>
      </c>
      <c r="C91">
        <v>4560.5</v>
      </c>
      <c r="D91" t="s">
        <v>477</v>
      </c>
      <c r="E91" t="s">
        <v>478</v>
      </c>
      <c r="F91">
        <v>1685006928.0387101</v>
      </c>
      <c r="G91">
        <f t="shared" si="86"/>
        <v>3.1347668387908937E-3</v>
      </c>
      <c r="H91">
        <f t="shared" si="87"/>
        <v>-0.93848975650328348</v>
      </c>
      <c r="I91">
        <f t="shared" si="88"/>
        <v>400.00125806451598</v>
      </c>
      <c r="J91">
        <f t="shared" si="89"/>
        <v>396.30542843595219</v>
      </c>
      <c r="K91">
        <f t="shared" si="90"/>
        <v>37.970843092732139</v>
      </c>
      <c r="L91">
        <f t="shared" si="91"/>
        <v>38.324948176473995</v>
      </c>
      <c r="M91">
        <f t="shared" si="92"/>
        <v>0.13663035742662472</v>
      </c>
      <c r="N91">
        <f t="shared" si="93"/>
        <v>3.3637978050831112</v>
      </c>
      <c r="O91">
        <f t="shared" si="94"/>
        <v>0.13362049187977293</v>
      </c>
      <c r="P91">
        <f t="shared" si="95"/>
        <v>8.3777709415570611E-2</v>
      </c>
      <c r="Q91">
        <f t="shared" si="96"/>
        <v>0</v>
      </c>
      <c r="R91">
        <f t="shared" si="97"/>
        <v>28.20059570259814</v>
      </c>
      <c r="S91">
        <f t="shared" si="98"/>
        <v>27.982822580645198</v>
      </c>
      <c r="T91">
        <f t="shared" si="99"/>
        <v>3.7910412452633806</v>
      </c>
      <c r="U91">
        <f t="shared" si="100"/>
        <v>40.14159123310754</v>
      </c>
      <c r="V91">
        <f t="shared" si="101"/>
        <v>1.6065832651097138</v>
      </c>
      <c r="W91">
        <f t="shared" si="102"/>
        <v>4.0022909300731797</v>
      </c>
      <c r="X91">
        <f t="shared" si="103"/>
        <v>2.1844579801536668</v>
      </c>
      <c r="Y91">
        <f t="shared" si="104"/>
        <v>-138.24321759067843</v>
      </c>
      <c r="Z91">
        <f t="shared" si="105"/>
        <v>169.25074449292569</v>
      </c>
      <c r="AA91">
        <f t="shared" si="106"/>
        <v>11.01682651564728</v>
      </c>
      <c r="AB91">
        <f t="shared" si="107"/>
        <v>42.024353417894545</v>
      </c>
      <c r="AC91">
        <v>-3.9668687154178102E-2</v>
      </c>
      <c r="AD91">
        <v>4.4531576498425499E-2</v>
      </c>
      <c r="AE91">
        <v>3.35396982139281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50261.746155973749</v>
      </c>
      <c r="AK91" t="s">
        <v>479</v>
      </c>
      <c r="AL91">
        <v>2.2774576923076899</v>
      </c>
      <c r="AM91">
        <v>1.81654</v>
      </c>
      <c r="AN91">
        <f t="shared" si="111"/>
        <v>-0.46091769230768986</v>
      </c>
      <c r="AO91">
        <f t="shared" si="112"/>
        <v>-0.25373385243798091</v>
      </c>
      <c r="AP91">
        <v>-0.38511603874090899</v>
      </c>
      <c r="AQ91" t="s">
        <v>252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-0.93848975650328348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252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-3.9411374965996142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0.82071442137898099</v>
      </c>
      <c r="BN91">
        <v>0.5</v>
      </c>
      <c r="BO91" t="s">
        <v>253</v>
      </c>
      <c r="BP91">
        <v>1685006928.0387101</v>
      </c>
      <c r="BQ91">
        <v>400.00125806451598</v>
      </c>
      <c r="BR91">
        <v>400.053032258065</v>
      </c>
      <c r="BS91">
        <v>16.7680677419355</v>
      </c>
      <c r="BT91">
        <v>16.262145161290299</v>
      </c>
      <c r="BU91">
        <v>499.99909677419402</v>
      </c>
      <c r="BV91">
        <v>95.612077419354804</v>
      </c>
      <c r="BW91">
        <v>0.199991677419355</v>
      </c>
      <c r="BX91">
        <v>28.916109677419399</v>
      </c>
      <c r="BY91">
        <v>27.982822580645198</v>
      </c>
      <c r="BZ91">
        <v>999.9</v>
      </c>
      <c r="CA91">
        <v>10005.322580645199</v>
      </c>
      <c r="CB91">
        <v>0</v>
      </c>
      <c r="CC91">
        <v>73.633600000000001</v>
      </c>
      <c r="CD91">
        <v>0</v>
      </c>
      <c r="CE91">
        <v>0</v>
      </c>
      <c r="CF91">
        <v>0</v>
      </c>
      <c r="CG91">
        <v>0</v>
      </c>
      <c r="CH91">
        <v>2.2679741935483899</v>
      </c>
      <c r="CI91">
        <v>0</v>
      </c>
      <c r="CJ91">
        <v>-19.9605741935484</v>
      </c>
      <c r="CK91">
        <v>-2.2933129032258099</v>
      </c>
      <c r="CL91">
        <v>36.358741935483899</v>
      </c>
      <c r="CM91">
        <v>40.875</v>
      </c>
      <c r="CN91">
        <v>38.5</v>
      </c>
      <c r="CO91">
        <v>39.625</v>
      </c>
      <c r="CP91">
        <v>37.186999999999998</v>
      </c>
      <c r="CQ91">
        <v>0</v>
      </c>
      <c r="CR91">
        <v>0</v>
      </c>
      <c r="CS91">
        <v>0</v>
      </c>
      <c r="CT91">
        <v>59.600000143051098</v>
      </c>
      <c r="CU91">
        <v>2.2774576923076899</v>
      </c>
      <c r="CV91">
        <v>-0.66085811639035996</v>
      </c>
      <c r="CW91">
        <v>-1.69011625105979</v>
      </c>
      <c r="CX91">
        <v>-19.968642307692299</v>
      </c>
      <c r="CY91">
        <v>15</v>
      </c>
      <c r="CZ91">
        <v>1685002228.5</v>
      </c>
      <c r="DA91" t="s">
        <v>254</v>
      </c>
      <c r="DB91">
        <v>1</v>
      </c>
      <c r="DC91">
        <v>-3.79</v>
      </c>
      <c r="DD91">
        <v>0.437</v>
      </c>
      <c r="DE91">
        <v>404</v>
      </c>
      <c r="DF91">
        <v>16</v>
      </c>
      <c r="DG91">
        <v>1.86</v>
      </c>
      <c r="DH91">
        <v>0.2</v>
      </c>
      <c r="DI91">
        <v>-4.2271542832692299E-2</v>
      </c>
      <c r="DJ91">
        <v>-7.5345848106386004E-2</v>
      </c>
      <c r="DK91">
        <v>9.8208257565662996E-2</v>
      </c>
      <c r="DL91">
        <v>1</v>
      </c>
      <c r="DM91">
        <v>2.26316590909091</v>
      </c>
      <c r="DN91">
        <v>-0.22744507601462599</v>
      </c>
      <c r="DO91">
        <v>0.159794155859659</v>
      </c>
      <c r="DP91">
        <v>1</v>
      </c>
      <c r="DQ91">
        <v>0.51063621153846195</v>
      </c>
      <c r="DR91">
        <v>-4.28908216339417E-2</v>
      </c>
      <c r="DS91">
        <v>7.7312751767801896E-3</v>
      </c>
      <c r="DT91">
        <v>1</v>
      </c>
      <c r="DU91">
        <v>3</v>
      </c>
      <c r="DV91">
        <v>3</v>
      </c>
      <c r="DW91" t="s">
        <v>255</v>
      </c>
      <c r="DX91">
        <v>100</v>
      </c>
      <c r="DY91">
        <v>100</v>
      </c>
      <c r="DZ91">
        <v>-3.79</v>
      </c>
      <c r="EA91">
        <v>0.437</v>
      </c>
      <c r="EB91">
        <v>2</v>
      </c>
      <c r="EC91">
        <v>515.55399999999997</v>
      </c>
      <c r="ED91">
        <v>424.70100000000002</v>
      </c>
      <c r="EE91">
        <v>29.179300000000001</v>
      </c>
      <c r="EF91">
        <v>30.081900000000001</v>
      </c>
      <c r="EG91">
        <v>30.0001</v>
      </c>
      <c r="EH91">
        <v>30.232600000000001</v>
      </c>
      <c r="EI91">
        <v>30.262899999999998</v>
      </c>
      <c r="EJ91">
        <v>20.046500000000002</v>
      </c>
      <c r="EK91">
        <v>27.4969</v>
      </c>
      <c r="EL91">
        <v>0</v>
      </c>
      <c r="EM91">
        <v>29.1738</v>
      </c>
      <c r="EN91">
        <v>400.12</v>
      </c>
      <c r="EO91">
        <v>16.233000000000001</v>
      </c>
      <c r="EP91">
        <v>100.378</v>
      </c>
      <c r="EQ91">
        <v>90.171499999999995</v>
      </c>
    </row>
    <row r="92" spans="1:147" x14ac:dyDescent="0.3">
      <c r="A92">
        <v>76</v>
      </c>
      <c r="B92">
        <v>1685006996</v>
      </c>
      <c r="C92">
        <v>4620.5</v>
      </c>
      <c r="D92" t="s">
        <v>480</v>
      </c>
      <c r="E92" t="s">
        <v>481</v>
      </c>
      <c r="F92">
        <v>1685006988.0548401</v>
      </c>
      <c r="G92">
        <f t="shared" si="86"/>
        <v>2.9168529140001422E-3</v>
      </c>
      <c r="H92">
        <f t="shared" si="87"/>
        <v>-0.99873720561203772</v>
      </c>
      <c r="I92">
        <f t="shared" si="88"/>
        <v>400.00829032258099</v>
      </c>
      <c r="J92">
        <f t="shared" si="89"/>
        <v>397.88669359601528</v>
      </c>
      <c r="K92">
        <f t="shared" si="90"/>
        <v>38.122378170804502</v>
      </c>
      <c r="L92">
        <f t="shared" si="91"/>
        <v>38.325652907149909</v>
      </c>
      <c r="M92">
        <f t="shared" si="92"/>
        <v>0.12660979964809269</v>
      </c>
      <c r="N92">
        <f t="shared" si="93"/>
        <v>3.3621147251815842</v>
      </c>
      <c r="O92">
        <f t="shared" si="94"/>
        <v>0.1240194604839608</v>
      </c>
      <c r="P92">
        <f t="shared" si="95"/>
        <v>7.774048044911705E-2</v>
      </c>
      <c r="Q92">
        <f t="shared" si="96"/>
        <v>0</v>
      </c>
      <c r="R92">
        <f t="shared" si="97"/>
        <v>28.219519260193433</v>
      </c>
      <c r="S92">
        <f t="shared" si="98"/>
        <v>27.985658064516102</v>
      </c>
      <c r="T92">
        <f t="shared" si="99"/>
        <v>3.7916680257327204</v>
      </c>
      <c r="U92">
        <f t="shared" si="100"/>
        <v>40.089187788155016</v>
      </c>
      <c r="V92">
        <f t="shared" si="101"/>
        <v>1.6016554914123631</v>
      </c>
      <c r="W92">
        <f t="shared" si="102"/>
        <v>3.9952305840568751</v>
      </c>
      <c r="X92">
        <f t="shared" si="103"/>
        <v>2.1900125343203571</v>
      </c>
      <c r="Y92">
        <f t="shared" si="104"/>
        <v>-128.63321350740628</v>
      </c>
      <c r="Z92">
        <f t="shared" si="105"/>
        <v>163.125479706146</v>
      </c>
      <c r="AA92">
        <f t="shared" si="106"/>
        <v>10.621974182808051</v>
      </c>
      <c r="AB92">
        <f t="shared" si="107"/>
        <v>45.114240381547759</v>
      </c>
      <c r="AC92">
        <v>-3.9643754232230898E-2</v>
      </c>
      <c r="AD92">
        <v>4.4503587109295799E-2</v>
      </c>
      <c r="AE92">
        <v>3.3522929186644599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50236.521365606779</v>
      </c>
      <c r="AK92" t="s">
        <v>482</v>
      </c>
      <c r="AL92">
        <v>2.25876153846154</v>
      </c>
      <c r="AM92">
        <v>2.1716000000000002</v>
      </c>
      <c r="AN92">
        <f t="shared" si="111"/>
        <v>-8.7161538461539845E-2</v>
      </c>
      <c r="AO92">
        <f t="shared" si="112"/>
        <v>-4.013701347464535E-2</v>
      </c>
      <c r="AP92">
        <v>-0.40983901390620298</v>
      </c>
      <c r="AQ92" t="s">
        <v>252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-0.99873720561203772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252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-24.914658900361445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0.82071442137898099</v>
      </c>
      <c r="BN92">
        <v>0.5</v>
      </c>
      <c r="BO92" t="s">
        <v>253</v>
      </c>
      <c r="BP92">
        <v>1685006988.0548401</v>
      </c>
      <c r="BQ92">
        <v>400.00829032258099</v>
      </c>
      <c r="BR92">
        <v>400.03587096774203</v>
      </c>
      <c r="BS92">
        <v>16.7166225806452</v>
      </c>
      <c r="BT92">
        <v>16.245845161290301</v>
      </c>
      <c r="BU92">
        <v>499.99961290322602</v>
      </c>
      <c r="BV92">
        <v>95.612093548387094</v>
      </c>
      <c r="BW92">
        <v>0.20005293548387101</v>
      </c>
      <c r="BX92">
        <v>28.885619354838699</v>
      </c>
      <c r="BY92">
        <v>27.985658064516102</v>
      </c>
      <c r="BZ92">
        <v>999.9</v>
      </c>
      <c r="CA92">
        <v>9999.0322580645206</v>
      </c>
      <c r="CB92">
        <v>0</v>
      </c>
      <c r="CC92">
        <v>73.633600000000001</v>
      </c>
      <c r="CD92">
        <v>0</v>
      </c>
      <c r="CE92">
        <v>0</v>
      </c>
      <c r="CF92">
        <v>0</v>
      </c>
      <c r="CG92">
        <v>0</v>
      </c>
      <c r="CH92">
        <v>2.2560387096774202</v>
      </c>
      <c r="CI92">
        <v>0</v>
      </c>
      <c r="CJ92">
        <v>-20.2904967741935</v>
      </c>
      <c r="CK92">
        <v>-2.3367096774193601</v>
      </c>
      <c r="CL92">
        <v>36.270000000000003</v>
      </c>
      <c r="CM92">
        <v>40.798000000000002</v>
      </c>
      <c r="CN92">
        <v>38.427</v>
      </c>
      <c r="CO92">
        <v>39.561999999999998</v>
      </c>
      <c r="CP92">
        <v>37.125</v>
      </c>
      <c r="CQ92">
        <v>0</v>
      </c>
      <c r="CR92">
        <v>0</v>
      </c>
      <c r="CS92">
        <v>0</v>
      </c>
      <c r="CT92">
        <v>59.300000190734899</v>
      </c>
      <c r="CU92">
        <v>2.25876153846154</v>
      </c>
      <c r="CV92">
        <v>0.93777093259467204</v>
      </c>
      <c r="CW92">
        <v>-4.1239897448592302</v>
      </c>
      <c r="CX92">
        <v>-20.2900961538462</v>
      </c>
      <c r="CY92">
        <v>15</v>
      </c>
      <c r="CZ92">
        <v>1685002228.5</v>
      </c>
      <c r="DA92" t="s">
        <v>254</v>
      </c>
      <c r="DB92">
        <v>1</v>
      </c>
      <c r="DC92">
        <v>-3.79</v>
      </c>
      <c r="DD92">
        <v>0.437</v>
      </c>
      <c r="DE92">
        <v>404</v>
      </c>
      <c r="DF92">
        <v>16</v>
      </c>
      <c r="DG92">
        <v>1.86</v>
      </c>
      <c r="DH92">
        <v>0.2</v>
      </c>
      <c r="DI92">
        <v>-3.2636810961538497E-2</v>
      </c>
      <c r="DJ92">
        <v>9.8569724580793397E-2</v>
      </c>
      <c r="DK92">
        <v>9.4726196287631695E-2</v>
      </c>
      <c r="DL92">
        <v>1</v>
      </c>
      <c r="DM92">
        <v>2.2801840909090898</v>
      </c>
      <c r="DN92">
        <v>-0.141743003554788</v>
      </c>
      <c r="DO92">
        <v>0.20370922787057999</v>
      </c>
      <c r="DP92">
        <v>1</v>
      </c>
      <c r="DQ92">
        <v>0.47399594230769199</v>
      </c>
      <c r="DR92">
        <v>-3.8118948640054301E-2</v>
      </c>
      <c r="DS92">
        <v>5.4264654469250596E-3</v>
      </c>
      <c r="DT92">
        <v>1</v>
      </c>
      <c r="DU92">
        <v>3</v>
      </c>
      <c r="DV92">
        <v>3</v>
      </c>
      <c r="DW92" t="s">
        <v>255</v>
      </c>
      <c r="DX92">
        <v>100</v>
      </c>
      <c r="DY92">
        <v>100</v>
      </c>
      <c r="DZ92">
        <v>-3.79</v>
      </c>
      <c r="EA92">
        <v>0.437</v>
      </c>
      <c r="EB92">
        <v>2</v>
      </c>
      <c r="EC92">
        <v>515.93499999999995</v>
      </c>
      <c r="ED92">
        <v>424.59399999999999</v>
      </c>
      <c r="EE92">
        <v>29.112300000000001</v>
      </c>
      <c r="EF92">
        <v>30.0793</v>
      </c>
      <c r="EG92">
        <v>30.0001</v>
      </c>
      <c r="EH92">
        <v>30.232600000000001</v>
      </c>
      <c r="EI92">
        <v>30.265499999999999</v>
      </c>
      <c r="EJ92">
        <v>20.045500000000001</v>
      </c>
      <c r="EK92">
        <v>27.4969</v>
      </c>
      <c r="EL92">
        <v>0</v>
      </c>
      <c r="EM92">
        <v>29.111000000000001</v>
      </c>
      <c r="EN92">
        <v>399.96800000000002</v>
      </c>
      <c r="EO92">
        <v>16.259799999999998</v>
      </c>
      <c r="EP92">
        <v>100.379</v>
      </c>
      <c r="EQ92">
        <v>90.173400000000001</v>
      </c>
    </row>
    <row r="93" spans="1:147" x14ac:dyDescent="0.3">
      <c r="A93">
        <v>77</v>
      </c>
      <c r="B93">
        <v>1685007056.5</v>
      </c>
      <c r="C93">
        <v>4681</v>
      </c>
      <c r="D93" t="s">
        <v>483</v>
      </c>
      <c r="E93" t="s">
        <v>484</v>
      </c>
      <c r="F93">
        <v>1685007048.55161</v>
      </c>
      <c r="G93">
        <f t="shared" si="86"/>
        <v>2.7057254204174491E-3</v>
      </c>
      <c r="H93">
        <f t="shared" si="87"/>
        <v>-0.98383715365995072</v>
      </c>
      <c r="I93">
        <f t="shared" si="88"/>
        <v>400.00316129032302</v>
      </c>
      <c r="J93">
        <f t="shared" si="89"/>
        <v>398.66079641968105</v>
      </c>
      <c r="K93">
        <f t="shared" si="90"/>
        <v>38.197875810474514</v>
      </c>
      <c r="L93">
        <f t="shared" si="91"/>
        <v>38.326495145712947</v>
      </c>
      <c r="M93">
        <f t="shared" si="92"/>
        <v>0.1170992656331311</v>
      </c>
      <c r="N93">
        <f t="shared" si="93"/>
        <v>3.3641098299156948</v>
      </c>
      <c r="O93">
        <f t="shared" si="94"/>
        <v>0.11488108008815426</v>
      </c>
      <c r="P93">
        <f t="shared" si="95"/>
        <v>7.1996470428645334E-2</v>
      </c>
      <c r="Q93">
        <f t="shared" si="96"/>
        <v>0</v>
      </c>
      <c r="R93">
        <f t="shared" si="97"/>
        <v>28.238739991255489</v>
      </c>
      <c r="S93">
        <f t="shared" si="98"/>
        <v>27.9828677419355</v>
      </c>
      <c r="T93">
        <f t="shared" si="99"/>
        <v>3.7910512274065442</v>
      </c>
      <c r="U93">
        <f t="shared" si="100"/>
        <v>40.061350488781457</v>
      </c>
      <c r="V93">
        <f t="shared" si="101"/>
        <v>1.597826990837854</v>
      </c>
      <c r="W93">
        <f t="shared" si="102"/>
        <v>3.9884501429508723</v>
      </c>
      <c r="X93">
        <f t="shared" si="103"/>
        <v>2.1932242365686903</v>
      </c>
      <c r="Y93">
        <f t="shared" si="104"/>
        <v>-119.3224910404095</v>
      </c>
      <c r="Z93">
        <f t="shared" si="105"/>
        <v>158.40964799401263</v>
      </c>
      <c r="AA93">
        <f t="shared" si="106"/>
        <v>10.307135044524797</v>
      </c>
      <c r="AB93">
        <f t="shared" si="107"/>
        <v>49.394291998127926</v>
      </c>
      <c r="AC93">
        <v>-3.9673310009719E-2</v>
      </c>
      <c r="AD93">
        <v>4.45367660587545E-2</v>
      </c>
      <c r="AE93">
        <v>3.35428070090519</v>
      </c>
      <c r="AF93">
        <v>0</v>
      </c>
      <c r="AG93">
        <v>0</v>
      </c>
      <c r="AH93">
        <f t="shared" si="108"/>
        <v>1</v>
      </c>
      <c r="AI93">
        <f t="shared" si="109"/>
        <v>0</v>
      </c>
      <c r="AJ93">
        <f t="shared" si="110"/>
        <v>50277.398379321683</v>
      </c>
      <c r="AK93" t="s">
        <v>485</v>
      </c>
      <c r="AL93">
        <v>2.25646923076923</v>
      </c>
      <c r="AM93">
        <v>1.526</v>
      </c>
      <c r="AN93">
        <f t="shared" si="111"/>
        <v>-0.73046923076922998</v>
      </c>
      <c r="AO93">
        <f t="shared" si="112"/>
        <v>-0.47868232684746392</v>
      </c>
      <c r="AP93">
        <v>-0.40372467014688002</v>
      </c>
      <c r="AQ93" t="s">
        <v>252</v>
      </c>
      <c r="AR93">
        <v>0</v>
      </c>
      <c r="AS93">
        <v>0</v>
      </c>
      <c r="AT93" t="e">
        <f t="shared" si="113"/>
        <v>#DIV/0!</v>
      </c>
      <c r="AU93">
        <v>0.5</v>
      </c>
      <c r="AV93">
        <f t="shared" si="114"/>
        <v>0</v>
      </c>
      <c r="AW93">
        <f t="shared" si="115"/>
        <v>-0.98383715365995072</v>
      </c>
      <c r="AX93" t="e">
        <f t="shared" si="116"/>
        <v>#DIV/0!</v>
      </c>
      <c r="AY93" t="e">
        <f t="shared" si="117"/>
        <v>#DIV/0!</v>
      </c>
      <c r="AZ93" t="e">
        <f t="shared" si="118"/>
        <v>#DIV/0!</v>
      </c>
      <c r="BA93" t="e">
        <f t="shared" si="119"/>
        <v>#DIV/0!</v>
      </c>
      <c r="BB93" t="s">
        <v>252</v>
      </c>
      <c r="BC93">
        <v>0</v>
      </c>
      <c r="BD93">
        <f t="shared" si="120"/>
        <v>0</v>
      </c>
      <c r="BE93" t="e">
        <f t="shared" si="121"/>
        <v>#DIV/0!</v>
      </c>
      <c r="BF93">
        <f t="shared" si="122"/>
        <v>1</v>
      </c>
      <c r="BG93">
        <f t="shared" si="123"/>
        <v>0</v>
      </c>
      <c r="BH93">
        <f t="shared" si="124"/>
        <v>-2.0890681437642846</v>
      </c>
      <c r="BI93">
        <f t="shared" si="125"/>
        <v>0</v>
      </c>
      <c r="BJ93">
        <f t="shared" si="126"/>
        <v>0</v>
      </c>
      <c r="BK93">
        <f t="shared" si="127"/>
        <v>0</v>
      </c>
      <c r="BL93">
        <f t="shared" si="128"/>
        <v>0</v>
      </c>
      <c r="BM93">
        <v>0.82071442137898099</v>
      </c>
      <c r="BN93">
        <v>0.5</v>
      </c>
      <c r="BO93" t="s">
        <v>253</v>
      </c>
      <c r="BP93">
        <v>1685007048.55161</v>
      </c>
      <c r="BQ93">
        <v>400.00316129032302</v>
      </c>
      <c r="BR93">
        <v>400.019322580645</v>
      </c>
      <c r="BS93">
        <v>16.676083870967702</v>
      </c>
      <c r="BT93">
        <v>16.239377419354799</v>
      </c>
      <c r="BU93">
        <v>500.01470967741898</v>
      </c>
      <c r="BV93">
        <v>95.615512903225806</v>
      </c>
      <c r="BW93">
        <v>0.199967709677419</v>
      </c>
      <c r="BX93">
        <v>28.8562935483871</v>
      </c>
      <c r="BY93">
        <v>27.9828677419355</v>
      </c>
      <c r="BZ93">
        <v>999.9</v>
      </c>
      <c r="CA93">
        <v>10006.129032258101</v>
      </c>
      <c r="CB93">
        <v>0</v>
      </c>
      <c r="CC93">
        <v>73.626696774193604</v>
      </c>
      <c r="CD93">
        <v>0</v>
      </c>
      <c r="CE93">
        <v>0</v>
      </c>
      <c r="CF93">
        <v>0</v>
      </c>
      <c r="CG93">
        <v>0</v>
      </c>
      <c r="CH93">
        <v>2.2803870967741902</v>
      </c>
      <c r="CI93">
        <v>0</v>
      </c>
      <c r="CJ93">
        <v>-20.5164774193548</v>
      </c>
      <c r="CK93">
        <v>-2.3252354838709701</v>
      </c>
      <c r="CL93">
        <v>36.186999999999998</v>
      </c>
      <c r="CM93">
        <v>40.705290322580602</v>
      </c>
      <c r="CN93">
        <v>38.330290322580602</v>
      </c>
      <c r="CO93">
        <v>39.5</v>
      </c>
      <c r="CP93">
        <v>37.054000000000002</v>
      </c>
      <c r="CQ93">
        <v>0</v>
      </c>
      <c r="CR93">
        <v>0</v>
      </c>
      <c r="CS93">
        <v>0</v>
      </c>
      <c r="CT93">
        <v>59.800000190734899</v>
      </c>
      <c r="CU93">
        <v>2.25646923076923</v>
      </c>
      <c r="CV93">
        <v>0.56236580116706603</v>
      </c>
      <c r="CW93">
        <v>8.2543593118740502E-2</v>
      </c>
      <c r="CX93">
        <v>-20.509369230769199</v>
      </c>
      <c r="CY93">
        <v>15</v>
      </c>
      <c r="CZ93">
        <v>1685002228.5</v>
      </c>
      <c r="DA93" t="s">
        <v>254</v>
      </c>
      <c r="DB93">
        <v>1</v>
      </c>
      <c r="DC93">
        <v>-3.79</v>
      </c>
      <c r="DD93">
        <v>0.437</v>
      </c>
      <c r="DE93">
        <v>404</v>
      </c>
      <c r="DF93">
        <v>16</v>
      </c>
      <c r="DG93">
        <v>1.86</v>
      </c>
      <c r="DH93">
        <v>0.2</v>
      </c>
      <c r="DI93">
        <v>-2.1537192692307701E-2</v>
      </c>
      <c r="DJ93">
        <v>0.20483884412322001</v>
      </c>
      <c r="DK93">
        <v>0.110694288449759</v>
      </c>
      <c r="DL93">
        <v>1</v>
      </c>
      <c r="DM93">
        <v>2.2714181818181798</v>
      </c>
      <c r="DN93">
        <v>9.4121543387414797E-2</v>
      </c>
      <c r="DO93">
        <v>0.159713123888266</v>
      </c>
      <c r="DP93">
        <v>1</v>
      </c>
      <c r="DQ93">
        <v>0.44238084615384599</v>
      </c>
      <c r="DR93">
        <v>-8.1349029566225403E-2</v>
      </c>
      <c r="DS93">
        <v>1.20277579587716E-2</v>
      </c>
      <c r="DT93">
        <v>1</v>
      </c>
      <c r="DU93">
        <v>3</v>
      </c>
      <c r="DV93">
        <v>3</v>
      </c>
      <c r="DW93" t="s">
        <v>255</v>
      </c>
      <c r="DX93">
        <v>100</v>
      </c>
      <c r="DY93">
        <v>100</v>
      </c>
      <c r="DZ93">
        <v>-3.79</v>
      </c>
      <c r="EA93">
        <v>0.437</v>
      </c>
      <c r="EB93">
        <v>2</v>
      </c>
      <c r="EC93">
        <v>514.66499999999996</v>
      </c>
      <c r="ED93">
        <v>424.59399999999999</v>
      </c>
      <c r="EE93">
        <v>29.122299999999999</v>
      </c>
      <c r="EF93">
        <v>30.0793</v>
      </c>
      <c r="EG93">
        <v>30.0001</v>
      </c>
      <c r="EH93">
        <v>30.232600000000001</v>
      </c>
      <c r="EI93">
        <v>30.265499999999999</v>
      </c>
      <c r="EJ93">
        <v>20.049900000000001</v>
      </c>
      <c r="EK93">
        <v>27.226299999999998</v>
      </c>
      <c r="EL93">
        <v>0</v>
      </c>
      <c r="EM93">
        <v>29.135999999999999</v>
      </c>
      <c r="EN93">
        <v>400.13400000000001</v>
      </c>
      <c r="EO93">
        <v>16.2896</v>
      </c>
      <c r="EP93">
        <v>100.38</v>
      </c>
      <c r="EQ93">
        <v>90.177800000000005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 Berg</cp:lastModifiedBy>
  <dcterms:created xsi:type="dcterms:W3CDTF">2023-05-25T11:32:23Z</dcterms:created>
  <dcterms:modified xsi:type="dcterms:W3CDTF">2023-05-25T15:18:34Z</dcterms:modified>
</cp:coreProperties>
</file>