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BE4316C7458F6F93094DF41308069BDE" xr6:coauthVersionLast="47" xr6:coauthVersionMax="47" xr10:uidLastSave="{99418314-6CA7-4042-96A8-4A5B5DD666F6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I94" i="1"/>
  <c r="BJ94" i="1" s="1"/>
  <c r="Q94" i="1" s="1"/>
  <c r="BH94" i="1"/>
  <c r="BG94" i="1"/>
  <c r="BF94" i="1"/>
  <c r="BE94" i="1"/>
  <c r="BD94" i="1"/>
  <c r="AY94" i="1" s="1"/>
  <c r="BA94" i="1"/>
  <c r="AV94" i="1"/>
  <c r="AT94" i="1"/>
  <c r="AN94" i="1"/>
  <c r="AO94" i="1" s="1"/>
  <c r="AJ94" i="1"/>
  <c r="AH94" i="1" s="1"/>
  <c r="W94" i="1"/>
  <c r="V94" i="1"/>
  <c r="U94" i="1" s="1"/>
  <c r="N94" i="1"/>
  <c r="L94" i="1"/>
  <c r="BL93" i="1"/>
  <c r="BK93" i="1"/>
  <c r="BJ93" i="1"/>
  <c r="BI93" i="1"/>
  <c r="BH93" i="1"/>
  <c r="BG93" i="1"/>
  <c r="BF93" i="1"/>
  <c r="BE93" i="1"/>
  <c r="BD93" i="1"/>
  <c r="BA93" i="1"/>
  <c r="AY93" i="1"/>
  <c r="AT93" i="1"/>
  <c r="AO93" i="1"/>
  <c r="AN93" i="1"/>
  <c r="AJ93" i="1"/>
  <c r="AH93" i="1"/>
  <c r="W93" i="1"/>
  <c r="U93" i="1" s="1"/>
  <c r="V93" i="1"/>
  <c r="N93" i="1"/>
  <c r="BL92" i="1"/>
  <c r="BK92" i="1"/>
  <c r="BI92" i="1"/>
  <c r="BJ92" i="1" s="1"/>
  <c r="BH92" i="1"/>
  <c r="BG92" i="1"/>
  <c r="BF92" i="1"/>
  <c r="BE92" i="1"/>
  <c r="BD92" i="1"/>
  <c r="AY92" i="1" s="1"/>
  <c r="BA92" i="1"/>
  <c r="AT92" i="1"/>
  <c r="AN92" i="1"/>
  <c r="AO92" i="1" s="1"/>
  <c r="AJ92" i="1"/>
  <c r="AH92" i="1"/>
  <c r="AI92" i="1" s="1"/>
  <c r="Y92" i="1"/>
  <c r="W92" i="1"/>
  <c r="V92" i="1"/>
  <c r="U92" i="1" s="1"/>
  <c r="N92" i="1"/>
  <c r="I92" i="1"/>
  <c r="H92" i="1"/>
  <c r="AW92" i="1" s="1"/>
  <c r="G92" i="1"/>
  <c r="BL91" i="1"/>
  <c r="BK91" i="1"/>
  <c r="BJ91" i="1" s="1"/>
  <c r="Q91" i="1" s="1"/>
  <c r="BI91" i="1"/>
  <c r="BH91" i="1"/>
  <c r="BG91" i="1"/>
  <c r="BF91" i="1"/>
  <c r="BE91" i="1"/>
  <c r="BD91" i="1"/>
  <c r="AY91" i="1" s="1"/>
  <c r="BA91" i="1"/>
  <c r="AV91" i="1"/>
  <c r="AX91" i="1" s="1"/>
  <c r="AT91" i="1"/>
  <c r="AO91" i="1"/>
  <c r="AN91" i="1"/>
  <c r="AJ91" i="1"/>
  <c r="AH91" i="1"/>
  <c r="W91" i="1"/>
  <c r="V91" i="1"/>
  <c r="U91" i="1"/>
  <c r="N91" i="1"/>
  <c r="BL90" i="1"/>
  <c r="BK90" i="1"/>
  <c r="BJ90" i="1" s="1"/>
  <c r="BI90" i="1"/>
  <c r="BH90" i="1"/>
  <c r="BG90" i="1"/>
  <c r="BF90" i="1"/>
  <c r="BE90" i="1"/>
  <c r="BD90" i="1"/>
  <c r="BA90" i="1"/>
  <c r="AY90" i="1"/>
  <c r="AT90" i="1"/>
  <c r="AN90" i="1"/>
  <c r="AO90" i="1" s="1"/>
  <c r="AJ90" i="1"/>
  <c r="AH90" i="1" s="1"/>
  <c r="AI90" i="1"/>
  <c r="W90" i="1"/>
  <c r="V90" i="1"/>
  <c r="N90" i="1"/>
  <c r="H90" i="1"/>
  <c r="AW90" i="1" s="1"/>
  <c r="G90" i="1"/>
  <c r="Y90" i="1" s="1"/>
  <c r="BL89" i="1"/>
  <c r="BK89" i="1"/>
  <c r="BI89" i="1"/>
  <c r="BJ89" i="1" s="1"/>
  <c r="Q89" i="1" s="1"/>
  <c r="BH89" i="1"/>
  <c r="BG89" i="1"/>
  <c r="BF89" i="1"/>
  <c r="BE89" i="1"/>
  <c r="BD89" i="1"/>
  <c r="AY89" i="1" s="1"/>
  <c r="BA89" i="1"/>
  <c r="AV89" i="1"/>
  <c r="AT89" i="1"/>
  <c r="AO89" i="1"/>
  <c r="AN89" i="1"/>
  <c r="AJ89" i="1"/>
  <c r="AH89" i="1" s="1"/>
  <c r="W89" i="1"/>
  <c r="V89" i="1"/>
  <c r="U89" i="1" s="1"/>
  <c r="N89" i="1"/>
  <c r="I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I88" i="1"/>
  <c r="AH88" i="1"/>
  <c r="W88" i="1"/>
  <c r="V88" i="1"/>
  <c r="U88" i="1"/>
  <c r="N88" i="1"/>
  <c r="L88" i="1"/>
  <c r="BL87" i="1"/>
  <c r="Q87" i="1" s="1"/>
  <c r="BK87" i="1"/>
  <c r="BJ87" i="1"/>
  <c r="AV87" i="1" s="1"/>
  <c r="AX87" i="1" s="1"/>
  <c r="BI87" i="1"/>
  <c r="BH87" i="1"/>
  <c r="BG87" i="1"/>
  <c r="BF87" i="1"/>
  <c r="BE87" i="1"/>
  <c r="BD87" i="1"/>
  <c r="AY87" i="1" s="1"/>
  <c r="BA87" i="1"/>
  <c r="AT87" i="1"/>
  <c r="AN87" i="1"/>
  <c r="AO87" i="1" s="1"/>
  <c r="AJ87" i="1"/>
  <c r="AH87" i="1" s="1"/>
  <c r="W87" i="1"/>
  <c r="U87" i="1" s="1"/>
  <c r="V87" i="1"/>
  <c r="N87" i="1"/>
  <c r="I87" i="1"/>
  <c r="H87" i="1"/>
  <c r="AW87" i="1" s="1"/>
  <c r="AZ87" i="1" s="1"/>
  <c r="BL86" i="1"/>
  <c r="BK86" i="1"/>
  <c r="BI86" i="1"/>
  <c r="BJ86" i="1" s="1"/>
  <c r="Q86" i="1" s="1"/>
  <c r="BH86" i="1"/>
  <c r="BG86" i="1"/>
  <c r="BF86" i="1"/>
  <c r="BE86" i="1"/>
  <c r="BD86" i="1"/>
  <c r="AY86" i="1" s="1"/>
  <c r="BA86" i="1"/>
  <c r="AV86" i="1"/>
  <c r="AT86" i="1"/>
  <c r="AX86" i="1" s="1"/>
  <c r="AN86" i="1"/>
  <c r="AO86" i="1" s="1"/>
  <c r="AJ86" i="1"/>
  <c r="AH86" i="1" s="1"/>
  <c r="W86" i="1"/>
  <c r="V86" i="1"/>
  <c r="U86" i="1" s="1"/>
  <c r="N86" i="1"/>
  <c r="BL85" i="1"/>
  <c r="BK85" i="1"/>
  <c r="BI85" i="1"/>
  <c r="BJ85" i="1" s="1"/>
  <c r="BH85" i="1"/>
  <c r="BG85" i="1"/>
  <c r="BF85" i="1"/>
  <c r="BE85" i="1"/>
  <c r="BD85" i="1"/>
  <c r="BA85" i="1"/>
  <c r="AY85" i="1"/>
  <c r="AT85" i="1"/>
  <c r="AN85" i="1"/>
  <c r="AO85" i="1" s="1"/>
  <c r="AJ85" i="1"/>
  <c r="AH85" i="1"/>
  <c r="W85" i="1"/>
  <c r="V85" i="1"/>
  <c r="U85" i="1"/>
  <c r="N85" i="1"/>
  <c r="BL84" i="1"/>
  <c r="BK84" i="1"/>
  <c r="BI84" i="1"/>
  <c r="BH84" i="1"/>
  <c r="BG84" i="1"/>
  <c r="BF84" i="1"/>
  <c r="BE84" i="1"/>
  <c r="BD84" i="1"/>
  <c r="AY84" i="1" s="1"/>
  <c r="BA84" i="1"/>
  <c r="AT84" i="1"/>
  <c r="AN84" i="1"/>
  <c r="AO84" i="1" s="1"/>
  <c r="AJ84" i="1"/>
  <c r="AH84" i="1" s="1"/>
  <c r="I84" i="1" s="1"/>
  <c r="W84" i="1"/>
  <c r="V84" i="1"/>
  <c r="U84" i="1" s="1"/>
  <c r="N84" i="1"/>
  <c r="H84" i="1"/>
  <c r="AW84" i="1" s="1"/>
  <c r="BL83" i="1"/>
  <c r="BK83" i="1"/>
  <c r="BI83" i="1"/>
  <c r="BJ83" i="1" s="1"/>
  <c r="BH83" i="1"/>
  <c r="BG83" i="1"/>
  <c r="BF83" i="1"/>
  <c r="BE83" i="1"/>
  <c r="BD83" i="1"/>
  <c r="AY83" i="1" s="1"/>
  <c r="BA83" i="1"/>
  <c r="AT83" i="1"/>
  <c r="AO83" i="1"/>
  <c r="AN83" i="1"/>
  <c r="AJ83" i="1"/>
  <c r="AH83" i="1"/>
  <c r="W83" i="1"/>
  <c r="V83" i="1"/>
  <c r="U83" i="1"/>
  <c r="N83" i="1"/>
  <c r="L83" i="1"/>
  <c r="BL82" i="1"/>
  <c r="BK82" i="1"/>
  <c r="BI82" i="1"/>
  <c r="BJ82" i="1" s="1"/>
  <c r="BH82" i="1"/>
  <c r="BG82" i="1"/>
  <c r="BF82" i="1"/>
  <c r="BE82" i="1"/>
  <c r="BD82" i="1"/>
  <c r="BA82" i="1"/>
  <c r="AY82" i="1"/>
  <c r="AT82" i="1"/>
  <c r="AN82" i="1"/>
  <c r="AO82" i="1" s="1"/>
  <c r="AJ82" i="1"/>
  <c r="AH82" i="1" s="1"/>
  <c r="W82" i="1"/>
  <c r="V82" i="1"/>
  <c r="N82" i="1"/>
  <c r="H82" i="1"/>
  <c r="AW82" i="1" s="1"/>
  <c r="BL81" i="1"/>
  <c r="BK81" i="1"/>
  <c r="BJ81" i="1"/>
  <c r="BI81" i="1"/>
  <c r="BH81" i="1"/>
  <c r="BG81" i="1"/>
  <c r="BF81" i="1"/>
  <c r="BE81" i="1"/>
  <c r="BD81" i="1"/>
  <c r="AY81" i="1" s="1"/>
  <c r="BA81" i="1"/>
  <c r="AV81" i="1"/>
  <c r="AT81" i="1"/>
  <c r="AX81" i="1" s="1"/>
  <c r="AO81" i="1"/>
  <c r="AN81" i="1"/>
  <c r="AJ81" i="1"/>
  <c r="AH81" i="1" s="1"/>
  <c r="W81" i="1"/>
  <c r="V81" i="1"/>
  <c r="U81" i="1" s="1"/>
  <c r="Q81" i="1"/>
  <c r="N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O80" i="1"/>
  <c r="AN80" i="1"/>
  <c r="AJ80" i="1"/>
  <c r="AH80" i="1"/>
  <c r="W80" i="1"/>
  <c r="V80" i="1"/>
  <c r="U80" i="1"/>
  <c r="N80" i="1"/>
  <c r="BL79" i="1"/>
  <c r="BK79" i="1"/>
  <c r="BJ79" i="1" s="1"/>
  <c r="BI79" i="1"/>
  <c r="BH79" i="1"/>
  <c r="BG79" i="1"/>
  <c r="BF79" i="1"/>
  <c r="BE79" i="1"/>
  <c r="BD79" i="1"/>
  <c r="AY79" i="1" s="1"/>
  <c r="BA79" i="1"/>
  <c r="AT79" i="1"/>
  <c r="AO79" i="1"/>
  <c r="AN79" i="1"/>
  <c r="AJ79" i="1"/>
  <c r="AH79" i="1" s="1"/>
  <c r="W79" i="1"/>
  <c r="U79" i="1" s="1"/>
  <c r="V79" i="1"/>
  <c r="N79" i="1"/>
  <c r="I79" i="1"/>
  <c r="G79" i="1"/>
  <c r="Y79" i="1" s="1"/>
  <c r="BL78" i="1"/>
  <c r="BK78" i="1"/>
  <c r="BJ78" i="1" s="1"/>
  <c r="Q78" i="1" s="1"/>
  <c r="BI78" i="1"/>
  <c r="BH78" i="1"/>
  <c r="BG78" i="1"/>
  <c r="BF78" i="1"/>
  <c r="BE78" i="1"/>
  <c r="BD78" i="1"/>
  <c r="AY78" i="1" s="1"/>
  <c r="BA78" i="1"/>
  <c r="AV78" i="1"/>
  <c r="AT78" i="1"/>
  <c r="AN78" i="1"/>
  <c r="AO78" i="1" s="1"/>
  <c r="AJ78" i="1"/>
  <c r="AH78" i="1" s="1"/>
  <c r="W78" i="1"/>
  <c r="U78" i="1" s="1"/>
  <c r="V78" i="1"/>
  <c r="N78" i="1"/>
  <c r="BL77" i="1"/>
  <c r="BK77" i="1"/>
  <c r="BJ77" i="1"/>
  <c r="BI77" i="1"/>
  <c r="BH77" i="1"/>
  <c r="BG77" i="1"/>
  <c r="BF77" i="1"/>
  <c r="BE77" i="1"/>
  <c r="BD77" i="1"/>
  <c r="BA77" i="1"/>
  <c r="AY77" i="1"/>
  <c r="AT77" i="1"/>
  <c r="AN77" i="1"/>
  <c r="AO77" i="1" s="1"/>
  <c r="AJ77" i="1"/>
  <c r="AH77" i="1" s="1"/>
  <c r="W77" i="1"/>
  <c r="U77" i="1" s="1"/>
  <c r="V77" i="1"/>
  <c r="N77" i="1"/>
  <c r="BL76" i="1"/>
  <c r="BK76" i="1"/>
  <c r="BI76" i="1"/>
  <c r="BJ76" i="1" s="1"/>
  <c r="BH76" i="1"/>
  <c r="BG76" i="1"/>
  <c r="BF76" i="1"/>
  <c r="BE76" i="1"/>
  <c r="BD76" i="1"/>
  <c r="AY76" i="1" s="1"/>
  <c r="BA76" i="1"/>
  <c r="AT76" i="1"/>
  <c r="AO76" i="1"/>
  <c r="AN76" i="1"/>
  <c r="AJ76" i="1"/>
  <c r="AH76" i="1" s="1"/>
  <c r="W76" i="1"/>
  <c r="V76" i="1"/>
  <c r="U76" i="1" s="1"/>
  <c r="N76" i="1"/>
  <c r="BL75" i="1"/>
  <c r="BK75" i="1"/>
  <c r="BI75" i="1"/>
  <c r="BJ75" i="1" s="1"/>
  <c r="Q75" i="1" s="1"/>
  <c r="BH75" i="1"/>
  <c r="BG75" i="1"/>
  <c r="BF75" i="1"/>
  <c r="BE75" i="1"/>
  <c r="BD75" i="1"/>
  <c r="AY75" i="1" s="1"/>
  <c r="BA75" i="1"/>
  <c r="AT75" i="1"/>
  <c r="AO75" i="1"/>
  <c r="AN75" i="1"/>
  <c r="AJ75" i="1"/>
  <c r="AH75" i="1"/>
  <c r="W75" i="1"/>
  <c r="V75" i="1"/>
  <c r="U75" i="1"/>
  <c r="N75" i="1"/>
  <c r="L75" i="1"/>
  <c r="BL74" i="1"/>
  <c r="BK74" i="1"/>
  <c r="BJ74" i="1"/>
  <c r="BI74" i="1"/>
  <c r="BH74" i="1"/>
  <c r="BG74" i="1"/>
  <c r="BF74" i="1"/>
  <c r="BE74" i="1"/>
  <c r="BD74" i="1"/>
  <c r="BA74" i="1"/>
  <c r="AY74" i="1"/>
  <c r="AT74" i="1"/>
  <c r="AN74" i="1"/>
  <c r="AO74" i="1" s="1"/>
  <c r="AJ74" i="1"/>
  <c r="AH74" i="1" s="1"/>
  <c r="W74" i="1"/>
  <c r="V74" i="1"/>
  <c r="U74" i="1" s="1"/>
  <c r="N74" i="1"/>
  <c r="BL73" i="1"/>
  <c r="BK73" i="1"/>
  <c r="BJ73" i="1"/>
  <c r="BI73" i="1"/>
  <c r="BH73" i="1"/>
  <c r="BG73" i="1"/>
  <c r="BF73" i="1"/>
  <c r="BE73" i="1"/>
  <c r="BD73" i="1"/>
  <c r="AY73" i="1" s="1"/>
  <c r="BA73" i="1"/>
  <c r="AV73" i="1"/>
  <c r="AT73" i="1"/>
  <c r="AO73" i="1"/>
  <c r="AN73" i="1"/>
  <c r="AJ73" i="1"/>
  <c r="AH73" i="1" s="1"/>
  <c r="W73" i="1"/>
  <c r="V73" i="1"/>
  <c r="U73" i="1" s="1"/>
  <c r="Q73" i="1"/>
  <c r="N73" i="1"/>
  <c r="BL72" i="1"/>
  <c r="BK72" i="1"/>
  <c r="BI72" i="1"/>
  <c r="BJ72" i="1" s="1"/>
  <c r="BH72" i="1"/>
  <c r="BG72" i="1"/>
  <c r="BF72" i="1"/>
  <c r="BE72" i="1"/>
  <c r="BD72" i="1"/>
  <c r="BA72" i="1"/>
  <c r="AY72" i="1"/>
  <c r="AT72" i="1"/>
  <c r="AO72" i="1"/>
  <c r="AN72" i="1"/>
  <c r="AJ72" i="1"/>
  <c r="AH72" i="1"/>
  <c r="W72" i="1"/>
  <c r="V72" i="1"/>
  <c r="U72" i="1" s="1"/>
  <c r="N72" i="1"/>
  <c r="BL71" i="1"/>
  <c r="BK71" i="1"/>
  <c r="BJ71" i="1"/>
  <c r="BI71" i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 s="1"/>
  <c r="W71" i="1"/>
  <c r="U71" i="1" s="1"/>
  <c r="V71" i="1"/>
  <c r="N71" i="1"/>
  <c r="I71" i="1"/>
  <c r="H71" i="1"/>
  <c r="AW71" i="1" s="1"/>
  <c r="G71" i="1"/>
  <c r="BL70" i="1"/>
  <c r="BK70" i="1"/>
  <c r="BI70" i="1"/>
  <c r="BJ70" i="1" s="1"/>
  <c r="Q70" i="1" s="1"/>
  <c r="BH70" i="1"/>
  <c r="BG70" i="1"/>
  <c r="BF70" i="1"/>
  <c r="BE70" i="1"/>
  <c r="BD70" i="1"/>
  <c r="AY70" i="1" s="1"/>
  <c r="BA70" i="1"/>
  <c r="AV70" i="1"/>
  <c r="AT70" i="1"/>
  <c r="AN70" i="1"/>
  <c r="AO70" i="1" s="1"/>
  <c r="AJ70" i="1"/>
  <c r="AH70" i="1"/>
  <c r="W70" i="1"/>
  <c r="V70" i="1"/>
  <c r="U70" i="1"/>
  <c r="N70" i="1"/>
  <c r="BL69" i="1"/>
  <c r="BK69" i="1"/>
  <c r="BI69" i="1"/>
  <c r="BJ69" i="1" s="1"/>
  <c r="Q69" i="1" s="1"/>
  <c r="BH69" i="1"/>
  <c r="BG69" i="1"/>
  <c r="BF69" i="1"/>
  <c r="BE69" i="1"/>
  <c r="BD69" i="1"/>
  <c r="AY69" i="1" s="1"/>
  <c r="BA69" i="1"/>
  <c r="AT69" i="1"/>
  <c r="AN69" i="1"/>
  <c r="AO69" i="1" s="1"/>
  <c r="AJ69" i="1"/>
  <c r="AH69" i="1"/>
  <c r="G69" i="1" s="1"/>
  <c r="Y69" i="1"/>
  <c r="W69" i="1"/>
  <c r="V69" i="1"/>
  <c r="U69" i="1"/>
  <c r="N69" i="1"/>
  <c r="I69" i="1"/>
  <c r="H69" i="1"/>
  <c r="AW69" i="1" s="1"/>
  <c r="BL68" i="1"/>
  <c r="BK68" i="1"/>
  <c r="BI68" i="1"/>
  <c r="BJ68" i="1" s="1"/>
  <c r="Q68" i="1" s="1"/>
  <c r="BH68" i="1"/>
  <c r="BG68" i="1"/>
  <c r="BF68" i="1"/>
  <c r="BE68" i="1"/>
  <c r="BD68" i="1"/>
  <c r="BA68" i="1"/>
  <c r="AY68" i="1"/>
  <c r="AV68" i="1"/>
  <c r="AX68" i="1" s="1"/>
  <c r="AT68" i="1"/>
  <c r="AN68" i="1"/>
  <c r="AO68" i="1" s="1"/>
  <c r="AJ68" i="1"/>
  <c r="AI68" i="1"/>
  <c r="AH68" i="1"/>
  <c r="W68" i="1"/>
  <c r="V68" i="1"/>
  <c r="U68" i="1"/>
  <c r="N68" i="1"/>
  <c r="L68" i="1"/>
  <c r="H68" i="1"/>
  <c r="AW68" i="1" s="1"/>
  <c r="BL67" i="1"/>
  <c r="BK67" i="1"/>
  <c r="BI67" i="1"/>
  <c r="BJ67" i="1" s="1"/>
  <c r="BH67" i="1"/>
  <c r="BG67" i="1"/>
  <c r="BF67" i="1"/>
  <c r="BE67" i="1"/>
  <c r="BD67" i="1"/>
  <c r="BA67" i="1"/>
  <c r="AY67" i="1"/>
  <c r="AT67" i="1"/>
  <c r="AO67" i="1"/>
  <c r="AN67" i="1"/>
  <c r="AJ67" i="1"/>
  <c r="AH67" i="1" s="1"/>
  <c r="L67" i="1" s="1"/>
  <c r="W67" i="1"/>
  <c r="V67" i="1"/>
  <c r="N67" i="1"/>
  <c r="I67" i="1"/>
  <c r="H67" i="1"/>
  <c r="AW67" i="1" s="1"/>
  <c r="G67" i="1"/>
  <c r="BL66" i="1"/>
  <c r="Q66" i="1" s="1"/>
  <c r="BK66" i="1"/>
  <c r="BI66" i="1"/>
  <c r="BJ66" i="1" s="1"/>
  <c r="BH66" i="1"/>
  <c r="BG66" i="1"/>
  <c r="BF66" i="1"/>
  <c r="BE66" i="1"/>
  <c r="BD66" i="1"/>
  <c r="AY66" i="1" s="1"/>
  <c r="BA66" i="1"/>
  <c r="AV66" i="1"/>
  <c r="AT66" i="1"/>
  <c r="AX66" i="1" s="1"/>
  <c r="AO66" i="1"/>
  <c r="AN66" i="1"/>
  <c r="AJ66" i="1"/>
  <c r="AH66" i="1" s="1"/>
  <c r="W66" i="1"/>
  <c r="V66" i="1"/>
  <c r="U66" i="1" s="1"/>
  <c r="N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O65" i="1"/>
  <c r="AN65" i="1"/>
  <c r="AJ65" i="1"/>
  <c r="AH65" i="1"/>
  <c r="H65" i="1" s="1"/>
  <c r="AW65" i="1" s="1"/>
  <c r="W65" i="1"/>
  <c r="V65" i="1"/>
  <c r="N65" i="1"/>
  <c r="L65" i="1"/>
  <c r="I65" i="1"/>
  <c r="BL64" i="1"/>
  <c r="BK64" i="1"/>
  <c r="BJ64" i="1"/>
  <c r="AV64" i="1" s="1"/>
  <c r="BI64" i="1"/>
  <c r="BH64" i="1"/>
  <c r="BG64" i="1"/>
  <c r="BF64" i="1"/>
  <c r="BE64" i="1"/>
  <c r="BD64" i="1"/>
  <c r="AY64" i="1" s="1"/>
  <c r="BA64" i="1"/>
  <c r="AW64" i="1"/>
  <c r="AZ64" i="1" s="1"/>
  <c r="AT64" i="1"/>
  <c r="AX64" i="1" s="1"/>
  <c r="AN64" i="1"/>
  <c r="AO64" i="1" s="1"/>
  <c r="AJ64" i="1"/>
  <c r="AH64" i="1" s="1"/>
  <c r="AI64" i="1" s="1"/>
  <c r="W64" i="1"/>
  <c r="U64" i="1" s="1"/>
  <c r="V64" i="1"/>
  <c r="N64" i="1"/>
  <c r="L64" i="1"/>
  <c r="I64" i="1"/>
  <c r="H64" i="1"/>
  <c r="BL63" i="1"/>
  <c r="BK63" i="1"/>
  <c r="BJ63" i="1"/>
  <c r="Q63" i="1" s="1"/>
  <c r="BI63" i="1"/>
  <c r="BH63" i="1"/>
  <c r="BG63" i="1"/>
  <c r="BF63" i="1"/>
  <c r="BE63" i="1"/>
  <c r="BD63" i="1"/>
  <c r="AY63" i="1" s="1"/>
  <c r="BA63" i="1"/>
  <c r="AX63" i="1"/>
  <c r="AV63" i="1"/>
  <c r="AT63" i="1"/>
  <c r="AN63" i="1"/>
  <c r="AO63" i="1" s="1"/>
  <c r="AJ63" i="1"/>
  <c r="AH63" i="1"/>
  <c r="W63" i="1"/>
  <c r="U63" i="1" s="1"/>
  <c r="V63" i="1"/>
  <c r="N63" i="1"/>
  <c r="G63" i="1"/>
  <c r="Y63" i="1" s="1"/>
  <c r="BL62" i="1"/>
  <c r="BK62" i="1"/>
  <c r="BI62" i="1"/>
  <c r="BJ62" i="1" s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 s="1"/>
  <c r="N62" i="1"/>
  <c r="BL61" i="1"/>
  <c r="BK61" i="1"/>
  <c r="BI61" i="1"/>
  <c r="BJ61" i="1" s="1"/>
  <c r="Q61" i="1" s="1"/>
  <c r="BH61" i="1"/>
  <c r="BG61" i="1"/>
  <c r="BF61" i="1"/>
  <c r="BE61" i="1"/>
  <c r="BD61" i="1"/>
  <c r="AY61" i="1" s="1"/>
  <c r="BA61" i="1"/>
  <c r="AV61" i="1"/>
  <c r="AX61" i="1" s="1"/>
  <c r="AT61" i="1"/>
  <c r="AO61" i="1"/>
  <c r="AN61" i="1"/>
  <c r="AJ61" i="1"/>
  <c r="AH61" i="1"/>
  <c r="W61" i="1"/>
  <c r="V61" i="1"/>
  <c r="U61" i="1"/>
  <c r="N61" i="1"/>
  <c r="I61" i="1"/>
  <c r="H61" i="1"/>
  <c r="AW61" i="1" s="1"/>
  <c r="BL60" i="1"/>
  <c r="BK60" i="1"/>
  <c r="BI60" i="1"/>
  <c r="BH60" i="1"/>
  <c r="BG60" i="1"/>
  <c r="BF60" i="1"/>
  <c r="BE60" i="1"/>
  <c r="BD60" i="1"/>
  <c r="BA60" i="1"/>
  <c r="AY60" i="1"/>
  <c r="AT60" i="1"/>
  <c r="AN60" i="1"/>
  <c r="AO60" i="1" s="1"/>
  <c r="AJ60" i="1"/>
  <c r="AH60" i="1"/>
  <c r="W60" i="1"/>
  <c r="V60" i="1"/>
  <c r="U60" i="1"/>
  <c r="N60" i="1"/>
  <c r="BL59" i="1"/>
  <c r="BK59" i="1"/>
  <c r="BI59" i="1"/>
  <c r="BJ59" i="1" s="1"/>
  <c r="AV59" i="1" s="1"/>
  <c r="BH59" i="1"/>
  <c r="BG59" i="1"/>
  <c r="BF59" i="1"/>
  <c r="BE59" i="1"/>
  <c r="BD59" i="1"/>
  <c r="BA59" i="1"/>
  <c r="AY59" i="1"/>
  <c r="AT59" i="1"/>
  <c r="AN59" i="1"/>
  <c r="AO59" i="1" s="1"/>
  <c r="AJ59" i="1"/>
  <c r="AH59" i="1" s="1"/>
  <c r="AI59" i="1"/>
  <c r="W59" i="1"/>
  <c r="V59" i="1"/>
  <c r="Q59" i="1"/>
  <c r="N59" i="1"/>
  <c r="BL58" i="1"/>
  <c r="BK58" i="1"/>
  <c r="BI58" i="1"/>
  <c r="BJ58" i="1" s="1"/>
  <c r="Q58" i="1" s="1"/>
  <c r="BH58" i="1"/>
  <c r="BG58" i="1"/>
  <c r="BF58" i="1"/>
  <c r="BE58" i="1"/>
  <c r="BD58" i="1"/>
  <c r="BA58" i="1"/>
  <c r="AY58" i="1"/>
  <c r="AV58" i="1"/>
  <c r="AT58" i="1"/>
  <c r="AO58" i="1"/>
  <c r="AN58" i="1"/>
  <c r="AJ58" i="1"/>
  <c r="AH58" i="1" s="1"/>
  <c r="AI58" i="1"/>
  <c r="W58" i="1"/>
  <c r="V58" i="1"/>
  <c r="U58" i="1" s="1"/>
  <c r="N58" i="1"/>
  <c r="I58" i="1"/>
  <c r="BL57" i="1"/>
  <c r="BK57" i="1"/>
  <c r="BI57" i="1"/>
  <c r="BJ57" i="1" s="1"/>
  <c r="BH57" i="1"/>
  <c r="BG57" i="1"/>
  <c r="BF57" i="1"/>
  <c r="BE57" i="1"/>
  <c r="BD57" i="1"/>
  <c r="BA57" i="1"/>
  <c r="AY57" i="1"/>
  <c r="AT57" i="1"/>
  <c r="AO57" i="1"/>
  <c r="AN57" i="1"/>
  <c r="AJ57" i="1"/>
  <c r="AH57" i="1"/>
  <c r="W57" i="1"/>
  <c r="V57" i="1"/>
  <c r="U57" i="1"/>
  <c r="N57" i="1"/>
  <c r="BL56" i="1"/>
  <c r="BK56" i="1"/>
  <c r="BJ56" i="1"/>
  <c r="BI56" i="1"/>
  <c r="BH56" i="1"/>
  <c r="BG56" i="1"/>
  <c r="BF56" i="1"/>
  <c r="BE56" i="1"/>
  <c r="BD56" i="1"/>
  <c r="AY56" i="1" s="1"/>
  <c r="BA56" i="1"/>
  <c r="AT56" i="1"/>
  <c r="AN56" i="1"/>
  <c r="AO56" i="1" s="1"/>
  <c r="AJ56" i="1"/>
  <c r="AH56" i="1" s="1"/>
  <c r="W56" i="1"/>
  <c r="U56" i="1" s="1"/>
  <c r="V56" i="1"/>
  <c r="N56" i="1"/>
  <c r="H56" i="1"/>
  <c r="AW56" i="1" s="1"/>
  <c r="G56" i="1"/>
  <c r="BL55" i="1"/>
  <c r="BK55" i="1"/>
  <c r="BJ55" i="1"/>
  <c r="BI55" i="1"/>
  <c r="BH55" i="1"/>
  <c r="BG55" i="1"/>
  <c r="BF55" i="1"/>
  <c r="BE55" i="1"/>
  <c r="BD55" i="1"/>
  <c r="AY55" i="1" s="1"/>
  <c r="BA55" i="1"/>
  <c r="AV55" i="1"/>
  <c r="AT55" i="1"/>
  <c r="AX55" i="1" s="1"/>
  <c r="AN55" i="1"/>
  <c r="AO55" i="1" s="1"/>
  <c r="AJ55" i="1"/>
  <c r="AH55" i="1" s="1"/>
  <c r="W55" i="1"/>
  <c r="U55" i="1" s="1"/>
  <c r="V55" i="1"/>
  <c r="Q55" i="1"/>
  <c r="N55" i="1"/>
  <c r="BL54" i="1"/>
  <c r="BK54" i="1"/>
  <c r="BJ54" i="1" s="1"/>
  <c r="BI54" i="1"/>
  <c r="BH54" i="1"/>
  <c r="BG54" i="1"/>
  <c r="BF54" i="1"/>
  <c r="BE54" i="1"/>
  <c r="BD54" i="1"/>
  <c r="AY54" i="1" s="1"/>
  <c r="BA54" i="1"/>
  <c r="AV54" i="1"/>
  <c r="AT54" i="1"/>
  <c r="AX54" i="1" s="1"/>
  <c r="AO54" i="1"/>
  <c r="AN54" i="1"/>
  <c r="AJ54" i="1"/>
  <c r="AH54" i="1" s="1"/>
  <c r="W54" i="1"/>
  <c r="V54" i="1"/>
  <c r="U54" i="1" s="1"/>
  <c r="Q54" i="1"/>
  <c r="N54" i="1"/>
  <c r="I54" i="1"/>
  <c r="BL53" i="1"/>
  <c r="BK53" i="1"/>
  <c r="BI53" i="1"/>
  <c r="BJ53" i="1" s="1"/>
  <c r="Q53" i="1" s="1"/>
  <c r="BH53" i="1"/>
  <c r="BG53" i="1"/>
  <c r="BF53" i="1"/>
  <c r="BE53" i="1"/>
  <c r="BD53" i="1"/>
  <c r="BA53" i="1"/>
  <c r="AY53" i="1"/>
  <c r="AX53" i="1"/>
  <c r="AV53" i="1"/>
  <c r="AT53" i="1"/>
  <c r="AO53" i="1"/>
  <c r="AN53" i="1"/>
  <c r="AJ53" i="1"/>
  <c r="AH53" i="1"/>
  <c r="W53" i="1"/>
  <c r="V53" i="1"/>
  <c r="U53" i="1"/>
  <c r="N53" i="1"/>
  <c r="G53" i="1"/>
  <c r="BL52" i="1"/>
  <c r="BK52" i="1"/>
  <c r="BJ52" i="1"/>
  <c r="AV52" i="1" s="1"/>
  <c r="BI52" i="1"/>
  <c r="BH52" i="1"/>
  <c r="BG52" i="1"/>
  <c r="BF52" i="1"/>
  <c r="BE52" i="1"/>
  <c r="BD52" i="1"/>
  <c r="BA52" i="1"/>
  <c r="AY52" i="1"/>
  <c r="AT52" i="1"/>
  <c r="AX52" i="1" s="1"/>
  <c r="AN52" i="1"/>
  <c r="AO52" i="1" s="1"/>
  <c r="AJ52" i="1"/>
  <c r="AH52" i="1" s="1"/>
  <c r="W52" i="1"/>
  <c r="V52" i="1"/>
  <c r="Q52" i="1"/>
  <c r="N52" i="1"/>
  <c r="BL51" i="1"/>
  <c r="Q51" i="1" s="1"/>
  <c r="BK51" i="1"/>
  <c r="BJ51" i="1" s="1"/>
  <c r="BI51" i="1"/>
  <c r="BH51" i="1"/>
  <c r="BG51" i="1"/>
  <c r="BF51" i="1"/>
  <c r="BE51" i="1"/>
  <c r="BD51" i="1"/>
  <c r="AY51" i="1" s="1"/>
  <c r="BA51" i="1"/>
  <c r="AV51" i="1"/>
  <c r="AT51" i="1"/>
  <c r="AX51" i="1" s="1"/>
  <c r="AO51" i="1"/>
  <c r="AN51" i="1"/>
  <c r="AJ51" i="1"/>
  <c r="AH51" i="1"/>
  <c r="W51" i="1"/>
  <c r="V51" i="1"/>
  <c r="U51" i="1"/>
  <c r="N51" i="1"/>
  <c r="BL50" i="1"/>
  <c r="BK50" i="1"/>
  <c r="BI50" i="1"/>
  <c r="BH50" i="1"/>
  <c r="BG50" i="1"/>
  <c r="BF50" i="1"/>
  <c r="BE50" i="1"/>
  <c r="BD50" i="1"/>
  <c r="BA50" i="1"/>
  <c r="AY50" i="1"/>
  <c r="AT50" i="1"/>
  <c r="AN50" i="1"/>
  <c r="AO50" i="1" s="1"/>
  <c r="AJ50" i="1"/>
  <c r="AI50" i="1"/>
  <c r="AH50" i="1"/>
  <c r="I50" i="1" s="1"/>
  <c r="W50" i="1"/>
  <c r="V50" i="1"/>
  <c r="U50" i="1" s="1"/>
  <c r="N50" i="1"/>
  <c r="L50" i="1"/>
  <c r="H50" i="1"/>
  <c r="AW50" i="1" s="1"/>
  <c r="BL49" i="1"/>
  <c r="BK49" i="1"/>
  <c r="BJ49" i="1" s="1"/>
  <c r="Q49" i="1" s="1"/>
  <c r="BI49" i="1"/>
  <c r="BH49" i="1"/>
  <c r="BG49" i="1"/>
  <c r="BF49" i="1"/>
  <c r="BE49" i="1"/>
  <c r="BD49" i="1"/>
  <c r="AY49" i="1" s="1"/>
  <c r="BA49" i="1"/>
  <c r="AV49" i="1"/>
  <c r="AZ49" i="1" s="1"/>
  <c r="AT49" i="1"/>
  <c r="AN49" i="1"/>
  <c r="AO49" i="1" s="1"/>
  <c r="AJ49" i="1"/>
  <c r="AH49" i="1" s="1"/>
  <c r="W49" i="1"/>
  <c r="V49" i="1"/>
  <c r="U49" i="1" s="1"/>
  <c r="N49" i="1"/>
  <c r="I49" i="1"/>
  <c r="H49" i="1"/>
  <c r="AW49" i="1" s="1"/>
  <c r="G49" i="1"/>
  <c r="Y49" i="1" s="1"/>
  <c r="BL48" i="1"/>
  <c r="BK48" i="1"/>
  <c r="BI48" i="1"/>
  <c r="BJ48" i="1" s="1"/>
  <c r="BH48" i="1"/>
  <c r="BG48" i="1"/>
  <c r="BF48" i="1"/>
  <c r="BE48" i="1"/>
  <c r="BD48" i="1"/>
  <c r="BA48" i="1"/>
  <c r="AY48" i="1"/>
  <c r="AT48" i="1"/>
  <c r="AO48" i="1"/>
  <c r="AN48" i="1"/>
  <c r="AJ48" i="1"/>
  <c r="AH48" i="1"/>
  <c r="W48" i="1"/>
  <c r="V48" i="1"/>
  <c r="U48" i="1"/>
  <c r="N48" i="1"/>
  <c r="BL47" i="1"/>
  <c r="BK47" i="1"/>
  <c r="BI47" i="1"/>
  <c r="BJ47" i="1" s="1"/>
  <c r="BH47" i="1"/>
  <c r="BG47" i="1"/>
  <c r="BF47" i="1"/>
  <c r="BE47" i="1"/>
  <c r="BD47" i="1"/>
  <c r="BA47" i="1"/>
  <c r="AY47" i="1"/>
  <c r="AT47" i="1"/>
  <c r="AN47" i="1"/>
  <c r="AO47" i="1" s="1"/>
  <c r="AJ47" i="1"/>
  <c r="AH47" i="1" s="1"/>
  <c r="AI47" i="1" s="1"/>
  <c r="W47" i="1"/>
  <c r="V47" i="1"/>
  <c r="U47" i="1"/>
  <c r="N47" i="1"/>
  <c r="BL46" i="1"/>
  <c r="BK46" i="1"/>
  <c r="BJ46" i="1" s="1"/>
  <c r="BI46" i="1"/>
  <c r="BH46" i="1"/>
  <c r="BG46" i="1"/>
  <c r="BF46" i="1"/>
  <c r="BE46" i="1"/>
  <c r="BD46" i="1"/>
  <c r="AY46" i="1" s="1"/>
  <c r="BA46" i="1"/>
  <c r="AT46" i="1"/>
  <c r="AN46" i="1"/>
  <c r="AO46" i="1" s="1"/>
  <c r="AJ46" i="1"/>
  <c r="AH46" i="1" s="1"/>
  <c r="W46" i="1"/>
  <c r="V46" i="1"/>
  <c r="U46" i="1" s="1"/>
  <c r="N46" i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N45" i="1"/>
  <c r="AO45" i="1" s="1"/>
  <c r="AJ45" i="1"/>
  <c r="AH45" i="1"/>
  <c r="W45" i="1"/>
  <c r="V45" i="1"/>
  <c r="U45" i="1" s="1"/>
  <c r="N45" i="1"/>
  <c r="L45" i="1"/>
  <c r="G45" i="1"/>
  <c r="BL44" i="1"/>
  <c r="BK44" i="1"/>
  <c r="BI44" i="1"/>
  <c r="BJ44" i="1" s="1"/>
  <c r="BH44" i="1"/>
  <c r="BG44" i="1"/>
  <c r="BF44" i="1"/>
  <c r="BE44" i="1"/>
  <c r="BD44" i="1"/>
  <c r="BA44" i="1"/>
  <c r="AY44" i="1"/>
  <c r="AT44" i="1"/>
  <c r="AN44" i="1"/>
  <c r="AO44" i="1" s="1"/>
  <c r="AJ44" i="1"/>
  <c r="AH44" i="1" s="1"/>
  <c r="AI44" i="1"/>
  <c r="W44" i="1"/>
  <c r="U44" i="1" s="1"/>
  <c r="V44" i="1"/>
  <c r="N44" i="1"/>
  <c r="BL43" i="1"/>
  <c r="BK43" i="1"/>
  <c r="BI43" i="1"/>
  <c r="BJ43" i="1" s="1"/>
  <c r="BH43" i="1"/>
  <c r="BG43" i="1"/>
  <c r="BF43" i="1"/>
  <c r="BE43" i="1"/>
  <c r="BD43" i="1"/>
  <c r="AY43" i="1" s="1"/>
  <c r="BA43" i="1"/>
  <c r="AT43" i="1"/>
  <c r="AN43" i="1"/>
  <c r="AO43" i="1" s="1"/>
  <c r="AJ43" i="1"/>
  <c r="AH43" i="1"/>
  <c r="W43" i="1"/>
  <c r="V43" i="1"/>
  <c r="U43" i="1"/>
  <c r="N43" i="1"/>
  <c r="BL42" i="1"/>
  <c r="BK42" i="1"/>
  <c r="BI42" i="1"/>
  <c r="BH42" i="1"/>
  <c r="BG42" i="1"/>
  <c r="BF42" i="1"/>
  <c r="BE42" i="1"/>
  <c r="BD42" i="1"/>
  <c r="AY42" i="1" s="1"/>
  <c r="BA42" i="1"/>
  <c r="AT42" i="1"/>
  <c r="AN42" i="1"/>
  <c r="AO42" i="1" s="1"/>
  <c r="AJ42" i="1"/>
  <c r="AH42" i="1"/>
  <c r="W42" i="1"/>
  <c r="V42" i="1"/>
  <c r="U42" i="1"/>
  <c r="N42" i="1"/>
  <c r="H42" i="1"/>
  <c r="AW42" i="1" s="1"/>
  <c r="BL41" i="1"/>
  <c r="BK41" i="1"/>
  <c r="BI41" i="1"/>
  <c r="BJ41" i="1" s="1"/>
  <c r="Q41" i="1" s="1"/>
  <c r="BH41" i="1"/>
  <c r="BG41" i="1"/>
  <c r="BF41" i="1"/>
  <c r="BE41" i="1"/>
  <c r="BD41" i="1"/>
  <c r="BA41" i="1"/>
  <c r="AY41" i="1"/>
  <c r="AV41" i="1"/>
  <c r="AX41" i="1" s="1"/>
  <c r="AT41" i="1"/>
  <c r="AN41" i="1"/>
  <c r="AO41" i="1" s="1"/>
  <c r="AJ41" i="1"/>
  <c r="AH41" i="1" s="1"/>
  <c r="AI41" i="1"/>
  <c r="W41" i="1"/>
  <c r="V41" i="1"/>
  <c r="U41" i="1" s="1"/>
  <c r="N41" i="1"/>
  <c r="H41" i="1"/>
  <c r="AW41" i="1" s="1"/>
  <c r="BL40" i="1"/>
  <c r="BK40" i="1"/>
  <c r="BI40" i="1"/>
  <c r="BJ40" i="1" s="1"/>
  <c r="Q40" i="1" s="1"/>
  <c r="BH40" i="1"/>
  <c r="BG40" i="1"/>
  <c r="BF40" i="1"/>
  <c r="BE40" i="1"/>
  <c r="BD40" i="1"/>
  <c r="AY40" i="1" s="1"/>
  <c r="BA40" i="1"/>
  <c r="AV40" i="1"/>
  <c r="AT40" i="1"/>
  <c r="AO40" i="1"/>
  <c r="AN40" i="1"/>
  <c r="AJ40" i="1"/>
  <c r="AH40" i="1" s="1"/>
  <c r="AI40" i="1"/>
  <c r="W40" i="1"/>
  <c r="V40" i="1"/>
  <c r="U40" i="1" s="1"/>
  <c r="N40" i="1"/>
  <c r="I40" i="1"/>
  <c r="G40" i="1"/>
  <c r="BL39" i="1"/>
  <c r="BK39" i="1"/>
  <c r="BI39" i="1"/>
  <c r="BJ39" i="1" s="1"/>
  <c r="AV39" i="1" s="1"/>
  <c r="BH39" i="1"/>
  <c r="BG39" i="1"/>
  <c r="BF39" i="1"/>
  <c r="BE39" i="1"/>
  <c r="BD39" i="1"/>
  <c r="BA39" i="1"/>
  <c r="AY39" i="1"/>
  <c r="AT39" i="1"/>
  <c r="AO39" i="1"/>
  <c r="AN39" i="1"/>
  <c r="AJ39" i="1"/>
  <c r="AH39" i="1"/>
  <c r="W39" i="1"/>
  <c r="V39" i="1"/>
  <c r="U39" i="1" s="1"/>
  <c r="Q39" i="1"/>
  <c r="N39" i="1"/>
  <c r="BL38" i="1"/>
  <c r="BK38" i="1"/>
  <c r="BJ38" i="1"/>
  <c r="AV38" i="1" s="1"/>
  <c r="AX38" i="1" s="1"/>
  <c r="BI38" i="1"/>
  <c r="BH38" i="1"/>
  <c r="BG38" i="1"/>
  <c r="BF38" i="1"/>
  <c r="BE38" i="1"/>
  <c r="BD38" i="1"/>
  <c r="AY38" i="1" s="1"/>
  <c r="BA38" i="1"/>
  <c r="AT38" i="1"/>
  <c r="AO38" i="1"/>
  <c r="AN38" i="1"/>
  <c r="AJ38" i="1"/>
  <c r="AH38" i="1"/>
  <c r="G38" i="1" s="1"/>
  <c r="W38" i="1"/>
  <c r="V38" i="1"/>
  <c r="U38" i="1"/>
  <c r="N38" i="1"/>
  <c r="L38" i="1"/>
  <c r="BL37" i="1"/>
  <c r="BK37" i="1"/>
  <c r="BJ37" i="1" s="1"/>
  <c r="BI37" i="1"/>
  <c r="BH37" i="1"/>
  <c r="BG37" i="1"/>
  <c r="BF37" i="1"/>
  <c r="BE37" i="1"/>
  <c r="BD37" i="1"/>
  <c r="BA37" i="1"/>
  <c r="AY37" i="1"/>
  <c r="AT37" i="1"/>
  <c r="AN37" i="1"/>
  <c r="AO37" i="1" s="1"/>
  <c r="AJ37" i="1"/>
  <c r="AH37" i="1" s="1"/>
  <c r="W37" i="1"/>
  <c r="V37" i="1"/>
  <c r="U37" i="1" s="1"/>
  <c r="N37" i="1"/>
  <c r="H37" i="1"/>
  <c r="AW37" i="1" s="1"/>
  <c r="BL36" i="1"/>
  <c r="BK36" i="1"/>
  <c r="BJ36" i="1"/>
  <c r="Q36" i="1" s="1"/>
  <c r="BI36" i="1"/>
  <c r="BH36" i="1"/>
  <c r="BG36" i="1"/>
  <c r="BF36" i="1"/>
  <c r="BE36" i="1"/>
  <c r="BD36" i="1"/>
  <c r="BA36" i="1"/>
  <c r="AY36" i="1"/>
  <c r="AT36" i="1"/>
  <c r="AO36" i="1"/>
  <c r="AN36" i="1"/>
  <c r="AJ36" i="1"/>
  <c r="AI36" i="1"/>
  <c r="AH36" i="1"/>
  <c r="W36" i="1"/>
  <c r="U36" i="1" s="1"/>
  <c r="V36" i="1"/>
  <c r="N36" i="1"/>
  <c r="I36" i="1"/>
  <c r="G36" i="1"/>
  <c r="Y36" i="1" s="1"/>
  <c r="BL35" i="1"/>
  <c r="BK35" i="1"/>
  <c r="BI35" i="1"/>
  <c r="BJ35" i="1" s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H35" i="1" s="1"/>
  <c r="AW35" i="1" s="1"/>
  <c r="W35" i="1"/>
  <c r="V35" i="1"/>
  <c r="U35" i="1"/>
  <c r="N35" i="1"/>
  <c r="I35" i="1"/>
  <c r="BL34" i="1"/>
  <c r="BK34" i="1"/>
  <c r="BJ34" i="1" s="1"/>
  <c r="BI34" i="1"/>
  <c r="BH34" i="1"/>
  <c r="BG34" i="1"/>
  <c r="BF34" i="1"/>
  <c r="BE34" i="1"/>
  <c r="BD34" i="1"/>
  <c r="AY34" i="1" s="1"/>
  <c r="BA34" i="1"/>
  <c r="AT34" i="1"/>
  <c r="AO34" i="1"/>
  <c r="AN34" i="1"/>
  <c r="AJ34" i="1"/>
  <c r="AH34" i="1" s="1"/>
  <c r="H34" i="1" s="1"/>
  <c r="AW34" i="1" s="1"/>
  <c r="W34" i="1"/>
  <c r="U34" i="1" s="1"/>
  <c r="V34" i="1"/>
  <c r="N34" i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V33" i="1"/>
  <c r="AT33" i="1"/>
  <c r="AO33" i="1"/>
  <c r="AN33" i="1"/>
  <c r="AJ33" i="1"/>
  <c r="AI33" i="1"/>
  <c r="AH33" i="1"/>
  <c r="I33" i="1" s="1"/>
  <c r="W33" i="1"/>
  <c r="V33" i="1"/>
  <c r="U33" i="1" s="1"/>
  <c r="N33" i="1"/>
  <c r="L33" i="1"/>
  <c r="BL32" i="1"/>
  <c r="BK32" i="1"/>
  <c r="BI32" i="1"/>
  <c r="BJ32" i="1" s="1"/>
  <c r="AV32" i="1" s="1"/>
  <c r="BH32" i="1"/>
  <c r="BG32" i="1"/>
  <c r="BF32" i="1"/>
  <c r="BE32" i="1"/>
  <c r="BD32" i="1"/>
  <c r="BA32" i="1"/>
  <c r="AY32" i="1"/>
  <c r="AX32" i="1"/>
  <c r="AT32" i="1"/>
  <c r="AO32" i="1"/>
  <c r="AN32" i="1"/>
  <c r="AJ32" i="1"/>
  <c r="AI32" i="1"/>
  <c r="AH32" i="1"/>
  <c r="W32" i="1"/>
  <c r="V32" i="1"/>
  <c r="U32" i="1"/>
  <c r="Q32" i="1"/>
  <c r="N32" i="1"/>
  <c r="I32" i="1"/>
  <c r="BL31" i="1"/>
  <c r="BK31" i="1"/>
  <c r="BJ31" i="1" s="1"/>
  <c r="AV31" i="1" s="1"/>
  <c r="BI31" i="1"/>
  <c r="BH31" i="1"/>
  <c r="BG31" i="1"/>
  <c r="BF31" i="1"/>
  <c r="BE31" i="1"/>
  <c r="BD31" i="1"/>
  <c r="AY31" i="1" s="1"/>
  <c r="BA31" i="1"/>
  <c r="AT31" i="1"/>
  <c r="AN31" i="1"/>
  <c r="AO31" i="1" s="1"/>
  <c r="AJ31" i="1"/>
  <c r="AH31" i="1" s="1"/>
  <c r="L31" i="1" s="1"/>
  <c r="W31" i="1"/>
  <c r="V31" i="1"/>
  <c r="U31" i="1" s="1"/>
  <c r="Q31" i="1"/>
  <c r="N31" i="1"/>
  <c r="I31" i="1"/>
  <c r="H31" i="1"/>
  <c r="AW31" i="1" s="1"/>
  <c r="AZ31" i="1" s="1"/>
  <c r="BL30" i="1"/>
  <c r="BK30" i="1"/>
  <c r="BJ30" i="1"/>
  <c r="Q30" i="1" s="1"/>
  <c r="BI30" i="1"/>
  <c r="BH30" i="1"/>
  <c r="BG30" i="1"/>
  <c r="BF30" i="1"/>
  <c r="BE30" i="1"/>
  <c r="BD30" i="1"/>
  <c r="BA30" i="1"/>
  <c r="AY30" i="1"/>
  <c r="AT30" i="1"/>
  <c r="AO30" i="1"/>
  <c r="AN30" i="1"/>
  <c r="AJ30" i="1"/>
  <c r="AH30" i="1" s="1"/>
  <c r="W30" i="1"/>
  <c r="U30" i="1" s="1"/>
  <c r="V30" i="1"/>
  <c r="N30" i="1"/>
  <c r="L30" i="1"/>
  <c r="BL29" i="1"/>
  <c r="BK29" i="1"/>
  <c r="BJ29" i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H29" i="1" s="1"/>
  <c r="AI29" i="1" s="1"/>
  <c r="W29" i="1"/>
  <c r="V29" i="1"/>
  <c r="N29" i="1"/>
  <c r="BL28" i="1"/>
  <c r="BK28" i="1"/>
  <c r="BJ28" i="1" s="1"/>
  <c r="AV28" i="1" s="1"/>
  <c r="BI28" i="1"/>
  <c r="BH28" i="1"/>
  <c r="BG28" i="1"/>
  <c r="BF28" i="1"/>
  <c r="BE28" i="1"/>
  <c r="BD28" i="1"/>
  <c r="AY28" i="1" s="1"/>
  <c r="BA28" i="1"/>
  <c r="AX28" i="1"/>
  <c r="AT28" i="1"/>
  <c r="AO28" i="1"/>
  <c r="AN28" i="1"/>
  <c r="AJ28" i="1"/>
  <c r="AH28" i="1"/>
  <c r="W28" i="1"/>
  <c r="V28" i="1"/>
  <c r="U28" i="1"/>
  <c r="Q28" i="1"/>
  <c r="N28" i="1"/>
  <c r="I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L27" i="1" s="1"/>
  <c r="W27" i="1"/>
  <c r="V27" i="1"/>
  <c r="U27" i="1"/>
  <c r="N27" i="1"/>
  <c r="BL26" i="1"/>
  <c r="BK26" i="1"/>
  <c r="BJ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 s="1"/>
  <c r="W26" i="1"/>
  <c r="V26" i="1"/>
  <c r="N26" i="1"/>
  <c r="H26" i="1"/>
  <c r="AW26" i="1" s="1"/>
  <c r="G26" i="1"/>
  <c r="Y26" i="1" s="1"/>
  <c r="BL25" i="1"/>
  <c r="BK25" i="1"/>
  <c r="BI25" i="1"/>
  <c r="BJ25" i="1" s="1"/>
  <c r="Q25" i="1" s="1"/>
  <c r="BH25" i="1"/>
  <c r="BG25" i="1"/>
  <c r="BF25" i="1"/>
  <c r="BE25" i="1"/>
  <c r="BD25" i="1"/>
  <c r="BA25" i="1"/>
  <c r="AY25" i="1"/>
  <c r="AV25" i="1"/>
  <c r="AT25" i="1"/>
  <c r="AN25" i="1"/>
  <c r="AO25" i="1" s="1"/>
  <c r="AJ25" i="1"/>
  <c r="AH25" i="1" s="1"/>
  <c r="AI25" i="1"/>
  <c r="W25" i="1"/>
  <c r="V25" i="1"/>
  <c r="U25" i="1" s="1"/>
  <c r="N25" i="1"/>
  <c r="BL24" i="1"/>
  <c r="BK24" i="1"/>
  <c r="BI24" i="1"/>
  <c r="BJ24" i="1" s="1"/>
  <c r="AV24" i="1" s="1"/>
  <c r="BH24" i="1"/>
  <c r="BG24" i="1"/>
  <c r="BF24" i="1"/>
  <c r="BE24" i="1"/>
  <c r="BD24" i="1"/>
  <c r="AY24" i="1" s="1"/>
  <c r="BA24" i="1"/>
  <c r="AX24" i="1"/>
  <c r="AT24" i="1"/>
  <c r="AO24" i="1"/>
  <c r="AN24" i="1"/>
  <c r="AJ24" i="1"/>
  <c r="AI24" i="1"/>
  <c r="AH24" i="1"/>
  <c r="W24" i="1"/>
  <c r="V24" i="1"/>
  <c r="U24" i="1" s="1"/>
  <c r="N24" i="1"/>
  <c r="I24" i="1"/>
  <c r="BL23" i="1"/>
  <c r="BK23" i="1"/>
  <c r="BI23" i="1"/>
  <c r="BH23" i="1"/>
  <c r="BG23" i="1"/>
  <c r="BF23" i="1"/>
  <c r="BE23" i="1"/>
  <c r="BD23" i="1"/>
  <c r="AY23" i="1" s="1"/>
  <c r="BA23" i="1"/>
  <c r="AW23" i="1"/>
  <c r="AT23" i="1"/>
  <c r="AN23" i="1"/>
  <c r="AO23" i="1" s="1"/>
  <c r="AJ23" i="1"/>
  <c r="AH23" i="1"/>
  <c r="G23" i="1" s="1"/>
  <c r="Y23" i="1" s="1"/>
  <c r="W23" i="1"/>
  <c r="V23" i="1"/>
  <c r="U23" i="1"/>
  <c r="N23" i="1"/>
  <c r="L23" i="1"/>
  <c r="I23" i="1"/>
  <c r="H23" i="1"/>
  <c r="BL22" i="1"/>
  <c r="BK22" i="1"/>
  <c r="BJ22" i="1"/>
  <c r="Q22" i="1" s="1"/>
  <c r="BI22" i="1"/>
  <c r="BH22" i="1"/>
  <c r="BG22" i="1"/>
  <c r="BF22" i="1"/>
  <c r="BE22" i="1"/>
  <c r="BD22" i="1"/>
  <c r="BA22" i="1"/>
  <c r="AY22" i="1"/>
  <c r="AV22" i="1"/>
  <c r="AX22" i="1" s="1"/>
  <c r="AT22" i="1"/>
  <c r="AN22" i="1"/>
  <c r="AO22" i="1" s="1"/>
  <c r="AJ22" i="1"/>
  <c r="AH22" i="1" s="1"/>
  <c r="W22" i="1"/>
  <c r="U22" i="1" s="1"/>
  <c r="V22" i="1"/>
  <c r="N22" i="1"/>
  <c r="L22" i="1"/>
  <c r="BL21" i="1"/>
  <c r="BK21" i="1"/>
  <c r="BJ21" i="1"/>
  <c r="BI21" i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AI21" i="1" s="1"/>
  <c r="W21" i="1"/>
  <c r="V21" i="1"/>
  <c r="N21" i="1"/>
  <c r="BL20" i="1"/>
  <c r="BK20" i="1"/>
  <c r="BI20" i="1"/>
  <c r="BJ20" i="1" s="1"/>
  <c r="AV20" i="1" s="1"/>
  <c r="BH20" i="1"/>
  <c r="BG20" i="1"/>
  <c r="BF20" i="1"/>
  <c r="BE20" i="1"/>
  <c r="BD20" i="1"/>
  <c r="AY20" i="1" s="1"/>
  <c r="BA20" i="1"/>
  <c r="AX20" i="1"/>
  <c r="AT20" i="1"/>
  <c r="AO20" i="1"/>
  <c r="AN20" i="1"/>
  <c r="AJ20" i="1"/>
  <c r="AH20" i="1"/>
  <c r="W20" i="1"/>
  <c r="V20" i="1"/>
  <c r="U20" i="1"/>
  <c r="Q20" i="1"/>
  <c r="N20" i="1"/>
  <c r="I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L19" i="1" s="1"/>
  <c r="W19" i="1"/>
  <c r="V19" i="1"/>
  <c r="U19" i="1"/>
  <c r="N19" i="1"/>
  <c r="BL18" i="1"/>
  <c r="BK18" i="1"/>
  <c r="BJ18" i="1" s="1"/>
  <c r="BI18" i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 s="1"/>
  <c r="W18" i="1"/>
  <c r="U18" i="1" s="1"/>
  <c r="V18" i="1"/>
  <c r="N18" i="1"/>
  <c r="H18" i="1"/>
  <c r="AW18" i="1" s="1"/>
  <c r="G18" i="1"/>
  <c r="Y18" i="1" s="1"/>
  <c r="BL17" i="1"/>
  <c r="BK17" i="1"/>
  <c r="BI17" i="1"/>
  <c r="BJ17" i="1" s="1"/>
  <c r="Q17" i="1" s="1"/>
  <c r="BH17" i="1"/>
  <c r="BG17" i="1"/>
  <c r="BF17" i="1"/>
  <c r="BE17" i="1"/>
  <c r="BD17" i="1"/>
  <c r="BA17" i="1"/>
  <c r="AY17" i="1"/>
  <c r="AV17" i="1"/>
  <c r="AT17" i="1"/>
  <c r="AN17" i="1"/>
  <c r="AO17" i="1" s="1"/>
  <c r="AJ17" i="1"/>
  <c r="AH17" i="1" s="1"/>
  <c r="AI17" i="1"/>
  <c r="W17" i="1"/>
  <c r="V17" i="1"/>
  <c r="U17" i="1" s="1"/>
  <c r="N17" i="1"/>
  <c r="L17" i="1"/>
  <c r="R63" i="1" l="1"/>
  <c r="S63" i="1" s="1"/>
  <c r="T63" i="1" s="1"/>
  <c r="X63" i="1" s="1"/>
  <c r="Y38" i="1"/>
  <c r="AZ34" i="1"/>
  <c r="Q26" i="1"/>
  <c r="AV26" i="1"/>
  <c r="AX26" i="1" s="1"/>
  <c r="R33" i="1"/>
  <c r="S33" i="1" s="1"/>
  <c r="Q18" i="1"/>
  <c r="AV18" i="1"/>
  <c r="AZ18" i="1" s="1"/>
  <c r="I17" i="1"/>
  <c r="H17" i="1"/>
  <c r="AW17" i="1" s="1"/>
  <c r="AZ17" i="1" s="1"/>
  <c r="G17" i="1"/>
  <c r="H19" i="1"/>
  <c r="AW19" i="1" s="1"/>
  <c r="AZ19" i="1" s="1"/>
  <c r="AV19" i="1"/>
  <c r="AX19" i="1" s="1"/>
  <c r="Q19" i="1"/>
  <c r="AX21" i="1"/>
  <c r="I22" i="1"/>
  <c r="H22" i="1"/>
  <c r="AW22" i="1" s="1"/>
  <c r="AZ22" i="1" s="1"/>
  <c r="AI22" i="1"/>
  <c r="Q24" i="1"/>
  <c r="I25" i="1"/>
  <c r="H25" i="1"/>
  <c r="AW25" i="1" s="1"/>
  <c r="AZ25" i="1" s="1"/>
  <c r="G25" i="1"/>
  <c r="R25" i="1" s="1"/>
  <c r="S25" i="1" s="1"/>
  <c r="L25" i="1"/>
  <c r="H27" i="1"/>
  <c r="AW27" i="1" s="1"/>
  <c r="AV27" i="1"/>
  <c r="AX27" i="1" s="1"/>
  <c r="Q27" i="1"/>
  <c r="I30" i="1"/>
  <c r="H30" i="1"/>
  <c r="AW30" i="1" s="1"/>
  <c r="AZ30" i="1" s="1"/>
  <c r="AI30" i="1"/>
  <c r="G34" i="1"/>
  <c r="AX36" i="1"/>
  <c r="Q38" i="1"/>
  <c r="AZ41" i="1"/>
  <c r="L43" i="1"/>
  <c r="I43" i="1"/>
  <c r="G43" i="1"/>
  <c r="AI43" i="1"/>
  <c r="H43" i="1"/>
  <c r="AW43" i="1" s="1"/>
  <c r="AZ43" i="1" s="1"/>
  <c r="I45" i="1"/>
  <c r="H45" i="1"/>
  <c r="AW45" i="1" s="1"/>
  <c r="AI45" i="1"/>
  <c r="Q46" i="1"/>
  <c r="AV46" i="1"/>
  <c r="AX46" i="1" s="1"/>
  <c r="BJ50" i="1"/>
  <c r="H51" i="1"/>
  <c r="AW51" i="1" s="1"/>
  <c r="AZ51" i="1" s="1"/>
  <c r="G51" i="1"/>
  <c r="AI51" i="1"/>
  <c r="I51" i="1"/>
  <c r="L51" i="1"/>
  <c r="I53" i="1"/>
  <c r="H53" i="1"/>
  <c r="AW53" i="1" s="1"/>
  <c r="AZ53" i="1" s="1"/>
  <c r="AI53" i="1"/>
  <c r="L53" i="1"/>
  <c r="AV34" i="1"/>
  <c r="AX34" i="1" s="1"/>
  <c r="Q34" i="1"/>
  <c r="AI18" i="1"/>
  <c r="L18" i="1"/>
  <c r="I18" i="1"/>
  <c r="AI26" i="1"/>
  <c r="L26" i="1"/>
  <c r="I26" i="1"/>
  <c r="AX31" i="1"/>
  <c r="AV36" i="1"/>
  <c r="AV35" i="1"/>
  <c r="AX35" i="1" s="1"/>
  <c r="Q35" i="1"/>
  <c r="AX17" i="1"/>
  <c r="U21" i="1"/>
  <c r="AV21" i="1"/>
  <c r="Q21" i="1"/>
  <c r="BJ23" i="1"/>
  <c r="AX25" i="1"/>
  <c r="U29" i="1"/>
  <c r="AV29" i="1"/>
  <c r="AX29" i="1" s="1"/>
  <c r="Q29" i="1"/>
  <c r="Q37" i="1"/>
  <c r="AV37" i="1"/>
  <c r="AZ37" i="1" s="1"/>
  <c r="AV43" i="1"/>
  <c r="Q43" i="1"/>
  <c r="Y45" i="1"/>
  <c r="Y53" i="1"/>
  <c r="O53" i="1"/>
  <c r="M53" i="1" s="1"/>
  <c r="P53" i="1" s="1"/>
  <c r="J53" i="1" s="1"/>
  <c r="K53" i="1" s="1"/>
  <c r="AX18" i="1"/>
  <c r="I19" i="1"/>
  <c r="G19" i="1"/>
  <c r="AI19" i="1"/>
  <c r="AI34" i="1"/>
  <c r="L34" i="1"/>
  <c r="I34" i="1"/>
  <c r="G35" i="1"/>
  <c r="L35" i="1"/>
  <c r="AI35" i="1"/>
  <c r="R36" i="1"/>
  <c r="S36" i="1" s="1"/>
  <c r="AX43" i="1"/>
  <c r="AV30" i="1"/>
  <c r="AX30" i="1" s="1"/>
  <c r="L32" i="1"/>
  <c r="H32" i="1"/>
  <c r="AW32" i="1" s="1"/>
  <c r="AZ32" i="1" s="1"/>
  <c r="G32" i="1"/>
  <c r="AX33" i="1"/>
  <c r="H39" i="1"/>
  <c r="AW39" i="1" s="1"/>
  <c r="AZ39" i="1" s="1"/>
  <c r="G39" i="1"/>
  <c r="L39" i="1"/>
  <c r="I39" i="1"/>
  <c r="AI39" i="1"/>
  <c r="Q45" i="1"/>
  <c r="AV45" i="1"/>
  <c r="AX45" i="1" s="1"/>
  <c r="L52" i="1"/>
  <c r="AI52" i="1"/>
  <c r="H52" i="1"/>
  <c r="AW52" i="1" s="1"/>
  <c r="AZ52" i="1" s="1"/>
  <c r="G52" i="1"/>
  <c r="I52" i="1"/>
  <c r="AV85" i="1"/>
  <c r="AX85" i="1" s="1"/>
  <c r="Q85" i="1"/>
  <c r="I27" i="1"/>
  <c r="G27" i="1"/>
  <c r="AI27" i="1"/>
  <c r="G21" i="1"/>
  <c r="G22" i="1"/>
  <c r="L24" i="1"/>
  <c r="H24" i="1"/>
  <c r="AW24" i="1" s="1"/>
  <c r="AZ24" i="1" s="1"/>
  <c r="G24" i="1"/>
  <c r="U26" i="1"/>
  <c r="G29" i="1"/>
  <c r="G30" i="1"/>
  <c r="R30" i="1" s="1"/>
  <c r="S30" i="1" s="1"/>
  <c r="AI38" i="1"/>
  <c r="I38" i="1"/>
  <c r="H38" i="1"/>
  <c r="AW38" i="1" s="1"/>
  <c r="AZ38" i="1" s="1"/>
  <c r="AX40" i="1"/>
  <c r="R40" i="1"/>
  <c r="S40" i="1" s="1"/>
  <c r="O40" i="1" s="1"/>
  <c r="M40" i="1" s="1"/>
  <c r="P40" i="1" s="1"/>
  <c r="J40" i="1" s="1"/>
  <c r="K40" i="1" s="1"/>
  <c r="AI46" i="1"/>
  <c r="L46" i="1"/>
  <c r="H46" i="1"/>
  <c r="AW46" i="1" s="1"/>
  <c r="AZ46" i="1" s="1"/>
  <c r="G46" i="1"/>
  <c r="I46" i="1"/>
  <c r="H20" i="1"/>
  <c r="AW20" i="1" s="1"/>
  <c r="AZ20" i="1" s="1"/>
  <c r="G20" i="1"/>
  <c r="R20" i="1" s="1"/>
  <c r="S20" i="1" s="1"/>
  <c r="AI20" i="1"/>
  <c r="L20" i="1"/>
  <c r="L21" i="1"/>
  <c r="I21" i="1"/>
  <c r="H21" i="1"/>
  <c r="AW21" i="1" s="1"/>
  <c r="R22" i="1"/>
  <c r="S22" i="1" s="1"/>
  <c r="H28" i="1"/>
  <c r="AW28" i="1" s="1"/>
  <c r="AZ28" i="1" s="1"/>
  <c r="G28" i="1"/>
  <c r="R28" i="1" s="1"/>
  <c r="S28" i="1" s="1"/>
  <c r="AI28" i="1"/>
  <c r="L28" i="1"/>
  <c r="L29" i="1"/>
  <c r="I29" i="1"/>
  <c r="H29" i="1"/>
  <c r="AW29" i="1" s="1"/>
  <c r="G31" i="1"/>
  <c r="AI31" i="1"/>
  <c r="AI37" i="1"/>
  <c r="I37" i="1"/>
  <c r="G37" i="1"/>
  <c r="L37" i="1"/>
  <c r="AX48" i="1"/>
  <c r="Y40" i="1"/>
  <c r="I44" i="1"/>
  <c r="H44" i="1"/>
  <c r="AW44" i="1" s="1"/>
  <c r="L44" i="1"/>
  <c r="AV47" i="1"/>
  <c r="AX47" i="1" s="1"/>
  <c r="Q47" i="1"/>
  <c r="Q48" i="1"/>
  <c r="AV48" i="1"/>
  <c r="AV56" i="1"/>
  <c r="AZ56" i="1" s="1"/>
  <c r="Q56" i="1"/>
  <c r="H57" i="1"/>
  <c r="AW57" i="1" s="1"/>
  <c r="L57" i="1"/>
  <c r="I57" i="1"/>
  <c r="AI57" i="1"/>
  <c r="AV62" i="1"/>
  <c r="AX62" i="1" s="1"/>
  <c r="Q62" i="1"/>
  <c r="H36" i="1"/>
  <c r="AW36" i="1" s="1"/>
  <c r="AZ36" i="1" s="1"/>
  <c r="L36" i="1"/>
  <c r="BJ42" i="1"/>
  <c r="R49" i="1"/>
  <c r="S49" i="1" s="1"/>
  <c r="AI55" i="1"/>
  <c r="L55" i="1"/>
  <c r="I55" i="1"/>
  <c r="G55" i="1"/>
  <c r="AI70" i="1"/>
  <c r="L70" i="1"/>
  <c r="I70" i="1"/>
  <c r="H70" i="1"/>
  <c r="AW70" i="1" s="1"/>
  <c r="AZ70" i="1" s="1"/>
  <c r="G70" i="1"/>
  <c r="R70" i="1" s="1"/>
  <c r="S70" i="1" s="1"/>
  <c r="Z70" i="1" s="1"/>
  <c r="AV76" i="1"/>
  <c r="Q76" i="1"/>
  <c r="G33" i="1"/>
  <c r="L40" i="1"/>
  <c r="H40" i="1"/>
  <c r="AW40" i="1" s="1"/>
  <c r="AZ40" i="1" s="1"/>
  <c r="AV44" i="1"/>
  <c r="AX44" i="1" s="1"/>
  <c r="Q44" i="1"/>
  <c r="I48" i="1"/>
  <c r="H48" i="1"/>
  <c r="AW48" i="1" s="1"/>
  <c r="G48" i="1"/>
  <c r="L48" i="1"/>
  <c r="AI48" i="1"/>
  <c r="R52" i="1"/>
  <c r="S52" i="1" s="1"/>
  <c r="Z52" i="1" s="1"/>
  <c r="H55" i="1"/>
  <c r="AW55" i="1" s="1"/>
  <c r="AZ55" i="1" s="1"/>
  <c r="G57" i="1"/>
  <c r="L74" i="1"/>
  <c r="I74" i="1"/>
  <c r="H74" i="1"/>
  <c r="AW74" i="1" s="1"/>
  <c r="G74" i="1"/>
  <c r="AI74" i="1"/>
  <c r="AI23" i="1"/>
  <c r="H33" i="1"/>
  <c r="AW33" i="1" s="1"/>
  <c r="AZ33" i="1" s="1"/>
  <c r="AX39" i="1"/>
  <c r="I41" i="1"/>
  <c r="G41" i="1"/>
  <c r="L41" i="1"/>
  <c r="G47" i="1"/>
  <c r="R53" i="1"/>
  <c r="S53" i="1" s="1"/>
  <c r="AV57" i="1"/>
  <c r="AX57" i="1" s="1"/>
  <c r="Q57" i="1"/>
  <c r="I80" i="1"/>
  <c r="H80" i="1"/>
  <c r="AW80" i="1" s="1"/>
  <c r="AZ80" i="1" s="1"/>
  <c r="G80" i="1"/>
  <c r="AI80" i="1"/>
  <c r="L80" i="1"/>
  <c r="G42" i="1"/>
  <c r="AI42" i="1"/>
  <c r="L42" i="1"/>
  <c r="I42" i="1"/>
  <c r="G44" i="1"/>
  <c r="L47" i="1"/>
  <c r="I47" i="1"/>
  <c r="H47" i="1"/>
  <c r="AW47" i="1" s="1"/>
  <c r="AZ47" i="1" s="1"/>
  <c r="R59" i="1"/>
  <c r="S59" i="1" s="1"/>
  <c r="Z59" i="1" s="1"/>
  <c r="AZ67" i="1"/>
  <c r="G54" i="1"/>
  <c r="R54" i="1" s="1"/>
  <c r="S54" i="1" s="1"/>
  <c r="AI54" i="1"/>
  <c r="L54" i="1"/>
  <c r="L59" i="1"/>
  <c r="I59" i="1"/>
  <c r="H59" i="1"/>
  <c r="AW59" i="1" s="1"/>
  <c r="AZ59" i="1" s="1"/>
  <c r="G59" i="1"/>
  <c r="I60" i="1"/>
  <c r="G60" i="1"/>
  <c r="L60" i="1"/>
  <c r="H60" i="1"/>
  <c r="AW60" i="1" s="1"/>
  <c r="L77" i="1"/>
  <c r="I77" i="1"/>
  <c r="H77" i="1"/>
  <c r="AW77" i="1" s="1"/>
  <c r="AI77" i="1"/>
  <c r="G77" i="1"/>
  <c r="AV79" i="1"/>
  <c r="AX79" i="1" s="1"/>
  <c r="Q79" i="1"/>
  <c r="AX49" i="1"/>
  <c r="U52" i="1"/>
  <c r="H54" i="1"/>
  <c r="AW54" i="1" s="1"/>
  <c r="AZ54" i="1" s="1"/>
  <c r="Y56" i="1"/>
  <c r="AI60" i="1"/>
  <c r="U65" i="1"/>
  <c r="AV65" i="1"/>
  <c r="AX65" i="1" s="1"/>
  <c r="Q65" i="1"/>
  <c r="Y67" i="1"/>
  <c r="R69" i="1"/>
  <c r="S69" i="1" s="1"/>
  <c r="AZ71" i="1"/>
  <c r="AV82" i="1"/>
  <c r="AX82" i="1" s="1"/>
  <c r="Q82" i="1"/>
  <c r="AV93" i="1"/>
  <c r="AX93" i="1" s="1"/>
  <c r="Q93" i="1"/>
  <c r="Z53" i="1"/>
  <c r="Z63" i="1"/>
  <c r="H66" i="1"/>
  <c r="AW66" i="1" s="1"/>
  <c r="AZ66" i="1" s="1"/>
  <c r="G66" i="1"/>
  <c r="AI66" i="1"/>
  <c r="L66" i="1"/>
  <c r="Q67" i="1"/>
  <c r="AV67" i="1"/>
  <c r="AX67" i="1" s="1"/>
  <c r="AX76" i="1"/>
  <c r="I78" i="1"/>
  <c r="H78" i="1"/>
  <c r="AW78" i="1" s="1"/>
  <c r="AZ78" i="1" s="1"/>
  <c r="G78" i="1"/>
  <c r="AI78" i="1"/>
  <c r="L93" i="1"/>
  <c r="I93" i="1"/>
  <c r="H93" i="1"/>
  <c r="AW93" i="1" s="1"/>
  <c r="AZ93" i="1" s="1"/>
  <c r="AI93" i="1"/>
  <c r="G93" i="1"/>
  <c r="AI56" i="1"/>
  <c r="L56" i="1"/>
  <c r="I56" i="1"/>
  <c r="L62" i="1"/>
  <c r="I62" i="1"/>
  <c r="H62" i="1"/>
  <c r="AW62" i="1" s="1"/>
  <c r="AZ62" i="1" s="1"/>
  <c r="G62" i="1"/>
  <c r="AI62" i="1"/>
  <c r="AA63" i="1"/>
  <c r="I66" i="1"/>
  <c r="H81" i="1"/>
  <c r="AW81" i="1" s="1"/>
  <c r="AZ81" i="1" s="1"/>
  <c r="G81" i="1"/>
  <c r="AI81" i="1"/>
  <c r="L81" i="1"/>
  <c r="I81" i="1"/>
  <c r="AV90" i="1"/>
  <c r="Q90" i="1"/>
  <c r="AV80" i="1"/>
  <c r="AX80" i="1" s="1"/>
  <c r="Q80" i="1"/>
  <c r="Q83" i="1"/>
  <c r="AV83" i="1"/>
  <c r="AX83" i="1" s="1"/>
  <c r="AI87" i="1"/>
  <c r="L87" i="1"/>
  <c r="G87" i="1"/>
  <c r="AV92" i="1"/>
  <c r="Q92" i="1"/>
  <c r="AI49" i="1"/>
  <c r="L49" i="1"/>
  <c r="G50" i="1"/>
  <c r="BJ60" i="1"/>
  <c r="U67" i="1"/>
  <c r="AZ68" i="1"/>
  <c r="AV72" i="1"/>
  <c r="AX72" i="1" s="1"/>
  <c r="Q72" i="1"/>
  <c r="I75" i="1"/>
  <c r="H75" i="1"/>
  <c r="AW75" i="1" s="1"/>
  <c r="G75" i="1"/>
  <c r="R75" i="1" s="1"/>
  <c r="S75" i="1" s="1"/>
  <c r="AI75" i="1"/>
  <c r="L78" i="1"/>
  <c r="AX69" i="1"/>
  <c r="AV71" i="1"/>
  <c r="AX71" i="1" s="1"/>
  <c r="Q71" i="1"/>
  <c r="I72" i="1"/>
  <c r="H72" i="1"/>
  <c r="AW72" i="1" s="1"/>
  <c r="AZ72" i="1" s="1"/>
  <c r="G72" i="1"/>
  <c r="AI72" i="1"/>
  <c r="H73" i="1"/>
  <c r="AW73" i="1" s="1"/>
  <c r="AZ73" i="1" s="1"/>
  <c r="G73" i="1"/>
  <c r="AI73" i="1"/>
  <c r="L73" i="1"/>
  <c r="I73" i="1"/>
  <c r="AV88" i="1"/>
  <c r="AX88" i="1" s="1"/>
  <c r="Q88" i="1"/>
  <c r="AX92" i="1"/>
  <c r="I94" i="1"/>
  <c r="H94" i="1"/>
  <c r="AW94" i="1" s="1"/>
  <c r="AZ94" i="1" s="1"/>
  <c r="G94" i="1"/>
  <c r="AI94" i="1"/>
  <c r="H58" i="1"/>
  <c r="AW58" i="1" s="1"/>
  <c r="AZ58" i="1" s="1"/>
  <c r="G58" i="1"/>
  <c r="AZ61" i="1"/>
  <c r="I63" i="1"/>
  <c r="H63" i="1"/>
  <c r="AW63" i="1" s="1"/>
  <c r="AZ63" i="1" s="1"/>
  <c r="AI63" i="1"/>
  <c r="AV69" i="1"/>
  <c r="L85" i="1"/>
  <c r="I85" i="1"/>
  <c r="H85" i="1"/>
  <c r="AW85" i="1" s="1"/>
  <c r="AZ85" i="1" s="1"/>
  <c r="AI85" i="1"/>
  <c r="G85" i="1"/>
  <c r="I86" i="1"/>
  <c r="H86" i="1"/>
  <c r="AW86" i="1" s="1"/>
  <c r="AZ86" i="1" s="1"/>
  <c r="G86" i="1"/>
  <c r="AI86" i="1"/>
  <c r="L86" i="1"/>
  <c r="R55" i="1"/>
  <c r="S55" i="1" s="1"/>
  <c r="U59" i="1"/>
  <c r="G61" i="1"/>
  <c r="AI61" i="1"/>
  <c r="L61" i="1"/>
  <c r="AI65" i="1"/>
  <c r="I68" i="1"/>
  <c r="G68" i="1"/>
  <c r="R68" i="1" s="1"/>
  <c r="S68" i="1" s="1"/>
  <c r="Z68" i="1" s="1"/>
  <c r="AV75" i="1"/>
  <c r="AX75" i="1" s="1"/>
  <c r="I83" i="1"/>
  <c r="H83" i="1"/>
  <c r="AW83" i="1" s="1"/>
  <c r="G83" i="1"/>
  <c r="AI83" i="1"/>
  <c r="BJ84" i="1"/>
  <c r="I88" i="1"/>
  <c r="H88" i="1"/>
  <c r="AW88" i="1" s="1"/>
  <c r="AZ88" i="1" s="1"/>
  <c r="G88" i="1"/>
  <c r="AX59" i="1"/>
  <c r="G64" i="1"/>
  <c r="Q64" i="1"/>
  <c r="AI67" i="1"/>
  <c r="L72" i="1"/>
  <c r="AV77" i="1"/>
  <c r="AX77" i="1" s="1"/>
  <c r="Q77" i="1"/>
  <c r="AI79" i="1"/>
  <c r="L79" i="1"/>
  <c r="L58" i="1"/>
  <c r="AX58" i="1"/>
  <c r="L63" i="1"/>
  <c r="G65" i="1"/>
  <c r="AZ69" i="1"/>
  <c r="Y71" i="1"/>
  <c r="G76" i="1"/>
  <c r="AI76" i="1"/>
  <c r="L76" i="1"/>
  <c r="I76" i="1"/>
  <c r="H76" i="1"/>
  <c r="AW76" i="1" s="1"/>
  <c r="AZ76" i="1" s="1"/>
  <c r="H79" i="1"/>
  <c r="AW79" i="1" s="1"/>
  <c r="L82" i="1"/>
  <c r="I82" i="1"/>
  <c r="AI82" i="1"/>
  <c r="G82" i="1"/>
  <c r="AX89" i="1"/>
  <c r="U90" i="1"/>
  <c r="I91" i="1"/>
  <c r="H91" i="1"/>
  <c r="AW91" i="1" s="1"/>
  <c r="AZ91" i="1" s="1"/>
  <c r="G91" i="1"/>
  <c r="AI91" i="1"/>
  <c r="L91" i="1"/>
  <c r="AZ92" i="1"/>
  <c r="L69" i="1"/>
  <c r="AX70" i="1"/>
  <c r="AI71" i="1"/>
  <c r="L71" i="1"/>
  <c r="AX73" i="1"/>
  <c r="AX78" i="1"/>
  <c r="U82" i="1"/>
  <c r="AX94" i="1"/>
  <c r="AV74" i="1"/>
  <c r="AX74" i="1" s="1"/>
  <c r="Q74" i="1"/>
  <c r="AI69" i="1"/>
  <c r="L90" i="1"/>
  <c r="I90" i="1"/>
  <c r="G84" i="1"/>
  <c r="AI84" i="1"/>
  <c r="L84" i="1"/>
  <c r="H89" i="1"/>
  <c r="AW89" i="1" s="1"/>
  <c r="AZ89" i="1" s="1"/>
  <c r="G89" i="1"/>
  <c r="AI89" i="1"/>
  <c r="L89" i="1"/>
  <c r="L92" i="1"/>
  <c r="Z40" i="1" l="1"/>
  <c r="O63" i="1"/>
  <c r="M63" i="1" s="1"/>
  <c r="P63" i="1" s="1"/>
  <c r="J63" i="1" s="1"/>
  <c r="K63" i="1" s="1"/>
  <c r="T20" i="1"/>
  <c r="X20" i="1" s="1"/>
  <c r="AA20" i="1"/>
  <c r="Z20" i="1"/>
  <c r="T25" i="1"/>
  <c r="X25" i="1" s="1"/>
  <c r="AA25" i="1"/>
  <c r="AB25" i="1" s="1"/>
  <c r="Z25" i="1"/>
  <c r="T75" i="1"/>
  <c r="X75" i="1" s="1"/>
  <c r="AA75" i="1"/>
  <c r="Z75" i="1"/>
  <c r="T28" i="1"/>
  <c r="X28" i="1" s="1"/>
  <c r="AA28" i="1"/>
  <c r="Z28" i="1"/>
  <c r="AA30" i="1"/>
  <c r="T30" i="1"/>
  <c r="X30" i="1" s="1"/>
  <c r="Z30" i="1"/>
  <c r="Y65" i="1"/>
  <c r="Y50" i="1"/>
  <c r="Y78" i="1"/>
  <c r="R78" i="1"/>
  <c r="S78" i="1" s="1"/>
  <c r="Y82" i="1"/>
  <c r="AV84" i="1"/>
  <c r="Q84" i="1"/>
  <c r="T54" i="1"/>
  <c r="X54" i="1" s="1"/>
  <c r="Z54" i="1"/>
  <c r="AA54" i="1"/>
  <c r="Y51" i="1"/>
  <c r="T33" i="1"/>
  <c r="X33" i="1" s="1"/>
  <c r="AA33" i="1"/>
  <c r="R74" i="1"/>
  <c r="S74" i="1" s="1"/>
  <c r="Y91" i="1"/>
  <c r="R77" i="1"/>
  <c r="S77" i="1" s="1"/>
  <c r="AX56" i="1"/>
  <c r="R72" i="1"/>
  <c r="S72" i="1" s="1"/>
  <c r="R92" i="1"/>
  <c r="S92" i="1" s="1"/>
  <c r="O81" i="1"/>
  <c r="M81" i="1" s="1"/>
  <c r="P81" i="1" s="1"/>
  <c r="J81" i="1" s="1"/>
  <c r="K81" i="1" s="1"/>
  <c r="Y81" i="1"/>
  <c r="R81" i="1"/>
  <c r="S81" i="1" s="1"/>
  <c r="T69" i="1"/>
  <c r="X69" i="1" s="1"/>
  <c r="AA69" i="1"/>
  <c r="AB69" i="1" s="1"/>
  <c r="Z69" i="1"/>
  <c r="Y60" i="1"/>
  <c r="O54" i="1"/>
  <c r="M54" i="1" s="1"/>
  <c r="P54" i="1" s="1"/>
  <c r="J54" i="1" s="1"/>
  <c r="K54" i="1" s="1"/>
  <c r="Y54" i="1"/>
  <c r="Y42" i="1"/>
  <c r="AZ74" i="1"/>
  <c r="R62" i="1"/>
  <c r="S62" i="1" s="1"/>
  <c r="AZ29" i="1"/>
  <c r="AA22" i="1"/>
  <c r="T22" i="1"/>
  <c r="X22" i="1" s="1"/>
  <c r="Y32" i="1"/>
  <c r="R37" i="1"/>
  <c r="S37" i="1" s="1"/>
  <c r="Y34" i="1"/>
  <c r="AZ27" i="1"/>
  <c r="Y31" i="1"/>
  <c r="Y29" i="1"/>
  <c r="Y27" i="1"/>
  <c r="R21" i="1"/>
  <c r="S21" i="1" s="1"/>
  <c r="R91" i="1"/>
  <c r="S91" i="1" s="1"/>
  <c r="O91" i="1" s="1"/>
  <c r="M91" i="1" s="1"/>
  <c r="P91" i="1" s="1"/>
  <c r="J91" i="1" s="1"/>
  <c r="K91" i="1" s="1"/>
  <c r="Y84" i="1"/>
  <c r="Y88" i="1"/>
  <c r="Y83" i="1"/>
  <c r="Y86" i="1"/>
  <c r="R86" i="1"/>
  <c r="S86" i="1" s="1"/>
  <c r="O86" i="1" s="1"/>
  <c r="M86" i="1" s="1"/>
  <c r="P86" i="1" s="1"/>
  <c r="J86" i="1" s="1"/>
  <c r="K86" i="1" s="1"/>
  <c r="Y73" i="1"/>
  <c r="R73" i="1"/>
  <c r="S73" i="1" s="1"/>
  <c r="O73" i="1" s="1"/>
  <c r="M73" i="1" s="1"/>
  <c r="P73" i="1" s="1"/>
  <c r="J73" i="1" s="1"/>
  <c r="K73" i="1" s="1"/>
  <c r="AZ77" i="1"/>
  <c r="R57" i="1"/>
  <c r="S57" i="1" s="1"/>
  <c r="T49" i="1"/>
  <c r="X49" i="1" s="1"/>
  <c r="AA49" i="1"/>
  <c r="O49" i="1"/>
  <c r="M49" i="1" s="1"/>
  <c r="P49" i="1" s="1"/>
  <c r="J49" i="1" s="1"/>
  <c r="K49" i="1" s="1"/>
  <c r="Z49" i="1"/>
  <c r="R48" i="1"/>
  <c r="S48" i="1" s="1"/>
  <c r="O48" i="1" s="1"/>
  <c r="M48" i="1" s="1"/>
  <c r="P48" i="1" s="1"/>
  <c r="J48" i="1" s="1"/>
  <c r="K48" i="1" s="1"/>
  <c r="AZ21" i="1"/>
  <c r="Y46" i="1"/>
  <c r="Y24" i="1"/>
  <c r="R85" i="1"/>
  <c r="S85" i="1" s="1"/>
  <c r="R45" i="1"/>
  <c r="S45" i="1" s="1"/>
  <c r="Y35" i="1"/>
  <c r="R29" i="1"/>
  <c r="S29" i="1" s="1"/>
  <c r="R34" i="1"/>
  <c r="S34" i="1" s="1"/>
  <c r="O34" i="1" s="1"/>
  <c r="M34" i="1" s="1"/>
  <c r="P34" i="1" s="1"/>
  <c r="J34" i="1" s="1"/>
  <c r="K34" i="1" s="1"/>
  <c r="AV50" i="1"/>
  <c r="Q50" i="1"/>
  <c r="Y43" i="1"/>
  <c r="Z22" i="1"/>
  <c r="AZ26" i="1"/>
  <c r="R26" i="1"/>
  <c r="S26" i="1" s="1"/>
  <c r="Y89" i="1"/>
  <c r="R89" i="1"/>
  <c r="S89" i="1" s="1"/>
  <c r="Y62" i="1"/>
  <c r="O62" i="1"/>
  <c r="M62" i="1" s="1"/>
  <c r="P62" i="1" s="1"/>
  <c r="J62" i="1" s="1"/>
  <c r="K62" i="1" s="1"/>
  <c r="T55" i="1"/>
  <c r="X55" i="1" s="1"/>
  <c r="AA55" i="1"/>
  <c r="Z55" i="1"/>
  <c r="Y66" i="1"/>
  <c r="Y76" i="1"/>
  <c r="Y94" i="1"/>
  <c r="R94" i="1"/>
  <c r="S94" i="1" s="1"/>
  <c r="O94" i="1" s="1"/>
  <c r="M94" i="1" s="1"/>
  <c r="P94" i="1" s="1"/>
  <c r="J94" i="1" s="1"/>
  <c r="K94" i="1" s="1"/>
  <c r="Y41" i="1"/>
  <c r="AZ79" i="1"/>
  <c r="AZ83" i="1"/>
  <c r="T70" i="1"/>
  <c r="X70" i="1" s="1"/>
  <c r="AA70" i="1"/>
  <c r="Y87" i="1"/>
  <c r="R90" i="1"/>
  <c r="S90" i="1" s="1"/>
  <c r="R67" i="1"/>
  <c r="S67" i="1" s="1"/>
  <c r="R93" i="1"/>
  <c r="S93" i="1" s="1"/>
  <c r="O93" i="1" s="1"/>
  <c r="M93" i="1" s="1"/>
  <c r="P93" i="1" s="1"/>
  <c r="J93" i="1" s="1"/>
  <c r="K93" i="1" s="1"/>
  <c r="Y59" i="1"/>
  <c r="O59" i="1"/>
  <c r="M59" i="1" s="1"/>
  <c r="P59" i="1" s="1"/>
  <c r="J59" i="1" s="1"/>
  <c r="K59" i="1" s="1"/>
  <c r="Y48" i="1"/>
  <c r="Y33" i="1"/>
  <c r="O33" i="1"/>
  <c r="M33" i="1" s="1"/>
  <c r="P33" i="1" s="1"/>
  <c r="J33" i="1" s="1"/>
  <c r="K33" i="1" s="1"/>
  <c r="R47" i="1"/>
  <c r="S47" i="1" s="1"/>
  <c r="AX37" i="1"/>
  <c r="Y37" i="1"/>
  <c r="O37" i="1"/>
  <c r="M37" i="1" s="1"/>
  <c r="P37" i="1" s="1"/>
  <c r="J37" i="1" s="1"/>
  <c r="K37" i="1" s="1"/>
  <c r="Y19" i="1"/>
  <c r="Y25" i="1"/>
  <c r="O25" i="1"/>
  <c r="M25" i="1" s="1"/>
  <c r="P25" i="1" s="1"/>
  <c r="J25" i="1" s="1"/>
  <c r="K25" i="1" s="1"/>
  <c r="R64" i="1"/>
  <c r="S64" i="1" s="1"/>
  <c r="R79" i="1"/>
  <c r="S79" i="1" s="1"/>
  <c r="Y47" i="1"/>
  <c r="Y68" i="1"/>
  <c r="O68" i="1"/>
  <c r="M68" i="1" s="1"/>
  <c r="P68" i="1" s="1"/>
  <c r="J68" i="1" s="1"/>
  <c r="K68" i="1" s="1"/>
  <c r="R71" i="1"/>
  <c r="S71" i="1" s="1"/>
  <c r="R80" i="1"/>
  <c r="S80" i="1" s="1"/>
  <c r="O69" i="1"/>
  <c r="M69" i="1" s="1"/>
  <c r="P69" i="1" s="1"/>
  <c r="J69" i="1" s="1"/>
  <c r="K69" i="1" s="1"/>
  <c r="R88" i="1"/>
  <c r="S88" i="1" s="1"/>
  <c r="AX90" i="1"/>
  <c r="AZ90" i="1"/>
  <c r="AB63" i="1"/>
  <c r="AZ82" i="1"/>
  <c r="Y57" i="1"/>
  <c r="O57" i="1"/>
  <c r="M57" i="1" s="1"/>
  <c r="P57" i="1" s="1"/>
  <c r="J57" i="1" s="1"/>
  <c r="K57" i="1" s="1"/>
  <c r="AZ48" i="1"/>
  <c r="R76" i="1"/>
  <c r="S76" i="1" s="1"/>
  <c r="O76" i="1" s="1"/>
  <c r="M76" i="1" s="1"/>
  <c r="P76" i="1" s="1"/>
  <c r="J76" i="1" s="1"/>
  <c r="K76" i="1" s="1"/>
  <c r="Y55" i="1"/>
  <c r="O55" i="1"/>
  <c r="M55" i="1" s="1"/>
  <c r="P55" i="1" s="1"/>
  <c r="J55" i="1" s="1"/>
  <c r="K55" i="1" s="1"/>
  <c r="R43" i="1"/>
  <c r="S43" i="1" s="1"/>
  <c r="O43" i="1" s="1"/>
  <c r="M43" i="1" s="1"/>
  <c r="P43" i="1" s="1"/>
  <c r="J43" i="1" s="1"/>
  <c r="K43" i="1" s="1"/>
  <c r="R35" i="1"/>
  <c r="S35" i="1" s="1"/>
  <c r="O35" i="1" s="1"/>
  <c r="M35" i="1" s="1"/>
  <c r="P35" i="1" s="1"/>
  <c r="J35" i="1" s="1"/>
  <c r="K35" i="1" s="1"/>
  <c r="R32" i="1"/>
  <c r="S32" i="1" s="1"/>
  <c r="O32" i="1" s="1"/>
  <c r="M32" i="1" s="1"/>
  <c r="P32" i="1" s="1"/>
  <c r="J32" i="1" s="1"/>
  <c r="K32" i="1" s="1"/>
  <c r="R46" i="1"/>
  <c r="S46" i="1" s="1"/>
  <c r="O46" i="1" s="1"/>
  <c r="M46" i="1" s="1"/>
  <c r="P46" i="1" s="1"/>
  <c r="J46" i="1" s="1"/>
  <c r="K46" i="1" s="1"/>
  <c r="R19" i="1"/>
  <c r="S19" i="1" s="1"/>
  <c r="Z33" i="1"/>
  <c r="T68" i="1"/>
  <c r="X68" i="1" s="1"/>
  <c r="AA68" i="1"/>
  <c r="Y75" i="1"/>
  <c r="O75" i="1"/>
  <c r="M75" i="1" s="1"/>
  <c r="P75" i="1" s="1"/>
  <c r="J75" i="1" s="1"/>
  <c r="K75" i="1" s="1"/>
  <c r="Y93" i="1"/>
  <c r="Y64" i="1"/>
  <c r="AZ75" i="1"/>
  <c r="R83" i="1"/>
  <c r="S83" i="1" s="1"/>
  <c r="O83" i="1" s="1"/>
  <c r="M83" i="1" s="1"/>
  <c r="P83" i="1" s="1"/>
  <c r="J83" i="1" s="1"/>
  <c r="K83" i="1" s="1"/>
  <c r="AZ65" i="1"/>
  <c r="Y77" i="1"/>
  <c r="O77" i="1"/>
  <c r="M77" i="1" s="1"/>
  <c r="P77" i="1" s="1"/>
  <c r="J77" i="1" s="1"/>
  <c r="K77" i="1" s="1"/>
  <c r="Y74" i="1"/>
  <c r="O74" i="1"/>
  <c r="M74" i="1" s="1"/>
  <c r="P74" i="1" s="1"/>
  <c r="J74" i="1" s="1"/>
  <c r="K74" i="1" s="1"/>
  <c r="R87" i="1"/>
  <c r="S87" i="1" s="1"/>
  <c r="O87" i="1" s="1"/>
  <c r="M87" i="1" s="1"/>
  <c r="P87" i="1" s="1"/>
  <c r="J87" i="1" s="1"/>
  <c r="K87" i="1" s="1"/>
  <c r="Y61" i="1"/>
  <c r="Y85" i="1"/>
  <c r="O85" i="1"/>
  <c r="M85" i="1" s="1"/>
  <c r="P85" i="1" s="1"/>
  <c r="J85" i="1" s="1"/>
  <c r="K85" i="1" s="1"/>
  <c r="O58" i="1"/>
  <c r="M58" i="1" s="1"/>
  <c r="P58" i="1" s="1"/>
  <c r="J58" i="1" s="1"/>
  <c r="K58" i="1" s="1"/>
  <c r="Y58" i="1"/>
  <c r="R58" i="1"/>
  <c r="S58" i="1" s="1"/>
  <c r="Y72" i="1"/>
  <c r="O72" i="1"/>
  <c r="M72" i="1" s="1"/>
  <c r="P72" i="1" s="1"/>
  <c r="J72" i="1" s="1"/>
  <c r="K72" i="1" s="1"/>
  <c r="Q60" i="1"/>
  <c r="AV60" i="1"/>
  <c r="AX60" i="1" s="1"/>
  <c r="R82" i="1"/>
  <c r="S82" i="1" s="1"/>
  <c r="R65" i="1"/>
  <c r="S65" i="1" s="1"/>
  <c r="O65" i="1" s="1"/>
  <c r="M65" i="1" s="1"/>
  <c r="P65" i="1" s="1"/>
  <c r="J65" i="1" s="1"/>
  <c r="K65" i="1" s="1"/>
  <c r="R66" i="1"/>
  <c r="S66" i="1" s="1"/>
  <c r="R61" i="1"/>
  <c r="S61" i="1" s="1"/>
  <c r="Y44" i="1"/>
  <c r="Y80" i="1"/>
  <c r="O80" i="1"/>
  <c r="M80" i="1" s="1"/>
  <c r="P80" i="1" s="1"/>
  <c r="J80" i="1" s="1"/>
  <c r="K80" i="1" s="1"/>
  <c r="T53" i="1"/>
  <c r="X53" i="1" s="1"/>
  <c r="AA53" i="1"/>
  <c r="AB53" i="1" s="1"/>
  <c r="Y22" i="1"/>
  <c r="O22" i="1"/>
  <c r="M22" i="1" s="1"/>
  <c r="P22" i="1" s="1"/>
  <c r="J22" i="1" s="1"/>
  <c r="K22" i="1" s="1"/>
  <c r="O52" i="1"/>
  <c r="M52" i="1" s="1"/>
  <c r="P52" i="1" s="1"/>
  <c r="J52" i="1" s="1"/>
  <c r="K52" i="1" s="1"/>
  <c r="Y52" i="1"/>
  <c r="T52" i="1"/>
  <c r="X52" i="1" s="1"/>
  <c r="AA52" i="1"/>
  <c r="R44" i="1"/>
  <c r="S44" i="1" s="1"/>
  <c r="O44" i="1" s="1"/>
  <c r="M44" i="1" s="1"/>
  <c r="P44" i="1" s="1"/>
  <c r="J44" i="1" s="1"/>
  <c r="K44" i="1" s="1"/>
  <c r="Y70" i="1"/>
  <c r="O70" i="1"/>
  <c r="M70" i="1" s="1"/>
  <c r="P70" i="1" s="1"/>
  <c r="J70" i="1" s="1"/>
  <c r="K70" i="1" s="1"/>
  <c r="Q42" i="1"/>
  <c r="AV42" i="1"/>
  <c r="AZ57" i="1"/>
  <c r="R51" i="1"/>
  <c r="S51" i="1" s="1"/>
  <c r="O28" i="1"/>
  <c r="M28" i="1" s="1"/>
  <c r="P28" i="1" s="1"/>
  <c r="J28" i="1" s="1"/>
  <c r="K28" i="1" s="1"/>
  <c r="Y28" i="1"/>
  <c r="Y21" i="1"/>
  <c r="O39" i="1"/>
  <c r="M39" i="1" s="1"/>
  <c r="P39" i="1" s="1"/>
  <c r="J39" i="1" s="1"/>
  <c r="K39" i="1" s="1"/>
  <c r="Y39" i="1"/>
  <c r="T36" i="1"/>
  <c r="X36" i="1" s="1"/>
  <c r="AA36" i="1"/>
  <c r="O36" i="1"/>
  <c r="M36" i="1" s="1"/>
  <c r="P36" i="1" s="1"/>
  <c r="J36" i="1" s="1"/>
  <c r="K36" i="1" s="1"/>
  <c r="Z36" i="1"/>
  <c r="AV23" i="1"/>
  <c r="Q23" i="1"/>
  <c r="R31" i="1"/>
  <c r="S31" i="1" s="1"/>
  <c r="O31" i="1" s="1"/>
  <c r="M31" i="1" s="1"/>
  <c r="P31" i="1" s="1"/>
  <c r="J31" i="1" s="1"/>
  <c r="K31" i="1" s="1"/>
  <c r="AZ45" i="1"/>
  <c r="R39" i="1"/>
  <c r="S39" i="1" s="1"/>
  <c r="R24" i="1"/>
  <c r="S24" i="1" s="1"/>
  <c r="O24" i="1" s="1"/>
  <c r="M24" i="1" s="1"/>
  <c r="P24" i="1" s="1"/>
  <c r="J24" i="1" s="1"/>
  <c r="K24" i="1" s="1"/>
  <c r="R18" i="1"/>
  <c r="S18" i="1" s="1"/>
  <c r="T59" i="1"/>
  <c r="X59" i="1" s="1"/>
  <c r="AA59" i="1"/>
  <c r="R56" i="1"/>
  <c r="S56" i="1" s="1"/>
  <c r="AZ44" i="1"/>
  <c r="O20" i="1"/>
  <c r="M20" i="1" s="1"/>
  <c r="P20" i="1" s="1"/>
  <c r="J20" i="1" s="1"/>
  <c r="K20" i="1" s="1"/>
  <c r="Y20" i="1"/>
  <c r="T40" i="1"/>
  <c r="X40" i="1" s="1"/>
  <c r="AA40" i="1"/>
  <c r="AB40" i="1" s="1"/>
  <c r="Y30" i="1"/>
  <c r="O30" i="1"/>
  <c r="M30" i="1" s="1"/>
  <c r="P30" i="1" s="1"/>
  <c r="J30" i="1" s="1"/>
  <c r="K30" i="1" s="1"/>
  <c r="R41" i="1"/>
  <c r="S41" i="1" s="1"/>
  <c r="R38" i="1"/>
  <c r="S38" i="1" s="1"/>
  <c r="R27" i="1"/>
  <c r="S27" i="1" s="1"/>
  <c r="Y17" i="1"/>
  <c r="AZ35" i="1"/>
  <c r="R17" i="1"/>
  <c r="S17" i="1" s="1"/>
  <c r="AB22" i="1" l="1"/>
  <c r="AB36" i="1"/>
  <c r="AB59" i="1"/>
  <c r="AA17" i="1"/>
  <c r="T17" i="1"/>
  <c r="X17" i="1" s="1"/>
  <c r="Z17" i="1"/>
  <c r="T41" i="1"/>
  <c r="X41" i="1" s="1"/>
  <c r="AA41" i="1"/>
  <c r="AB41" i="1" s="1"/>
  <c r="Z41" i="1"/>
  <c r="AA51" i="1"/>
  <c r="T51" i="1"/>
  <c r="X51" i="1" s="1"/>
  <c r="Z51" i="1"/>
  <c r="AB52" i="1"/>
  <c r="T82" i="1"/>
  <c r="X82" i="1" s="1"/>
  <c r="AA82" i="1"/>
  <c r="Z82" i="1"/>
  <c r="AA19" i="1"/>
  <c r="T19" i="1"/>
  <c r="X19" i="1" s="1"/>
  <c r="Z19" i="1"/>
  <c r="T71" i="1"/>
  <c r="X71" i="1" s="1"/>
  <c r="AA71" i="1"/>
  <c r="AB71" i="1" s="1"/>
  <c r="Z71" i="1"/>
  <c r="O71" i="1"/>
  <c r="M71" i="1" s="1"/>
  <c r="P71" i="1" s="1"/>
  <c r="J71" i="1" s="1"/>
  <c r="K71" i="1" s="1"/>
  <c r="T29" i="1"/>
  <c r="X29" i="1" s="1"/>
  <c r="AA29" i="1"/>
  <c r="Z29" i="1"/>
  <c r="O82" i="1"/>
  <c r="M82" i="1" s="1"/>
  <c r="P82" i="1" s="1"/>
  <c r="J82" i="1" s="1"/>
  <c r="K82" i="1" s="1"/>
  <c r="AB75" i="1"/>
  <c r="AA56" i="1"/>
  <c r="T56" i="1"/>
  <c r="X56" i="1" s="1"/>
  <c r="Z56" i="1"/>
  <c r="O56" i="1"/>
  <c r="M56" i="1" s="1"/>
  <c r="P56" i="1" s="1"/>
  <c r="J56" i="1" s="1"/>
  <c r="K56" i="1" s="1"/>
  <c r="AA39" i="1"/>
  <c r="T39" i="1"/>
  <c r="X39" i="1" s="1"/>
  <c r="Z39" i="1"/>
  <c r="Z46" i="1"/>
  <c r="AA46" i="1"/>
  <c r="AB46" i="1" s="1"/>
  <c r="T46" i="1"/>
  <c r="X46" i="1" s="1"/>
  <c r="AA64" i="1"/>
  <c r="Z64" i="1"/>
  <c r="T64" i="1"/>
  <c r="X64" i="1" s="1"/>
  <c r="T47" i="1"/>
  <c r="X47" i="1" s="1"/>
  <c r="AA47" i="1"/>
  <c r="Z47" i="1"/>
  <c r="T93" i="1"/>
  <c r="X93" i="1" s="1"/>
  <c r="AA93" i="1"/>
  <c r="Z93" i="1"/>
  <c r="AB70" i="1"/>
  <c r="AB49" i="1"/>
  <c r="AA86" i="1"/>
  <c r="Z86" i="1"/>
  <c r="T86" i="1"/>
  <c r="X86" i="1" s="1"/>
  <c r="T81" i="1"/>
  <c r="X81" i="1" s="1"/>
  <c r="AA81" i="1"/>
  <c r="Z81" i="1"/>
  <c r="T77" i="1"/>
  <c r="X77" i="1" s="1"/>
  <c r="AA77" i="1"/>
  <c r="Z77" i="1"/>
  <c r="AA88" i="1"/>
  <c r="T88" i="1"/>
  <c r="X88" i="1" s="1"/>
  <c r="Z88" i="1"/>
  <c r="O19" i="1"/>
  <c r="M19" i="1" s="1"/>
  <c r="P19" i="1" s="1"/>
  <c r="J19" i="1" s="1"/>
  <c r="K19" i="1" s="1"/>
  <c r="R50" i="1"/>
  <c r="S50" i="1" s="1"/>
  <c r="T45" i="1"/>
  <c r="X45" i="1" s="1"/>
  <c r="AA45" i="1"/>
  <c r="Z45" i="1"/>
  <c r="O45" i="1"/>
  <c r="M45" i="1" s="1"/>
  <c r="P45" i="1" s="1"/>
  <c r="J45" i="1" s="1"/>
  <c r="K45" i="1" s="1"/>
  <c r="AA57" i="1"/>
  <c r="T57" i="1"/>
  <c r="X57" i="1" s="1"/>
  <c r="Z57" i="1"/>
  <c r="T92" i="1"/>
  <c r="X92" i="1" s="1"/>
  <c r="AA92" i="1"/>
  <c r="Z92" i="1"/>
  <c r="O92" i="1"/>
  <c r="M92" i="1" s="1"/>
  <c r="P92" i="1" s="1"/>
  <c r="J92" i="1" s="1"/>
  <c r="K92" i="1" s="1"/>
  <c r="O17" i="1"/>
  <c r="M17" i="1" s="1"/>
  <c r="P17" i="1" s="1"/>
  <c r="J17" i="1" s="1"/>
  <c r="K17" i="1" s="1"/>
  <c r="AX42" i="1"/>
  <c r="AZ42" i="1"/>
  <c r="Z78" i="1"/>
  <c r="T78" i="1"/>
  <c r="X78" i="1" s="1"/>
  <c r="AA78" i="1"/>
  <c r="T89" i="1"/>
  <c r="X89" i="1" s="1"/>
  <c r="AA89" i="1"/>
  <c r="Z89" i="1"/>
  <c r="T21" i="1"/>
  <c r="X21" i="1" s="1"/>
  <c r="AA21" i="1"/>
  <c r="Z21" i="1"/>
  <c r="AB54" i="1"/>
  <c r="T61" i="1"/>
  <c r="X61" i="1" s="1"/>
  <c r="AA61" i="1"/>
  <c r="Z61" i="1"/>
  <c r="O61" i="1"/>
  <c r="M61" i="1" s="1"/>
  <c r="P61" i="1" s="1"/>
  <c r="J61" i="1" s="1"/>
  <c r="K61" i="1" s="1"/>
  <c r="AA27" i="1"/>
  <c r="T27" i="1"/>
  <c r="X27" i="1" s="1"/>
  <c r="Z27" i="1"/>
  <c r="T18" i="1"/>
  <c r="X18" i="1" s="1"/>
  <c r="Z18" i="1"/>
  <c r="O18" i="1"/>
  <c r="M18" i="1" s="1"/>
  <c r="P18" i="1" s="1"/>
  <c r="J18" i="1" s="1"/>
  <c r="K18" i="1" s="1"/>
  <c r="AA18" i="1"/>
  <c r="AB18" i="1" s="1"/>
  <c r="AX23" i="1"/>
  <c r="AZ23" i="1"/>
  <c r="AA66" i="1"/>
  <c r="T66" i="1"/>
  <c r="X66" i="1" s="1"/>
  <c r="Z66" i="1"/>
  <c r="T87" i="1"/>
  <c r="X87" i="1" s="1"/>
  <c r="AA87" i="1"/>
  <c r="Z87" i="1"/>
  <c r="AA35" i="1"/>
  <c r="Z35" i="1"/>
  <c r="T35" i="1"/>
  <c r="X35" i="1" s="1"/>
  <c r="O47" i="1"/>
  <c r="M47" i="1" s="1"/>
  <c r="P47" i="1" s="1"/>
  <c r="J47" i="1" s="1"/>
  <c r="K47" i="1" s="1"/>
  <c r="T90" i="1"/>
  <c r="X90" i="1" s="1"/>
  <c r="AA90" i="1"/>
  <c r="O90" i="1"/>
  <c r="M90" i="1" s="1"/>
  <c r="P90" i="1" s="1"/>
  <c r="J90" i="1" s="1"/>
  <c r="K90" i="1" s="1"/>
  <c r="Z90" i="1"/>
  <c r="O41" i="1"/>
  <c r="M41" i="1" s="1"/>
  <c r="P41" i="1" s="1"/>
  <c r="J41" i="1" s="1"/>
  <c r="K41" i="1" s="1"/>
  <c r="O66" i="1"/>
  <c r="M66" i="1" s="1"/>
  <c r="P66" i="1" s="1"/>
  <c r="J66" i="1" s="1"/>
  <c r="K66" i="1" s="1"/>
  <c r="O89" i="1"/>
  <c r="M89" i="1" s="1"/>
  <c r="P89" i="1" s="1"/>
  <c r="J89" i="1" s="1"/>
  <c r="K89" i="1" s="1"/>
  <c r="AX50" i="1"/>
  <c r="AZ50" i="1"/>
  <c r="T48" i="1"/>
  <c r="X48" i="1" s="1"/>
  <c r="AA48" i="1"/>
  <c r="Z48" i="1"/>
  <c r="O27" i="1"/>
  <c r="M27" i="1" s="1"/>
  <c r="P27" i="1" s="1"/>
  <c r="J27" i="1" s="1"/>
  <c r="K27" i="1" s="1"/>
  <c r="T62" i="1"/>
  <c r="X62" i="1" s="1"/>
  <c r="AA62" i="1"/>
  <c r="Z62" i="1"/>
  <c r="T74" i="1"/>
  <c r="X74" i="1" s="1"/>
  <c r="AA74" i="1"/>
  <c r="Z74" i="1"/>
  <c r="AB28" i="1"/>
  <c r="T76" i="1"/>
  <c r="X76" i="1" s="1"/>
  <c r="AA76" i="1"/>
  <c r="Z76" i="1"/>
  <c r="O51" i="1"/>
  <c r="M51" i="1" s="1"/>
  <c r="P51" i="1" s="1"/>
  <c r="J51" i="1" s="1"/>
  <c r="K51" i="1" s="1"/>
  <c r="AA31" i="1"/>
  <c r="AB31" i="1" s="1"/>
  <c r="Z31" i="1"/>
  <c r="T31" i="1"/>
  <c r="X31" i="1" s="1"/>
  <c r="R42" i="1"/>
  <c r="S42" i="1" s="1"/>
  <c r="R60" i="1"/>
  <c r="S60" i="1" s="1"/>
  <c r="T67" i="1"/>
  <c r="X67" i="1" s="1"/>
  <c r="AA67" i="1"/>
  <c r="O67" i="1"/>
  <c r="M67" i="1" s="1"/>
  <c r="P67" i="1" s="1"/>
  <c r="J67" i="1" s="1"/>
  <c r="K67" i="1" s="1"/>
  <c r="Z67" i="1"/>
  <c r="AB30" i="1"/>
  <c r="AZ60" i="1"/>
  <c r="O21" i="1"/>
  <c r="M21" i="1" s="1"/>
  <c r="P21" i="1" s="1"/>
  <c r="J21" i="1" s="1"/>
  <c r="K21" i="1" s="1"/>
  <c r="T83" i="1"/>
  <c r="X83" i="1" s="1"/>
  <c r="AA83" i="1"/>
  <c r="Z83" i="1"/>
  <c r="AA44" i="1"/>
  <c r="T44" i="1"/>
  <c r="X44" i="1" s="1"/>
  <c r="Z44" i="1"/>
  <c r="T58" i="1"/>
  <c r="X58" i="1" s="1"/>
  <c r="AA58" i="1"/>
  <c r="Z58" i="1"/>
  <c r="O64" i="1"/>
  <c r="M64" i="1" s="1"/>
  <c r="P64" i="1" s="1"/>
  <c r="J64" i="1" s="1"/>
  <c r="K64" i="1" s="1"/>
  <c r="T43" i="1"/>
  <c r="X43" i="1" s="1"/>
  <c r="AA43" i="1"/>
  <c r="Z43" i="1"/>
  <c r="T79" i="1"/>
  <c r="X79" i="1" s="1"/>
  <c r="AA79" i="1"/>
  <c r="AB79" i="1" s="1"/>
  <c r="Z79" i="1"/>
  <c r="O79" i="1"/>
  <c r="M79" i="1" s="1"/>
  <c r="P79" i="1" s="1"/>
  <c r="J79" i="1" s="1"/>
  <c r="K79" i="1" s="1"/>
  <c r="T26" i="1"/>
  <c r="X26" i="1" s="1"/>
  <c r="Z26" i="1"/>
  <c r="O26" i="1"/>
  <c r="M26" i="1" s="1"/>
  <c r="P26" i="1" s="1"/>
  <c r="J26" i="1" s="1"/>
  <c r="K26" i="1" s="1"/>
  <c r="AA26" i="1"/>
  <c r="T85" i="1"/>
  <c r="X85" i="1" s="1"/>
  <c r="AA85" i="1"/>
  <c r="AB85" i="1" s="1"/>
  <c r="Z85" i="1"/>
  <c r="T73" i="1"/>
  <c r="X73" i="1" s="1"/>
  <c r="Z73" i="1"/>
  <c r="AA73" i="1"/>
  <c r="AB73" i="1" s="1"/>
  <c r="O88" i="1"/>
  <c r="M88" i="1" s="1"/>
  <c r="P88" i="1" s="1"/>
  <c r="J88" i="1" s="1"/>
  <c r="K88" i="1" s="1"/>
  <c r="AA37" i="1"/>
  <c r="Z37" i="1"/>
  <c r="T37" i="1"/>
  <c r="X37" i="1" s="1"/>
  <c r="R84" i="1"/>
  <c r="S84" i="1" s="1"/>
  <c r="AB20" i="1"/>
  <c r="Z91" i="1"/>
  <c r="AA91" i="1"/>
  <c r="T91" i="1"/>
  <c r="X91" i="1" s="1"/>
  <c r="T32" i="1"/>
  <c r="X32" i="1" s="1"/>
  <c r="AA32" i="1"/>
  <c r="Z32" i="1"/>
  <c r="O78" i="1"/>
  <c r="M78" i="1" s="1"/>
  <c r="P78" i="1" s="1"/>
  <c r="J78" i="1" s="1"/>
  <c r="K78" i="1" s="1"/>
  <c r="R23" i="1"/>
  <c r="S23" i="1" s="1"/>
  <c r="AB68" i="1"/>
  <c r="AA38" i="1"/>
  <c r="AB38" i="1" s="1"/>
  <c r="T38" i="1"/>
  <c r="X38" i="1" s="1"/>
  <c r="O38" i="1"/>
  <c r="M38" i="1" s="1"/>
  <c r="P38" i="1" s="1"/>
  <c r="J38" i="1" s="1"/>
  <c r="K38" i="1" s="1"/>
  <c r="Z38" i="1"/>
  <c r="T24" i="1"/>
  <c r="X24" i="1" s="1"/>
  <c r="AA24" i="1"/>
  <c r="Z24" i="1"/>
  <c r="AA65" i="1"/>
  <c r="T65" i="1"/>
  <c r="X65" i="1" s="1"/>
  <c r="Z65" i="1"/>
  <c r="AA80" i="1"/>
  <c r="AB80" i="1" s="1"/>
  <c r="T80" i="1"/>
  <c r="X80" i="1" s="1"/>
  <c r="Z80" i="1"/>
  <c r="Z94" i="1"/>
  <c r="T94" i="1"/>
  <c r="X94" i="1" s="1"/>
  <c r="AA94" i="1"/>
  <c r="AB94" i="1" s="1"/>
  <c r="AB55" i="1"/>
  <c r="T34" i="1"/>
  <c r="X34" i="1" s="1"/>
  <c r="AA34" i="1"/>
  <c r="AB34" i="1" s="1"/>
  <c r="Z34" i="1"/>
  <c r="O29" i="1"/>
  <c r="M29" i="1" s="1"/>
  <c r="P29" i="1" s="1"/>
  <c r="J29" i="1" s="1"/>
  <c r="K29" i="1" s="1"/>
  <c r="AA72" i="1"/>
  <c r="T72" i="1"/>
  <c r="X72" i="1" s="1"/>
  <c r="Z72" i="1"/>
  <c r="AB33" i="1"/>
  <c r="AX84" i="1"/>
  <c r="AZ84" i="1"/>
  <c r="AB76" i="1" l="1"/>
  <c r="AB35" i="1"/>
  <c r="AB88" i="1"/>
  <c r="AB47" i="1"/>
  <c r="AB58" i="1"/>
  <c r="AB89" i="1"/>
  <c r="AB51" i="1"/>
  <c r="AB32" i="1"/>
  <c r="AB26" i="1"/>
  <c r="AB17" i="1"/>
  <c r="AB61" i="1"/>
  <c r="AB86" i="1"/>
  <c r="AB65" i="1"/>
  <c r="AB91" i="1"/>
  <c r="AB43" i="1"/>
  <c r="AB44" i="1"/>
  <c r="AB74" i="1"/>
  <c r="AB90" i="1"/>
  <c r="AB78" i="1"/>
  <c r="AB92" i="1"/>
  <c r="AB77" i="1"/>
  <c r="AB39" i="1"/>
  <c r="AB29" i="1"/>
  <c r="AB19" i="1"/>
  <c r="AB72" i="1"/>
  <c r="AB82" i="1"/>
  <c r="AB45" i="1"/>
  <c r="AB67" i="1"/>
  <c r="AB24" i="1"/>
  <c r="AA50" i="1"/>
  <c r="T50" i="1"/>
  <c r="X50" i="1" s="1"/>
  <c r="Z50" i="1"/>
  <c r="O50" i="1"/>
  <c r="M50" i="1" s="1"/>
  <c r="P50" i="1" s="1"/>
  <c r="J50" i="1" s="1"/>
  <c r="K50" i="1" s="1"/>
  <c r="T84" i="1"/>
  <c r="X84" i="1" s="1"/>
  <c r="AA84" i="1"/>
  <c r="Z84" i="1"/>
  <c r="O84" i="1"/>
  <c r="M84" i="1" s="1"/>
  <c r="P84" i="1" s="1"/>
  <c r="J84" i="1" s="1"/>
  <c r="K84" i="1" s="1"/>
  <c r="AB62" i="1"/>
  <c r="AB66" i="1"/>
  <c r="AB21" i="1"/>
  <c r="AB81" i="1"/>
  <c r="AB93" i="1"/>
  <c r="AB37" i="1"/>
  <c r="AB48" i="1"/>
  <c r="AB83" i="1"/>
  <c r="AB64" i="1"/>
  <c r="AA60" i="1"/>
  <c r="T60" i="1"/>
  <c r="X60" i="1" s="1"/>
  <c r="Z60" i="1"/>
  <c r="O60" i="1"/>
  <c r="M60" i="1" s="1"/>
  <c r="P60" i="1" s="1"/>
  <c r="J60" i="1" s="1"/>
  <c r="K60" i="1" s="1"/>
  <c r="AB27" i="1"/>
  <c r="AB57" i="1"/>
  <c r="AB56" i="1"/>
  <c r="AB87" i="1"/>
  <c r="AA23" i="1"/>
  <c r="Z23" i="1"/>
  <c r="T23" i="1"/>
  <c r="X23" i="1" s="1"/>
  <c r="O23" i="1"/>
  <c r="M23" i="1" s="1"/>
  <c r="P23" i="1" s="1"/>
  <c r="J23" i="1" s="1"/>
  <c r="K23" i="1" s="1"/>
  <c r="T42" i="1"/>
  <c r="X42" i="1" s="1"/>
  <c r="Z42" i="1"/>
  <c r="AA42" i="1"/>
  <c r="AB42" i="1" s="1"/>
  <c r="O42" i="1"/>
  <c r="M42" i="1" s="1"/>
  <c r="P42" i="1" s="1"/>
  <c r="J42" i="1" s="1"/>
  <c r="K42" i="1" s="1"/>
  <c r="AB84" i="1" l="1"/>
  <c r="AB60" i="1"/>
  <c r="AB50" i="1"/>
  <c r="AB23" i="1"/>
</calcChain>
</file>

<file path=xl/sharedStrings.xml><?xml version="1.0" encoding="utf-8"?>
<sst xmlns="http://schemas.openxmlformats.org/spreadsheetml/2006/main" count="1094" uniqueCount="489">
  <si>
    <t>File opened</t>
  </si>
  <si>
    <t>2023-05-25 11:35:15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</si>
  <si>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</si>
  <si>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</si>
  <si>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</si>
  <si>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</si>
  <si>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</si>
  <si>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</si>
  <si>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</si>
  <si>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</si>
  <si>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</si>
  <si>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</si>
  <si>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</si>
  <si>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{"co2aspan2b": "0.285496", "oxygen": "21", "h2obspan2b": "0.0691233", "ssb_ref": "34260.8", "co2bspan1": "0.999307", "co2bspan2": "-0.0282607", "h2oaspan2a": "0.0688822", "co2bspanconc1": "2500", "h2oaspan1": "1.00238", "h2oazero": "1.09778", "co2aspan1": "0.999297", "co2bzero": "0.956083", "h2obspan2": "0", "h2obspanconc1": "12.27", "co2aspanconc2": "301.5", "flowazero": "0.31195", "co2aspan2a": "0.288024", "chamberpressurezero": "2.51199", "tbzero": "0.305447", "h2oaspanconc2": "0", "co2aspan2": "-0.0280352", "co2bspan2b": "0.287104", "flowbzero": "0.28845", "h2obspan1": "0.998622", "h2obspan2a": "0.0692186", "ssa_ref": "34202.9", "flowmeterzero": "0.987779", "co2aspanconc1": "2500", "h2oaspanconc1": "12.27", "h2obzero": "1.10204", "h2oaspan2b": "0.0690461", "h2oaspan2": "0", "h2obspanconc2": "0", "co2bspan2a": "0.289677", "co2azero": "0.956047", "co2bspanconc2": "301.5", "tazero": "0.200024"}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</si>
  <si>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</si>
  <si>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</si>
  <si>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</si>
  <si>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</si>
  <si>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</si>
  <si>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</si>
  <si>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</si>
  <si>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</si>
  <si>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</si>
  <si>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</si>
  <si>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11:35:15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</si>
  <si>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</si>
  <si>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</si>
  <si>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</si>
  <si>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</si>
  <si>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</si>
  <si>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</si>
  <si>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</si>
  <si>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</si>
  <si>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</si>
  <si>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</si>
  <si>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</si>
  <si>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</si>
  <si>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</si>
  <si>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</si>
  <si>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</si>
  <si>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</si>
  <si>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</si>
  <si>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</si>
  <si>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</si>
  <si>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</si>
  <si>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</si>
  <si>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</si>
  <si>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</si>
  <si>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</si>
  <si>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</si>
  <si>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</si>
  <si>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</si>
  <si>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</si>
  <si>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</si>
  <si>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</si>
  <si>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</si>
  <si>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</si>
  <si>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</si>
  <si>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</si>
  <si>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</si>
  <si>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</si>
  <si>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</si>
  <si>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</si>
  <si>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</si>
  <si>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</si>
  <si>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</si>
  <si>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</si>
  <si>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</si>
  <si>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</si>
  <si>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</si>
  <si>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</si>
  <si>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</si>
  <si>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</si>
  <si>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</si>
  <si>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</si>
  <si>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</si>
  <si>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</si>
  <si>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</si>
  <si>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</si>
  <si>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</si>
  <si>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</si>
  <si>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</si>
  <si>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</si>
  <si>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</si>
  <si>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</si>
  <si>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</si>
  <si>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</si>
  <si>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</si>
  <si>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</si>
  <si>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</si>
  <si>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</si>
  <si>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</si>
  <si>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</si>
  <si>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</si>
  <si>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</si>
  <si>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</si>
  <si>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</si>
  <si>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</si>
  <si>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</si>
  <si>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</si>
  <si>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</si>
  <si>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</si>
  <si>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</si>
  <si>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</si>
  <si>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</si>
  <si>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</si>
  <si>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</si>
  <si>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</si>
  <si>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</si>
  <si>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</si>
  <si>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</si>
  <si>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</si>
  <si>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</si>
  <si>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</si>
  <si>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</si>
  <si>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</si>
  <si>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</si>
  <si>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</si>
  <si>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</si>
  <si>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</si>
  <si>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</si>
  <si>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</si>
  <si>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</si>
  <si>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</si>
  <si>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</si>
  <si>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</si>
  <si>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</si>
  <si>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</si>
  <si>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</si>
  <si>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</si>
  <si>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</si>
  <si>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</si>
  <si>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</si>
  <si>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</si>
  <si>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</si>
  <si>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</si>
  <si>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</si>
  <si>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</si>
  <si>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</si>
  <si>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</si>
  <si>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</si>
  <si>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</si>
  <si>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</si>
  <si>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</si>
  <si>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</si>
  <si>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</si>
  <si>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</si>
  <si>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</si>
  <si>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</si>
  <si>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</si>
  <si>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</si>
  <si>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</si>
  <si>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</si>
  <si>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</si>
  <si>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</si>
  <si>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</si>
  <si>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</si>
  <si>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</si>
  <si>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</si>
  <si>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</si>
  <si>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</si>
  <si>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</si>
  <si>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</si>
  <si>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</si>
  <si>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</si>
  <si>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</si>
  <si>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</si>
  <si>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</si>
  <si>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</si>
  <si>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</si>
  <si>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</si>
  <si>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</si>
  <si>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</si>
  <si>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</si>
  <si>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</si>
  <si>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</si>
  <si>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</si>
  <si>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</si>
  <si>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</si>
  <si>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</si>
  <si>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</si>
  <si>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</si>
  <si>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</si>
  <si>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</si>
  <si>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</si>
  <si>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</si>
  <si>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</si>
  <si>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</si>
  <si>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</si>
  <si>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</si>
  <si>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</si>
  <si>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</si>
  <si>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</si>
  <si>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</si>
  <si>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</si>
  <si>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</si>
  <si>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</si>
  <si>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</si>
  <si>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</si>
  <si>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</si>
  <si>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</si>
  <si>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</si>
  <si>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</si>
  <si>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</si>
  <si>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</si>
  <si>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</si>
  <si>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</si>
  <si>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</si>
  <si>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</si>
  <si>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</si>
  <si>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</si>
  <si>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</si>
  <si>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</si>
  <si>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</si>
  <si>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</si>
  <si>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</si>
  <si>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</si>
  <si>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</si>
  <si>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</si>
  <si>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</si>
  <si>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</si>
  <si>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</si>
  <si>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</si>
  <si>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</si>
  <si>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</si>
  <si>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</si>
  <si>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</si>
  <si>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</si>
  <si>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</si>
  <si>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</si>
  <si>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</si>
  <si>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</si>
  <si>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</si>
  <si>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</si>
  <si>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</si>
  <si>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</si>
  <si>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</si>
  <si>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</si>
  <si>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</si>
  <si>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</si>
  <si>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</si>
  <si>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</si>
  <si>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</si>
  <si>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</si>
  <si>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</si>
  <si>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</si>
  <si>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</si>
  <si>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</si>
  <si>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</si>
  <si>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20230525 11:37:05</t>
  </si>
  <si>
    <t>11:37:05</t>
  </si>
  <si>
    <t>MPF-12523-20230525-11_30_58</t>
  </si>
  <si>
    <t>MPF-12524-20230525-11_37_07</t>
  </si>
  <si>
    <t>-</t>
  </si>
  <si>
    <t>0: Broadleaf</t>
  </si>
  <si>
    <t>11:35:51</t>
  </si>
  <si>
    <t>3/3</t>
  </si>
  <si>
    <t>20230525 11:38:05</t>
  </si>
  <si>
    <t>11:38:05</t>
  </si>
  <si>
    <t>MPF-12525-20230525-11_38_07</t>
  </si>
  <si>
    <t>20230525 11:39:05</t>
  </si>
  <si>
    <t>11:39:05</t>
  </si>
  <si>
    <t>MPF-12526-20230525-11_39_07</t>
  </si>
  <si>
    <t>20230525 11:40:05</t>
  </si>
  <si>
    <t>11:40:05</t>
  </si>
  <si>
    <t>MPF-12527-20230525-11_40_07</t>
  </si>
  <si>
    <t>20230525 11:41:05</t>
  </si>
  <si>
    <t>11:41:05</t>
  </si>
  <si>
    <t>MPF-12528-20230525-11_41_07</t>
  </si>
  <si>
    <t>20230525 11:42:05</t>
  </si>
  <si>
    <t>11:42:05</t>
  </si>
  <si>
    <t>MPF-12529-20230525-11_42_07</t>
  </si>
  <si>
    <t>20230525 11:43:05</t>
  </si>
  <si>
    <t>11:43:05</t>
  </si>
  <si>
    <t>MPF-12530-20230525-11_43_07</t>
  </si>
  <si>
    <t>20230525 11:44:05</t>
  </si>
  <si>
    <t>11:44:05</t>
  </si>
  <si>
    <t>MPF-12531-20230525-11_44_07</t>
  </si>
  <si>
    <t>20230525 11:45:05</t>
  </si>
  <si>
    <t>11:45:05</t>
  </si>
  <si>
    <t>MPF-12532-20230525-11_45_07</t>
  </si>
  <si>
    <t>20230525 11:46:05</t>
  </si>
  <si>
    <t>11:46:05</t>
  </si>
  <si>
    <t>MPF-12533-20230525-11_46_07</t>
  </si>
  <si>
    <t>20230525 11:47:05</t>
  </si>
  <si>
    <t>11:47:05</t>
  </si>
  <si>
    <t>MPF-12534-20230525-11_47_07</t>
  </si>
  <si>
    <t>20230525 11:48:05</t>
  </si>
  <si>
    <t>11:48:05</t>
  </si>
  <si>
    <t>MPF-12535-20230525-11_48_07</t>
  </si>
  <si>
    <t>20230525 11:49:05</t>
  </si>
  <si>
    <t>11:49:05</t>
  </si>
  <si>
    <t>MPF-12536-20230525-11_49_07</t>
  </si>
  <si>
    <t>20230525 11:50:05</t>
  </si>
  <si>
    <t>11:50:05</t>
  </si>
  <si>
    <t>MPF-12537-20230525-11_50_07</t>
  </si>
  <si>
    <t>20230525 11:51:05</t>
  </si>
  <si>
    <t>11:51:05</t>
  </si>
  <si>
    <t>MPF-12538-20230525-11_51_07</t>
  </si>
  <si>
    <t>20230525 11:52:05</t>
  </si>
  <si>
    <t>11:52:05</t>
  </si>
  <si>
    <t>MPF-12539-20230525-11_52_07</t>
  </si>
  <si>
    <t>20230525 11:53:05</t>
  </si>
  <si>
    <t>11:53:05</t>
  </si>
  <si>
    <t>MPF-12540-20230525-11_53_07</t>
  </si>
  <si>
    <t>20230525 11:54:05</t>
  </si>
  <si>
    <t>11:54:05</t>
  </si>
  <si>
    <t>MPF-12541-20230525-11_54_07</t>
  </si>
  <si>
    <t>20230525 11:55:05</t>
  </si>
  <si>
    <t>11:55:05</t>
  </si>
  <si>
    <t>MPF-12542-20230525-11_55_07</t>
  </si>
  <si>
    <t>20230525 11:56:05</t>
  </si>
  <si>
    <t>11:56:05</t>
  </si>
  <si>
    <t>MPF-12543-20230525-11_56_07</t>
  </si>
  <si>
    <t>20230525 11:57:05</t>
  </si>
  <si>
    <t>11:57:05</t>
  </si>
  <si>
    <t>MPF-12544-20230525-11_57_07</t>
  </si>
  <si>
    <t>20230525 11:58:05</t>
  </si>
  <si>
    <t>11:58:05</t>
  </si>
  <si>
    <t>MPF-12545-20230525-11_58_07</t>
  </si>
  <si>
    <t>20230525 11:59:05</t>
  </si>
  <si>
    <t>11:59:05</t>
  </si>
  <si>
    <t>MPF-12546-20230525-11_59_07</t>
  </si>
  <si>
    <t>20230525 12:00:05</t>
  </si>
  <si>
    <t>12:00:05</t>
  </si>
  <si>
    <t>MPF-12547-20230525-12_00_07</t>
  </si>
  <si>
    <t>20230525 12:01:05</t>
  </si>
  <si>
    <t>12:01:05</t>
  </si>
  <si>
    <t>MPF-12548-20230525-12_01_07</t>
  </si>
  <si>
    <t>20230525 12:02:05</t>
  </si>
  <si>
    <t>12:02:05</t>
  </si>
  <si>
    <t>MPF-12549-20230525-12_02_07</t>
  </si>
  <si>
    <t>20230525 12:03:05</t>
  </si>
  <si>
    <t>12:03:05</t>
  </si>
  <si>
    <t>MPF-12550-20230525-12_03_07</t>
  </si>
  <si>
    <t>20230525 12:04:05</t>
  </si>
  <si>
    <t>12:04:05</t>
  </si>
  <si>
    <t>MPF-12551-20230525-12_04_07</t>
  </si>
  <si>
    <t>20230525 12:05:05</t>
  </si>
  <si>
    <t>12:05:05</t>
  </si>
  <si>
    <t>MPF-12552-20230525-12_05_07</t>
  </si>
  <si>
    <t>2/3</t>
  </si>
  <si>
    <t>20230525 12:06:05</t>
  </si>
  <si>
    <t>12:06:05</t>
  </si>
  <si>
    <t>MPF-12553-20230525-12_06_07</t>
  </si>
  <si>
    <t>20230525 12:07:05</t>
  </si>
  <si>
    <t>12:07:05</t>
  </si>
  <si>
    <t>MPF-12554-20230525-12_07_07</t>
  </si>
  <si>
    <t>20230525 12:08:06</t>
  </si>
  <si>
    <t>12:08:06</t>
  </si>
  <si>
    <t>MPF-12555-20230525-12_08_07</t>
  </si>
  <si>
    <t>20230525 12:09:06</t>
  </si>
  <si>
    <t>12:09:06</t>
  </si>
  <si>
    <t>MPF-12556-20230525-12_09_07</t>
  </si>
  <si>
    <t>20230525 12:10:06</t>
  </si>
  <si>
    <t>12:10:06</t>
  </si>
  <si>
    <t>MPF-12557-20230525-12_10_08</t>
  </si>
  <si>
    <t>20230525 12:11:06</t>
  </si>
  <si>
    <t>12:11:06</t>
  </si>
  <si>
    <t>MPF-12558-20230525-12_11_08</t>
  </si>
  <si>
    <t>20230525 12:12:06</t>
  </si>
  <si>
    <t>12:12:06</t>
  </si>
  <si>
    <t>MPF-12559-20230525-12_12_08</t>
  </si>
  <si>
    <t>20230525 12:13:06</t>
  </si>
  <si>
    <t>12:13:06</t>
  </si>
  <si>
    <t>MPF-12560-20230525-12_13_08</t>
  </si>
  <si>
    <t>20230525 12:14:06</t>
  </si>
  <si>
    <t>12:14:06</t>
  </si>
  <si>
    <t>MPF-12561-20230525-12_14_08</t>
  </si>
  <si>
    <t>20230525 12:15:06</t>
  </si>
  <si>
    <t>12:15:06</t>
  </si>
  <si>
    <t>MPF-12562-20230525-12_15_08</t>
  </si>
  <si>
    <t>20230525 12:17:05</t>
  </si>
  <si>
    <t>12:17:05</t>
  </si>
  <si>
    <t>MPF-12563-20230525-12_17_07</t>
  </si>
  <si>
    <t>20230525 12:18:05</t>
  </si>
  <si>
    <t>12:18:05</t>
  </si>
  <si>
    <t>MPF-12564-20230525-12_18_07</t>
  </si>
  <si>
    <t>20230525 12:19:05</t>
  </si>
  <si>
    <t>12:19:05</t>
  </si>
  <si>
    <t>MPF-12565-20230525-12_19_07</t>
  </si>
  <si>
    <t>20230525 12:20:05</t>
  </si>
  <si>
    <t>12:20:05</t>
  </si>
  <si>
    <t>MPF-12566-20230525-12_20_07</t>
  </si>
  <si>
    <t>20230525 12:21:05</t>
  </si>
  <si>
    <t>12:21:05</t>
  </si>
  <si>
    <t>MPF-12567-20230525-12_21_07</t>
  </si>
  <si>
    <t>20230525 12:22:05</t>
  </si>
  <si>
    <t>12:22:05</t>
  </si>
  <si>
    <t>MPF-12568-20230525-12_22_07</t>
  </si>
  <si>
    <t>20230525 12:23:05</t>
  </si>
  <si>
    <t>12:23:05</t>
  </si>
  <si>
    <t>MPF-12569-20230525-12_23_07</t>
  </si>
  <si>
    <t>20230525 12:24:05</t>
  </si>
  <si>
    <t>12:24:05</t>
  </si>
  <si>
    <t>MPF-12570-20230525-12_24_07</t>
  </si>
  <si>
    <t>20230525 12:25:06</t>
  </si>
  <si>
    <t>12:25:06</t>
  </si>
  <si>
    <t>MPF-12571-20230525-12_25_07</t>
  </si>
  <si>
    <t>20230525 12:26:05</t>
  </si>
  <si>
    <t>12:26:05</t>
  </si>
  <si>
    <t>MPF-12572-20230525-12_26_07</t>
  </si>
  <si>
    <t>20230525 12:27:05</t>
  </si>
  <si>
    <t>12:27:05</t>
  </si>
  <si>
    <t>MPF-12573-20230525-12_27_07</t>
  </si>
  <si>
    <t>20230525 12:28:05</t>
  </si>
  <si>
    <t>12:28:05</t>
  </si>
  <si>
    <t>MPF-12574-20230525-12_28_07</t>
  </si>
  <si>
    <t>20230525 12:29:06</t>
  </si>
  <si>
    <t>12:29:06</t>
  </si>
  <si>
    <t>MPF-12575-20230525-12_29_07</t>
  </si>
  <si>
    <t>20230525 12:30:06</t>
  </si>
  <si>
    <t>12:30:06</t>
  </si>
  <si>
    <t>MPF-12576-20230525-12_30_07</t>
  </si>
  <si>
    <t>20230525 12:31:06</t>
  </si>
  <si>
    <t>12:31:06</t>
  </si>
  <si>
    <t>MPF-12577-20230525-12_31_07</t>
  </si>
  <si>
    <t>20230525 12:32:06</t>
  </si>
  <si>
    <t>12:32:06</t>
  </si>
  <si>
    <t>MPF-12578-20230525-12_32_07</t>
  </si>
  <si>
    <t>20230525 12:33:06</t>
  </si>
  <si>
    <t>12:33:06</t>
  </si>
  <si>
    <t>MPF-12579-20230525-12_33_07</t>
  </si>
  <si>
    <t>20230525 12:34:06</t>
  </si>
  <si>
    <t>12:34:06</t>
  </si>
  <si>
    <t>MPF-12580-20230525-12_34_07</t>
  </si>
  <si>
    <t>20230525 12:35:06</t>
  </si>
  <si>
    <t>12:35:06</t>
  </si>
  <si>
    <t>MPF-12581-20230525-12_35_07</t>
  </si>
  <si>
    <t>20230525 12:36:06</t>
  </si>
  <si>
    <t>12:36:06</t>
  </si>
  <si>
    <t>MPF-12582-20230525-12_36_07</t>
  </si>
  <si>
    <t>20230525 12:37:06</t>
  </si>
  <si>
    <t>12:37:06</t>
  </si>
  <si>
    <t>MPF-12583-20230525-12_37_07</t>
  </si>
  <si>
    <t>20230525 12:38:06</t>
  </si>
  <si>
    <t>12:38:06</t>
  </si>
  <si>
    <t>MPF-12584-20230525-12_38_07</t>
  </si>
  <si>
    <t>20230525 12:39:06</t>
  </si>
  <si>
    <t>12:39:06</t>
  </si>
  <si>
    <t>MPF-12585-20230525-12_39_07</t>
  </si>
  <si>
    <t>20230525 12:40:06</t>
  </si>
  <si>
    <t>12:40:06</t>
  </si>
  <si>
    <t>MPF-12586-20230525-12_40_07</t>
  </si>
  <si>
    <t>20230525 12:41:06</t>
  </si>
  <si>
    <t>12:41:06</t>
  </si>
  <si>
    <t>MPF-12587-20230525-12_41_07</t>
  </si>
  <si>
    <t>20230525 12:42:06</t>
  </si>
  <si>
    <t>12:42:06</t>
  </si>
  <si>
    <t>MPF-12588-20230525-12_42_07</t>
  </si>
  <si>
    <t>20230525 12:43:06</t>
  </si>
  <si>
    <t>12:43:06</t>
  </si>
  <si>
    <t>MPF-12589-20230525-12_43_07</t>
  </si>
  <si>
    <t>20230525 12:44:06</t>
  </si>
  <si>
    <t>12:44:06</t>
  </si>
  <si>
    <t>MPF-12590-20230525-12_44_07</t>
  </si>
  <si>
    <t>20230525 12:45:06</t>
  </si>
  <si>
    <t>12:45:06</t>
  </si>
  <si>
    <t>MPF-12591-20230525-12_45_08</t>
  </si>
  <si>
    <t>20230525 12:46:06</t>
  </si>
  <si>
    <t>12:46:06</t>
  </si>
  <si>
    <t>MPF-12592-20230525-12_46_08</t>
  </si>
  <si>
    <t>20230525 12:47:06</t>
  </si>
  <si>
    <t>12:47:06</t>
  </si>
  <si>
    <t>MPF-12593-20230525-12_47_08</t>
  </si>
  <si>
    <t>20230525 12:48:06</t>
  </si>
  <si>
    <t>12:48:06</t>
  </si>
  <si>
    <t>MPF-12594-20230525-12_48_08</t>
  </si>
  <si>
    <t>20230525 12:49:06</t>
  </si>
  <si>
    <t>12:49:06</t>
  </si>
  <si>
    <t>MPF-12595-20230525-12_49_08</t>
  </si>
  <si>
    <t>20230525 12:50:06</t>
  </si>
  <si>
    <t>12:50:06</t>
  </si>
  <si>
    <t>MPF-12596-20230525-12_50_08</t>
  </si>
  <si>
    <t>20230525 12:51:06</t>
  </si>
  <si>
    <t>12:51:06</t>
  </si>
  <si>
    <t>MPF-12597-20230525-12_51_08</t>
  </si>
  <si>
    <t>20230525 12:52:06</t>
  </si>
  <si>
    <t>12:52:06</t>
  </si>
  <si>
    <t>MPF-12598-20230525-12_52_08</t>
  </si>
  <si>
    <t>20230525 12:53:06</t>
  </si>
  <si>
    <t>12:53:06</t>
  </si>
  <si>
    <t>MPF-12599-20230525-12_53_08</t>
  </si>
  <si>
    <t>20230525 12:54:06</t>
  </si>
  <si>
    <t>12:54:06</t>
  </si>
  <si>
    <t>MPF-12600-20230525-12_54_08</t>
  </si>
  <si>
    <t>20230525 12:55:06</t>
  </si>
  <si>
    <t>12:55:06</t>
  </si>
  <si>
    <t>MPF-12601-20230525-12_55_08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</si>
</sst>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topLeftCell="BA69" workbookViewId="0">
      <selection activeCell="BM17" sqref="BM17:BM94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1685007425.5999999</v>
      </c>
      <c r="C17">
        <v>0</v>
      </c>
      <c r="D17" t="s">
        <v>249</v>
      </c>
      <c r="E17" t="s">
        <v>250</v>
      </c>
      <c r="F17">
        <v>1685007417.5999999</v>
      </c>
      <c r="G17">
        <f t="shared" ref="G17:G48" si="0">BU17*AH17*(BS17-BT17)/(100*BM17*(1000-AH17*BS17))</f>
        <v>3.6775830620634589E-3</v>
      </c>
      <c r="H17">
        <f t="shared" ref="H17:H48" si="1">BU17*AH17*(BR17-BQ17*(1000-AH17*BT17)/(1000-AH17*BS17))/(100*BM17)</f>
        <v>11.142507859416867</v>
      </c>
      <c r="I17">
        <f t="shared" ref="I17:I48" si="2">BQ17 - IF(AH17&gt;1, H17*BM17*100/(AJ17*CA17), 0)</f>
        <v>399.97690322580598</v>
      </c>
      <c r="J17">
        <f t="shared" ref="J17:J48" si="3">((P17-G17/2)*I17-H17)/(P17+G17/2)</f>
        <v>269.68530689660821</v>
      </c>
      <c r="K17">
        <f t="shared" ref="K17:K48" si="4">J17*(BV17+BW17)/1000</f>
        <v>25.845871949305984</v>
      </c>
      <c r="L17">
        <f t="shared" ref="L17:L48" si="5">(BQ17 - IF(AH17&gt;1, H17*BM17*100/(AJ17*CA17), 0))*(BV17+BW17)/1000</f>
        <v>38.332647567697911</v>
      </c>
      <c r="M17">
        <f t="shared" ref="M17:M48" si="6">2/((1/O17-1/N17)+SIGN(O17)*SQRT((1/O17-1/N17)*(1/O17-1/N17) + 4*BN17/((BN17+1)*(BN17+1))*(2*1/O17*1/N17-1/N17*1/N17)))</f>
        <v>0.15528650877747871</v>
      </c>
      <c r="N17">
        <f t="shared" ref="N17:N48" si="7">AE17+AD17*BM17+AC17*BM17*BM17</f>
        <v>3.3614214752248968</v>
      </c>
      <c r="O17">
        <f t="shared" ref="O17:O48" si="8">G17*(1000-(1000*0.61365*EXP(17.502*S17/(240.97+S17))/(BV17+BW17)+BS17)/2)/(1000*0.61365*EXP(17.502*S17/(240.97+S17))/(BV17+BW17)-BS17)</f>
        <v>0.1514084556653649</v>
      </c>
      <c r="P17">
        <f t="shared" ref="P17:P48" si="9">1/((BN17+1)/(M17/1.6)+1/(N17/1.37)) + BN17/((BN17+1)/(M17/1.6) + BN17/(N17/1.37))</f>
        <v>9.497064591010021E-2</v>
      </c>
      <c r="Q17">
        <f t="shared" ref="Q17:Q48" si="10">(BJ17*BL17)</f>
        <v>161.84395895769055</v>
      </c>
      <c r="R17">
        <f t="shared" ref="R17:R48" si="11">(BX17+(Q17+2*0.95*0.0000000567*(((BX17+$B$7)+273)^4-(BX17+273)^4)-44100*G17)/(1.84*29.3*N17+8*0.95*0.0000000567*(BX17+273)^3))</f>
        <v>27.809651084306029</v>
      </c>
      <c r="S17">
        <f t="shared" ref="S17:S48" si="12">($C$7*BY17+$D$7*BZ17+$E$7*R17)</f>
        <v>27.9230612903226</v>
      </c>
      <c r="T17">
        <f t="shared" ref="T17:T48" si="13">0.61365*EXP(17.502*S17/(240.97+S17))</f>
        <v>3.7778520933346562</v>
      </c>
      <c r="U17">
        <f t="shared" ref="U17:U48" si="14">(V17/W17*100)</f>
        <v>40.34619162127732</v>
      </c>
      <c r="V17">
        <f t="shared" ref="V17:V48" si="15">BS17*(BV17+BW17)/1000</f>
        <v>1.5143200681063684</v>
      </c>
      <c r="W17">
        <f t="shared" ref="W17:W48" si="16">0.61365*EXP(17.502*BX17/(240.97+BX17))</f>
        <v>3.7533160064301168</v>
      </c>
      <c r="X17">
        <f t="shared" ref="X17:X48" si="17">(T17-BS17*(BV17+BW17)/1000)</f>
        <v>2.2635320252282876</v>
      </c>
      <c r="Y17">
        <f t="shared" ref="Y17:Y48" si="18">(-G17*44100)</f>
        <v>-162.18141303699855</v>
      </c>
      <c r="Z17">
        <f t="shared" ref="Z17:Z48" si="19">2*29.3*N17*0.92*(BX17-S17)</f>
        <v>-20.235365621039286</v>
      </c>
      <c r="AA17">
        <f t="shared" ref="AA17:AA48" si="20">2*0.95*0.0000000567*(((BX17+$B$7)+273)^4-(S17+273)^4)</f>
        <v>-1.3104606175666969</v>
      </c>
      <c r="AB17">
        <f t="shared" ref="AB17:AB48" si="21">Q17+AA17+Y17+Z17</f>
        <v>-21.883280317913979</v>
      </c>
      <c r="AC17">
        <v>-3.9625344029093901E-2</v>
      </c>
      <c r="AD17">
        <v>4.4482920043452098E-2</v>
      </c>
      <c r="AE17">
        <v>3.3510544903846302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50393.998517725711</v>
      </c>
      <c r="AK17" t="s">
        <v>251</v>
      </c>
      <c r="AL17">
        <v>2.25646923076923</v>
      </c>
      <c r="AM17">
        <v>1.526</v>
      </c>
      <c r="AN17">
        <f t="shared" ref="AN17:AN48" si="25">AM17-AL17</f>
        <v>-0.73046923076922998</v>
      </c>
      <c r="AO17">
        <f t="shared" ref="AO17:AO48" si="26">AN17/AM17</f>
        <v>-0.47868232684746392</v>
      </c>
      <c r="AP17">
        <v>-0.40372467014688002</v>
      </c>
      <c r="AQ17" t="s">
        <v>252</v>
      </c>
      <c r="AR17">
        <v>2.3453576923076902</v>
      </c>
      <c r="AS17">
        <v>1.3164</v>
      </c>
      <c r="AT17">
        <f t="shared" ref="AT17:AT48" si="27">1-AR17/AS17</f>
        <v>-0.78164516279830609</v>
      </c>
      <c r="AU17">
        <v>0.5</v>
      </c>
      <c r="AV17">
        <f t="shared" ref="AV17:AV48" si="28">BJ17</f>
        <v>841.18463508385241</v>
      </c>
      <c r="AW17">
        <f t="shared" ref="AW17:AW48" si="29">H17</f>
        <v>11.142507859416867</v>
      </c>
      <c r="AX17">
        <f t="shared" ref="AX17:AX48" si="30">AT17*AU17*AV17</f>
        <v>-328.75395051677577</v>
      </c>
      <c r="AY17">
        <f t="shared" ref="AY17:AY48" si="31">BD17/AS17</f>
        <v>1</v>
      </c>
      <c r="AZ17">
        <f t="shared" ref="AZ17:AZ48" si="32">(AW17-AP17)/AV17</f>
        <v>1.3726157193078991E-2</v>
      </c>
      <c r="BA17">
        <f t="shared" ref="BA17:BA48" si="33">(AM17-AS17)/AS17</f>
        <v>0.15922212093588575</v>
      </c>
      <c r="BB17" t="s">
        <v>253</v>
      </c>
      <c r="BC17">
        <v>0</v>
      </c>
      <c r="BD17">
        <f t="shared" ref="BD17:BD48" si="34">AS17-BC17</f>
        <v>1.3164</v>
      </c>
      <c r="BE17">
        <f t="shared" ref="BE17:BE48" si="35">(AS17-AR17)/(AS17-BC17)</f>
        <v>-0.78164516279830609</v>
      </c>
      <c r="BF17">
        <f t="shared" ref="BF17:BF48" si="36">(AM17-AS17)/(AM17-BC17)</f>
        <v>0.13735255570117955</v>
      </c>
      <c r="BG17">
        <f t="shared" ref="BG17:BG48" si="37">(AS17-AR17)/(AS17-AL17)</f>
        <v>1.0945552291566074</v>
      </c>
      <c r="BH17">
        <f t="shared" ref="BH17:BH48" si="38">(AM17-AS17)/(AM17-AL17)</f>
        <v>-0.28693884857994367</v>
      </c>
      <c r="BI17">
        <f t="shared" ref="BI17:BI48" si="39">$B$11*CB17+$C$11*CC17+$F$11*CD17</f>
        <v>999.98170967741896</v>
      </c>
      <c r="BJ17">
        <f t="shared" ref="BJ17:BJ48" si="40">BI17*BK17</f>
        <v>841.18463508385241</v>
      </c>
      <c r="BK17">
        <f t="shared" ref="BK17:BK48" si="41">($B$11*$D$9+$C$11*$D$9+$F$11*((CQ17+CI17)/MAX(CQ17+CI17+CR17, 0.1)*$I$9+CR17/MAX(CQ17+CI17+CR17, 0.1)*$J$9))/($B$11+$C$11+$F$11)</f>
        <v>0.84120002090358992</v>
      </c>
      <c r="BL17">
        <f t="shared" ref="BL17:BL48" si="42">($B$11*$K$9+$C$11*$K$9+$F$11*((CQ17+CI17)/MAX(CQ17+CI17+CR17, 0.1)*$P$9+CR17/MAX(CQ17+CI17+CR17, 0.1)*$Q$9))/($B$11+$C$11+$F$11)</f>
        <v>0.19240004180717987</v>
      </c>
      <c r="BM17">
        <v>0.79243364407721495</v>
      </c>
      <c r="BN17">
        <v>0.5</v>
      </c>
      <c r="BO17" t="s">
        <v>254</v>
      </c>
      <c r="BP17">
        <v>1685007417.5999999</v>
      </c>
      <c r="BQ17">
        <v>399.97690322580598</v>
      </c>
      <c r="BR17">
        <v>401.97593548387101</v>
      </c>
      <c r="BS17">
        <v>15.8009709677419</v>
      </c>
      <c r="BT17">
        <v>15.227341935483899</v>
      </c>
      <c r="BU17">
        <v>500.00829032258099</v>
      </c>
      <c r="BV17">
        <v>95.637112903225798</v>
      </c>
      <c r="BW17">
        <v>0.20003983870967701</v>
      </c>
      <c r="BX17">
        <v>27.811399999999999</v>
      </c>
      <c r="BY17">
        <v>27.9230612903226</v>
      </c>
      <c r="BZ17">
        <v>999.9</v>
      </c>
      <c r="CA17">
        <v>9991.77419354839</v>
      </c>
      <c r="CB17">
        <v>0</v>
      </c>
      <c r="CC17">
        <v>62.4494258064516</v>
      </c>
      <c r="CD17">
        <v>999.98170967741896</v>
      </c>
      <c r="CE17">
        <v>0.96000006451612896</v>
      </c>
      <c r="CF17">
        <v>3.9999612903225797E-2</v>
      </c>
      <c r="CG17">
        <v>0</v>
      </c>
      <c r="CH17">
        <v>2.3581451612903201</v>
      </c>
      <c r="CI17">
        <v>0</v>
      </c>
      <c r="CJ17">
        <v>581.46283870967704</v>
      </c>
      <c r="CK17">
        <v>9334.1506451612895</v>
      </c>
      <c r="CL17">
        <v>37.572258064516099</v>
      </c>
      <c r="CM17">
        <v>40.661000000000001</v>
      </c>
      <c r="CN17">
        <v>38.735774193548401</v>
      </c>
      <c r="CO17">
        <v>39.453258064516099</v>
      </c>
      <c r="CP17">
        <v>37.765999999999998</v>
      </c>
      <c r="CQ17">
        <v>959.98258064516097</v>
      </c>
      <c r="CR17">
        <v>40</v>
      </c>
      <c r="CS17">
        <v>0</v>
      </c>
      <c r="CT17">
        <v>368.200000047684</v>
      </c>
      <c r="CU17">
        <v>2.3453576923076902</v>
      </c>
      <c r="CV17">
        <v>-0.19976410077236201</v>
      </c>
      <c r="CW17">
        <v>-16.823282049931599</v>
      </c>
      <c r="CX17">
        <v>581.38065384615402</v>
      </c>
      <c r="CY17">
        <v>15</v>
      </c>
      <c r="CZ17">
        <v>1685007351.5999999</v>
      </c>
      <c r="DA17" t="s">
        <v>255</v>
      </c>
      <c r="DB17">
        <v>2</v>
      </c>
      <c r="DC17">
        <v>-3.8109999999999999</v>
      </c>
      <c r="DD17">
        <v>0.36</v>
      </c>
      <c r="DE17">
        <v>402</v>
      </c>
      <c r="DF17">
        <v>15</v>
      </c>
      <c r="DG17">
        <v>2.06</v>
      </c>
      <c r="DH17">
        <v>0.28000000000000003</v>
      </c>
      <c r="DI17">
        <v>-2.0084144230769199</v>
      </c>
      <c r="DJ17">
        <v>0.20468155041408001</v>
      </c>
      <c r="DK17">
        <v>0.101530285656234</v>
      </c>
      <c r="DL17">
        <v>1</v>
      </c>
      <c r="DM17">
        <v>2.3071136363636402</v>
      </c>
      <c r="DN17">
        <v>0.30178911619195498</v>
      </c>
      <c r="DO17">
        <v>0.205403948566664</v>
      </c>
      <c r="DP17">
        <v>1</v>
      </c>
      <c r="DQ17">
        <v>0.57596298076923103</v>
      </c>
      <c r="DR17">
        <v>-2.6707765730384601E-2</v>
      </c>
      <c r="DS17">
        <v>4.0075449490755604E-3</v>
      </c>
      <c r="DT17">
        <v>1</v>
      </c>
      <c r="DU17">
        <v>3</v>
      </c>
      <c r="DV17">
        <v>3</v>
      </c>
      <c r="DW17" t="s">
        <v>256</v>
      </c>
      <c r="DX17">
        <v>100</v>
      </c>
      <c r="DY17">
        <v>100</v>
      </c>
      <c r="DZ17">
        <v>-3.8109999999999999</v>
      </c>
      <c r="EA17">
        <v>0.36</v>
      </c>
      <c r="EB17">
        <v>2</v>
      </c>
      <c r="EC17">
        <v>502.99599999999998</v>
      </c>
      <c r="ED17">
        <v>417.75799999999998</v>
      </c>
      <c r="EE17">
        <v>26.1587</v>
      </c>
      <c r="EF17">
        <v>30.154900000000001</v>
      </c>
      <c r="EG17">
        <v>30.0001</v>
      </c>
      <c r="EH17">
        <v>30.258600000000001</v>
      </c>
      <c r="EI17">
        <v>30.280999999999999</v>
      </c>
      <c r="EJ17">
        <v>20.120999999999999</v>
      </c>
      <c r="EK17">
        <v>32.723799999999997</v>
      </c>
      <c r="EL17">
        <v>0</v>
      </c>
      <c r="EM17">
        <v>26.207100000000001</v>
      </c>
      <c r="EN17">
        <v>401.99299999999999</v>
      </c>
      <c r="EO17">
        <v>15.046099999999999</v>
      </c>
      <c r="EP17">
        <v>100.389</v>
      </c>
      <c r="EQ17">
        <v>90.204700000000003</v>
      </c>
    </row>
    <row r="18" spans="1:147" x14ac:dyDescent="0.3">
      <c r="A18">
        <v>2</v>
      </c>
      <c r="B18">
        <v>1685007485.5999999</v>
      </c>
      <c r="C18">
        <v>60</v>
      </c>
      <c r="D18" t="s">
        <v>257</v>
      </c>
      <c r="E18" t="s">
        <v>258</v>
      </c>
      <c r="F18">
        <v>1685007477.5999999</v>
      </c>
      <c r="G18">
        <f t="shared" si="0"/>
        <v>3.6718400926791742E-3</v>
      </c>
      <c r="H18">
        <f t="shared" si="1"/>
        <v>11.621362585101192</v>
      </c>
      <c r="I18">
        <f t="shared" si="2"/>
        <v>399.99764516129</v>
      </c>
      <c r="J18">
        <f t="shared" si="3"/>
        <v>263.52747609095741</v>
      </c>
      <c r="K18">
        <f t="shared" si="4"/>
        <v>25.256319425513091</v>
      </c>
      <c r="L18">
        <f t="shared" si="5"/>
        <v>38.335540739439551</v>
      </c>
      <c r="M18">
        <f t="shared" si="6"/>
        <v>0.15379977850728999</v>
      </c>
      <c r="N18">
        <f t="shared" si="7"/>
        <v>3.3655457459239386</v>
      </c>
      <c r="O18">
        <f t="shared" si="8"/>
        <v>0.14999918659439121</v>
      </c>
      <c r="P18">
        <f t="shared" si="9"/>
        <v>9.408313731802434E-2</v>
      </c>
      <c r="Q18">
        <f t="shared" si="10"/>
        <v>161.84881277183749</v>
      </c>
      <c r="R18">
        <f t="shared" si="11"/>
        <v>27.82255382291282</v>
      </c>
      <c r="S18">
        <f t="shared" si="12"/>
        <v>27.920751612903199</v>
      </c>
      <c r="T18">
        <f t="shared" si="13"/>
        <v>3.7773431584490686</v>
      </c>
      <c r="U18">
        <f t="shared" si="14"/>
        <v>39.826525113954112</v>
      </c>
      <c r="V18">
        <f t="shared" si="15"/>
        <v>1.4958248159655791</v>
      </c>
      <c r="W18">
        <f t="shared" si="16"/>
        <v>3.7558506841499049</v>
      </c>
      <c r="X18">
        <f t="shared" si="17"/>
        <v>2.2815183424834897</v>
      </c>
      <c r="Y18">
        <f t="shared" si="18"/>
        <v>-161.92814808715158</v>
      </c>
      <c r="Z18">
        <f t="shared" si="19"/>
        <v>-17.742813756566509</v>
      </c>
      <c r="AA18">
        <f t="shared" si="20"/>
        <v>-1.1476855648688744</v>
      </c>
      <c r="AB18">
        <f t="shared" si="21"/>
        <v>-18.969834636749486</v>
      </c>
      <c r="AC18">
        <v>-3.9686427705172597E-2</v>
      </c>
      <c r="AD18">
        <v>4.4551491821074499E-2</v>
      </c>
      <c r="AE18">
        <v>3.35516278006043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50466.615687722238</v>
      </c>
      <c r="AK18" t="s">
        <v>251</v>
      </c>
      <c r="AL18">
        <v>2.25646923076923</v>
      </c>
      <c r="AM18">
        <v>1.526</v>
      </c>
      <c r="AN18">
        <f t="shared" si="25"/>
        <v>-0.73046923076922998</v>
      </c>
      <c r="AO18">
        <f t="shared" si="26"/>
        <v>-0.47868232684746392</v>
      </c>
      <c r="AP18">
        <v>-0.40372467014688002</v>
      </c>
      <c r="AQ18" t="s">
        <v>259</v>
      </c>
      <c r="AR18">
        <v>2.3225192307692302</v>
      </c>
      <c r="AS18">
        <v>1.7567999999999999</v>
      </c>
      <c r="AT18">
        <f t="shared" si="27"/>
        <v>-0.32201686633039062</v>
      </c>
      <c r="AU18">
        <v>0.5</v>
      </c>
      <c r="AV18">
        <f t="shared" si="28"/>
        <v>841.20984588383988</v>
      </c>
      <c r="AW18">
        <f t="shared" si="29"/>
        <v>11.621362585101192</v>
      </c>
      <c r="AX18">
        <f t="shared" si="30"/>
        <v>-135.44187924889249</v>
      </c>
      <c r="AY18">
        <f t="shared" si="31"/>
        <v>1</v>
      </c>
      <c r="AZ18">
        <f t="shared" si="32"/>
        <v>1.4294991094182438E-2</v>
      </c>
      <c r="BA18">
        <f t="shared" si="33"/>
        <v>-0.13137522768670304</v>
      </c>
      <c r="BB18" t="s">
        <v>253</v>
      </c>
      <c r="BC18">
        <v>0</v>
      </c>
      <c r="BD18">
        <f t="shared" si="34"/>
        <v>1.7567999999999999</v>
      </c>
      <c r="BE18">
        <f t="shared" si="35"/>
        <v>-0.32201686633039062</v>
      </c>
      <c r="BF18">
        <f t="shared" si="36"/>
        <v>-0.15124508519003924</v>
      </c>
      <c r="BG18">
        <f t="shared" si="37"/>
        <v>1.1321874470803768</v>
      </c>
      <c r="BH18">
        <f t="shared" si="38"/>
        <v>0.31596128937142637</v>
      </c>
      <c r="BI18">
        <f t="shared" si="39"/>
        <v>1000.01167741936</v>
      </c>
      <c r="BJ18">
        <f t="shared" si="40"/>
        <v>841.20984588383988</v>
      </c>
      <c r="BK18">
        <f t="shared" si="41"/>
        <v>0.84120002283840756</v>
      </c>
      <c r="BL18">
        <f t="shared" si="42"/>
        <v>0.19240004567681523</v>
      </c>
      <c r="BM18">
        <v>0.79243364407721495</v>
      </c>
      <c r="BN18">
        <v>0.5</v>
      </c>
      <c r="BO18" t="s">
        <v>254</v>
      </c>
      <c r="BP18">
        <v>1685007477.5999999</v>
      </c>
      <c r="BQ18">
        <v>399.99764516129</v>
      </c>
      <c r="BR18">
        <v>402.07222580645202</v>
      </c>
      <c r="BS18">
        <v>15.6076161290323</v>
      </c>
      <c r="BT18">
        <v>15.0347677419355</v>
      </c>
      <c r="BU18">
        <v>500.00599999999997</v>
      </c>
      <c r="BV18">
        <v>95.639419354838694</v>
      </c>
      <c r="BW18">
        <v>0.199996709677419</v>
      </c>
      <c r="BX18">
        <v>27.822964516129002</v>
      </c>
      <c r="BY18">
        <v>27.920751612903199</v>
      </c>
      <c r="BZ18">
        <v>999.9</v>
      </c>
      <c r="CA18">
        <v>10006.935483871001</v>
      </c>
      <c r="CB18">
        <v>0</v>
      </c>
      <c r="CC18">
        <v>73.664664516129093</v>
      </c>
      <c r="CD18">
        <v>1000.01167741936</v>
      </c>
      <c r="CE18">
        <v>0.96000254838709698</v>
      </c>
      <c r="CF18">
        <v>3.9997309677419303E-2</v>
      </c>
      <c r="CG18">
        <v>0</v>
      </c>
      <c r="CH18">
        <v>2.2979483870967701</v>
      </c>
      <c r="CI18">
        <v>0</v>
      </c>
      <c r="CJ18">
        <v>573.96080645161305</v>
      </c>
      <c r="CK18">
        <v>9334.4396774193592</v>
      </c>
      <c r="CL18">
        <v>37.899000000000001</v>
      </c>
      <c r="CM18">
        <v>40.805999999999997</v>
      </c>
      <c r="CN18">
        <v>39.012</v>
      </c>
      <c r="CO18">
        <v>39.570129032258102</v>
      </c>
      <c r="CP18">
        <v>38.027999999999999</v>
      </c>
      <c r="CQ18">
        <v>960.01193548387096</v>
      </c>
      <c r="CR18">
        <v>40.001290322580601</v>
      </c>
      <c r="CS18">
        <v>0</v>
      </c>
      <c r="CT18">
        <v>59.600000143051098</v>
      </c>
      <c r="CU18">
        <v>2.3225192307692302</v>
      </c>
      <c r="CV18">
        <v>-0.52437951517889902</v>
      </c>
      <c r="CW18">
        <v>3.5909743656034299</v>
      </c>
      <c r="CX18">
        <v>573.97192307692296</v>
      </c>
      <c r="CY18">
        <v>15</v>
      </c>
      <c r="CZ18">
        <v>1685007351.5999999</v>
      </c>
      <c r="DA18" t="s">
        <v>255</v>
      </c>
      <c r="DB18">
        <v>2</v>
      </c>
      <c r="DC18">
        <v>-3.8109999999999999</v>
      </c>
      <c r="DD18">
        <v>0.36</v>
      </c>
      <c r="DE18">
        <v>402</v>
      </c>
      <c r="DF18">
        <v>15</v>
      </c>
      <c r="DG18">
        <v>2.06</v>
      </c>
      <c r="DH18">
        <v>0.28000000000000003</v>
      </c>
      <c r="DI18">
        <v>-2.0701582692307698</v>
      </c>
      <c r="DJ18">
        <v>-2.3830803380848399E-2</v>
      </c>
      <c r="DK18">
        <v>8.96074007443486E-2</v>
      </c>
      <c r="DL18">
        <v>1</v>
      </c>
      <c r="DM18">
        <v>2.2928340909090901</v>
      </c>
      <c r="DN18">
        <v>-5.5688784928407002E-2</v>
      </c>
      <c r="DO18">
        <v>0.21581830104298999</v>
      </c>
      <c r="DP18">
        <v>1</v>
      </c>
      <c r="DQ18">
        <v>0.57585200000000003</v>
      </c>
      <c r="DR18">
        <v>-3.40655647571078E-2</v>
      </c>
      <c r="DS18">
        <v>4.83781359548044E-3</v>
      </c>
      <c r="DT18">
        <v>1</v>
      </c>
      <c r="DU18">
        <v>3</v>
      </c>
      <c r="DV18">
        <v>3</v>
      </c>
      <c r="DW18" t="s">
        <v>256</v>
      </c>
      <c r="DX18">
        <v>100</v>
      </c>
      <c r="DY18">
        <v>100</v>
      </c>
      <c r="DZ18">
        <v>-3.8109999999999999</v>
      </c>
      <c r="EA18">
        <v>0.36</v>
      </c>
      <c r="EB18">
        <v>2</v>
      </c>
      <c r="EC18">
        <v>515.46600000000001</v>
      </c>
      <c r="ED18">
        <v>422.15300000000002</v>
      </c>
      <c r="EE18">
        <v>26.5837</v>
      </c>
      <c r="EF18">
        <v>30.154900000000001</v>
      </c>
      <c r="EG18">
        <v>30.000299999999999</v>
      </c>
      <c r="EH18">
        <v>30.268999999999998</v>
      </c>
      <c r="EI18">
        <v>30.2913</v>
      </c>
      <c r="EJ18">
        <v>20.119800000000001</v>
      </c>
      <c r="EK18">
        <v>33.288499999999999</v>
      </c>
      <c r="EL18">
        <v>0</v>
      </c>
      <c r="EM18">
        <v>26.625299999999999</v>
      </c>
      <c r="EN18">
        <v>402.03</v>
      </c>
      <c r="EO18">
        <v>15.098000000000001</v>
      </c>
      <c r="EP18">
        <v>100.39</v>
      </c>
      <c r="EQ18">
        <v>90.2102</v>
      </c>
    </row>
    <row r="19" spans="1:147" x14ac:dyDescent="0.3">
      <c r="A19">
        <v>3</v>
      </c>
      <c r="B19">
        <v>1685007545.5999999</v>
      </c>
      <c r="C19">
        <v>120</v>
      </c>
      <c r="D19" t="s">
        <v>260</v>
      </c>
      <c r="E19" t="s">
        <v>261</v>
      </c>
      <c r="F19">
        <v>1685007537.5999999</v>
      </c>
      <c r="G19">
        <f t="shared" si="0"/>
        <v>3.3667721779604923E-3</v>
      </c>
      <c r="H19">
        <f t="shared" si="1"/>
        <v>11.810068756269704</v>
      </c>
      <c r="I19">
        <f t="shared" si="2"/>
        <v>399.99493548387102</v>
      </c>
      <c r="J19">
        <f t="shared" si="3"/>
        <v>250.64053450204642</v>
      </c>
      <c r="K19">
        <f t="shared" si="4"/>
        <v>24.021210904237332</v>
      </c>
      <c r="L19">
        <f t="shared" si="5"/>
        <v>38.335230671982231</v>
      </c>
      <c r="M19">
        <f t="shared" si="6"/>
        <v>0.14100529416445096</v>
      </c>
      <c r="N19">
        <f t="shared" si="7"/>
        <v>3.3627765635739499</v>
      </c>
      <c r="O19">
        <f t="shared" si="8"/>
        <v>0.13780107486977333</v>
      </c>
      <c r="P19">
        <f t="shared" si="9"/>
        <v>8.6407493656726037E-2</v>
      </c>
      <c r="Q19">
        <f t="shared" si="10"/>
        <v>161.84180562607926</v>
      </c>
      <c r="R19">
        <f t="shared" si="11"/>
        <v>27.96001583215148</v>
      </c>
      <c r="S19">
        <f t="shared" si="12"/>
        <v>27.961254838709699</v>
      </c>
      <c r="T19">
        <f t="shared" si="13"/>
        <v>3.7862766786037114</v>
      </c>
      <c r="U19">
        <f t="shared" si="14"/>
        <v>40.029585016897904</v>
      </c>
      <c r="V19">
        <f t="shared" si="15"/>
        <v>1.5094122434351853</v>
      </c>
      <c r="W19">
        <f t="shared" si="16"/>
        <v>3.7707416721857321</v>
      </c>
      <c r="X19">
        <f t="shared" si="17"/>
        <v>2.2768644351685259</v>
      </c>
      <c r="Y19">
        <f t="shared" si="18"/>
        <v>-148.47465304805772</v>
      </c>
      <c r="Z19">
        <f t="shared" si="19"/>
        <v>-12.778888434177359</v>
      </c>
      <c r="AA19">
        <f t="shared" si="20"/>
        <v>-0.8277238447996359</v>
      </c>
      <c r="AB19">
        <f t="shared" si="21"/>
        <v>-0.23945970095544844</v>
      </c>
      <c r="AC19">
        <v>-3.9645410568193699E-2</v>
      </c>
      <c r="AD19">
        <v>4.4505446491516998E-2</v>
      </c>
      <c r="AE19">
        <v>3.3524043288232601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50405.224874071842</v>
      </c>
      <c r="AK19" t="s">
        <v>251</v>
      </c>
      <c r="AL19">
        <v>2.25646923076923</v>
      </c>
      <c r="AM19">
        <v>1.526</v>
      </c>
      <c r="AN19">
        <f t="shared" si="25"/>
        <v>-0.73046923076922998</v>
      </c>
      <c r="AO19">
        <f t="shared" si="26"/>
        <v>-0.47868232684746392</v>
      </c>
      <c r="AP19">
        <v>-0.40372467014688002</v>
      </c>
      <c r="AQ19" t="s">
        <v>262</v>
      </c>
      <c r="AR19">
        <v>2.3236615384615402</v>
      </c>
      <c r="AS19">
        <v>1.5771999999999999</v>
      </c>
      <c r="AT19">
        <f t="shared" si="27"/>
        <v>-0.47328274059189734</v>
      </c>
      <c r="AU19">
        <v>0.5</v>
      </c>
      <c r="AV19">
        <f t="shared" si="28"/>
        <v>841.17593779318133</v>
      </c>
      <c r="AW19">
        <f t="shared" si="29"/>
        <v>11.810068756269704</v>
      </c>
      <c r="AX19">
        <f t="shared" si="30"/>
        <v>-199.05702657935811</v>
      </c>
      <c r="AY19">
        <f t="shared" si="31"/>
        <v>1</v>
      </c>
      <c r="AZ19">
        <f t="shared" si="32"/>
        <v>1.4519903479953765E-2</v>
      </c>
      <c r="BA19">
        <f t="shared" si="33"/>
        <v>-3.246259193507476E-2</v>
      </c>
      <c r="BB19" t="s">
        <v>253</v>
      </c>
      <c r="BC19">
        <v>0</v>
      </c>
      <c r="BD19">
        <f t="shared" si="34"/>
        <v>1.5771999999999999</v>
      </c>
      <c r="BE19">
        <f t="shared" si="35"/>
        <v>-0.47328274059189723</v>
      </c>
      <c r="BF19">
        <f t="shared" si="36"/>
        <v>-3.3551769331585789E-2</v>
      </c>
      <c r="BG19">
        <f t="shared" si="37"/>
        <v>1.0989185210350527</v>
      </c>
      <c r="BH19">
        <f t="shared" si="38"/>
        <v>7.0091932477543362E-2</v>
      </c>
      <c r="BI19">
        <f t="shared" si="39"/>
        <v>999.97170967741897</v>
      </c>
      <c r="BJ19">
        <f t="shared" si="40"/>
        <v>841.17593779318133</v>
      </c>
      <c r="BK19">
        <f t="shared" si="41"/>
        <v>0.84119973560505668</v>
      </c>
      <c r="BL19">
        <f t="shared" si="42"/>
        <v>0.19239947121011333</v>
      </c>
      <c r="BM19">
        <v>0.79243364407721495</v>
      </c>
      <c r="BN19">
        <v>0.5</v>
      </c>
      <c r="BO19" t="s">
        <v>254</v>
      </c>
      <c r="BP19">
        <v>1685007537.5999999</v>
      </c>
      <c r="BQ19">
        <v>399.99493548387102</v>
      </c>
      <c r="BR19">
        <v>402.08006451612903</v>
      </c>
      <c r="BS19">
        <v>15.749409677419401</v>
      </c>
      <c r="BT19">
        <v>15.224235483871</v>
      </c>
      <c r="BU19">
        <v>500.010290322581</v>
      </c>
      <c r="BV19">
        <v>95.639229032258001</v>
      </c>
      <c r="BW19">
        <v>0.20006109677419401</v>
      </c>
      <c r="BX19">
        <v>27.890767741935498</v>
      </c>
      <c r="BY19">
        <v>27.961254838709699</v>
      </c>
      <c r="BZ19">
        <v>999.9</v>
      </c>
      <c r="CA19">
        <v>9996.6129032258104</v>
      </c>
      <c r="CB19">
        <v>0</v>
      </c>
      <c r="CC19">
        <v>73.687100000000001</v>
      </c>
      <c r="CD19">
        <v>999.97170967741897</v>
      </c>
      <c r="CE19">
        <v>0.96000503225806399</v>
      </c>
      <c r="CF19">
        <v>3.9995006451612899E-2</v>
      </c>
      <c r="CG19">
        <v>0</v>
      </c>
      <c r="CH19">
        <v>2.3269193548387102</v>
      </c>
      <c r="CI19">
        <v>0</v>
      </c>
      <c r="CJ19">
        <v>574.75</v>
      </c>
      <c r="CK19">
        <v>9334.0754838709709</v>
      </c>
      <c r="CL19">
        <v>38.186999999999998</v>
      </c>
      <c r="CM19">
        <v>40.965451612903202</v>
      </c>
      <c r="CN19">
        <v>39.262</v>
      </c>
      <c r="CO19">
        <v>39.7195161290323</v>
      </c>
      <c r="CP19">
        <v>38.258000000000003</v>
      </c>
      <c r="CQ19">
        <v>959.98032258064495</v>
      </c>
      <c r="CR19">
        <v>39.99</v>
      </c>
      <c r="CS19">
        <v>0</v>
      </c>
      <c r="CT19">
        <v>59.400000095367403</v>
      </c>
      <c r="CU19">
        <v>2.3236615384615402</v>
      </c>
      <c r="CV19">
        <v>0.27165813058971899</v>
      </c>
      <c r="CW19">
        <v>6.6654700728485601</v>
      </c>
      <c r="CX19">
        <v>574.79226923076897</v>
      </c>
      <c r="CY19">
        <v>15</v>
      </c>
      <c r="CZ19">
        <v>1685007351.5999999</v>
      </c>
      <c r="DA19" t="s">
        <v>255</v>
      </c>
      <c r="DB19">
        <v>2</v>
      </c>
      <c r="DC19">
        <v>-3.8109999999999999</v>
      </c>
      <c r="DD19">
        <v>0.36</v>
      </c>
      <c r="DE19">
        <v>402</v>
      </c>
      <c r="DF19">
        <v>15</v>
      </c>
      <c r="DG19">
        <v>2.06</v>
      </c>
      <c r="DH19">
        <v>0.28000000000000003</v>
      </c>
      <c r="DI19">
        <v>-2.0700346153846199</v>
      </c>
      <c r="DJ19">
        <v>-0.207454008366728</v>
      </c>
      <c r="DK19">
        <v>0.110159152566107</v>
      </c>
      <c r="DL19">
        <v>1</v>
      </c>
      <c r="DM19">
        <v>2.3421772727272701</v>
      </c>
      <c r="DN19">
        <v>-7.0498810452036001E-2</v>
      </c>
      <c r="DO19">
        <v>0.16488444281820899</v>
      </c>
      <c r="DP19">
        <v>1</v>
      </c>
      <c r="DQ19">
        <v>0.52209528846153896</v>
      </c>
      <c r="DR19">
        <v>3.3690427729872997E-2</v>
      </c>
      <c r="DS19">
        <v>5.5289444615674701E-3</v>
      </c>
      <c r="DT19">
        <v>1</v>
      </c>
      <c r="DU19">
        <v>3</v>
      </c>
      <c r="DV19">
        <v>3</v>
      </c>
      <c r="DW19" t="s">
        <v>256</v>
      </c>
      <c r="DX19">
        <v>100</v>
      </c>
      <c r="DY19">
        <v>100</v>
      </c>
      <c r="DZ19">
        <v>-3.8109999999999999</v>
      </c>
      <c r="EA19">
        <v>0.36</v>
      </c>
      <c r="EB19">
        <v>2</v>
      </c>
      <c r="EC19">
        <v>515.08399999999995</v>
      </c>
      <c r="ED19">
        <v>422.42200000000003</v>
      </c>
      <c r="EE19">
        <v>26.892099999999999</v>
      </c>
      <c r="EF19">
        <v>30.1418</v>
      </c>
      <c r="EG19">
        <v>29.9999</v>
      </c>
      <c r="EH19">
        <v>30.268999999999998</v>
      </c>
      <c r="EI19">
        <v>30.294</v>
      </c>
      <c r="EJ19">
        <v>20.123699999999999</v>
      </c>
      <c r="EK19">
        <v>31.195499999999999</v>
      </c>
      <c r="EL19">
        <v>0</v>
      </c>
      <c r="EM19">
        <v>26.902999999999999</v>
      </c>
      <c r="EN19">
        <v>402.101</v>
      </c>
      <c r="EO19">
        <v>15.233499999999999</v>
      </c>
      <c r="EP19">
        <v>100.39</v>
      </c>
      <c r="EQ19">
        <v>90.215599999999995</v>
      </c>
    </row>
    <row r="20" spans="1:147" x14ac:dyDescent="0.3">
      <c r="A20">
        <v>4</v>
      </c>
      <c r="B20">
        <v>1685007605.5999999</v>
      </c>
      <c r="C20">
        <v>180</v>
      </c>
      <c r="D20" t="s">
        <v>263</v>
      </c>
      <c r="E20" t="s">
        <v>264</v>
      </c>
      <c r="F20">
        <v>1685007597.60323</v>
      </c>
      <c r="G20">
        <f t="shared" si="0"/>
        <v>3.2428176219057893E-3</v>
      </c>
      <c r="H20">
        <f t="shared" si="1"/>
        <v>11.895578117957731</v>
      </c>
      <c r="I20">
        <f t="shared" si="2"/>
        <v>400.01306451612902</v>
      </c>
      <c r="J20">
        <f t="shared" si="3"/>
        <v>243.85345467476472</v>
      </c>
      <c r="K20">
        <f t="shared" si="4"/>
        <v>23.370803985382771</v>
      </c>
      <c r="L20">
        <f t="shared" si="5"/>
        <v>38.337069839208517</v>
      </c>
      <c r="M20">
        <f t="shared" si="6"/>
        <v>0.13510776863230028</v>
      </c>
      <c r="N20">
        <f t="shared" si="7"/>
        <v>3.3626994782262871</v>
      </c>
      <c r="O20">
        <f t="shared" si="8"/>
        <v>0.13216289464074729</v>
      </c>
      <c r="P20">
        <f t="shared" si="9"/>
        <v>8.2861048246701804E-2</v>
      </c>
      <c r="Q20">
        <f t="shared" si="10"/>
        <v>161.84751009491922</v>
      </c>
      <c r="R20">
        <f t="shared" si="11"/>
        <v>28.059468210692444</v>
      </c>
      <c r="S20">
        <f t="shared" si="12"/>
        <v>28.0194096774194</v>
      </c>
      <c r="T20">
        <f t="shared" si="13"/>
        <v>3.7991357272276876</v>
      </c>
      <c r="U20">
        <f t="shared" si="14"/>
        <v>39.951637060331372</v>
      </c>
      <c r="V20">
        <f t="shared" si="15"/>
        <v>1.5127341505351626</v>
      </c>
      <c r="W20">
        <f t="shared" si="16"/>
        <v>3.7864134284429127</v>
      </c>
      <c r="X20">
        <f t="shared" si="17"/>
        <v>2.286401576692525</v>
      </c>
      <c r="Y20">
        <f t="shared" si="18"/>
        <v>-143.00825712604529</v>
      </c>
      <c r="Z20">
        <f t="shared" si="19"/>
        <v>-10.430599486335296</v>
      </c>
      <c r="AA20">
        <f t="shared" si="20"/>
        <v>-0.67606959473398487</v>
      </c>
      <c r="AB20">
        <f t="shared" si="21"/>
        <v>7.7325838878046511</v>
      </c>
      <c r="AC20">
        <v>-3.9644268977436802E-2</v>
      </c>
      <c r="AD20">
        <v>4.45041649558836E-2</v>
      </c>
      <c r="AE20">
        <v>3.3523275421443999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50391.931182860964</v>
      </c>
      <c r="AK20" t="s">
        <v>251</v>
      </c>
      <c r="AL20">
        <v>2.25646923076923</v>
      </c>
      <c r="AM20">
        <v>1.526</v>
      </c>
      <c r="AN20">
        <f t="shared" si="25"/>
        <v>-0.73046923076922998</v>
      </c>
      <c r="AO20">
        <f t="shared" si="26"/>
        <v>-0.47868232684746392</v>
      </c>
      <c r="AP20">
        <v>-0.40372467014688002</v>
      </c>
      <c r="AQ20" t="s">
        <v>265</v>
      </c>
      <c r="AR20">
        <v>2.3253730769230798</v>
      </c>
      <c r="AS20">
        <v>1.3912</v>
      </c>
      <c r="AT20">
        <f t="shared" si="27"/>
        <v>-0.67148726058300734</v>
      </c>
      <c r="AU20">
        <v>0.5</v>
      </c>
      <c r="AV20">
        <f t="shared" si="28"/>
        <v>841.20588805153591</v>
      </c>
      <c r="AW20">
        <f t="shared" si="29"/>
        <v>11.895578117957731</v>
      </c>
      <c r="AX20">
        <f t="shared" si="30"/>
        <v>-282.42951867701089</v>
      </c>
      <c r="AY20">
        <f t="shared" si="31"/>
        <v>1</v>
      </c>
      <c r="AZ20">
        <f t="shared" si="32"/>
        <v>1.4621037444938929E-2</v>
      </c>
      <c r="BA20">
        <f t="shared" si="33"/>
        <v>9.6894767107533086E-2</v>
      </c>
      <c r="BB20" t="s">
        <v>253</v>
      </c>
      <c r="BC20">
        <v>0</v>
      </c>
      <c r="BD20">
        <f t="shared" si="34"/>
        <v>1.3912</v>
      </c>
      <c r="BE20">
        <f t="shared" si="35"/>
        <v>-0.67148726058300734</v>
      </c>
      <c r="BF20">
        <f t="shared" si="36"/>
        <v>8.8335517693315879E-2</v>
      </c>
      <c r="BG20">
        <f t="shared" si="37"/>
        <v>1.0796328399342177</v>
      </c>
      <c r="BH20">
        <f t="shared" si="38"/>
        <v>-0.1845389159760325</v>
      </c>
      <c r="BI20">
        <f t="shared" si="39"/>
        <v>1000.0073548387099</v>
      </c>
      <c r="BJ20">
        <f t="shared" si="40"/>
        <v>841.20588805153591</v>
      </c>
      <c r="BK20">
        <f t="shared" si="41"/>
        <v>0.84119970116341103</v>
      </c>
      <c r="BL20">
        <f t="shared" si="42"/>
        <v>0.19239940232682221</v>
      </c>
      <c r="BM20">
        <v>0.79243364407721495</v>
      </c>
      <c r="BN20">
        <v>0.5</v>
      </c>
      <c r="BO20" t="s">
        <v>254</v>
      </c>
      <c r="BP20">
        <v>1685007597.60323</v>
      </c>
      <c r="BQ20">
        <v>400.01306451612902</v>
      </c>
      <c r="BR20">
        <v>402.10390322580599</v>
      </c>
      <c r="BS20">
        <v>15.784029032258101</v>
      </c>
      <c r="BT20">
        <v>15.278206451612901</v>
      </c>
      <c r="BU20">
        <v>500.00877419354799</v>
      </c>
      <c r="BV20">
        <v>95.639561290322604</v>
      </c>
      <c r="BW20">
        <v>0.19998306451612899</v>
      </c>
      <c r="BX20">
        <v>27.9618741935484</v>
      </c>
      <c r="BY20">
        <v>28.0194096774194</v>
      </c>
      <c r="BZ20">
        <v>999.9</v>
      </c>
      <c r="CA20">
        <v>9996.2903225806494</v>
      </c>
      <c r="CB20">
        <v>0</v>
      </c>
      <c r="CC20">
        <v>73.687100000000001</v>
      </c>
      <c r="CD20">
        <v>1000.0073548387099</v>
      </c>
      <c r="CE20">
        <v>0.96000858064516104</v>
      </c>
      <c r="CF20">
        <v>3.9991716129032302E-2</v>
      </c>
      <c r="CG20">
        <v>0</v>
      </c>
      <c r="CH20">
        <v>2.3150225806451599</v>
      </c>
      <c r="CI20">
        <v>0</v>
      </c>
      <c r="CJ20">
        <v>577.25277419354802</v>
      </c>
      <c r="CK20">
        <v>9334.4019354838692</v>
      </c>
      <c r="CL20">
        <v>38.436999999999998</v>
      </c>
      <c r="CM20">
        <v>41.125</v>
      </c>
      <c r="CN20">
        <v>39.483741935483899</v>
      </c>
      <c r="CO20">
        <v>39.875</v>
      </c>
      <c r="CP20">
        <v>38.4796774193548</v>
      </c>
      <c r="CQ20">
        <v>960.01677419354803</v>
      </c>
      <c r="CR20">
        <v>39.990322580645199</v>
      </c>
      <c r="CS20">
        <v>0</v>
      </c>
      <c r="CT20">
        <v>59.400000095367403</v>
      </c>
      <c r="CU20">
        <v>2.3253730769230798</v>
      </c>
      <c r="CV20">
        <v>-0.45250940018986302</v>
      </c>
      <c r="CW20">
        <v>6.4032478615562303</v>
      </c>
      <c r="CX20">
        <v>577.28565384615399</v>
      </c>
      <c r="CY20">
        <v>15</v>
      </c>
      <c r="CZ20">
        <v>1685007351.5999999</v>
      </c>
      <c r="DA20" t="s">
        <v>255</v>
      </c>
      <c r="DB20">
        <v>2</v>
      </c>
      <c r="DC20">
        <v>-3.8109999999999999</v>
      </c>
      <c r="DD20">
        <v>0.36</v>
      </c>
      <c r="DE20">
        <v>402</v>
      </c>
      <c r="DF20">
        <v>15</v>
      </c>
      <c r="DG20">
        <v>2.06</v>
      </c>
      <c r="DH20">
        <v>0.28000000000000003</v>
      </c>
      <c r="DI20">
        <v>-2.1211434615384599</v>
      </c>
      <c r="DJ20">
        <v>0.17262896950943399</v>
      </c>
      <c r="DK20">
        <v>0.112248039504631</v>
      </c>
      <c r="DL20">
        <v>1</v>
      </c>
      <c r="DM20">
        <v>2.3207704545454502</v>
      </c>
      <c r="DN20">
        <v>3.8981307661453003E-2</v>
      </c>
      <c r="DO20">
        <v>0.13619807030328601</v>
      </c>
      <c r="DP20">
        <v>1</v>
      </c>
      <c r="DQ20">
        <v>0.49901713461538499</v>
      </c>
      <c r="DR20">
        <v>6.9655117282202E-2</v>
      </c>
      <c r="DS20">
        <v>9.6643759061284303E-3</v>
      </c>
      <c r="DT20">
        <v>1</v>
      </c>
      <c r="DU20">
        <v>3</v>
      </c>
      <c r="DV20">
        <v>3</v>
      </c>
      <c r="DW20" t="s">
        <v>256</v>
      </c>
      <c r="DX20">
        <v>100</v>
      </c>
      <c r="DY20">
        <v>100</v>
      </c>
      <c r="DZ20">
        <v>-3.8109999999999999</v>
      </c>
      <c r="EA20">
        <v>0.36</v>
      </c>
      <c r="EB20">
        <v>2</v>
      </c>
      <c r="EC20">
        <v>515.572</v>
      </c>
      <c r="ED20">
        <v>422.42200000000003</v>
      </c>
      <c r="EE20">
        <v>26.7102</v>
      </c>
      <c r="EF20">
        <v>30.1236</v>
      </c>
      <c r="EG20">
        <v>30.0001</v>
      </c>
      <c r="EH20">
        <v>30.266400000000001</v>
      </c>
      <c r="EI20">
        <v>30.294</v>
      </c>
      <c r="EJ20">
        <v>20.1236</v>
      </c>
      <c r="EK20">
        <v>30.909800000000001</v>
      </c>
      <c r="EL20">
        <v>0</v>
      </c>
      <c r="EM20">
        <v>26.688199999999998</v>
      </c>
      <c r="EN20">
        <v>402.01900000000001</v>
      </c>
      <c r="EO20">
        <v>15.2987</v>
      </c>
      <c r="EP20">
        <v>100.39400000000001</v>
      </c>
      <c r="EQ20">
        <v>90.220399999999998</v>
      </c>
    </row>
    <row r="21" spans="1:147" x14ac:dyDescent="0.3">
      <c r="A21">
        <v>5</v>
      </c>
      <c r="B21">
        <v>1685007665.5999999</v>
      </c>
      <c r="C21">
        <v>240</v>
      </c>
      <c r="D21" t="s">
        <v>266</v>
      </c>
      <c r="E21" t="s">
        <v>267</v>
      </c>
      <c r="F21">
        <v>1685007657.5999999</v>
      </c>
      <c r="G21">
        <f t="shared" si="0"/>
        <v>3.2612189680222511E-3</v>
      </c>
      <c r="H21">
        <f t="shared" si="1"/>
        <v>12.472727996842654</v>
      </c>
      <c r="I21">
        <f t="shared" si="2"/>
        <v>399.97877419354802</v>
      </c>
      <c r="J21">
        <f t="shared" si="3"/>
        <v>238.03050386287632</v>
      </c>
      <c r="K21">
        <f t="shared" si="4"/>
        <v>22.812492065053537</v>
      </c>
      <c r="L21">
        <f t="shared" si="5"/>
        <v>38.333375195208454</v>
      </c>
      <c r="M21">
        <f t="shared" si="6"/>
        <v>0.13606947784137149</v>
      </c>
      <c r="N21">
        <f t="shared" si="7"/>
        <v>3.364656304834015</v>
      </c>
      <c r="O21">
        <f t="shared" si="8"/>
        <v>0.13308472594898652</v>
      </c>
      <c r="P21">
        <f t="shared" si="9"/>
        <v>8.3440668732905177E-2</v>
      </c>
      <c r="Q21">
        <f t="shared" si="10"/>
        <v>161.84510170584005</v>
      </c>
      <c r="R21">
        <f t="shared" si="11"/>
        <v>28.051920416234399</v>
      </c>
      <c r="S21">
        <f t="shared" si="12"/>
        <v>27.999277419354801</v>
      </c>
      <c r="T21">
        <f t="shared" si="13"/>
        <v>3.7946798287561272</v>
      </c>
      <c r="U21">
        <f t="shared" si="14"/>
        <v>39.91829245557966</v>
      </c>
      <c r="V21">
        <f t="shared" si="15"/>
        <v>1.5111824586413141</v>
      </c>
      <c r="W21">
        <f t="shared" si="16"/>
        <v>3.7856891306734379</v>
      </c>
      <c r="X21">
        <f t="shared" si="17"/>
        <v>2.2834973701148131</v>
      </c>
      <c r="Y21">
        <f t="shared" si="18"/>
        <v>-143.81975648978127</v>
      </c>
      <c r="Z21">
        <f t="shared" si="19"/>
        <v>-7.3798650422723941</v>
      </c>
      <c r="AA21">
        <f t="shared" si="20"/>
        <v>-0.4779992628756658</v>
      </c>
      <c r="AB21">
        <f t="shared" si="21"/>
        <v>10.167480910910717</v>
      </c>
      <c r="AC21">
        <v>-3.9673251794787603E-2</v>
      </c>
      <c r="AD21">
        <v>4.4536700707394197E-2</v>
      </c>
      <c r="AE21">
        <v>3.3542767861194598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50427.791780926193</v>
      </c>
      <c r="AK21" t="s">
        <v>251</v>
      </c>
      <c r="AL21">
        <v>2.25646923076923</v>
      </c>
      <c r="AM21">
        <v>1.526</v>
      </c>
      <c r="AN21">
        <f t="shared" si="25"/>
        <v>-0.73046923076922998</v>
      </c>
      <c r="AO21">
        <f t="shared" si="26"/>
        <v>-0.47868232684746392</v>
      </c>
      <c r="AP21">
        <v>-0.40372467014688002</v>
      </c>
      <c r="AQ21" t="s">
        <v>268</v>
      </c>
      <c r="AR21">
        <v>2.33083461538462</v>
      </c>
      <c r="AS21">
        <v>1.5884</v>
      </c>
      <c r="AT21">
        <f t="shared" si="27"/>
        <v>-0.46741035972338207</v>
      </c>
      <c r="AU21">
        <v>0.5</v>
      </c>
      <c r="AV21">
        <f t="shared" si="28"/>
        <v>841.19323165206049</v>
      </c>
      <c r="AW21">
        <f t="shared" si="29"/>
        <v>12.472727996842654</v>
      </c>
      <c r="AX21">
        <f t="shared" si="30"/>
        <v>-196.59121550168194</v>
      </c>
      <c r="AY21">
        <f t="shared" si="31"/>
        <v>1</v>
      </c>
      <c r="AZ21">
        <f t="shared" si="32"/>
        <v>1.5307365992116746E-2</v>
      </c>
      <c r="BA21">
        <f t="shared" si="33"/>
        <v>-3.928481490808361E-2</v>
      </c>
      <c r="BB21" t="s">
        <v>253</v>
      </c>
      <c r="BC21">
        <v>0</v>
      </c>
      <c r="BD21">
        <f t="shared" si="34"/>
        <v>1.5884</v>
      </c>
      <c r="BE21">
        <f t="shared" si="35"/>
        <v>-0.46741035972338196</v>
      </c>
      <c r="BF21">
        <f t="shared" si="36"/>
        <v>-4.0891218872870255E-2</v>
      </c>
      <c r="BG21">
        <f t="shared" si="37"/>
        <v>1.1113138896245289</v>
      </c>
      <c r="BH21">
        <f t="shared" si="38"/>
        <v>8.542454270700614E-2</v>
      </c>
      <c r="BI21">
        <f t="shared" si="39"/>
        <v>999.99229032258097</v>
      </c>
      <c r="BJ21">
        <f t="shared" si="40"/>
        <v>841.19323165206049</v>
      </c>
      <c r="BK21">
        <f t="shared" si="41"/>
        <v>0.84119971703052376</v>
      </c>
      <c r="BL21">
        <f t="shared" si="42"/>
        <v>0.19239943406104748</v>
      </c>
      <c r="BM21">
        <v>0.79243364407721495</v>
      </c>
      <c r="BN21">
        <v>0.5</v>
      </c>
      <c r="BO21" t="s">
        <v>254</v>
      </c>
      <c r="BP21">
        <v>1685007657.5999999</v>
      </c>
      <c r="BQ21">
        <v>399.97877419354802</v>
      </c>
      <c r="BR21">
        <v>402.162225806452</v>
      </c>
      <c r="BS21">
        <v>15.7680064516129</v>
      </c>
      <c r="BT21">
        <v>15.2593064516129</v>
      </c>
      <c r="BU21">
        <v>500.009903225806</v>
      </c>
      <c r="BV21">
        <v>95.638496774193598</v>
      </c>
      <c r="BW21">
        <v>0.200026838709677</v>
      </c>
      <c r="BX21">
        <v>27.9585935483871</v>
      </c>
      <c r="BY21">
        <v>27.999277419354801</v>
      </c>
      <c r="BZ21">
        <v>999.9</v>
      </c>
      <c r="CA21">
        <v>10003.7096774194</v>
      </c>
      <c r="CB21">
        <v>0</v>
      </c>
      <c r="CC21">
        <v>73.688825806451604</v>
      </c>
      <c r="CD21">
        <v>999.99229032258097</v>
      </c>
      <c r="CE21">
        <v>0.960010322580645</v>
      </c>
      <c r="CF21">
        <v>3.9990070967741903E-2</v>
      </c>
      <c r="CG21">
        <v>0</v>
      </c>
      <c r="CH21">
        <v>2.3093225806451598</v>
      </c>
      <c r="CI21">
        <v>0</v>
      </c>
      <c r="CJ21">
        <v>580.06235483871001</v>
      </c>
      <c r="CK21">
        <v>9334.2822580645206</v>
      </c>
      <c r="CL21">
        <v>38.646999999999998</v>
      </c>
      <c r="CM21">
        <v>41.295999999999999</v>
      </c>
      <c r="CN21">
        <v>39.705290322580602</v>
      </c>
      <c r="CO21">
        <v>40.01</v>
      </c>
      <c r="CP21">
        <v>38.686999999999998</v>
      </c>
      <c r="CQ21">
        <v>960.003548387097</v>
      </c>
      <c r="CR21">
        <v>39.990322580645199</v>
      </c>
      <c r="CS21">
        <v>0</v>
      </c>
      <c r="CT21">
        <v>59.200000047683702</v>
      </c>
      <c r="CU21">
        <v>2.33083461538462</v>
      </c>
      <c r="CV21">
        <v>9.36034132693086E-2</v>
      </c>
      <c r="CW21">
        <v>3.3090940247935099</v>
      </c>
      <c r="CX21">
        <v>580.06957692307697</v>
      </c>
      <c r="CY21">
        <v>15</v>
      </c>
      <c r="CZ21">
        <v>1685007351.5999999</v>
      </c>
      <c r="DA21" t="s">
        <v>255</v>
      </c>
      <c r="DB21">
        <v>2</v>
      </c>
      <c r="DC21">
        <v>-3.8109999999999999</v>
      </c>
      <c r="DD21">
        <v>0.36</v>
      </c>
      <c r="DE21">
        <v>402</v>
      </c>
      <c r="DF21">
        <v>15</v>
      </c>
      <c r="DG21">
        <v>2.06</v>
      </c>
      <c r="DH21">
        <v>0.28000000000000003</v>
      </c>
      <c r="DI21">
        <v>-2.1592275000000001</v>
      </c>
      <c r="DJ21">
        <v>-0.14913229744727299</v>
      </c>
      <c r="DK21">
        <v>0.10076811470811101</v>
      </c>
      <c r="DL21">
        <v>1</v>
      </c>
      <c r="DM21">
        <v>2.2949795454545501</v>
      </c>
      <c r="DN21">
        <v>0.26767968979810203</v>
      </c>
      <c r="DO21">
        <v>0.15004203892658899</v>
      </c>
      <c r="DP21">
        <v>1</v>
      </c>
      <c r="DQ21">
        <v>0.50811784615384603</v>
      </c>
      <c r="DR21">
        <v>7.9057594126183892E-3</v>
      </c>
      <c r="DS21">
        <v>2.8378247383448701E-3</v>
      </c>
      <c r="DT21">
        <v>1</v>
      </c>
      <c r="DU21">
        <v>3</v>
      </c>
      <c r="DV21">
        <v>3</v>
      </c>
      <c r="DW21" t="s">
        <v>256</v>
      </c>
      <c r="DX21">
        <v>100</v>
      </c>
      <c r="DY21">
        <v>100</v>
      </c>
      <c r="DZ21">
        <v>-3.8109999999999999</v>
      </c>
      <c r="EA21">
        <v>0.36</v>
      </c>
      <c r="EB21">
        <v>2</v>
      </c>
      <c r="EC21">
        <v>515.63599999999997</v>
      </c>
      <c r="ED21">
        <v>422.63499999999999</v>
      </c>
      <c r="EE21">
        <v>26.598099999999999</v>
      </c>
      <c r="EF21">
        <v>30.102799999999998</v>
      </c>
      <c r="EG21">
        <v>30.0002</v>
      </c>
      <c r="EH21">
        <v>30.258600000000001</v>
      </c>
      <c r="EI21">
        <v>30.288799999999998</v>
      </c>
      <c r="EJ21">
        <v>20.126999999999999</v>
      </c>
      <c r="EK21">
        <v>30.638000000000002</v>
      </c>
      <c r="EL21">
        <v>0</v>
      </c>
      <c r="EM21">
        <v>26.590900000000001</v>
      </c>
      <c r="EN21">
        <v>402.09899999999999</v>
      </c>
      <c r="EO21">
        <v>15.331899999999999</v>
      </c>
      <c r="EP21">
        <v>100.398</v>
      </c>
      <c r="EQ21">
        <v>90.225899999999996</v>
      </c>
    </row>
    <row r="22" spans="1:147" x14ac:dyDescent="0.3">
      <c r="A22">
        <v>6</v>
      </c>
      <c r="B22">
        <v>1685007725.5999999</v>
      </c>
      <c r="C22">
        <v>300</v>
      </c>
      <c r="D22" t="s">
        <v>269</v>
      </c>
      <c r="E22" t="s">
        <v>270</v>
      </c>
      <c r="F22">
        <v>1685007717.60323</v>
      </c>
      <c r="G22">
        <f t="shared" si="0"/>
        <v>3.2309735875843716E-3</v>
      </c>
      <c r="H22">
        <f t="shared" si="1"/>
        <v>12.633108377364898</v>
      </c>
      <c r="I22">
        <f t="shared" si="2"/>
        <v>399.97667741935498</v>
      </c>
      <c r="J22">
        <f t="shared" si="3"/>
        <v>235.45099196926137</v>
      </c>
      <c r="K22">
        <f t="shared" si="4"/>
        <v>22.564418814462023</v>
      </c>
      <c r="L22">
        <f t="shared" si="5"/>
        <v>38.331719012190725</v>
      </c>
      <c r="M22">
        <f t="shared" si="6"/>
        <v>0.13537847805509975</v>
      </c>
      <c r="N22">
        <f t="shared" si="7"/>
        <v>3.3634750765308965</v>
      </c>
      <c r="O22">
        <f t="shared" si="8"/>
        <v>0.13242259606439458</v>
      </c>
      <c r="P22">
        <f t="shared" si="9"/>
        <v>8.3024321389718797E-2</v>
      </c>
      <c r="Q22">
        <f t="shared" si="10"/>
        <v>161.84299699347056</v>
      </c>
      <c r="R22">
        <f t="shared" si="11"/>
        <v>28.063732056113921</v>
      </c>
      <c r="S22">
        <f t="shared" si="12"/>
        <v>27.996293548387101</v>
      </c>
      <c r="T22">
        <f t="shared" si="13"/>
        <v>3.7940197929022279</v>
      </c>
      <c r="U22">
        <f t="shared" si="14"/>
        <v>40.155190720158693</v>
      </c>
      <c r="V22">
        <f t="shared" si="15"/>
        <v>1.5205836840925866</v>
      </c>
      <c r="W22">
        <f t="shared" si="16"/>
        <v>3.7867674311137662</v>
      </c>
      <c r="X22">
        <f t="shared" si="17"/>
        <v>2.2734361088096415</v>
      </c>
      <c r="Y22">
        <f t="shared" si="18"/>
        <v>-142.48593521247079</v>
      </c>
      <c r="Z22">
        <f t="shared" si="19"/>
        <v>-5.9506034254263733</v>
      </c>
      <c r="AA22">
        <f t="shared" si="20"/>
        <v>-0.38556395011888955</v>
      </c>
      <c r="AB22">
        <f t="shared" si="21"/>
        <v>13.020894405454506</v>
      </c>
      <c r="AC22">
        <v>-3.9655755641132599E-2</v>
      </c>
      <c r="AD22">
        <v>4.4517059742169199E-2</v>
      </c>
      <c r="AE22">
        <v>3.3531001352494001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50405.566265486741</v>
      </c>
      <c r="AK22" t="s">
        <v>251</v>
      </c>
      <c r="AL22">
        <v>2.25646923076923</v>
      </c>
      <c r="AM22">
        <v>1.526</v>
      </c>
      <c r="AN22">
        <f t="shared" si="25"/>
        <v>-0.73046923076922998</v>
      </c>
      <c r="AO22">
        <f t="shared" si="26"/>
        <v>-0.47868232684746392</v>
      </c>
      <c r="AP22">
        <v>-0.40372467014688002</v>
      </c>
      <c r="AQ22" t="s">
        <v>271</v>
      </c>
      <c r="AR22">
        <v>2.3535230769230799</v>
      </c>
      <c r="AS22">
        <v>1.94669</v>
      </c>
      <c r="AT22">
        <f t="shared" si="27"/>
        <v>-0.20898708932756627</v>
      </c>
      <c r="AU22">
        <v>0.5</v>
      </c>
      <c r="AV22">
        <f t="shared" si="28"/>
        <v>841.1821739235105</v>
      </c>
      <c r="AW22">
        <f t="shared" si="29"/>
        <v>12.633108377364898</v>
      </c>
      <c r="AX22">
        <f t="shared" si="30"/>
        <v>-87.898107061254535</v>
      </c>
      <c r="AY22">
        <f t="shared" si="31"/>
        <v>1</v>
      </c>
      <c r="AZ22">
        <f t="shared" si="32"/>
        <v>1.5498227912634334E-2</v>
      </c>
      <c r="BA22">
        <f t="shared" si="33"/>
        <v>-0.21610528640923823</v>
      </c>
      <c r="BB22" t="s">
        <v>253</v>
      </c>
      <c r="BC22">
        <v>0</v>
      </c>
      <c r="BD22">
        <f t="shared" si="34"/>
        <v>1.94669</v>
      </c>
      <c r="BE22">
        <f t="shared" si="35"/>
        <v>-0.20898708932756624</v>
      </c>
      <c r="BF22">
        <f t="shared" si="36"/>
        <v>-0.27568152031454785</v>
      </c>
      <c r="BG22">
        <f t="shared" si="37"/>
        <v>1.3133000424620145</v>
      </c>
      <c r="BH22">
        <f t="shared" si="38"/>
        <v>0.57591748191362835</v>
      </c>
      <c r="BI22">
        <f t="shared" si="39"/>
        <v>999.97912903225802</v>
      </c>
      <c r="BJ22">
        <f t="shared" si="40"/>
        <v>841.1821739235105</v>
      </c>
      <c r="BK22">
        <f t="shared" si="41"/>
        <v>0.84119973057595188</v>
      </c>
      <c r="BL22">
        <f t="shared" si="42"/>
        <v>0.19239946115190393</v>
      </c>
      <c r="BM22">
        <v>0.79243364407721495</v>
      </c>
      <c r="BN22">
        <v>0.5</v>
      </c>
      <c r="BO22" t="s">
        <v>254</v>
      </c>
      <c r="BP22">
        <v>1685007717.60323</v>
      </c>
      <c r="BQ22">
        <v>399.97667741935498</v>
      </c>
      <c r="BR22">
        <v>402.18364516128997</v>
      </c>
      <c r="BS22">
        <v>15.8667032258065</v>
      </c>
      <c r="BT22">
        <v>15.3627677419355</v>
      </c>
      <c r="BU22">
        <v>500.00609677419402</v>
      </c>
      <c r="BV22">
        <v>95.634867741935494</v>
      </c>
      <c r="BW22">
        <v>0.20001758064516101</v>
      </c>
      <c r="BX22">
        <v>27.963477419354799</v>
      </c>
      <c r="BY22">
        <v>27.996293548387101</v>
      </c>
      <c r="BZ22">
        <v>999.9</v>
      </c>
      <c r="CA22">
        <v>9999.6774193548408</v>
      </c>
      <c r="CB22">
        <v>0</v>
      </c>
      <c r="CC22">
        <v>73.690551612903207</v>
      </c>
      <c r="CD22">
        <v>999.97912903225802</v>
      </c>
      <c r="CE22">
        <v>0.96001161290322601</v>
      </c>
      <c r="CF22">
        <v>3.99887548387097E-2</v>
      </c>
      <c r="CG22">
        <v>0</v>
      </c>
      <c r="CH22">
        <v>2.3278967741935501</v>
      </c>
      <c r="CI22">
        <v>0</v>
      </c>
      <c r="CJ22">
        <v>581.230419354839</v>
      </c>
      <c r="CK22">
        <v>9334.1612903225796</v>
      </c>
      <c r="CL22">
        <v>38.846548387096803</v>
      </c>
      <c r="CM22">
        <v>41.447161290322597</v>
      </c>
      <c r="CN22">
        <v>39.917000000000002</v>
      </c>
      <c r="CO22">
        <v>40.143000000000001</v>
      </c>
      <c r="CP22">
        <v>38.875</v>
      </c>
      <c r="CQ22">
        <v>959.99225806451602</v>
      </c>
      <c r="CR22">
        <v>39.990322580645199</v>
      </c>
      <c r="CS22">
        <v>0</v>
      </c>
      <c r="CT22">
        <v>59.600000143051098</v>
      </c>
      <c r="CU22">
        <v>2.3535230769230799</v>
      </c>
      <c r="CV22">
        <v>-6.7193163696602998E-2</v>
      </c>
      <c r="CW22">
        <v>3.17596581179196</v>
      </c>
      <c r="CX22">
        <v>581.26803846153803</v>
      </c>
      <c r="CY22">
        <v>15</v>
      </c>
      <c r="CZ22">
        <v>1685007351.5999999</v>
      </c>
      <c r="DA22" t="s">
        <v>255</v>
      </c>
      <c r="DB22">
        <v>2</v>
      </c>
      <c r="DC22">
        <v>-3.8109999999999999</v>
      </c>
      <c r="DD22">
        <v>0.36</v>
      </c>
      <c r="DE22">
        <v>402</v>
      </c>
      <c r="DF22">
        <v>15</v>
      </c>
      <c r="DG22">
        <v>2.06</v>
      </c>
      <c r="DH22">
        <v>0.28000000000000003</v>
      </c>
      <c r="DI22">
        <v>-2.1882421153846101</v>
      </c>
      <c r="DJ22">
        <v>-0.21272690716871101</v>
      </c>
      <c r="DK22">
        <v>8.7992509369494196E-2</v>
      </c>
      <c r="DL22">
        <v>1</v>
      </c>
      <c r="DM22">
        <v>2.3317772727272699</v>
      </c>
      <c r="DN22">
        <v>2.1067886075339302E-2</v>
      </c>
      <c r="DO22">
        <v>0.21365669453549699</v>
      </c>
      <c r="DP22">
        <v>1</v>
      </c>
      <c r="DQ22">
        <v>0.50096026923076897</v>
      </c>
      <c r="DR22">
        <v>3.43872745324625E-2</v>
      </c>
      <c r="DS22">
        <v>4.8975329940200299E-3</v>
      </c>
      <c r="DT22">
        <v>1</v>
      </c>
      <c r="DU22">
        <v>3</v>
      </c>
      <c r="DV22">
        <v>3</v>
      </c>
      <c r="DW22" t="s">
        <v>256</v>
      </c>
      <c r="DX22">
        <v>100</v>
      </c>
      <c r="DY22">
        <v>100</v>
      </c>
      <c r="DZ22">
        <v>-3.8109999999999999</v>
      </c>
      <c r="EA22">
        <v>0.36</v>
      </c>
      <c r="EB22">
        <v>2</v>
      </c>
      <c r="EC22">
        <v>515.298</v>
      </c>
      <c r="ED22">
        <v>422.70299999999997</v>
      </c>
      <c r="EE22">
        <v>26.5367</v>
      </c>
      <c r="EF22">
        <v>30.081900000000001</v>
      </c>
      <c r="EG22">
        <v>30.0001</v>
      </c>
      <c r="EH22">
        <v>30.248100000000001</v>
      </c>
      <c r="EI22">
        <v>30.280999999999999</v>
      </c>
      <c r="EJ22">
        <v>20.1312</v>
      </c>
      <c r="EK22">
        <v>30.354800000000001</v>
      </c>
      <c r="EL22">
        <v>0</v>
      </c>
      <c r="EM22">
        <v>26.5307</v>
      </c>
      <c r="EN22">
        <v>402.202</v>
      </c>
      <c r="EO22">
        <v>15.392300000000001</v>
      </c>
      <c r="EP22">
        <v>100.4</v>
      </c>
      <c r="EQ22">
        <v>90.231200000000001</v>
      </c>
    </row>
    <row r="23" spans="1:147" x14ac:dyDescent="0.3">
      <c r="A23">
        <v>7</v>
      </c>
      <c r="B23">
        <v>1685007785.5999999</v>
      </c>
      <c r="C23">
        <v>360</v>
      </c>
      <c r="D23" t="s">
        <v>272</v>
      </c>
      <c r="E23" t="s">
        <v>273</v>
      </c>
      <c r="F23">
        <v>1685007777.5999999</v>
      </c>
      <c r="G23">
        <f t="shared" si="0"/>
        <v>3.3370883559942542E-3</v>
      </c>
      <c r="H23">
        <f t="shared" si="1"/>
        <v>12.923687344902083</v>
      </c>
      <c r="I23">
        <f t="shared" si="2"/>
        <v>399.975129032258</v>
      </c>
      <c r="J23">
        <f t="shared" si="3"/>
        <v>237.1081881755795</v>
      </c>
      <c r="K23">
        <f t="shared" si="4"/>
        <v>22.723750325808993</v>
      </c>
      <c r="L23">
        <f t="shared" si="5"/>
        <v>38.332438194550569</v>
      </c>
      <c r="M23">
        <f t="shared" si="6"/>
        <v>0.14012053474790867</v>
      </c>
      <c r="N23">
        <f t="shared" si="7"/>
        <v>3.3672071467063223</v>
      </c>
      <c r="O23">
        <f t="shared" si="8"/>
        <v>0.13695997670793825</v>
      </c>
      <c r="P23">
        <f t="shared" si="9"/>
        <v>8.5878011407093863E-2</v>
      </c>
      <c r="Q23">
        <f t="shared" si="10"/>
        <v>161.84520296100837</v>
      </c>
      <c r="R23">
        <f t="shared" si="11"/>
        <v>28.035469420357007</v>
      </c>
      <c r="S23">
        <f t="shared" si="12"/>
        <v>27.982070967741901</v>
      </c>
      <c r="T23">
        <f t="shared" si="13"/>
        <v>3.7908751172472623</v>
      </c>
      <c r="U23">
        <f t="shared" si="14"/>
        <v>40.161482008725571</v>
      </c>
      <c r="V23">
        <f t="shared" si="15"/>
        <v>1.520470943744286</v>
      </c>
      <c r="W23">
        <f t="shared" si="16"/>
        <v>3.7858935171116075</v>
      </c>
      <c r="X23">
        <f t="shared" si="17"/>
        <v>2.2704041735029765</v>
      </c>
      <c r="Y23">
        <f t="shared" si="18"/>
        <v>-147.16559649934661</v>
      </c>
      <c r="Z23">
        <f t="shared" si="19"/>
        <v>-4.093859051632057</v>
      </c>
      <c r="AA23">
        <f t="shared" si="20"/>
        <v>-0.26493987501658395</v>
      </c>
      <c r="AB23">
        <f t="shared" si="21"/>
        <v>10.320807535013126</v>
      </c>
      <c r="AC23">
        <v>-3.9711043012615202E-2</v>
      </c>
      <c r="AD23">
        <v>4.4579124660098099E-2</v>
      </c>
      <c r="AE23">
        <v>3.3568177408603899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50473.667267175158</v>
      </c>
      <c r="AK23" t="s">
        <v>251</v>
      </c>
      <c r="AL23">
        <v>2.25646923076923</v>
      </c>
      <c r="AM23">
        <v>1.526</v>
      </c>
      <c r="AN23">
        <f t="shared" si="25"/>
        <v>-0.73046923076922998</v>
      </c>
      <c r="AO23">
        <f t="shared" si="26"/>
        <v>-0.47868232684746392</v>
      </c>
      <c r="AP23">
        <v>-0.40372467014688002</v>
      </c>
      <c r="AQ23" t="s">
        <v>274</v>
      </c>
      <c r="AR23">
        <v>2.3230461538461502</v>
      </c>
      <c r="AS23">
        <v>2.6197499999999998</v>
      </c>
      <c r="AT23">
        <f t="shared" si="27"/>
        <v>0.11325654972949695</v>
      </c>
      <c r="AU23">
        <v>0.5</v>
      </c>
      <c r="AV23">
        <f t="shared" si="28"/>
        <v>841.19360222000466</v>
      </c>
      <c r="AW23">
        <f t="shared" si="29"/>
        <v>12.923687344902083</v>
      </c>
      <c r="AX23">
        <f t="shared" si="30"/>
        <v>47.635342520982313</v>
      </c>
      <c r="AY23">
        <f t="shared" si="31"/>
        <v>1</v>
      </c>
      <c r="AZ23">
        <f t="shared" si="32"/>
        <v>1.5843453849240439E-2</v>
      </c>
      <c r="BA23">
        <f t="shared" si="33"/>
        <v>-0.41750167000667998</v>
      </c>
      <c r="BB23" t="s">
        <v>253</v>
      </c>
      <c r="BC23">
        <v>0</v>
      </c>
      <c r="BD23">
        <f t="shared" si="34"/>
        <v>2.6197499999999998</v>
      </c>
      <c r="BE23">
        <f t="shared" si="35"/>
        <v>0.11325654972949695</v>
      </c>
      <c r="BF23">
        <f t="shared" si="36"/>
        <v>-0.71674311926605494</v>
      </c>
      <c r="BG23">
        <f t="shared" si="37"/>
        <v>0.81673424877982459</v>
      </c>
      <c r="BH23">
        <f t="shared" si="38"/>
        <v>1.4973252177209604</v>
      </c>
      <c r="BI23">
        <f t="shared" si="39"/>
        <v>999.99270967741904</v>
      </c>
      <c r="BJ23">
        <f t="shared" si="40"/>
        <v>841.19360222000466</v>
      </c>
      <c r="BK23">
        <f t="shared" si="41"/>
        <v>0.8411997348374266</v>
      </c>
      <c r="BL23">
        <f t="shared" si="42"/>
        <v>0.19239946967485327</v>
      </c>
      <c r="BM23">
        <v>0.79243364407721495</v>
      </c>
      <c r="BN23">
        <v>0.5</v>
      </c>
      <c r="BO23" t="s">
        <v>254</v>
      </c>
      <c r="BP23">
        <v>1685007777.5999999</v>
      </c>
      <c r="BQ23">
        <v>399.975129032258</v>
      </c>
      <c r="BR23">
        <v>402.23490322580602</v>
      </c>
      <c r="BS23">
        <v>15.865167741935499</v>
      </c>
      <c r="BT23">
        <v>15.3446741935484</v>
      </c>
      <c r="BU23">
        <v>499.99983870967702</v>
      </c>
      <c r="BV23">
        <v>95.637080645161305</v>
      </c>
      <c r="BW23">
        <v>0.19997374193548401</v>
      </c>
      <c r="BX23">
        <v>27.959519354838701</v>
      </c>
      <c r="BY23">
        <v>27.982070967741901</v>
      </c>
      <c r="BZ23">
        <v>999.9</v>
      </c>
      <c r="CA23">
        <v>10013.3870967742</v>
      </c>
      <c r="CB23">
        <v>0</v>
      </c>
      <c r="CC23">
        <v>73.719890322580696</v>
      </c>
      <c r="CD23">
        <v>999.99270967741904</v>
      </c>
      <c r="CE23">
        <v>0.96001290322580701</v>
      </c>
      <c r="CF23">
        <v>3.99874387096774E-2</v>
      </c>
      <c r="CG23">
        <v>0</v>
      </c>
      <c r="CH23">
        <v>2.3133709677419301</v>
      </c>
      <c r="CI23">
        <v>0</v>
      </c>
      <c r="CJ23">
        <v>582.19658064516102</v>
      </c>
      <c r="CK23">
        <v>9334.2935483871006</v>
      </c>
      <c r="CL23">
        <v>39</v>
      </c>
      <c r="CM23">
        <v>41.608741935483899</v>
      </c>
      <c r="CN23">
        <v>40.096548387096803</v>
      </c>
      <c r="CO23">
        <v>40.28</v>
      </c>
      <c r="CP23">
        <v>39.01</v>
      </c>
      <c r="CQ23">
        <v>960.00419354838698</v>
      </c>
      <c r="CR23">
        <v>39.990967741935499</v>
      </c>
      <c r="CS23">
        <v>0</v>
      </c>
      <c r="CT23">
        <v>59.400000095367403</v>
      </c>
      <c r="CU23">
        <v>2.3230461538461502</v>
      </c>
      <c r="CV23">
        <v>0.48972991032785501</v>
      </c>
      <c r="CW23">
        <v>3.9015042578094201</v>
      </c>
      <c r="CX23">
        <v>582.23511538461503</v>
      </c>
      <c r="CY23">
        <v>15</v>
      </c>
      <c r="CZ23">
        <v>1685007351.5999999</v>
      </c>
      <c r="DA23" t="s">
        <v>255</v>
      </c>
      <c r="DB23">
        <v>2</v>
      </c>
      <c r="DC23">
        <v>-3.8109999999999999</v>
      </c>
      <c r="DD23">
        <v>0.36</v>
      </c>
      <c r="DE23">
        <v>402</v>
      </c>
      <c r="DF23">
        <v>15</v>
      </c>
      <c r="DG23">
        <v>2.06</v>
      </c>
      <c r="DH23">
        <v>0.28000000000000003</v>
      </c>
      <c r="DI23">
        <v>-2.2454159615384599</v>
      </c>
      <c r="DJ23">
        <v>-0.13653142661999401</v>
      </c>
      <c r="DK23">
        <v>8.3475303193856196E-2</v>
      </c>
      <c r="DL23">
        <v>1</v>
      </c>
      <c r="DM23">
        <v>2.3232477272727299</v>
      </c>
      <c r="DN23">
        <v>4.4844337478212197E-2</v>
      </c>
      <c r="DO23">
        <v>0.17811331874123401</v>
      </c>
      <c r="DP23">
        <v>1</v>
      </c>
      <c r="DQ23">
        <v>0.51892034615384597</v>
      </c>
      <c r="DR23">
        <v>1.7336327157858902E-2</v>
      </c>
      <c r="DS23">
        <v>3.1284411077712299E-3</v>
      </c>
      <c r="DT23">
        <v>1</v>
      </c>
      <c r="DU23">
        <v>3</v>
      </c>
      <c r="DV23">
        <v>3</v>
      </c>
      <c r="DW23" t="s">
        <v>256</v>
      </c>
      <c r="DX23">
        <v>100</v>
      </c>
      <c r="DY23">
        <v>100</v>
      </c>
      <c r="DZ23">
        <v>-3.8109999999999999</v>
      </c>
      <c r="EA23">
        <v>0.36</v>
      </c>
      <c r="EB23">
        <v>2</v>
      </c>
      <c r="EC23">
        <v>515.82899999999995</v>
      </c>
      <c r="ED23">
        <v>422.50299999999999</v>
      </c>
      <c r="EE23">
        <v>26.5166</v>
      </c>
      <c r="EF23">
        <v>30.063800000000001</v>
      </c>
      <c r="EG23">
        <v>29.9999</v>
      </c>
      <c r="EH23">
        <v>30.235199999999999</v>
      </c>
      <c r="EI23">
        <v>30.270700000000001</v>
      </c>
      <c r="EJ23">
        <v>20.130199999999999</v>
      </c>
      <c r="EK23">
        <v>30.354800000000001</v>
      </c>
      <c r="EL23">
        <v>0</v>
      </c>
      <c r="EM23">
        <v>26.520600000000002</v>
      </c>
      <c r="EN23">
        <v>402.23</v>
      </c>
      <c r="EO23">
        <v>15.377599999999999</v>
      </c>
      <c r="EP23">
        <v>100.40300000000001</v>
      </c>
      <c r="EQ23">
        <v>90.236699999999999</v>
      </c>
    </row>
    <row r="24" spans="1:147" x14ac:dyDescent="0.3">
      <c r="A24">
        <v>8</v>
      </c>
      <c r="B24">
        <v>1685007845.5999999</v>
      </c>
      <c r="C24">
        <v>420</v>
      </c>
      <c r="D24" t="s">
        <v>275</v>
      </c>
      <c r="E24" t="s">
        <v>276</v>
      </c>
      <c r="F24">
        <v>1685007837.60323</v>
      </c>
      <c r="G24">
        <f t="shared" si="0"/>
        <v>3.4557948584404883E-3</v>
      </c>
      <c r="H24">
        <f t="shared" si="1"/>
        <v>12.813184368150253</v>
      </c>
      <c r="I24">
        <f t="shared" si="2"/>
        <v>399.99151612903199</v>
      </c>
      <c r="J24">
        <f t="shared" si="3"/>
        <v>243.42123923980299</v>
      </c>
      <c r="K24">
        <f t="shared" si="4"/>
        <v>23.328452654745949</v>
      </c>
      <c r="L24">
        <f t="shared" si="5"/>
        <v>38.333479754918557</v>
      </c>
      <c r="M24">
        <f t="shared" si="6"/>
        <v>0.14521601896937419</v>
      </c>
      <c r="N24">
        <f t="shared" si="7"/>
        <v>3.3651394118164233</v>
      </c>
      <c r="O24">
        <f t="shared" si="8"/>
        <v>0.14182237956591867</v>
      </c>
      <c r="P24">
        <f t="shared" si="9"/>
        <v>8.8937286761849754E-2</v>
      </c>
      <c r="Q24">
        <f t="shared" si="10"/>
        <v>161.84763969100862</v>
      </c>
      <c r="R24">
        <f t="shared" si="11"/>
        <v>28.019499224640338</v>
      </c>
      <c r="S24">
        <f t="shared" si="12"/>
        <v>27.9827612903226</v>
      </c>
      <c r="T24">
        <f t="shared" si="13"/>
        <v>3.7910276981057551</v>
      </c>
      <c r="U24">
        <f t="shared" si="14"/>
        <v>40.136470995710297</v>
      </c>
      <c r="V24">
        <f t="shared" si="15"/>
        <v>1.5205056109170403</v>
      </c>
      <c r="W24">
        <f t="shared" si="16"/>
        <v>3.7883390671779513</v>
      </c>
      <c r="X24">
        <f t="shared" si="17"/>
        <v>2.2705220871887146</v>
      </c>
      <c r="Y24">
        <f t="shared" si="18"/>
        <v>-152.40055325722554</v>
      </c>
      <c r="Z24">
        <f t="shared" si="19"/>
        <v>-2.2074887277391713</v>
      </c>
      <c r="AA24">
        <f t="shared" si="20"/>
        <v>-0.14295691655532128</v>
      </c>
      <c r="AB24">
        <f t="shared" si="21"/>
        <v>7.0966407894885783</v>
      </c>
      <c r="AC24">
        <v>-3.9680408218096798E-2</v>
      </c>
      <c r="AD24">
        <v>4.4544734419495802E-2</v>
      </c>
      <c r="AE24">
        <v>3.3547580208018601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50434.443948297201</v>
      </c>
      <c r="AK24" t="s">
        <v>251</v>
      </c>
      <c r="AL24">
        <v>2.25646923076923</v>
      </c>
      <c r="AM24">
        <v>1.526</v>
      </c>
      <c r="AN24">
        <f t="shared" si="25"/>
        <v>-0.73046923076922998</v>
      </c>
      <c r="AO24">
        <f t="shared" si="26"/>
        <v>-0.47868232684746392</v>
      </c>
      <c r="AP24">
        <v>-0.40372467014688002</v>
      </c>
      <c r="AQ24" t="s">
        <v>277</v>
      </c>
      <c r="AR24">
        <v>2.30086923076923</v>
      </c>
      <c r="AS24">
        <v>1.6759999999999999</v>
      </c>
      <c r="AT24">
        <f t="shared" si="27"/>
        <v>-0.37283366991004185</v>
      </c>
      <c r="AU24">
        <v>0.5</v>
      </c>
      <c r="AV24">
        <f t="shared" si="28"/>
        <v>841.20364385810103</v>
      </c>
      <c r="AW24">
        <f t="shared" si="29"/>
        <v>12.813184368150253</v>
      </c>
      <c r="AX24">
        <f t="shared" si="30"/>
        <v>-156.81452084065782</v>
      </c>
      <c r="AY24">
        <f t="shared" si="31"/>
        <v>1</v>
      </c>
      <c r="AZ24">
        <f t="shared" si="32"/>
        <v>1.5711901790723383E-2</v>
      </c>
      <c r="BA24">
        <f t="shared" si="33"/>
        <v>-8.9498806682577522E-2</v>
      </c>
      <c r="BB24" t="s">
        <v>253</v>
      </c>
      <c r="BC24">
        <v>0</v>
      </c>
      <c r="BD24">
        <f t="shared" si="34"/>
        <v>1.6759999999999999</v>
      </c>
      <c r="BE24">
        <f t="shared" si="35"/>
        <v>-0.3728336699100418</v>
      </c>
      <c r="BF24">
        <f t="shared" si="36"/>
        <v>-9.829619921363035E-2</v>
      </c>
      <c r="BG24">
        <f t="shared" si="37"/>
        <v>1.0764898424351652</v>
      </c>
      <c r="BH24">
        <f t="shared" si="38"/>
        <v>0.20534745843030305</v>
      </c>
      <c r="BI24">
        <f t="shared" si="39"/>
        <v>1000.00429032258</v>
      </c>
      <c r="BJ24">
        <f t="shared" si="40"/>
        <v>841.20364385810103</v>
      </c>
      <c r="BK24">
        <f t="shared" si="41"/>
        <v>0.84120003483859729</v>
      </c>
      <c r="BL24">
        <f t="shared" si="42"/>
        <v>0.19240006967719459</v>
      </c>
      <c r="BM24">
        <v>0.79243364407721495</v>
      </c>
      <c r="BN24">
        <v>0.5</v>
      </c>
      <c r="BO24" t="s">
        <v>254</v>
      </c>
      <c r="BP24">
        <v>1685007837.60323</v>
      </c>
      <c r="BQ24">
        <v>399.99151612903199</v>
      </c>
      <c r="BR24">
        <v>402.24129032258099</v>
      </c>
      <c r="BS24">
        <v>15.865748387096801</v>
      </c>
      <c r="BT24">
        <v>15.326745161290299</v>
      </c>
      <c r="BU24">
        <v>500.004419354839</v>
      </c>
      <c r="BV24">
        <v>95.635703225806495</v>
      </c>
      <c r="BW24">
        <v>0.200028806451613</v>
      </c>
      <c r="BX24">
        <v>27.9705935483871</v>
      </c>
      <c r="BY24">
        <v>27.9827612903226</v>
      </c>
      <c r="BZ24">
        <v>999.9</v>
      </c>
      <c r="CA24">
        <v>10005.8064516129</v>
      </c>
      <c r="CB24">
        <v>0</v>
      </c>
      <c r="CC24">
        <v>73.723341935483901</v>
      </c>
      <c r="CD24">
        <v>1000.00429032258</v>
      </c>
      <c r="CE24">
        <v>0.959998161290323</v>
      </c>
      <c r="CF24">
        <v>4.0002112903225799E-2</v>
      </c>
      <c r="CG24">
        <v>0</v>
      </c>
      <c r="CH24">
        <v>2.2716387096774202</v>
      </c>
      <c r="CI24">
        <v>0</v>
      </c>
      <c r="CJ24">
        <v>582.08422580645197</v>
      </c>
      <c r="CK24">
        <v>9334.3503225806508</v>
      </c>
      <c r="CL24">
        <v>39.186999999999998</v>
      </c>
      <c r="CM24">
        <v>41.75</v>
      </c>
      <c r="CN24">
        <v>40.25</v>
      </c>
      <c r="CO24">
        <v>40.390999999999998</v>
      </c>
      <c r="CP24">
        <v>39.161000000000001</v>
      </c>
      <c r="CQ24">
        <v>960.00193548387097</v>
      </c>
      <c r="CR24">
        <v>40.001290322580701</v>
      </c>
      <c r="CS24">
        <v>0</v>
      </c>
      <c r="CT24">
        <v>59.200000047683702</v>
      </c>
      <c r="CU24">
        <v>2.30086923076923</v>
      </c>
      <c r="CV24">
        <v>0.25283418305423</v>
      </c>
      <c r="CW24">
        <v>3.2009914475714698</v>
      </c>
      <c r="CX24">
        <v>582.07834615384604</v>
      </c>
      <c r="CY24">
        <v>15</v>
      </c>
      <c r="CZ24">
        <v>1685007351.5999999</v>
      </c>
      <c r="DA24" t="s">
        <v>255</v>
      </c>
      <c r="DB24">
        <v>2</v>
      </c>
      <c r="DC24">
        <v>-3.8109999999999999</v>
      </c>
      <c r="DD24">
        <v>0.36</v>
      </c>
      <c r="DE24">
        <v>402</v>
      </c>
      <c r="DF24">
        <v>15</v>
      </c>
      <c r="DG24">
        <v>2.06</v>
      </c>
      <c r="DH24">
        <v>0.28000000000000003</v>
      </c>
      <c r="DI24">
        <v>-2.2267934615384601</v>
      </c>
      <c r="DJ24">
        <v>-0.109177533930646</v>
      </c>
      <c r="DK24">
        <v>8.5569812903415005E-2</v>
      </c>
      <c r="DL24">
        <v>1</v>
      </c>
      <c r="DM24">
        <v>2.2803977272727298</v>
      </c>
      <c r="DN24">
        <v>0.10802022029827001</v>
      </c>
      <c r="DO24">
        <v>0.16323566133415299</v>
      </c>
      <c r="DP24">
        <v>1</v>
      </c>
      <c r="DQ24">
        <v>0.53713559615384598</v>
      </c>
      <c r="DR24">
        <v>1.8458974973151802E-2</v>
      </c>
      <c r="DS24">
        <v>3.4636115392175002E-3</v>
      </c>
      <c r="DT24">
        <v>1</v>
      </c>
      <c r="DU24">
        <v>3</v>
      </c>
      <c r="DV24">
        <v>3</v>
      </c>
      <c r="DW24" t="s">
        <v>256</v>
      </c>
      <c r="DX24">
        <v>100</v>
      </c>
      <c r="DY24">
        <v>100</v>
      </c>
      <c r="DZ24">
        <v>-3.8109999999999999</v>
      </c>
      <c r="EA24">
        <v>0.36</v>
      </c>
      <c r="EB24">
        <v>2</v>
      </c>
      <c r="EC24">
        <v>515.36400000000003</v>
      </c>
      <c r="ED24">
        <v>422.553</v>
      </c>
      <c r="EE24">
        <v>26.527799999999999</v>
      </c>
      <c r="EF24">
        <v>30.0456</v>
      </c>
      <c r="EG24">
        <v>29.9999</v>
      </c>
      <c r="EH24">
        <v>30.224799999999998</v>
      </c>
      <c r="EI24">
        <v>30.260300000000001</v>
      </c>
      <c r="EJ24">
        <v>20.1312</v>
      </c>
      <c r="EK24">
        <v>30.354800000000001</v>
      </c>
      <c r="EL24">
        <v>0</v>
      </c>
      <c r="EM24">
        <v>26.539100000000001</v>
      </c>
      <c r="EN24">
        <v>402.27600000000001</v>
      </c>
      <c r="EO24">
        <v>15.365500000000001</v>
      </c>
      <c r="EP24">
        <v>100.407</v>
      </c>
      <c r="EQ24">
        <v>90.242800000000003</v>
      </c>
    </row>
    <row r="25" spans="1:147" x14ac:dyDescent="0.3">
      <c r="A25">
        <v>9</v>
      </c>
      <c r="B25">
        <v>1685007905.5999999</v>
      </c>
      <c r="C25">
        <v>480</v>
      </c>
      <c r="D25" t="s">
        <v>278</v>
      </c>
      <c r="E25" t="s">
        <v>279</v>
      </c>
      <c r="F25">
        <v>1685007897.60323</v>
      </c>
      <c r="G25">
        <f t="shared" si="0"/>
        <v>3.5340028409027655E-3</v>
      </c>
      <c r="H25">
        <f t="shared" si="1"/>
        <v>13.175067715931183</v>
      </c>
      <c r="I25">
        <f t="shared" si="2"/>
        <v>399.99270967741899</v>
      </c>
      <c r="J25">
        <f t="shared" si="3"/>
        <v>242.70422977582697</v>
      </c>
      <c r="K25">
        <f t="shared" si="4"/>
        <v>23.259804529917496</v>
      </c>
      <c r="L25">
        <f t="shared" si="5"/>
        <v>38.333704563295768</v>
      </c>
      <c r="M25">
        <f t="shared" si="6"/>
        <v>0.14862998458992119</v>
      </c>
      <c r="N25">
        <f t="shared" si="7"/>
        <v>3.3626005186699461</v>
      </c>
      <c r="O25">
        <f t="shared" si="8"/>
        <v>0.14507439292535521</v>
      </c>
      <c r="P25">
        <f t="shared" si="9"/>
        <v>9.0983866903783212E-2</v>
      </c>
      <c r="Q25">
        <f t="shared" si="10"/>
        <v>161.84964240174838</v>
      </c>
      <c r="R25">
        <f t="shared" si="11"/>
        <v>28.023173348207067</v>
      </c>
      <c r="S25">
        <f t="shared" si="12"/>
        <v>27.997470967741901</v>
      </c>
      <c r="T25">
        <f t="shared" si="13"/>
        <v>3.7942802275176546</v>
      </c>
      <c r="U25">
        <f t="shared" si="14"/>
        <v>40.191606240877086</v>
      </c>
      <c r="V25">
        <f t="shared" si="15"/>
        <v>1.5245038792375216</v>
      </c>
      <c r="W25">
        <f t="shared" si="16"/>
        <v>3.7930902042103924</v>
      </c>
      <c r="X25">
        <f t="shared" si="17"/>
        <v>2.269776348280133</v>
      </c>
      <c r="Y25">
        <f t="shared" si="18"/>
        <v>-155.84952528381194</v>
      </c>
      <c r="Z25">
        <f t="shared" si="19"/>
        <v>-0.97542767083231052</v>
      </c>
      <c r="AA25">
        <f t="shared" si="20"/>
        <v>-6.3227774859191538E-2</v>
      </c>
      <c r="AB25">
        <f t="shared" si="21"/>
        <v>4.9614616722449298</v>
      </c>
      <c r="AC25">
        <v>-3.9642803457607401E-2</v>
      </c>
      <c r="AD25">
        <v>4.4502519781488503E-2</v>
      </c>
      <c r="AE25">
        <v>3.3522289660048399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50385.009776081832</v>
      </c>
      <c r="AK25" t="s">
        <v>251</v>
      </c>
      <c r="AL25">
        <v>2.25646923076923</v>
      </c>
      <c r="AM25">
        <v>1.526</v>
      </c>
      <c r="AN25">
        <f t="shared" si="25"/>
        <v>-0.73046923076922998</v>
      </c>
      <c r="AO25">
        <f t="shared" si="26"/>
        <v>-0.47868232684746392</v>
      </c>
      <c r="AP25">
        <v>-0.40372467014688002</v>
      </c>
      <c r="AQ25" t="s">
        <v>280</v>
      </c>
      <c r="AR25">
        <v>2.3686230769230798</v>
      </c>
      <c r="AS25">
        <v>1.974</v>
      </c>
      <c r="AT25">
        <f t="shared" si="27"/>
        <v>-0.19991037331463013</v>
      </c>
      <c r="AU25">
        <v>0.5</v>
      </c>
      <c r="AV25">
        <f t="shared" si="28"/>
        <v>841.21445237419482</v>
      </c>
      <c r="AW25">
        <f t="shared" si="29"/>
        <v>13.175067715931183</v>
      </c>
      <c r="AX25">
        <f t="shared" si="30"/>
        <v>-84.08374760589372</v>
      </c>
      <c r="AY25">
        <f t="shared" si="31"/>
        <v>1</v>
      </c>
      <c r="AZ25">
        <f t="shared" si="32"/>
        <v>1.6141891461510283E-2</v>
      </c>
      <c r="BA25">
        <f t="shared" si="33"/>
        <v>-0.22695035460992904</v>
      </c>
      <c r="BB25" t="s">
        <v>253</v>
      </c>
      <c r="BC25">
        <v>0</v>
      </c>
      <c r="BD25">
        <f t="shared" si="34"/>
        <v>1.974</v>
      </c>
      <c r="BE25">
        <f t="shared" si="35"/>
        <v>-0.19991037331463013</v>
      </c>
      <c r="BF25">
        <f t="shared" si="36"/>
        <v>-0.29357798165137611</v>
      </c>
      <c r="BG25">
        <f t="shared" si="37"/>
        <v>1.3970480106751046</v>
      </c>
      <c r="BH25">
        <f t="shared" si="38"/>
        <v>0.61330440917850548</v>
      </c>
      <c r="BI25">
        <f t="shared" si="39"/>
        <v>1000.01719354839</v>
      </c>
      <c r="BJ25">
        <f t="shared" si="40"/>
        <v>841.21445237419482</v>
      </c>
      <c r="BK25">
        <f t="shared" si="41"/>
        <v>0.84119998916147554</v>
      </c>
      <c r="BL25">
        <f t="shared" si="42"/>
        <v>0.19239997832295125</v>
      </c>
      <c r="BM25">
        <v>0.79243364407721495</v>
      </c>
      <c r="BN25">
        <v>0.5</v>
      </c>
      <c r="BO25" t="s">
        <v>254</v>
      </c>
      <c r="BP25">
        <v>1685007897.60323</v>
      </c>
      <c r="BQ25">
        <v>399.99270967741899</v>
      </c>
      <c r="BR25">
        <v>402.30480645161299</v>
      </c>
      <c r="BS25">
        <v>15.9074225806452</v>
      </c>
      <c r="BT25">
        <v>15.356241935483901</v>
      </c>
      <c r="BU25">
        <v>500.002064516129</v>
      </c>
      <c r="BV25">
        <v>95.636025806451599</v>
      </c>
      <c r="BW25">
        <v>0.199982290322581</v>
      </c>
      <c r="BX25">
        <v>27.992090322580701</v>
      </c>
      <c r="BY25">
        <v>27.997470967741901</v>
      </c>
      <c r="BZ25">
        <v>999.9</v>
      </c>
      <c r="CA25">
        <v>9996.2903225806494</v>
      </c>
      <c r="CB25">
        <v>0</v>
      </c>
      <c r="CC25">
        <v>73.726793548387107</v>
      </c>
      <c r="CD25">
        <v>1000.01719354839</v>
      </c>
      <c r="CE25">
        <v>0.96000048387096804</v>
      </c>
      <c r="CF25">
        <v>3.9999822580645203E-2</v>
      </c>
      <c r="CG25">
        <v>0</v>
      </c>
      <c r="CH25">
        <v>2.36160967741935</v>
      </c>
      <c r="CI25">
        <v>0</v>
      </c>
      <c r="CJ25">
        <v>582.26541935483897</v>
      </c>
      <c r="CK25">
        <v>9334.4858064516102</v>
      </c>
      <c r="CL25">
        <v>39.311999999999998</v>
      </c>
      <c r="CM25">
        <v>41.878999999999998</v>
      </c>
      <c r="CN25">
        <v>40.411000000000001</v>
      </c>
      <c r="CO25">
        <v>40.503999999999998</v>
      </c>
      <c r="CP25">
        <v>39.31</v>
      </c>
      <c r="CQ25">
        <v>960.01677419354905</v>
      </c>
      <c r="CR25">
        <v>40.000322580645197</v>
      </c>
      <c r="CS25">
        <v>0</v>
      </c>
      <c r="CT25">
        <v>59.599999904632597</v>
      </c>
      <c r="CU25">
        <v>2.3686230769230798</v>
      </c>
      <c r="CV25">
        <v>0.55785982782063404</v>
      </c>
      <c r="CW25">
        <v>0.15617094934872799</v>
      </c>
      <c r="CX25">
        <v>582.27146153846104</v>
      </c>
      <c r="CY25">
        <v>15</v>
      </c>
      <c r="CZ25">
        <v>1685007351.5999999</v>
      </c>
      <c r="DA25" t="s">
        <v>255</v>
      </c>
      <c r="DB25">
        <v>2</v>
      </c>
      <c r="DC25">
        <v>-3.8109999999999999</v>
      </c>
      <c r="DD25">
        <v>0.36</v>
      </c>
      <c r="DE25">
        <v>402</v>
      </c>
      <c r="DF25">
        <v>15</v>
      </c>
      <c r="DG25">
        <v>2.06</v>
      </c>
      <c r="DH25">
        <v>0.28000000000000003</v>
      </c>
      <c r="DI25">
        <v>-2.3034667307692298</v>
      </c>
      <c r="DJ25">
        <v>-8.1787103434323896E-2</v>
      </c>
      <c r="DK25">
        <v>0.10528939740838</v>
      </c>
      <c r="DL25">
        <v>1</v>
      </c>
      <c r="DM25">
        <v>2.3570704545454499</v>
      </c>
      <c r="DN25">
        <v>0.20982893966018901</v>
      </c>
      <c r="DO25">
        <v>0.19597050981710301</v>
      </c>
      <c r="DP25">
        <v>1</v>
      </c>
      <c r="DQ25">
        <v>0.548490961538462</v>
      </c>
      <c r="DR25">
        <v>3.1839281988375399E-2</v>
      </c>
      <c r="DS25">
        <v>4.6297336314868797E-3</v>
      </c>
      <c r="DT25">
        <v>1</v>
      </c>
      <c r="DU25">
        <v>3</v>
      </c>
      <c r="DV25">
        <v>3</v>
      </c>
      <c r="DW25" t="s">
        <v>256</v>
      </c>
      <c r="DX25">
        <v>100</v>
      </c>
      <c r="DY25">
        <v>100</v>
      </c>
      <c r="DZ25">
        <v>-3.8109999999999999</v>
      </c>
      <c r="EA25">
        <v>0.36</v>
      </c>
      <c r="EB25">
        <v>2</v>
      </c>
      <c r="EC25">
        <v>515.38699999999994</v>
      </c>
      <c r="ED25">
        <v>422.72800000000001</v>
      </c>
      <c r="EE25">
        <v>26.496700000000001</v>
      </c>
      <c r="EF25">
        <v>30.03</v>
      </c>
      <c r="EG25">
        <v>30</v>
      </c>
      <c r="EH25">
        <v>30.2118</v>
      </c>
      <c r="EI25">
        <v>30.2499</v>
      </c>
      <c r="EJ25">
        <v>20.1356</v>
      </c>
      <c r="EK25">
        <v>30.0809</v>
      </c>
      <c r="EL25">
        <v>0</v>
      </c>
      <c r="EM25">
        <v>26.495899999999999</v>
      </c>
      <c r="EN25">
        <v>402.274</v>
      </c>
      <c r="EO25">
        <v>15.294499999999999</v>
      </c>
      <c r="EP25">
        <v>100.411</v>
      </c>
      <c r="EQ25">
        <v>90.247900000000001</v>
      </c>
    </row>
    <row r="26" spans="1:147" x14ac:dyDescent="0.3">
      <c r="A26">
        <v>10</v>
      </c>
      <c r="B26">
        <v>1685007965.5999999</v>
      </c>
      <c r="C26">
        <v>540</v>
      </c>
      <c r="D26" t="s">
        <v>281</v>
      </c>
      <c r="E26" t="s">
        <v>282</v>
      </c>
      <c r="F26">
        <v>1685007957.6064501</v>
      </c>
      <c r="G26">
        <f t="shared" si="0"/>
        <v>3.7359789048585145E-3</v>
      </c>
      <c r="H26">
        <f t="shared" si="1"/>
        <v>13.181243475884573</v>
      </c>
      <c r="I26">
        <f t="shared" si="2"/>
        <v>399.98545161290298</v>
      </c>
      <c r="J26">
        <f t="shared" si="3"/>
        <v>250.16440885664693</v>
      </c>
      <c r="K26">
        <f t="shared" si="4"/>
        <v>23.975458805334412</v>
      </c>
      <c r="L26">
        <f t="shared" si="5"/>
        <v>38.334128990241581</v>
      </c>
      <c r="M26">
        <f t="shared" si="6"/>
        <v>0.1571478191225158</v>
      </c>
      <c r="N26">
        <f t="shared" si="7"/>
        <v>3.3642753334082993</v>
      </c>
      <c r="O26">
        <f t="shared" si="8"/>
        <v>0.15318079831685785</v>
      </c>
      <c r="P26">
        <f t="shared" si="9"/>
        <v>9.6086079050727496E-2</v>
      </c>
      <c r="Q26">
        <f t="shared" si="10"/>
        <v>161.84626132242477</v>
      </c>
      <c r="R26">
        <f t="shared" si="11"/>
        <v>27.977052541230179</v>
      </c>
      <c r="S26">
        <f t="shared" si="12"/>
        <v>27.995322580645201</v>
      </c>
      <c r="T26">
        <f t="shared" si="13"/>
        <v>3.7938050352682517</v>
      </c>
      <c r="U26">
        <f t="shared" si="14"/>
        <v>40.10374195893732</v>
      </c>
      <c r="V26">
        <f t="shared" si="15"/>
        <v>1.5211739685514274</v>
      </c>
      <c r="W26">
        <f t="shared" si="16"/>
        <v>3.7930973376723172</v>
      </c>
      <c r="X26">
        <f t="shared" si="17"/>
        <v>2.2726310667168246</v>
      </c>
      <c r="Y26">
        <f t="shared" si="18"/>
        <v>-164.7566697042605</v>
      </c>
      <c r="Z26">
        <f t="shared" si="19"/>
        <v>-0.5803993976790025</v>
      </c>
      <c r="AA26">
        <f t="shared" si="20"/>
        <v>-3.7602692575502611E-2</v>
      </c>
      <c r="AB26">
        <f t="shared" si="21"/>
        <v>-3.5284104720902292</v>
      </c>
      <c r="AC26">
        <v>-3.9667608635853703E-2</v>
      </c>
      <c r="AD26">
        <v>4.4530365767122902E-2</v>
      </c>
      <c r="AE26">
        <v>3.3538972910857998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50415.301835546357</v>
      </c>
      <c r="AK26" t="s">
        <v>251</v>
      </c>
      <c r="AL26">
        <v>2.25646923076923</v>
      </c>
      <c r="AM26">
        <v>1.526</v>
      </c>
      <c r="AN26">
        <f t="shared" si="25"/>
        <v>-0.73046923076922998</v>
      </c>
      <c r="AO26">
        <f t="shared" si="26"/>
        <v>-0.47868232684746392</v>
      </c>
      <c r="AP26">
        <v>-0.40372467014688002</v>
      </c>
      <c r="AQ26" t="s">
        <v>283</v>
      </c>
      <c r="AR26">
        <v>2.3144384615384599</v>
      </c>
      <c r="AS26">
        <v>1.3475999999999999</v>
      </c>
      <c r="AT26">
        <f t="shared" si="27"/>
        <v>-0.71745210859191166</v>
      </c>
      <c r="AU26">
        <v>0.5</v>
      </c>
      <c r="AV26">
        <f t="shared" si="28"/>
        <v>841.19923169030471</v>
      </c>
      <c r="AW26">
        <f t="shared" si="29"/>
        <v>13.181243475884573</v>
      </c>
      <c r="AX26">
        <f t="shared" si="30"/>
        <v>-301.76008126105256</v>
      </c>
      <c r="AY26">
        <f t="shared" si="31"/>
        <v>1</v>
      </c>
      <c r="AZ26">
        <f t="shared" si="32"/>
        <v>1.6149525147251782E-2</v>
      </c>
      <c r="BA26">
        <f t="shared" si="33"/>
        <v>0.13238349658652429</v>
      </c>
      <c r="BB26" t="s">
        <v>253</v>
      </c>
      <c r="BC26">
        <v>0</v>
      </c>
      <c r="BD26">
        <f t="shared" si="34"/>
        <v>1.3475999999999999</v>
      </c>
      <c r="BE26">
        <f t="shared" si="35"/>
        <v>-0.71745210859191155</v>
      </c>
      <c r="BF26">
        <f t="shared" si="36"/>
        <v>0.1169069462647445</v>
      </c>
      <c r="BG26">
        <f t="shared" si="37"/>
        <v>1.0637817067700346</v>
      </c>
      <c r="BH26">
        <f t="shared" si="38"/>
        <v>-0.24422657722644076</v>
      </c>
      <c r="BI26">
        <f t="shared" si="39"/>
        <v>999.99941935483901</v>
      </c>
      <c r="BJ26">
        <f t="shared" si="40"/>
        <v>841.19923169030471</v>
      </c>
      <c r="BK26">
        <f t="shared" si="41"/>
        <v>0.84119972012885169</v>
      </c>
      <c r="BL26">
        <f t="shared" si="42"/>
        <v>0.19239944025770339</v>
      </c>
      <c r="BM26">
        <v>0.79243364407721495</v>
      </c>
      <c r="BN26">
        <v>0.5</v>
      </c>
      <c r="BO26" t="s">
        <v>254</v>
      </c>
      <c r="BP26">
        <v>1685007957.6064501</v>
      </c>
      <c r="BQ26">
        <v>399.98545161290298</v>
      </c>
      <c r="BR26">
        <v>402.31129032258099</v>
      </c>
      <c r="BS26">
        <v>15.872212903225799</v>
      </c>
      <c r="BT26">
        <v>15.289519354838699</v>
      </c>
      <c r="BU26">
        <v>500.009903225806</v>
      </c>
      <c r="BV26">
        <v>95.638770967741905</v>
      </c>
      <c r="BW26">
        <v>0.200037258064516</v>
      </c>
      <c r="BX26">
        <v>27.992122580645201</v>
      </c>
      <c r="BY26">
        <v>27.995322580645201</v>
      </c>
      <c r="BZ26">
        <v>999.9</v>
      </c>
      <c r="CA26">
        <v>10002.2580645161</v>
      </c>
      <c r="CB26">
        <v>0</v>
      </c>
      <c r="CC26">
        <v>73.718164516129093</v>
      </c>
      <c r="CD26">
        <v>999.99941935483901</v>
      </c>
      <c r="CE26">
        <v>0.96000912903225799</v>
      </c>
      <c r="CF26">
        <v>3.9991093548387098E-2</v>
      </c>
      <c r="CG26">
        <v>0</v>
      </c>
      <c r="CH26">
        <v>2.2810838709677399</v>
      </c>
      <c r="CI26">
        <v>0</v>
      </c>
      <c r="CJ26">
        <v>582.43835483870998</v>
      </c>
      <c r="CK26">
        <v>9334.3509677419297</v>
      </c>
      <c r="CL26">
        <v>39.4491935483871</v>
      </c>
      <c r="CM26">
        <v>42</v>
      </c>
      <c r="CN26">
        <v>40.56</v>
      </c>
      <c r="CO26">
        <v>40.625</v>
      </c>
      <c r="CP26">
        <v>39.435000000000002</v>
      </c>
      <c r="CQ26">
        <v>960.00870967742003</v>
      </c>
      <c r="CR26">
        <v>39.990645161290303</v>
      </c>
      <c r="CS26">
        <v>0</v>
      </c>
      <c r="CT26">
        <v>59.400000095367403</v>
      </c>
      <c r="CU26">
        <v>2.3144384615384599</v>
      </c>
      <c r="CV26">
        <v>-0.32038291558543103</v>
      </c>
      <c r="CW26">
        <v>3.0835897426018501</v>
      </c>
      <c r="CX26">
        <v>582.43265384615404</v>
      </c>
      <c r="CY26">
        <v>15</v>
      </c>
      <c r="CZ26">
        <v>1685007351.5999999</v>
      </c>
      <c r="DA26" t="s">
        <v>255</v>
      </c>
      <c r="DB26">
        <v>2</v>
      </c>
      <c r="DC26">
        <v>-3.8109999999999999</v>
      </c>
      <c r="DD26">
        <v>0.36</v>
      </c>
      <c r="DE26">
        <v>402</v>
      </c>
      <c r="DF26">
        <v>15</v>
      </c>
      <c r="DG26">
        <v>2.06</v>
      </c>
      <c r="DH26">
        <v>0.28000000000000003</v>
      </c>
      <c r="DI26">
        <v>-2.3162871153846201</v>
      </c>
      <c r="DJ26">
        <v>-4.1799938556275298E-2</v>
      </c>
      <c r="DK26">
        <v>8.0800135432496395E-2</v>
      </c>
      <c r="DL26">
        <v>1</v>
      </c>
      <c r="DM26">
        <v>2.3203363636363599</v>
      </c>
      <c r="DN26">
        <v>-0.16196205518512899</v>
      </c>
      <c r="DO26">
        <v>0.183135805409921</v>
      </c>
      <c r="DP26">
        <v>1</v>
      </c>
      <c r="DQ26">
        <v>0.57876676923076897</v>
      </c>
      <c r="DR26">
        <v>4.4116055209386398E-2</v>
      </c>
      <c r="DS26">
        <v>6.8313499724977902E-3</v>
      </c>
      <c r="DT26">
        <v>1</v>
      </c>
      <c r="DU26">
        <v>3</v>
      </c>
      <c r="DV26">
        <v>3</v>
      </c>
      <c r="DW26" t="s">
        <v>256</v>
      </c>
      <c r="DX26">
        <v>100</v>
      </c>
      <c r="DY26">
        <v>100</v>
      </c>
      <c r="DZ26">
        <v>-3.8109999999999999</v>
      </c>
      <c r="EA26">
        <v>0.36</v>
      </c>
      <c r="EB26">
        <v>2</v>
      </c>
      <c r="EC26">
        <v>515.55700000000002</v>
      </c>
      <c r="ED26">
        <v>422.77800000000002</v>
      </c>
      <c r="EE26">
        <v>26.433700000000002</v>
      </c>
      <c r="EF26">
        <v>30.019600000000001</v>
      </c>
      <c r="EG26">
        <v>30.0001</v>
      </c>
      <c r="EH26">
        <v>30.201499999999999</v>
      </c>
      <c r="EI26">
        <v>30.239599999999999</v>
      </c>
      <c r="EJ26">
        <v>20.135899999999999</v>
      </c>
      <c r="EK26">
        <v>31.199400000000001</v>
      </c>
      <c r="EL26">
        <v>0</v>
      </c>
      <c r="EM26">
        <v>26.4373</v>
      </c>
      <c r="EN26">
        <v>402.38200000000001</v>
      </c>
      <c r="EO26">
        <v>15.2455</v>
      </c>
      <c r="EP26">
        <v>100.416</v>
      </c>
      <c r="EQ26">
        <v>90.254199999999997</v>
      </c>
    </row>
    <row r="27" spans="1:147" x14ac:dyDescent="0.3">
      <c r="A27">
        <v>11</v>
      </c>
      <c r="B27">
        <v>1685008025.5999999</v>
      </c>
      <c r="C27">
        <v>600</v>
      </c>
      <c r="D27" t="s">
        <v>284</v>
      </c>
      <c r="E27" t="s">
        <v>285</v>
      </c>
      <c r="F27">
        <v>1685008017.6354799</v>
      </c>
      <c r="G27">
        <f t="shared" si="0"/>
        <v>3.7763375577636576E-3</v>
      </c>
      <c r="H27">
        <f t="shared" si="1"/>
        <v>13.236654225476641</v>
      </c>
      <c r="I27">
        <f t="shared" si="2"/>
        <v>400.01035483870999</v>
      </c>
      <c r="J27">
        <f t="shared" si="3"/>
        <v>251.14160519551774</v>
      </c>
      <c r="K27">
        <f t="shared" si="4"/>
        <v>24.06862771000203</v>
      </c>
      <c r="L27">
        <f t="shared" si="5"/>
        <v>38.335744104460112</v>
      </c>
      <c r="M27">
        <f t="shared" si="6"/>
        <v>0.15896883773840662</v>
      </c>
      <c r="N27">
        <f t="shared" si="7"/>
        <v>3.3621494989487144</v>
      </c>
      <c r="O27">
        <f t="shared" si="8"/>
        <v>0.15490812836262338</v>
      </c>
      <c r="P27">
        <f t="shared" si="9"/>
        <v>9.7173779328390539E-2</v>
      </c>
      <c r="Q27">
        <f t="shared" si="10"/>
        <v>161.84559761939178</v>
      </c>
      <c r="R27">
        <f t="shared" si="11"/>
        <v>27.965131688843901</v>
      </c>
      <c r="S27">
        <f t="shared" si="12"/>
        <v>27.9876096774194</v>
      </c>
      <c r="T27">
        <f t="shared" si="13"/>
        <v>3.7920994800617644</v>
      </c>
      <c r="U27">
        <f t="shared" si="14"/>
        <v>40.093615557630812</v>
      </c>
      <c r="V27">
        <f t="shared" si="15"/>
        <v>1.5205516371467462</v>
      </c>
      <c r="W27">
        <f t="shared" si="16"/>
        <v>3.7925031604123998</v>
      </c>
      <c r="X27">
        <f t="shared" si="17"/>
        <v>2.2715478429150182</v>
      </c>
      <c r="Y27">
        <f t="shared" si="18"/>
        <v>-166.53648629737731</v>
      </c>
      <c r="Z27">
        <f t="shared" si="19"/>
        <v>0.33094604949304784</v>
      </c>
      <c r="AA27">
        <f t="shared" si="20"/>
        <v>2.1453650147973E-2</v>
      </c>
      <c r="AB27">
        <f t="shared" si="21"/>
        <v>-4.3384889783445031</v>
      </c>
      <c r="AC27">
        <v>-3.9636124403380699E-2</v>
      </c>
      <c r="AD27">
        <v>4.4495021958001701E-2</v>
      </c>
      <c r="AE27">
        <v>3.35177969369188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50377.32969868178</v>
      </c>
      <c r="AK27" t="s">
        <v>251</v>
      </c>
      <c r="AL27">
        <v>2.25646923076923</v>
      </c>
      <c r="AM27">
        <v>1.526</v>
      </c>
      <c r="AN27">
        <f t="shared" si="25"/>
        <v>-0.73046923076922998</v>
      </c>
      <c r="AO27">
        <f t="shared" si="26"/>
        <v>-0.47868232684746392</v>
      </c>
      <c r="AP27">
        <v>-0.40372467014688002</v>
      </c>
      <c r="AQ27" t="s">
        <v>286</v>
      </c>
      <c r="AR27">
        <v>2.3456769230769199</v>
      </c>
      <c r="AS27">
        <v>3.25102</v>
      </c>
      <c r="AT27">
        <f t="shared" si="27"/>
        <v>0.27847970080869389</v>
      </c>
      <c r="AU27">
        <v>0.5</v>
      </c>
      <c r="AV27">
        <f t="shared" si="28"/>
        <v>841.19780624552436</v>
      </c>
      <c r="AW27">
        <f t="shared" si="29"/>
        <v>13.236654225476641</v>
      </c>
      <c r="AX27">
        <f t="shared" si="30"/>
        <v>117.12825670209163</v>
      </c>
      <c r="AY27">
        <f t="shared" si="31"/>
        <v>1</v>
      </c>
      <c r="AZ27">
        <f t="shared" si="32"/>
        <v>1.6215423761628593E-2</v>
      </c>
      <c r="BA27">
        <f t="shared" si="33"/>
        <v>-0.53060885506702515</v>
      </c>
      <c r="BB27" t="s">
        <v>253</v>
      </c>
      <c r="BC27">
        <v>0</v>
      </c>
      <c r="BD27">
        <f t="shared" si="34"/>
        <v>3.25102</v>
      </c>
      <c r="BE27">
        <f t="shared" si="35"/>
        <v>0.27847970080869394</v>
      </c>
      <c r="BF27">
        <f t="shared" si="36"/>
        <v>-1.1304193971166447</v>
      </c>
      <c r="BG27">
        <f t="shared" si="37"/>
        <v>0.91030353093317995</v>
      </c>
      <c r="BH27">
        <f t="shared" si="38"/>
        <v>2.3615231516096107</v>
      </c>
      <c r="BI27">
        <f t="shared" si="39"/>
        <v>999.99800000000005</v>
      </c>
      <c r="BJ27">
        <f t="shared" si="40"/>
        <v>841.19780624552436</v>
      </c>
      <c r="BK27">
        <f t="shared" si="41"/>
        <v>0.84119948864450156</v>
      </c>
      <c r="BL27">
        <f t="shared" si="42"/>
        <v>0.19239897728900299</v>
      </c>
      <c r="BM27">
        <v>0.79243364407721495</v>
      </c>
      <c r="BN27">
        <v>0.5</v>
      </c>
      <c r="BO27" t="s">
        <v>254</v>
      </c>
      <c r="BP27">
        <v>1685008017.6354799</v>
      </c>
      <c r="BQ27">
        <v>400.01035483870999</v>
      </c>
      <c r="BR27">
        <v>402.34758064516097</v>
      </c>
      <c r="BS27">
        <v>15.866038709677399</v>
      </c>
      <c r="BT27">
        <v>15.277038709677401</v>
      </c>
      <c r="BU27">
        <v>500.00303225806499</v>
      </c>
      <c r="BV27">
        <v>95.636887096774203</v>
      </c>
      <c r="BW27">
        <v>0.19999222580645201</v>
      </c>
      <c r="BX27">
        <v>27.989435483870999</v>
      </c>
      <c r="BY27">
        <v>27.9876096774194</v>
      </c>
      <c r="BZ27">
        <v>999.9</v>
      </c>
      <c r="CA27">
        <v>9994.5161290322594</v>
      </c>
      <c r="CB27">
        <v>0</v>
      </c>
      <c r="CC27">
        <v>73.718164516129093</v>
      </c>
      <c r="CD27">
        <v>999.99800000000005</v>
      </c>
      <c r="CE27">
        <v>0.96001667741935504</v>
      </c>
      <c r="CF27">
        <v>3.9983454838709701E-2</v>
      </c>
      <c r="CG27">
        <v>0</v>
      </c>
      <c r="CH27">
        <v>2.3413548387096799</v>
      </c>
      <c r="CI27">
        <v>0</v>
      </c>
      <c r="CJ27">
        <v>582.50745161290297</v>
      </c>
      <c r="CK27">
        <v>9334.3590322580603</v>
      </c>
      <c r="CL27">
        <v>39.578258064516099</v>
      </c>
      <c r="CM27">
        <v>42.125</v>
      </c>
      <c r="CN27">
        <v>40.686999999999998</v>
      </c>
      <c r="CO27">
        <v>40.735774193548401</v>
      </c>
      <c r="CP27">
        <v>39.536000000000001</v>
      </c>
      <c r="CQ27">
        <v>960.015806451613</v>
      </c>
      <c r="CR27">
        <v>39.982903225806503</v>
      </c>
      <c r="CS27">
        <v>0</v>
      </c>
      <c r="CT27">
        <v>59.400000095367403</v>
      </c>
      <c r="CU27">
        <v>2.3456769230769199</v>
      </c>
      <c r="CV27">
        <v>-0.133894012359525</v>
      </c>
      <c r="CW27">
        <v>2.2704273302626699</v>
      </c>
      <c r="CX27">
        <v>582.52638461538504</v>
      </c>
      <c r="CY27">
        <v>15</v>
      </c>
      <c r="CZ27">
        <v>1685007351.5999999</v>
      </c>
      <c r="DA27" t="s">
        <v>255</v>
      </c>
      <c r="DB27">
        <v>2</v>
      </c>
      <c r="DC27">
        <v>-3.8109999999999999</v>
      </c>
      <c r="DD27">
        <v>0.36</v>
      </c>
      <c r="DE27">
        <v>402</v>
      </c>
      <c r="DF27">
        <v>15</v>
      </c>
      <c r="DG27">
        <v>2.06</v>
      </c>
      <c r="DH27">
        <v>0.28000000000000003</v>
      </c>
      <c r="DI27">
        <v>-2.3347246153846202</v>
      </c>
      <c r="DJ27">
        <v>8.0485992504364695E-2</v>
      </c>
      <c r="DK27">
        <v>9.4107362142754003E-2</v>
      </c>
      <c r="DL27">
        <v>1</v>
      </c>
      <c r="DM27">
        <v>2.3339681818181801</v>
      </c>
      <c r="DN27">
        <v>0.15193105989491801</v>
      </c>
      <c r="DO27">
        <v>0.17060369916687501</v>
      </c>
      <c r="DP27">
        <v>1</v>
      </c>
      <c r="DQ27">
        <v>0.58749767307692302</v>
      </c>
      <c r="DR27">
        <v>1.52632468639747E-2</v>
      </c>
      <c r="DS27">
        <v>2.9534593388428798E-3</v>
      </c>
      <c r="DT27">
        <v>1</v>
      </c>
      <c r="DU27">
        <v>3</v>
      </c>
      <c r="DV27">
        <v>3</v>
      </c>
      <c r="DW27" t="s">
        <v>256</v>
      </c>
      <c r="DX27">
        <v>100</v>
      </c>
      <c r="DY27">
        <v>100</v>
      </c>
      <c r="DZ27">
        <v>-3.8109999999999999</v>
      </c>
      <c r="EA27">
        <v>0.36</v>
      </c>
      <c r="EB27">
        <v>2</v>
      </c>
      <c r="EC27">
        <v>515.62199999999996</v>
      </c>
      <c r="ED27">
        <v>422.59699999999998</v>
      </c>
      <c r="EE27">
        <v>26.420500000000001</v>
      </c>
      <c r="EF27">
        <v>30.0092</v>
      </c>
      <c r="EG27">
        <v>30.0001</v>
      </c>
      <c r="EH27">
        <v>30.1937</v>
      </c>
      <c r="EI27">
        <v>30.2318</v>
      </c>
      <c r="EJ27">
        <v>20.136199999999999</v>
      </c>
      <c r="EK27">
        <v>31.199400000000001</v>
      </c>
      <c r="EL27">
        <v>0</v>
      </c>
      <c r="EM27">
        <v>26.421700000000001</v>
      </c>
      <c r="EN27">
        <v>402.44900000000001</v>
      </c>
      <c r="EO27">
        <v>15.2385</v>
      </c>
      <c r="EP27">
        <v>100.419</v>
      </c>
      <c r="EQ27">
        <v>90.2577</v>
      </c>
    </row>
    <row r="28" spans="1:147" x14ac:dyDescent="0.3">
      <c r="A28">
        <v>12</v>
      </c>
      <c r="B28">
        <v>1685008085.5999999</v>
      </c>
      <c r="C28">
        <v>660</v>
      </c>
      <c r="D28" t="s">
        <v>287</v>
      </c>
      <c r="E28" t="s">
        <v>288</v>
      </c>
      <c r="F28">
        <v>1685008077.65484</v>
      </c>
      <c r="G28">
        <f t="shared" si="0"/>
        <v>3.8634567512465718E-3</v>
      </c>
      <c r="H28">
        <f t="shared" si="1"/>
        <v>13.434336489992861</v>
      </c>
      <c r="I28">
        <f t="shared" si="2"/>
        <v>400.021064516129</v>
      </c>
      <c r="J28">
        <f t="shared" si="3"/>
        <v>252.28252225877114</v>
      </c>
      <c r="K28">
        <f t="shared" si="4"/>
        <v>24.177237525168664</v>
      </c>
      <c r="L28">
        <f t="shared" si="5"/>
        <v>38.335609638297178</v>
      </c>
      <c r="M28">
        <f t="shared" si="6"/>
        <v>0.16279710061200844</v>
      </c>
      <c r="N28">
        <f t="shared" si="7"/>
        <v>3.3634506016451264</v>
      </c>
      <c r="O28">
        <f t="shared" si="8"/>
        <v>0.15854287711839538</v>
      </c>
      <c r="P28">
        <f t="shared" si="9"/>
        <v>9.9462263628467301E-2</v>
      </c>
      <c r="Q28">
        <f t="shared" si="10"/>
        <v>161.84847804580119</v>
      </c>
      <c r="R28">
        <f t="shared" si="11"/>
        <v>27.951573543698963</v>
      </c>
      <c r="S28">
        <f t="shared" si="12"/>
        <v>27.986925806451602</v>
      </c>
      <c r="T28">
        <f t="shared" si="13"/>
        <v>3.7919482878849853</v>
      </c>
      <c r="U28">
        <f t="shared" si="14"/>
        <v>40.100000237499337</v>
      </c>
      <c r="V28">
        <f t="shared" si="15"/>
        <v>1.5213538796847375</v>
      </c>
      <c r="W28">
        <f t="shared" si="16"/>
        <v>3.7938999268684546</v>
      </c>
      <c r="X28">
        <f t="shared" si="17"/>
        <v>2.2705944082002478</v>
      </c>
      <c r="Y28">
        <f t="shared" si="18"/>
        <v>-170.37844272997381</v>
      </c>
      <c r="Z28">
        <f t="shared" si="19"/>
        <v>1.600386562626136</v>
      </c>
      <c r="AA28">
        <f t="shared" si="20"/>
        <v>0.10370818797424564</v>
      </c>
      <c r="AB28">
        <f t="shared" si="21"/>
        <v>-6.825869933572255</v>
      </c>
      <c r="AC28">
        <v>-3.9655393149851399E-2</v>
      </c>
      <c r="AD28">
        <v>4.4516652813950001E-2</v>
      </c>
      <c r="AE28">
        <v>3.3530757552004502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50399.700835998607</v>
      </c>
      <c r="AK28" t="s">
        <v>251</v>
      </c>
      <c r="AL28">
        <v>2.25646923076923</v>
      </c>
      <c r="AM28">
        <v>1.526</v>
      </c>
      <c r="AN28">
        <f t="shared" si="25"/>
        <v>-0.73046923076922998</v>
      </c>
      <c r="AO28">
        <f t="shared" si="26"/>
        <v>-0.47868232684746392</v>
      </c>
      <c r="AP28">
        <v>-0.40372467014688002</v>
      </c>
      <c r="AQ28" t="s">
        <v>289</v>
      </c>
      <c r="AR28">
        <v>2.29536153846154</v>
      </c>
      <c r="AS28">
        <v>1.4212</v>
      </c>
      <c r="AT28">
        <f t="shared" si="27"/>
        <v>-0.61508692545844346</v>
      </c>
      <c r="AU28">
        <v>0.5</v>
      </c>
      <c r="AV28">
        <f t="shared" si="28"/>
        <v>841.20574687752514</v>
      </c>
      <c r="AW28">
        <f t="shared" si="29"/>
        <v>13.434336489992861</v>
      </c>
      <c r="AX28">
        <f t="shared" si="30"/>
        <v>-258.70732826243528</v>
      </c>
      <c r="AY28">
        <f t="shared" si="31"/>
        <v>1</v>
      </c>
      <c r="AZ28">
        <f t="shared" si="32"/>
        <v>1.6450269403775822E-2</v>
      </c>
      <c r="BA28">
        <f t="shared" si="33"/>
        <v>7.374050098508303E-2</v>
      </c>
      <c r="BB28" t="s">
        <v>253</v>
      </c>
      <c r="BC28">
        <v>0</v>
      </c>
      <c r="BD28">
        <f t="shared" si="34"/>
        <v>1.4212</v>
      </c>
      <c r="BE28">
        <f t="shared" si="35"/>
        <v>-0.61508692545844357</v>
      </c>
      <c r="BF28">
        <f t="shared" si="36"/>
        <v>6.8676277850589773E-2</v>
      </c>
      <c r="BG28">
        <f t="shared" si="37"/>
        <v>1.0465626007275435</v>
      </c>
      <c r="BH28">
        <f t="shared" si="38"/>
        <v>-0.14346942428997184</v>
      </c>
      <c r="BI28">
        <f t="shared" si="39"/>
        <v>1000.00648387097</v>
      </c>
      <c r="BJ28">
        <f t="shared" si="40"/>
        <v>841.20574687752514</v>
      </c>
      <c r="BK28">
        <f t="shared" si="41"/>
        <v>0.84120029264336771</v>
      </c>
      <c r="BL28">
        <f t="shared" si="42"/>
        <v>0.19240058528673534</v>
      </c>
      <c r="BM28">
        <v>0.79243364407721495</v>
      </c>
      <c r="BN28">
        <v>0.5</v>
      </c>
      <c r="BO28" t="s">
        <v>254</v>
      </c>
      <c r="BP28">
        <v>1685008077.65484</v>
      </c>
      <c r="BQ28">
        <v>400.021064516129</v>
      </c>
      <c r="BR28">
        <v>402.39512903225801</v>
      </c>
      <c r="BS28">
        <v>15.874890322580599</v>
      </c>
      <c r="BT28">
        <v>15.272312903225799</v>
      </c>
      <c r="BU28">
        <v>500.00738709677398</v>
      </c>
      <c r="BV28">
        <v>95.633993548387096</v>
      </c>
      <c r="BW28">
        <v>0.19998380645161301</v>
      </c>
      <c r="BX28">
        <v>27.995751612903199</v>
      </c>
      <c r="BY28">
        <v>27.986925806451602</v>
      </c>
      <c r="BZ28">
        <v>999.9</v>
      </c>
      <c r="CA28">
        <v>9999.6774193548408</v>
      </c>
      <c r="CB28">
        <v>0</v>
      </c>
      <c r="CC28">
        <v>73.712987096774199</v>
      </c>
      <c r="CD28">
        <v>1000.00648387097</v>
      </c>
      <c r="CE28">
        <v>0.95998700000000003</v>
      </c>
      <c r="CF28">
        <v>4.0013300000000002E-2</v>
      </c>
      <c r="CG28">
        <v>0</v>
      </c>
      <c r="CH28">
        <v>2.2898129032258101</v>
      </c>
      <c r="CI28">
        <v>0</v>
      </c>
      <c r="CJ28">
        <v>582.35719354838704</v>
      </c>
      <c r="CK28">
        <v>9334.3338709677391</v>
      </c>
      <c r="CL28">
        <v>39.693096774193499</v>
      </c>
      <c r="CM28">
        <v>42.25</v>
      </c>
      <c r="CN28">
        <v>40.811999999999998</v>
      </c>
      <c r="CO28">
        <v>40.8546774193548</v>
      </c>
      <c r="CP28">
        <v>39.633000000000003</v>
      </c>
      <c r="CQ28">
        <v>959.99612903225795</v>
      </c>
      <c r="CR28">
        <v>40.01</v>
      </c>
      <c r="CS28">
        <v>0</v>
      </c>
      <c r="CT28">
        <v>59.400000095367403</v>
      </c>
      <c r="CU28">
        <v>2.29536153846154</v>
      </c>
      <c r="CV28">
        <v>-9.7531622334805695E-2</v>
      </c>
      <c r="CW28">
        <v>1.37384614266965</v>
      </c>
      <c r="CX28">
        <v>582.32296153846198</v>
      </c>
      <c r="CY28">
        <v>15</v>
      </c>
      <c r="CZ28">
        <v>1685007351.5999999</v>
      </c>
      <c r="DA28" t="s">
        <v>255</v>
      </c>
      <c r="DB28">
        <v>2</v>
      </c>
      <c r="DC28">
        <v>-3.8109999999999999</v>
      </c>
      <c r="DD28">
        <v>0.36</v>
      </c>
      <c r="DE28">
        <v>402</v>
      </c>
      <c r="DF28">
        <v>15</v>
      </c>
      <c r="DG28">
        <v>2.06</v>
      </c>
      <c r="DH28">
        <v>0.28000000000000003</v>
      </c>
      <c r="DI28">
        <v>-2.3881236538461499</v>
      </c>
      <c r="DJ28">
        <v>0.27789591245408501</v>
      </c>
      <c r="DK28">
        <v>9.4866919419315798E-2</v>
      </c>
      <c r="DL28">
        <v>1</v>
      </c>
      <c r="DM28">
        <v>2.29512727272727</v>
      </c>
      <c r="DN28">
        <v>-0.11520441960390899</v>
      </c>
      <c r="DO28">
        <v>0.19738101175557099</v>
      </c>
      <c r="DP28">
        <v>1</v>
      </c>
      <c r="DQ28">
        <v>0.60195736538461497</v>
      </c>
      <c r="DR28">
        <v>5.6257948227775899E-3</v>
      </c>
      <c r="DS28">
        <v>2.54073584154159E-3</v>
      </c>
      <c r="DT28">
        <v>1</v>
      </c>
      <c r="DU28">
        <v>3</v>
      </c>
      <c r="DV28">
        <v>3</v>
      </c>
      <c r="DW28" t="s">
        <v>256</v>
      </c>
      <c r="DX28">
        <v>100</v>
      </c>
      <c r="DY28">
        <v>100</v>
      </c>
      <c r="DZ28">
        <v>-3.8109999999999999</v>
      </c>
      <c r="EA28">
        <v>0.36</v>
      </c>
      <c r="EB28">
        <v>2</v>
      </c>
      <c r="EC28">
        <v>515.55999999999995</v>
      </c>
      <c r="ED28">
        <v>422.416</v>
      </c>
      <c r="EE28">
        <v>26.438099999999999</v>
      </c>
      <c r="EF28">
        <v>30.004000000000001</v>
      </c>
      <c r="EG28">
        <v>30</v>
      </c>
      <c r="EH28">
        <v>30.1859</v>
      </c>
      <c r="EI28">
        <v>30.2241</v>
      </c>
      <c r="EJ28">
        <v>20.135100000000001</v>
      </c>
      <c r="EK28">
        <v>31.199400000000001</v>
      </c>
      <c r="EL28">
        <v>0</v>
      </c>
      <c r="EM28">
        <v>26.436399999999999</v>
      </c>
      <c r="EN28">
        <v>402.21800000000002</v>
      </c>
      <c r="EO28">
        <v>15.2254</v>
      </c>
      <c r="EP28">
        <v>100.41800000000001</v>
      </c>
      <c r="EQ28">
        <v>90.260800000000003</v>
      </c>
    </row>
    <row r="29" spans="1:147" x14ac:dyDescent="0.3">
      <c r="A29">
        <v>13</v>
      </c>
      <c r="B29">
        <v>1685008145.5999999</v>
      </c>
      <c r="C29">
        <v>720</v>
      </c>
      <c r="D29" t="s">
        <v>290</v>
      </c>
      <c r="E29" t="s">
        <v>291</v>
      </c>
      <c r="F29">
        <v>1685008137.6774199</v>
      </c>
      <c r="G29">
        <f t="shared" si="0"/>
        <v>3.9275589214005724E-3</v>
      </c>
      <c r="H29">
        <f t="shared" si="1"/>
        <v>13.500639440606584</v>
      </c>
      <c r="I29">
        <f t="shared" si="2"/>
        <v>399.98432258064503</v>
      </c>
      <c r="J29">
        <f t="shared" si="3"/>
        <v>253.72867958323604</v>
      </c>
      <c r="K29">
        <f t="shared" si="4"/>
        <v>24.316359775829657</v>
      </c>
      <c r="L29">
        <f t="shared" si="5"/>
        <v>38.332925976433771</v>
      </c>
      <c r="M29">
        <f t="shared" si="6"/>
        <v>0.16551902009300767</v>
      </c>
      <c r="N29">
        <f t="shared" si="7"/>
        <v>3.3613922295539576</v>
      </c>
      <c r="O29">
        <f t="shared" si="8"/>
        <v>0.16112080230621117</v>
      </c>
      <c r="P29">
        <f t="shared" si="9"/>
        <v>0.10108592943460408</v>
      </c>
      <c r="Q29">
        <f t="shared" si="10"/>
        <v>161.84566650221922</v>
      </c>
      <c r="R29">
        <f t="shared" si="11"/>
        <v>27.952029848729058</v>
      </c>
      <c r="S29">
        <f t="shared" si="12"/>
        <v>27.993474193548401</v>
      </c>
      <c r="T29">
        <f t="shared" si="13"/>
        <v>3.7933962402467194</v>
      </c>
      <c r="U29">
        <f t="shared" si="14"/>
        <v>40.082559798237057</v>
      </c>
      <c r="V29">
        <f t="shared" si="15"/>
        <v>1.5220354022570111</v>
      </c>
      <c r="W29">
        <f t="shared" si="16"/>
        <v>3.7972509987347527</v>
      </c>
      <c r="X29">
        <f t="shared" si="17"/>
        <v>2.2713608379897083</v>
      </c>
      <c r="Y29">
        <f t="shared" si="18"/>
        <v>-173.20534843376524</v>
      </c>
      <c r="Z29">
        <f t="shared" si="19"/>
        <v>3.157309225582146</v>
      </c>
      <c r="AA29">
        <f t="shared" si="20"/>
        <v>0.20474725200686825</v>
      </c>
      <c r="AB29">
        <f t="shared" si="21"/>
        <v>-7.9976254539569922</v>
      </c>
      <c r="AC29">
        <v>-3.9624910987208398E-2</v>
      </c>
      <c r="AD29">
        <v>4.4482433915999098E-2</v>
      </c>
      <c r="AE29">
        <v>3.3510253580083198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50360.049232337908</v>
      </c>
      <c r="AK29" t="s">
        <v>251</v>
      </c>
      <c r="AL29">
        <v>2.25646923076923</v>
      </c>
      <c r="AM29">
        <v>1.526</v>
      </c>
      <c r="AN29">
        <f t="shared" si="25"/>
        <v>-0.73046923076922998</v>
      </c>
      <c r="AO29">
        <f t="shared" si="26"/>
        <v>-0.47868232684746392</v>
      </c>
      <c r="AP29">
        <v>-0.40372467014688002</v>
      </c>
      <c r="AQ29" t="s">
        <v>292</v>
      </c>
      <c r="AR29">
        <v>2.2895230769230799</v>
      </c>
      <c r="AS29">
        <v>1.508</v>
      </c>
      <c r="AT29">
        <f t="shared" si="27"/>
        <v>-0.51825137726994686</v>
      </c>
      <c r="AU29">
        <v>0.5</v>
      </c>
      <c r="AV29">
        <f t="shared" si="28"/>
        <v>841.19092738139977</v>
      </c>
      <c r="AW29">
        <f t="shared" si="29"/>
        <v>13.500639440606584</v>
      </c>
      <c r="AX29">
        <f t="shared" si="30"/>
        <v>-217.97417833119715</v>
      </c>
      <c r="AY29">
        <f t="shared" si="31"/>
        <v>1</v>
      </c>
      <c r="AZ29">
        <f t="shared" si="32"/>
        <v>1.6529379547681643E-2</v>
      </c>
      <c r="BA29">
        <f t="shared" si="33"/>
        <v>1.193633952254643E-2</v>
      </c>
      <c r="BB29" t="s">
        <v>253</v>
      </c>
      <c r="BC29">
        <v>0</v>
      </c>
      <c r="BD29">
        <f t="shared" si="34"/>
        <v>1.508</v>
      </c>
      <c r="BE29">
        <f t="shared" si="35"/>
        <v>-0.51825137726994686</v>
      </c>
      <c r="BF29">
        <f t="shared" si="36"/>
        <v>1.1795543905635659E-2</v>
      </c>
      <c r="BG29">
        <f t="shared" si="37"/>
        <v>1.0441619305043164</v>
      </c>
      <c r="BH29">
        <f t="shared" si="38"/>
        <v>-2.4641695011636405E-2</v>
      </c>
      <c r="BI29">
        <f t="shared" si="39"/>
        <v>999.988838709677</v>
      </c>
      <c r="BJ29">
        <f t="shared" si="40"/>
        <v>841.19092738139977</v>
      </c>
      <c r="BK29">
        <f t="shared" si="41"/>
        <v>0.84120031626234937</v>
      </c>
      <c r="BL29">
        <f t="shared" si="42"/>
        <v>0.19240063252469872</v>
      </c>
      <c r="BM29">
        <v>0.79243364407721495</v>
      </c>
      <c r="BN29">
        <v>0.5</v>
      </c>
      <c r="BO29" t="s">
        <v>254</v>
      </c>
      <c r="BP29">
        <v>1685008137.6774199</v>
      </c>
      <c r="BQ29">
        <v>399.98432258064503</v>
      </c>
      <c r="BR29">
        <v>402.372935483871</v>
      </c>
      <c r="BS29">
        <v>15.8816548387097</v>
      </c>
      <c r="BT29">
        <v>15.2690838709677</v>
      </c>
      <c r="BU29">
        <v>500.00751612903201</v>
      </c>
      <c r="BV29">
        <v>95.636067741935506</v>
      </c>
      <c r="BW29">
        <v>0.20000335483871001</v>
      </c>
      <c r="BX29">
        <v>28.010896774193601</v>
      </c>
      <c r="BY29">
        <v>27.993474193548401</v>
      </c>
      <c r="BZ29">
        <v>999.9</v>
      </c>
      <c r="CA29">
        <v>9991.77419354839</v>
      </c>
      <c r="CB29">
        <v>0</v>
      </c>
      <c r="CC29">
        <v>73.740600000000001</v>
      </c>
      <c r="CD29">
        <v>999.988838709677</v>
      </c>
      <c r="CE29">
        <v>0.95998732258064601</v>
      </c>
      <c r="CF29">
        <v>4.0012970967741902E-2</v>
      </c>
      <c r="CG29">
        <v>0</v>
      </c>
      <c r="CH29">
        <v>2.2867903225806501</v>
      </c>
      <c r="CI29">
        <v>0</v>
      </c>
      <c r="CJ29">
        <v>581.78883870967798</v>
      </c>
      <c r="CK29">
        <v>9334.1774193548408</v>
      </c>
      <c r="CL29">
        <v>39.811999999999998</v>
      </c>
      <c r="CM29">
        <v>42.362806451612897</v>
      </c>
      <c r="CN29">
        <v>40.929000000000002</v>
      </c>
      <c r="CO29">
        <v>40.936999999999998</v>
      </c>
      <c r="CP29">
        <v>39.75</v>
      </c>
      <c r="CQ29">
        <v>959.97645161290302</v>
      </c>
      <c r="CR29">
        <v>40.01</v>
      </c>
      <c r="CS29">
        <v>0</v>
      </c>
      <c r="CT29">
        <v>59.100000143051098</v>
      </c>
      <c r="CU29">
        <v>2.2895230769230799</v>
      </c>
      <c r="CV29">
        <v>-0.13076239227578401</v>
      </c>
      <c r="CW29">
        <v>-0.23890598597533499</v>
      </c>
      <c r="CX29">
        <v>581.77507692307699</v>
      </c>
      <c r="CY29">
        <v>15</v>
      </c>
      <c r="CZ29">
        <v>1685007351.5999999</v>
      </c>
      <c r="DA29" t="s">
        <v>255</v>
      </c>
      <c r="DB29">
        <v>2</v>
      </c>
      <c r="DC29">
        <v>-3.8109999999999999</v>
      </c>
      <c r="DD29">
        <v>0.36</v>
      </c>
      <c r="DE29">
        <v>402</v>
      </c>
      <c r="DF29">
        <v>15</v>
      </c>
      <c r="DG29">
        <v>2.06</v>
      </c>
      <c r="DH29">
        <v>0.28000000000000003</v>
      </c>
      <c r="DI29">
        <v>-2.3710615384615399</v>
      </c>
      <c r="DJ29">
        <v>-0.21826949018396199</v>
      </c>
      <c r="DK29">
        <v>9.93290637687258E-2</v>
      </c>
      <c r="DL29">
        <v>1</v>
      </c>
      <c r="DM29">
        <v>2.2642113636363601</v>
      </c>
      <c r="DN29">
        <v>0.24247656534787801</v>
      </c>
      <c r="DO29">
        <v>0.169266586693499</v>
      </c>
      <c r="DP29">
        <v>1</v>
      </c>
      <c r="DQ29">
        <v>0.611837711538461</v>
      </c>
      <c r="DR29">
        <v>9.4705699159555005E-3</v>
      </c>
      <c r="DS29">
        <v>2.40549231596664E-3</v>
      </c>
      <c r="DT29">
        <v>1</v>
      </c>
      <c r="DU29">
        <v>3</v>
      </c>
      <c r="DV29">
        <v>3</v>
      </c>
      <c r="DW29" t="s">
        <v>256</v>
      </c>
      <c r="DX29">
        <v>100</v>
      </c>
      <c r="DY29">
        <v>100</v>
      </c>
      <c r="DZ29">
        <v>-3.8109999999999999</v>
      </c>
      <c r="EA29">
        <v>0.36</v>
      </c>
      <c r="EB29">
        <v>2</v>
      </c>
      <c r="EC29">
        <v>515.39</v>
      </c>
      <c r="ED29">
        <v>422.37799999999999</v>
      </c>
      <c r="EE29">
        <v>26.4026</v>
      </c>
      <c r="EF29">
        <v>29.998899999999999</v>
      </c>
      <c r="EG29">
        <v>30</v>
      </c>
      <c r="EH29">
        <v>30.180700000000002</v>
      </c>
      <c r="EI29">
        <v>30.218900000000001</v>
      </c>
      <c r="EJ29">
        <v>20.136600000000001</v>
      </c>
      <c r="EK29">
        <v>31.199400000000001</v>
      </c>
      <c r="EL29">
        <v>0</v>
      </c>
      <c r="EM29">
        <v>26.4011</v>
      </c>
      <c r="EN29">
        <v>402.32499999999999</v>
      </c>
      <c r="EO29">
        <v>15.238200000000001</v>
      </c>
      <c r="EP29">
        <v>100.422</v>
      </c>
      <c r="EQ29">
        <v>90.263000000000005</v>
      </c>
    </row>
    <row r="30" spans="1:147" x14ac:dyDescent="0.3">
      <c r="A30">
        <v>14</v>
      </c>
      <c r="B30">
        <v>1685008205.8</v>
      </c>
      <c r="C30">
        <v>780.20000004768394</v>
      </c>
      <c r="D30" t="s">
        <v>293</v>
      </c>
      <c r="E30" t="s">
        <v>294</v>
      </c>
      <c r="F30">
        <v>1685008197.75161</v>
      </c>
      <c r="G30">
        <f t="shared" si="0"/>
        <v>4.0485805916006612E-3</v>
      </c>
      <c r="H30">
        <f t="shared" si="1"/>
        <v>13.509431601238207</v>
      </c>
      <c r="I30">
        <f t="shared" si="2"/>
        <v>400.00700000000001</v>
      </c>
      <c r="J30">
        <f t="shared" si="3"/>
        <v>257.33500341444494</v>
      </c>
      <c r="K30">
        <f t="shared" si="4"/>
        <v>24.661066277615582</v>
      </c>
      <c r="L30">
        <f t="shared" si="5"/>
        <v>38.333685692276283</v>
      </c>
      <c r="M30">
        <f t="shared" si="6"/>
        <v>0.1704259643636481</v>
      </c>
      <c r="N30">
        <f t="shared" si="7"/>
        <v>3.3655275235134043</v>
      </c>
      <c r="O30">
        <f t="shared" si="8"/>
        <v>0.16577261218308159</v>
      </c>
      <c r="P30">
        <f t="shared" si="9"/>
        <v>0.10401538490332241</v>
      </c>
      <c r="Q30">
        <f t="shared" si="10"/>
        <v>161.84997746409576</v>
      </c>
      <c r="R30">
        <f t="shared" si="11"/>
        <v>27.919694640236585</v>
      </c>
      <c r="S30">
        <f t="shared" si="12"/>
        <v>27.987354838709699</v>
      </c>
      <c r="T30">
        <f t="shared" si="13"/>
        <v>3.7920431389660294</v>
      </c>
      <c r="U30">
        <f t="shared" si="14"/>
        <v>39.945229213893477</v>
      </c>
      <c r="V30">
        <f t="shared" si="15"/>
        <v>1.5163962593807407</v>
      </c>
      <c r="W30">
        <f t="shared" si="16"/>
        <v>3.7961886543720675</v>
      </c>
      <c r="X30">
        <f t="shared" si="17"/>
        <v>2.2756468795852887</v>
      </c>
      <c r="Y30">
        <f t="shared" si="18"/>
        <v>-178.54240408958916</v>
      </c>
      <c r="Z30">
        <f t="shared" si="19"/>
        <v>3.400580252616249</v>
      </c>
      <c r="AA30">
        <f t="shared" si="20"/>
        <v>0.22024010450181994</v>
      </c>
      <c r="AB30">
        <f t="shared" si="21"/>
        <v>-13.071606268375335</v>
      </c>
      <c r="AC30">
        <v>-3.9686157749604198E-2</v>
      </c>
      <c r="AD30">
        <v>4.4551188772299501E-2</v>
      </c>
      <c r="AE30">
        <v>3.3551446282770501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50435.435230532814</v>
      </c>
      <c r="AK30" t="s">
        <v>251</v>
      </c>
      <c r="AL30">
        <v>2.25646923076923</v>
      </c>
      <c r="AM30">
        <v>1.526</v>
      </c>
      <c r="AN30">
        <f t="shared" si="25"/>
        <v>-0.73046923076922998</v>
      </c>
      <c r="AO30">
        <f t="shared" si="26"/>
        <v>-0.47868232684746392</v>
      </c>
      <c r="AP30">
        <v>-0.40372467014688002</v>
      </c>
      <c r="AQ30" t="s">
        <v>295</v>
      </c>
      <c r="AR30">
        <v>2.3033192307692301</v>
      </c>
      <c r="AS30">
        <v>1.8529599999999999</v>
      </c>
      <c r="AT30">
        <f t="shared" si="27"/>
        <v>-0.24304854436643542</v>
      </c>
      <c r="AU30">
        <v>0.5</v>
      </c>
      <c r="AV30">
        <f t="shared" si="28"/>
        <v>841.21346225830735</v>
      </c>
      <c r="AW30">
        <f t="shared" si="29"/>
        <v>13.509431601238207</v>
      </c>
      <c r="AX30">
        <f t="shared" si="30"/>
        <v>-102.22785375166548</v>
      </c>
      <c r="AY30">
        <f t="shared" si="31"/>
        <v>1</v>
      </c>
      <c r="AZ30">
        <f t="shared" si="32"/>
        <v>1.6539388509111665E-2</v>
      </c>
      <c r="BA30">
        <f t="shared" si="33"/>
        <v>-0.1764528106381141</v>
      </c>
      <c r="BB30" t="s">
        <v>253</v>
      </c>
      <c r="BC30">
        <v>0</v>
      </c>
      <c r="BD30">
        <f t="shared" si="34"/>
        <v>1.8529599999999999</v>
      </c>
      <c r="BE30">
        <f t="shared" si="35"/>
        <v>-0.24304854436643539</v>
      </c>
      <c r="BF30">
        <f t="shared" si="36"/>
        <v>-0.21425950196592392</v>
      </c>
      <c r="BG30">
        <f t="shared" si="37"/>
        <v>1.116106389711798</v>
      </c>
      <c r="BH30">
        <f t="shared" si="38"/>
        <v>0.44760270005581276</v>
      </c>
      <c r="BI30">
        <f t="shared" si="39"/>
        <v>1000.01564516129</v>
      </c>
      <c r="BJ30">
        <f t="shared" si="40"/>
        <v>841.21346225830735</v>
      </c>
      <c r="BK30">
        <f t="shared" si="41"/>
        <v>0.84120030154391257</v>
      </c>
      <c r="BL30">
        <f t="shared" si="42"/>
        <v>0.19240060308782514</v>
      </c>
      <c r="BM30">
        <v>0.79243364407721495</v>
      </c>
      <c r="BN30">
        <v>0.5</v>
      </c>
      <c r="BO30" t="s">
        <v>254</v>
      </c>
      <c r="BP30">
        <v>1685008197.75161</v>
      </c>
      <c r="BQ30">
        <v>400.00700000000001</v>
      </c>
      <c r="BR30">
        <v>402.40474193548403</v>
      </c>
      <c r="BS30">
        <v>15.823396774193499</v>
      </c>
      <c r="BT30">
        <v>15.1919</v>
      </c>
      <c r="BU30">
        <v>499.99722580645198</v>
      </c>
      <c r="BV30">
        <v>95.632603225806506</v>
      </c>
      <c r="BW30">
        <v>0.19993393548387101</v>
      </c>
      <c r="BX30">
        <v>28.006096774193502</v>
      </c>
      <c r="BY30">
        <v>27.987354838709699</v>
      </c>
      <c r="BZ30">
        <v>999.9</v>
      </c>
      <c r="CA30">
        <v>10007.580645161301</v>
      </c>
      <c r="CB30">
        <v>0</v>
      </c>
      <c r="CC30">
        <v>73.754406451612894</v>
      </c>
      <c r="CD30">
        <v>1000.01564516129</v>
      </c>
      <c r="CE30">
        <v>0.95998893548387099</v>
      </c>
      <c r="CF30">
        <v>4.00113258064516E-2</v>
      </c>
      <c r="CG30">
        <v>0</v>
      </c>
      <c r="CH30">
        <v>2.3172870967741899</v>
      </c>
      <c r="CI30">
        <v>0</v>
      </c>
      <c r="CJ30">
        <v>581.32748387096797</v>
      </c>
      <c r="CK30">
        <v>9334.4332258064496</v>
      </c>
      <c r="CL30">
        <v>39.936999999999998</v>
      </c>
      <c r="CM30">
        <v>42.436999999999998</v>
      </c>
      <c r="CN30">
        <v>41.008000000000003</v>
      </c>
      <c r="CO30">
        <v>41.021999999999998</v>
      </c>
      <c r="CP30">
        <v>39.838419354838699</v>
      </c>
      <c r="CQ30">
        <v>960.00419354838698</v>
      </c>
      <c r="CR30">
        <v>40.010645161290299</v>
      </c>
      <c r="CS30">
        <v>0</v>
      </c>
      <c r="CT30">
        <v>59.600000143051098</v>
      </c>
      <c r="CU30">
        <v>2.3033192307692301</v>
      </c>
      <c r="CV30">
        <v>0.91697434687439805</v>
      </c>
      <c r="CW30">
        <v>0.23596582826322099</v>
      </c>
      <c r="CX30">
        <v>581.29769230769205</v>
      </c>
      <c r="CY30">
        <v>15</v>
      </c>
      <c r="CZ30">
        <v>1685007351.5999999</v>
      </c>
      <c r="DA30" t="s">
        <v>255</v>
      </c>
      <c r="DB30">
        <v>2</v>
      </c>
      <c r="DC30">
        <v>-3.8109999999999999</v>
      </c>
      <c r="DD30">
        <v>0.36</v>
      </c>
      <c r="DE30">
        <v>402</v>
      </c>
      <c r="DF30">
        <v>15</v>
      </c>
      <c r="DG30">
        <v>2.06</v>
      </c>
      <c r="DH30">
        <v>0.28000000000000003</v>
      </c>
      <c r="DI30">
        <v>-2.4001428846153798</v>
      </c>
      <c r="DJ30">
        <v>1.0901750200388499E-2</v>
      </c>
      <c r="DK30">
        <v>9.61966955360921E-2</v>
      </c>
      <c r="DL30">
        <v>1</v>
      </c>
      <c r="DM30">
        <v>2.2864704545454599</v>
      </c>
      <c r="DN30">
        <v>0.17990300880316501</v>
      </c>
      <c r="DO30">
        <v>0.195513547053936</v>
      </c>
      <c r="DP30">
        <v>1</v>
      </c>
      <c r="DQ30">
        <v>0.63316976923076895</v>
      </c>
      <c r="DR30">
        <v>-1.6061215200223099E-2</v>
      </c>
      <c r="DS30">
        <v>3.6378845745178401E-3</v>
      </c>
      <c r="DT30">
        <v>1</v>
      </c>
      <c r="DU30">
        <v>3</v>
      </c>
      <c r="DV30">
        <v>3</v>
      </c>
      <c r="DW30" t="s">
        <v>256</v>
      </c>
      <c r="DX30">
        <v>100</v>
      </c>
      <c r="DY30">
        <v>100</v>
      </c>
      <c r="DZ30">
        <v>-3.8109999999999999</v>
      </c>
      <c r="EA30">
        <v>0.36</v>
      </c>
      <c r="EB30">
        <v>2</v>
      </c>
      <c r="EC30">
        <v>514.96799999999996</v>
      </c>
      <c r="ED30">
        <v>422.21600000000001</v>
      </c>
      <c r="EE30">
        <v>26.355499999999999</v>
      </c>
      <c r="EF30">
        <v>29.996300000000002</v>
      </c>
      <c r="EG30">
        <v>30</v>
      </c>
      <c r="EH30">
        <v>30.175599999999999</v>
      </c>
      <c r="EI30">
        <v>30.213699999999999</v>
      </c>
      <c r="EJ30">
        <v>20.136399999999998</v>
      </c>
      <c r="EK30">
        <v>31.480899999999998</v>
      </c>
      <c r="EL30">
        <v>0</v>
      </c>
      <c r="EM30">
        <v>26.3626</v>
      </c>
      <c r="EN30">
        <v>402.32400000000001</v>
      </c>
      <c r="EO30">
        <v>15.210699999999999</v>
      </c>
      <c r="EP30">
        <v>100.422</v>
      </c>
      <c r="EQ30">
        <v>90.265299999999996</v>
      </c>
    </row>
    <row r="31" spans="1:147" x14ac:dyDescent="0.3">
      <c r="A31">
        <v>15</v>
      </c>
      <c r="B31">
        <v>1685008265.8</v>
      </c>
      <c r="C31">
        <v>840.20000004768394</v>
      </c>
      <c r="D31" t="s">
        <v>296</v>
      </c>
      <c r="E31" t="s">
        <v>297</v>
      </c>
      <c r="F31">
        <v>1685008257.75806</v>
      </c>
      <c r="G31">
        <f t="shared" si="0"/>
        <v>3.9180977909754914E-3</v>
      </c>
      <c r="H31">
        <f t="shared" si="1"/>
        <v>13.521456377866899</v>
      </c>
      <c r="I31">
        <f t="shared" si="2"/>
        <v>399.997677419355</v>
      </c>
      <c r="J31">
        <f t="shared" si="3"/>
        <v>253.48040590448502</v>
      </c>
      <c r="K31">
        <f t="shared" si="4"/>
        <v>24.290707479145624</v>
      </c>
      <c r="L31">
        <f t="shared" si="5"/>
        <v>38.33127274615623</v>
      </c>
      <c r="M31">
        <f t="shared" si="6"/>
        <v>0.16541003085949366</v>
      </c>
      <c r="N31">
        <f t="shared" si="7"/>
        <v>3.3648588939367285</v>
      </c>
      <c r="O31">
        <f t="shared" si="8"/>
        <v>0.16102191669881918</v>
      </c>
      <c r="P31">
        <f t="shared" si="9"/>
        <v>0.10102325645427886</v>
      </c>
      <c r="Q31">
        <f t="shared" si="10"/>
        <v>161.84672736608115</v>
      </c>
      <c r="R31">
        <f t="shared" si="11"/>
        <v>27.954713667744443</v>
      </c>
      <c r="S31">
        <f t="shared" si="12"/>
        <v>27.9955161290323</v>
      </c>
      <c r="T31">
        <f t="shared" si="13"/>
        <v>3.7938478432525873</v>
      </c>
      <c r="U31">
        <f t="shared" si="14"/>
        <v>40.207190385645944</v>
      </c>
      <c r="V31">
        <f t="shared" si="15"/>
        <v>1.526808992933407</v>
      </c>
      <c r="W31">
        <f t="shared" si="16"/>
        <v>3.7973531059720131</v>
      </c>
      <c r="X31">
        <f t="shared" si="17"/>
        <v>2.2670388503191803</v>
      </c>
      <c r="Y31">
        <f t="shared" si="18"/>
        <v>-172.78811258201918</v>
      </c>
      <c r="Z31">
        <f t="shared" si="19"/>
        <v>2.8738264683100874</v>
      </c>
      <c r="AA31">
        <f t="shared" si="20"/>
        <v>0.18617409697197213</v>
      </c>
      <c r="AB31">
        <f t="shared" si="21"/>
        <v>-7.8813846506559724</v>
      </c>
      <c r="AC31">
        <v>-3.9676252762871199E-2</v>
      </c>
      <c r="AD31">
        <v>4.4540069556967203E-2</v>
      </c>
      <c r="AE31">
        <v>3.3544785900935801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50422.399582964317</v>
      </c>
      <c r="AK31" t="s">
        <v>251</v>
      </c>
      <c r="AL31">
        <v>2.25646923076923</v>
      </c>
      <c r="AM31">
        <v>1.526</v>
      </c>
      <c r="AN31">
        <f t="shared" si="25"/>
        <v>-0.73046923076922998</v>
      </c>
      <c r="AO31">
        <f t="shared" si="26"/>
        <v>-0.47868232684746392</v>
      </c>
      <c r="AP31">
        <v>-0.40372467014688002</v>
      </c>
      <c r="AQ31" t="s">
        <v>298</v>
      </c>
      <c r="AR31">
        <v>2.2690076923076901</v>
      </c>
      <c r="AS31">
        <v>1.5347999999999999</v>
      </c>
      <c r="AT31">
        <f t="shared" si="27"/>
        <v>-0.47837352899901631</v>
      </c>
      <c r="AU31">
        <v>0.5</v>
      </c>
      <c r="AV31">
        <f t="shared" si="28"/>
        <v>841.19636338068733</v>
      </c>
      <c r="AW31">
        <f t="shared" si="29"/>
        <v>13.521456377866899</v>
      </c>
      <c r="AX31">
        <f t="shared" si="30"/>
        <v>-201.20303646577915</v>
      </c>
      <c r="AY31">
        <f t="shared" si="31"/>
        <v>1</v>
      </c>
      <c r="AZ31">
        <f t="shared" si="32"/>
        <v>1.6554019553829045E-2</v>
      </c>
      <c r="BA31">
        <f t="shared" si="33"/>
        <v>-5.7336460776647898E-3</v>
      </c>
      <c r="BB31" t="s">
        <v>253</v>
      </c>
      <c r="BC31">
        <v>0</v>
      </c>
      <c r="BD31">
        <f t="shared" si="34"/>
        <v>1.5347999999999999</v>
      </c>
      <c r="BE31">
        <f t="shared" si="35"/>
        <v>-0.47837352899901625</v>
      </c>
      <c r="BF31">
        <f t="shared" si="36"/>
        <v>-5.766710353866264E-3</v>
      </c>
      <c r="BG31">
        <f t="shared" si="37"/>
        <v>1.0173742498694247</v>
      </c>
      <c r="BH31">
        <f t="shared" si="38"/>
        <v>1.2047050894577676E-2</v>
      </c>
      <c r="BI31">
        <f t="shared" si="39"/>
        <v>999.99529032258101</v>
      </c>
      <c r="BJ31">
        <f t="shared" si="40"/>
        <v>841.19636338068733</v>
      </c>
      <c r="BK31">
        <f t="shared" si="41"/>
        <v>0.84120032516286358</v>
      </c>
      <c r="BL31">
        <f t="shared" si="42"/>
        <v>0.1924006503257274</v>
      </c>
      <c r="BM31">
        <v>0.79243364407721495</v>
      </c>
      <c r="BN31">
        <v>0.5</v>
      </c>
      <c r="BO31" t="s">
        <v>254</v>
      </c>
      <c r="BP31">
        <v>1685008257.75806</v>
      </c>
      <c r="BQ31">
        <v>399.997677419355</v>
      </c>
      <c r="BR31">
        <v>402.389064516129</v>
      </c>
      <c r="BS31">
        <v>15.932683870967701</v>
      </c>
      <c r="BT31">
        <v>15.3216032258065</v>
      </c>
      <c r="BU31">
        <v>499.99361290322599</v>
      </c>
      <c r="BV31">
        <v>95.6287709677419</v>
      </c>
      <c r="BW31">
        <v>0.19996732258064501</v>
      </c>
      <c r="BX31">
        <v>28.011358064516099</v>
      </c>
      <c r="BY31">
        <v>27.9955161290323</v>
      </c>
      <c r="BZ31">
        <v>999.9</v>
      </c>
      <c r="CA31">
        <v>10005.483870967701</v>
      </c>
      <c r="CB31">
        <v>0</v>
      </c>
      <c r="CC31">
        <v>73.759583870967703</v>
      </c>
      <c r="CD31">
        <v>999.99529032258101</v>
      </c>
      <c r="CE31">
        <v>0.95998925806451696</v>
      </c>
      <c r="CF31">
        <v>4.0010996774193598E-2</v>
      </c>
      <c r="CG31">
        <v>0</v>
      </c>
      <c r="CH31">
        <v>2.2663516129032302</v>
      </c>
      <c r="CI31">
        <v>0</v>
      </c>
      <c r="CJ31">
        <v>580.50964516129</v>
      </c>
      <c r="CK31">
        <v>9334.2412903225795</v>
      </c>
      <c r="CL31">
        <v>40</v>
      </c>
      <c r="CM31">
        <v>42.537999999999997</v>
      </c>
      <c r="CN31">
        <v>41.125</v>
      </c>
      <c r="CO31">
        <v>41.125</v>
      </c>
      <c r="CP31">
        <v>39.936999999999998</v>
      </c>
      <c r="CQ31">
        <v>959.98451612903204</v>
      </c>
      <c r="CR31">
        <v>40.010645161290299</v>
      </c>
      <c r="CS31">
        <v>0</v>
      </c>
      <c r="CT31">
        <v>59.399999856948902</v>
      </c>
      <c r="CU31">
        <v>2.2690076923076901</v>
      </c>
      <c r="CV31">
        <v>0.66502563878604903</v>
      </c>
      <c r="CW31">
        <v>-7.1521361210666906E-2</v>
      </c>
      <c r="CX31">
        <v>580.53030769230804</v>
      </c>
      <c r="CY31">
        <v>15</v>
      </c>
      <c r="CZ31">
        <v>1685007351.5999999</v>
      </c>
      <c r="DA31" t="s">
        <v>255</v>
      </c>
      <c r="DB31">
        <v>2</v>
      </c>
      <c r="DC31">
        <v>-3.8109999999999999</v>
      </c>
      <c r="DD31">
        <v>0.36</v>
      </c>
      <c r="DE31">
        <v>402</v>
      </c>
      <c r="DF31">
        <v>15</v>
      </c>
      <c r="DG31">
        <v>2.06</v>
      </c>
      <c r="DH31">
        <v>0.28000000000000003</v>
      </c>
      <c r="DI31">
        <v>-2.38416730769231</v>
      </c>
      <c r="DJ31">
        <v>-7.9312938902194402E-2</v>
      </c>
      <c r="DK31">
        <v>7.9976742102731702E-2</v>
      </c>
      <c r="DL31">
        <v>1</v>
      </c>
      <c r="DM31">
        <v>2.2676477272727298</v>
      </c>
      <c r="DN31">
        <v>0.18099388974545599</v>
      </c>
      <c r="DO31">
        <v>0.20389545949806101</v>
      </c>
      <c r="DP31">
        <v>1</v>
      </c>
      <c r="DQ31">
        <v>0.60509180769230797</v>
      </c>
      <c r="DR31">
        <v>6.1909797344124398E-2</v>
      </c>
      <c r="DS31">
        <v>8.7686141108248294E-3</v>
      </c>
      <c r="DT31">
        <v>1</v>
      </c>
      <c r="DU31">
        <v>3</v>
      </c>
      <c r="DV31">
        <v>3</v>
      </c>
      <c r="DW31" t="s">
        <v>256</v>
      </c>
      <c r="DX31">
        <v>100</v>
      </c>
      <c r="DY31">
        <v>100</v>
      </c>
      <c r="DZ31">
        <v>-3.8109999999999999</v>
      </c>
      <c r="EA31">
        <v>0.36</v>
      </c>
      <c r="EB31">
        <v>2</v>
      </c>
      <c r="EC31">
        <v>516.09100000000001</v>
      </c>
      <c r="ED31">
        <v>421.82299999999998</v>
      </c>
      <c r="EE31">
        <v>26.3169</v>
      </c>
      <c r="EF31">
        <v>29.996300000000002</v>
      </c>
      <c r="EG31">
        <v>30</v>
      </c>
      <c r="EH31">
        <v>30.172999999999998</v>
      </c>
      <c r="EI31">
        <v>30.211200000000002</v>
      </c>
      <c r="EJ31">
        <v>20.139800000000001</v>
      </c>
      <c r="EK31">
        <v>30.057600000000001</v>
      </c>
      <c r="EL31">
        <v>0</v>
      </c>
      <c r="EM31">
        <v>26.318999999999999</v>
      </c>
      <c r="EN31">
        <v>402.38499999999999</v>
      </c>
      <c r="EO31">
        <v>15.247400000000001</v>
      </c>
      <c r="EP31">
        <v>100.42100000000001</v>
      </c>
      <c r="EQ31">
        <v>90.266300000000001</v>
      </c>
    </row>
    <row r="32" spans="1:147" x14ac:dyDescent="0.3">
      <c r="A32">
        <v>16</v>
      </c>
      <c r="B32">
        <v>1685008325.8</v>
      </c>
      <c r="C32">
        <v>900.20000004768394</v>
      </c>
      <c r="D32" t="s">
        <v>299</v>
      </c>
      <c r="E32" t="s">
        <v>300</v>
      </c>
      <c r="F32">
        <v>1685008317.77742</v>
      </c>
      <c r="G32">
        <f t="shared" si="0"/>
        <v>4.033285267206207E-3</v>
      </c>
      <c r="H32">
        <f t="shared" si="1"/>
        <v>13.434657122761632</v>
      </c>
      <c r="I32">
        <f t="shared" si="2"/>
        <v>400.01677419354797</v>
      </c>
      <c r="J32">
        <f t="shared" si="3"/>
        <v>258.17151370922903</v>
      </c>
      <c r="K32">
        <f t="shared" si="4"/>
        <v>24.741147500643379</v>
      </c>
      <c r="L32">
        <f t="shared" si="5"/>
        <v>38.33449272099277</v>
      </c>
      <c r="M32">
        <f t="shared" si="6"/>
        <v>0.17052160896433619</v>
      </c>
      <c r="N32">
        <f t="shared" si="7"/>
        <v>3.3637038577767377</v>
      </c>
      <c r="O32">
        <f t="shared" si="8"/>
        <v>0.16586065786931803</v>
      </c>
      <c r="P32">
        <f t="shared" si="9"/>
        <v>0.10407106754699461</v>
      </c>
      <c r="Q32">
        <f t="shared" si="10"/>
        <v>161.84743246460053</v>
      </c>
      <c r="R32">
        <f t="shared" si="11"/>
        <v>27.922746776383001</v>
      </c>
      <c r="S32">
        <f t="shared" si="12"/>
        <v>27.9828096774194</v>
      </c>
      <c r="T32">
        <f t="shared" si="13"/>
        <v>3.7910383932266893</v>
      </c>
      <c r="U32">
        <f t="shared" si="14"/>
        <v>40.180570000200163</v>
      </c>
      <c r="V32">
        <f t="shared" si="15"/>
        <v>1.5252961071023552</v>
      </c>
      <c r="W32">
        <f t="shared" si="16"/>
        <v>3.7961037065794661</v>
      </c>
      <c r="X32">
        <f t="shared" si="17"/>
        <v>2.2657422861243344</v>
      </c>
      <c r="Y32">
        <f t="shared" si="18"/>
        <v>-177.86788028379374</v>
      </c>
      <c r="Z32">
        <f t="shared" si="19"/>
        <v>4.1533626351557871</v>
      </c>
      <c r="AA32">
        <f t="shared" si="20"/>
        <v>0.26913362011714809</v>
      </c>
      <c r="AB32">
        <f t="shared" si="21"/>
        <v>-11.597951563920276</v>
      </c>
      <c r="AC32">
        <v>-3.96591441139146E-2</v>
      </c>
      <c r="AD32">
        <v>4.4520863599713502E-2</v>
      </c>
      <c r="AE32">
        <v>3.3533280299856898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50402.567421354215</v>
      </c>
      <c r="AK32" t="s">
        <v>251</v>
      </c>
      <c r="AL32">
        <v>2.25646923076923</v>
      </c>
      <c r="AM32">
        <v>1.526</v>
      </c>
      <c r="AN32">
        <f t="shared" si="25"/>
        <v>-0.73046923076922998</v>
      </c>
      <c r="AO32">
        <f t="shared" si="26"/>
        <v>-0.47868232684746392</v>
      </c>
      <c r="AP32">
        <v>-0.40372467014688002</v>
      </c>
      <c r="AQ32" t="s">
        <v>301</v>
      </c>
      <c r="AR32">
        <v>2.27595384615385</v>
      </c>
      <c r="AS32">
        <v>1.7148000000000001</v>
      </c>
      <c r="AT32">
        <f t="shared" si="27"/>
        <v>-0.32724157111841023</v>
      </c>
      <c r="AU32">
        <v>0.5</v>
      </c>
      <c r="AV32">
        <f t="shared" si="28"/>
        <v>841.20007552259062</v>
      </c>
      <c r="AW32">
        <f t="shared" si="29"/>
        <v>13.434657122761632</v>
      </c>
      <c r="AX32">
        <f t="shared" si="30"/>
        <v>-137.63781716946895</v>
      </c>
      <c r="AY32">
        <f t="shared" si="31"/>
        <v>1</v>
      </c>
      <c r="AZ32">
        <f t="shared" si="32"/>
        <v>1.6450761472306692E-2</v>
      </c>
      <c r="BA32">
        <f t="shared" si="33"/>
        <v>-0.11010030324236067</v>
      </c>
      <c r="BB32" t="s">
        <v>253</v>
      </c>
      <c r="BC32">
        <v>0</v>
      </c>
      <c r="BD32">
        <f t="shared" si="34"/>
        <v>1.7148000000000001</v>
      </c>
      <c r="BE32">
        <f t="shared" si="35"/>
        <v>-0.32724157111841023</v>
      </c>
      <c r="BF32">
        <f t="shared" si="36"/>
        <v>-0.12372214941022286</v>
      </c>
      <c r="BG32">
        <f t="shared" si="37"/>
        <v>1.0359714273541987</v>
      </c>
      <c r="BH32">
        <f t="shared" si="38"/>
        <v>0.25846400101094175</v>
      </c>
      <c r="BI32">
        <f t="shared" si="39"/>
        <v>999.99970967741899</v>
      </c>
      <c r="BJ32">
        <f t="shared" si="40"/>
        <v>841.20007552259062</v>
      </c>
      <c r="BK32">
        <f t="shared" si="41"/>
        <v>0.84120031974203857</v>
      </c>
      <c r="BL32">
        <f t="shared" si="42"/>
        <v>0.19240063948407726</v>
      </c>
      <c r="BM32">
        <v>0.79243364407721495</v>
      </c>
      <c r="BN32">
        <v>0.5</v>
      </c>
      <c r="BO32" t="s">
        <v>254</v>
      </c>
      <c r="BP32">
        <v>1685008317.77742</v>
      </c>
      <c r="BQ32">
        <v>400.01677419354797</v>
      </c>
      <c r="BR32">
        <v>402.401677419355</v>
      </c>
      <c r="BS32">
        <v>15.9163193548387</v>
      </c>
      <c r="BT32">
        <v>15.2872741935484</v>
      </c>
      <c r="BU32">
        <v>500.00235483871</v>
      </c>
      <c r="BV32">
        <v>95.632241935483904</v>
      </c>
      <c r="BW32">
        <v>0.199971096774194</v>
      </c>
      <c r="BX32">
        <v>28.005712903225799</v>
      </c>
      <c r="BY32">
        <v>27.9828096774194</v>
      </c>
      <c r="BZ32">
        <v>999.9</v>
      </c>
      <c r="CA32">
        <v>10000.8064516129</v>
      </c>
      <c r="CB32">
        <v>0</v>
      </c>
      <c r="CC32">
        <v>73.761309677419405</v>
      </c>
      <c r="CD32">
        <v>999.99970967741899</v>
      </c>
      <c r="CE32">
        <v>0.95999022580645199</v>
      </c>
      <c r="CF32">
        <v>4.0010009677419398E-2</v>
      </c>
      <c r="CG32">
        <v>0</v>
      </c>
      <c r="CH32">
        <v>2.2729354838709699</v>
      </c>
      <c r="CI32">
        <v>0</v>
      </c>
      <c r="CJ32">
        <v>579.89390322580698</v>
      </c>
      <c r="CK32">
        <v>9334.2912903225806</v>
      </c>
      <c r="CL32">
        <v>40.120935483871001</v>
      </c>
      <c r="CM32">
        <v>42.625</v>
      </c>
      <c r="CN32">
        <v>41.193096774193499</v>
      </c>
      <c r="CO32">
        <v>41.186999999999998</v>
      </c>
      <c r="CP32">
        <v>40</v>
      </c>
      <c r="CQ32">
        <v>959.98903225806498</v>
      </c>
      <c r="CR32">
        <v>40.010645161290299</v>
      </c>
      <c r="CS32">
        <v>0</v>
      </c>
      <c r="CT32">
        <v>59.299999952316298</v>
      </c>
      <c r="CU32">
        <v>2.27595384615385</v>
      </c>
      <c r="CV32">
        <v>-0.26536067825882598</v>
      </c>
      <c r="CW32">
        <v>1.16905984153473</v>
      </c>
      <c r="CX32">
        <v>579.92603846153804</v>
      </c>
      <c r="CY32">
        <v>15</v>
      </c>
      <c r="CZ32">
        <v>1685007351.5999999</v>
      </c>
      <c r="DA32" t="s">
        <v>255</v>
      </c>
      <c r="DB32">
        <v>2</v>
      </c>
      <c r="DC32">
        <v>-3.8109999999999999</v>
      </c>
      <c r="DD32">
        <v>0.36</v>
      </c>
      <c r="DE32">
        <v>402</v>
      </c>
      <c r="DF32">
        <v>15</v>
      </c>
      <c r="DG32">
        <v>2.06</v>
      </c>
      <c r="DH32">
        <v>0.28000000000000003</v>
      </c>
      <c r="DI32">
        <v>-2.3987150000000002</v>
      </c>
      <c r="DJ32">
        <v>6.68986811650326E-2</v>
      </c>
      <c r="DK32">
        <v>8.5947326971009E-2</v>
      </c>
      <c r="DL32">
        <v>1</v>
      </c>
      <c r="DM32">
        <v>2.2503886363636401</v>
      </c>
      <c r="DN32">
        <v>0.348757979104097</v>
      </c>
      <c r="DO32">
        <v>0.210881140817964</v>
      </c>
      <c r="DP32">
        <v>1</v>
      </c>
      <c r="DQ32">
        <v>0.62980473076923105</v>
      </c>
      <c r="DR32">
        <v>-8.4357530706739101E-3</v>
      </c>
      <c r="DS32">
        <v>2.81869979651955E-3</v>
      </c>
      <c r="DT32">
        <v>1</v>
      </c>
      <c r="DU32">
        <v>3</v>
      </c>
      <c r="DV32">
        <v>3</v>
      </c>
      <c r="DW32" t="s">
        <v>256</v>
      </c>
      <c r="DX32">
        <v>100</v>
      </c>
      <c r="DY32">
        <v>100</v>
      </c>
      <c r="DZ32">
        <v>-3.8109999999999999</v>
      </c>
      <c r="EA32">
        <v>0.36</v>
      </c>
      <c r="EB32">
        <v>2</v>
      </c>
      <c r="EC32">
        <v>515.32799999999997</v>
      </c>
      <c r="ED32">
        <v>421.92899999999997</v>
      </c>
      <c r="EE32">
        <v>26.311800000000002</v>
      </c>
      <c r="EF32">
        <v>29.998899999999999</v>
      </c>
      <c r="EG32">
        <v>30.000299999999999</v>
      </c>
      <c r="EH32">
        <v>30.172999999999998</v>
      </c>
      <c r="EI32">
        <v>30.208600000000001</v>
      </c>
      <c r="EJ32">
        <v>20.138500000000001</v>
      </c>
      <c r="EK32">
        <v>30.6067</v>
      </c>
      <c r="EL32">
        <v>0</v>
      </c>
      <c r="EM32">
        <v>26.317699999999999</v>
      </c>
      <c r="EN32">
        <v>402.33300000000003</v>
      </c>
      <c r="EO32">
        <v>15.237500000000001</v>
      </c>
      <c r="EP32">
        <v>100.425</v>
      </c>
      <c r="EQ32">
        <v>90.269800000000004</v>
      </c>
    </row>
    <row r="33" spans="1:147" x14ac:dyDescent="0.3">
      <c r="A33">
        <v>17</v>
      </c>
      <c r="B33">
        <v>1685008385.8</v>
      </c>
      <c r="C33">
        <v>960.20000004768394</v>
      </c>
      <c r="D33" t="s">
        <v>302</v>
      </c>
      <c r="E33" t="s">
        <v>303</v>
      </c>
      <c r="F33">
        <v>1685008377.8</v>
      </c>
      <c r="G33">
        <f t="shared" si="0"/>
        <v>4.0776840826298082E-3</v>
      </c>
      <c r="H33">
        <f t="shared" si="1"/>
        <v>13.437324675789878</v>
      </c>
      <c r="I33">
        <f t="shared" si="2"/>
        <v>400.00722580645203</v>
      </c>
      <c r="J33">
        <f t="shared" si="3"/>
        <v>259.17277966802044</v>
      </c>
      <c r="K33">
        <f t="shared" si="4"/>
        <v>24.83616205868789</v>
      </c>
      <c r="L33">
        <f t="shared" si="5"/>
        <v>38.332128464650829</v>
      </c>
      <c r="M33">
        <f t="shared" si="6"/>
        <v>0.17200500762221946</v>
      </c>
      <c r="N33">
        <f t="shared" si="7"/>
        <v>3.3638181599658212</v>
      </c>
      <c r="O33">
        <f t="shared" si="8"/>
        <v>0.16726398117542898</v>
      </c>
      <c r="P33">
        <f t="shared" si="9"/>
        <v>0.10495506595890844</v>
      </c>
      <c r="Q33">
        <f t="shared" si="10"/>
        <v>161.84712532159983</v>
      </c>
      <c r="R33">
        <f t="shared" si="11"/>
        <v>27.917766555267534</v>
      </c>
      <c r="S33">
        <f t="shared" si="12"/>
        <v>27.997525806451598</v>
      </c>
      <c r="T33">
        <f t="shared" si="13"/>
        <v>3.7942923577291858</v>
      </c>
      <c r="U33">
        <f t="shared" si="14"/>
        <v>40.106078926719796</v>
      </c>
      <c r="V33">
        <f t="shared" si="15"/>
        <v>1.5229261916498464</v>
      </c>
      <c r="W33">
        <f t="shared" si="16"/>
        <v>3.7972452865124899</v>
      </c>
      <c r="X33">
        <f t="shared" si="17"/>
        <v>2.2713661660793392</v>
      </c>
      <c r="Y33">
        <f t="shared" si="18"/>
        <v>-179.82586804397454</v>
      </c>
      <c r="Z33">
        <f t="shared" si="19"/>
        <v>2.4201471971448463</v>
      </c>
      <c r="AA33">
        <f t="shared" si="20"/>
        <v>0.1568332484135114</v>
      </c>
      <c r="AB33">
        <f t="shared" si="21"/>
        <v>-15.401762276816353</v>
      </c>
      <c r="AC33">
        <v>-3.9660837075838597E-2</v>
      </c>
      <c r="AD33">
        <v>4.45227640977848E-2</v>
      </c>
      <c r="AE33">
        <v>3.3534418892534301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50403.689032344373</v>
      </c>
      <c r="AK33" t="s">
        <v>251</v>
      </c>
      <c r="AL33">
        <v>2.25646923076923</v>
      </c>
      <c r="AM33">
        <v>1.526</v>
      </c>
      <c r="AN33">
        <f t="shared" si="25"/>
        <v>-0.73046923076922998</v>
      </c>
      <c r="AO33">
        <f t="shared" si="26"/>
        <v>-0.47868232684746392</v>
      </c>
      <c r="AP33">
        <v>-0.40372467014688002</v>
      </c>
      <c r="AQ33" t="s">
        <v>304</v>
      </c>
      <c r="AR33">
        <v>2.3002115384615398</v>
      </c>
      <c r="AS33">
        <v>1.3595999999999999</v>
      </c>
      <c r="AT33">
        <f t="shared" si="27"/>
        <v>-0.6918296105189321</v>
      </c>
      <c r="AU33">
        <v>0.5</v>
      </c>
      <c r="AV33">
        <f t="shared" si="28"/>
        <v>841.19837759987195</v>
      </c>
      <c r="AW33">
        <f t="shared" si="29"/>
        <v>13.437324675789878</v>
      </c>
      <c r="AX33">
        <f t="shared" si="30"/>
        <v>-290.98297297203851</v>
      </c>
      <c r="AY33">
        <f t="shared" si="31"/>
        <v>1</v>
      </c>
      <c r="AZ33">
        <f t="shared" si="32"/>
        <v>1.6453965811760576E-2</v>
      </c>
      <c r="BA33">
        <f t="shared" si="33"/>
        <v>0.12238893792291859</v>
      </c>
      <c r="BB33" t="s">
        <v>253</v>
      </c>
      <c r="BC33">
        <v>0</v>
      </c>
      <c r="BD33">
        <f t="shared" si="34"/>
        <v>1.3595999999999999</v>
      </c>
      <c r="BE33">
        <f t="shared" si="35"/>
        <v>-0.69182961051893199</v>
      </c>
      <c r="BF33">
        <f t="shared" si="36"/>
        <v>0.10904325032765406</v>
      </c>
      <c r="BG33">
        <f t="shared" si="37"/>
        <v>1.0487722247476288</v>
      </c>
      <c r="BH33">
        <f t="shared" si="38"/>
        <v>-0.22779878055201647</v>
      </c>
      <c r="BI33">
        <f t="shared" si="39"/>
        <v>999.997677419355</v>
      </c>
      <c r="BJ33">
        <f t="shared" si="40"/>
        <v>841.19837759987195</v>
      </c>
      <c r="BK33">
        <f t="shared" si="41"/>
        <v>0.84120033135548011</v>
      </c>
      <c r="BL33">
        <f t="shared" si="42"/>
        <v>0.19240066271096012</v>
      </c>
      <c r="BM33">
        <v>0.79243364407721495</v>
      </c>
      <c r="BN33">
        <v>0.5</v>
      </c>
      <c r="BO33" t="s">
        <v>254</v>
      </c>
      <c r="BP33">
        <v>1685008377.8</v>
      </c>
      <c r="BQ33">
        <v>400.00722580645203</v>
      </c>
      <c r="BR33">
        <v>402.39535483870998</v>
      </c>
      <c r="BS33">
        <v>15.8921903225806</v>
      </c>
      <c r="BT33">
        <v>15.256206451612901</v>
      </c>
      <c r="BU33">
        <v>500.00351612903199</v>
      </c>
      <c r="BV33">
        <v>95.6286129032258</v>
      </c>
      <c r="BW33">
        <v>0.199977161290323</v>
      </c>
      <c r="BX33">
        <v>28.010870967741901</v>
      </c>
      <c r="BY33">
        <v>27.997525806451598</v>
      </c>
      <c r="BZ33">
        <v>999.9</v>
      </c>
      <c r="CA33">
        <v>10001.6129032258</v>
      </c>
      <c r="CB33">
        <v>0</v>
      </c>
      <c r="CC33">
        <v>73.754061290322596</v>
      </c>
      <c r="CD33">
        <v>999.997677419355</v>
      </c>
      <c r="CE33">
        <v>0.95999087096774205</v>
      </c>
      <c r="CF33">
        <v>4.0009351612903199E-2</v>
      </c>
      <c r="CG33">
        <v>0</v>
      </c>
      <c r="CH33">
        <v>2.3053451612903202</v>
      </c>
      <c r="CI33">
        <v>0</v>
      </c>
      <c r="CJ33">
        <v>579.21409677419399</v>
      </c>
      <c r="CK33">
        <v>9334.2716129032306</v>
      </c>
      <c r="CL33">
        <v>40.186999999999998</v>
      </c>
      <c r="CM33">
        <v>42.686999999999998</v>
      </c>
      <c r="CN33">
        <v>41.295999999999999</v>
      </c>
      <c r="CO33">
        <v>41.25</v>
      </c>
      <c r="CP33">
        <v>40.061999999999998</v>
      </c>
      <c r="CQ33">
        <v>959.98709677419299</v>
      </c>
      <c r="CR33">
        <v>40.010967741935502</v>
      </c>
      <c r="CS33">
        <v>0</v>
      </c>
      <c r="CT33">
        <v>59.200000047683702</v>
      </c>
      <c r="CU33">
        <v>2.3002115384615398</v>
      </c>
      <c r="CV33">
        <v>-1.4997299184880799</v>
      </c>
      <c r="CW33">
        <v>2.6092649738525502</v>
      </c>
      <c r="CX33">
        <v>579.23526923076895</v>
      </c>
      <c r="CY33">
        <v>15</v>
      </c>
      <c r="CZ33">
        <v>1685007351.5999999</v>
      </c>
      <c r="DA33" t="s">
        <v>255</v>
      </c>
      <c r="DB33">
        <v>2</v>
      </c>
      <c r="DC33">
        <v>-3.8109999999999999</v>
      </c>
      <c r="DD33">
        <v>0.36</v>
      </c>
      <c r="DE33">
        <v>402</v>
      </c>
      <c r="DF33">
        <v>15</v>
      </c>
      <c r="DG33">
        <v>2.06</v>
      </c>
      <c r="DH33">
        <v>0.28000000000000003</v>
      </c>
      <c r="DI33">
        <v>-2.37562153846154</v>
      </c>
      <c r="DJ33">
        <v>-3.37602322206043E-2</v>
      </c>
      <c r="DK33">
        <v>0.10723725788364</v>
      </c>
      <c r="DL33">
        <v>1</v>
      </c>
      <c r="DM33">
        <v>2.2889227272727299</v>
      </c>
      <c r="DN33">
        <v>-1.4554780050740001E-2</v>
      </c>
      <c r="DO33">
        <v>0.18770477407552499</v>
      </c>
      <c r="DP33">
        <v>1</v>
      </c>
      <c r="DQ33">
        <v>0.63684017307692298</v>
      </c>
      <c r="DR33">
        <v>-8.4754290105006798E-3</v>
      </c>
      <c r="DS33">
        <v>2.75171922288282E-3</v>
      </c>
      <c r="DT33">
        <v>1</v>
      </c>
      <c r="DU33">
        <v>3</v>
      </c>
      <c r="DV33">
        <v>3</v>
      </c>
      <c r="DW33" t="s">
        <v>256</v>
      </c>
      <c r="DX33">
        <v>100</v>
      </c>
      <c r="DY33">
        <v>100</v>
      </c>
      <c r="DZ33">
        <v>-3.8109999999999999</v>
      </c>
      <c r="EA33">
        <v>0.36</v>
      </c>
      <c r="EB33">
        <v>2</v>
      </c>
      <c r="EC33">
        <v>515.45500000000004</v>
      </c>
      <c r="ED33">
        <v>421.92899999999997</v>
      </c>
      <c r="EE33">
        <v>26.268999999999998</v>
      </c>
      <c r="EF33">
        <v>29.998899999999999</v>
      </c>
      <c r="EG33">
        <v>30.0002</v>
      </c>
      <c r="EH33">
        <v>30.172999999999998</v>
      </c>
      <c r="EI33">
        <v>30.208600000000001</v>
      </c>
      <c r="EJ33">
        <v>20.141400000000001</v>
      </c>
      <c r="EK33">
        <v>31.158100000000001</v>
      </c>
      <c r="EL33">
        <v>0</v>
      </c>
      <c r="EM33">
        <v>26.267099999999999</v>
      </c>
      <c r="EN33">
        <v>402.36500000000001</v>
      </c>
      <c r="EO33">
        <v>15.2159</v>
      </c>
      <c r="EP33">
        <v>100.425</v>
      </c>
      <c r="EQ33">
        <v>90.269900000000007</v>
      </c>
    </row>
    <row r="34" spans="1:147" x14ac:dyDescent="0.3">
      <c r="A34">
        <v>18</v>
      </c>
      <c r="B34">
        <v>1685008445.8</v>
      </c>
      <c r="C34">
        <v>1020.20000004768</v>
      </c>
      <c r="D34" t="s">
        <v>305</v>
      </c>
      <c r="E34" t="s">
        <v>306</v>
      </c>
      <c r="F34">
        <v>1685008437.8</v>
      </c>
      <c r="G34">
        <f t="shared" si="0"/>
        <v>4.0655278091021822E-3</v>
      </c>
      <c r="H34">
        <f t="shared" si="1"/>
        <v>13.250572806967741</v>
      </c>
      <c r="I34">
        <f t="shared" si="2"/>
        <v>400.02358064516102</v>
      </c>
      <c r="J34">
        <f t="shared" si="3"/>
        <v>260.79230970895094</v>
      </c>
      <c r="K34">
        <f t="shared" si="4"/>
        <v>24.990605287558147</v>
      </c>
      <c r="L34">
        <f t="shared" si="5"/>
        <v>38.332539102765544</v>
      </c>
      <c r="M34">
        <f t="shared" si="6"/>
        <v>0.17177403744290703</v>
      </c>
      <c r="N34">
        <f t="shared" si="7"/>
        <v>3.3636931420747449</v>
      </c>
      <c r="O34">
        <f t="shared" si="8"/>
        <v>0.16704537605870873</v>
      </c>
      <c r="P34">
        <f t="shared" si="9"/>
        <v>0.10481736895958998</v>
      </c>
      <c r="Q34">
        <f t="shared" si="10"/>
        <v>161.84518420927381</v>
      </c>
      <c r="R34">
        <f t="shared" si="11"/>
        <v>27.913580777154834</v>
      </c>
      <c r="S34">
        <f t="shared" si="12"/>
        <v>27.978083870967701</v>
      </c>
      <c r="T34">
        <f t="shared" si="13"/>
        <v>3.7899939606733848</v>
      </c>
      <c r="U34">
        <f t="shared" si="14"/>
        <v>40.109723198205558</v>
      </c>
      <c r="V34">
        <f t="shared" si="15"/>
        <v>1.5224477890711319</v>
      </c>
      <c r="W34">
        <f t="shared" si="16"/>
        <v>3.7957075433999599</v>
      </c>
      <c r="X34">
        <f t="shared" si="17"/>
        <v>2.2675461716022527</v>
      </c>
      <c r="Y34">
        <f t="shared" si="18"/>
        <v>-179.28977638140623</v>
      </c>
      <c r="Z34">
        <f t="shared" si="19"/>
        <v>4.6856801021142438</v>
      </c>
      <c r="AA34">
        <f t="shared" si="20"/>
        <v>0.30361835136787052</v>
      </c>
      <c r="AB34">
        <f t="shared" si="21"/>
        <v>-12.455293718650299</v>
      </c>
      <c r="AC34">
        <v>-3.9658985401840402E-2</v>
      </c>
      <c r="AD34">
        <v>4.4520685431506203E-2</v>
      </c>
      <c r="AE34">
        <v>3.3533173558067602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50402.532517752079</v>
      </c>
      <c r="AK34" t="s">
        <v>251</v>
      </c>
      <c r="AL34">
        <v>2.25646923076923</v>
      </c>
      <c r="AM34">
        <v>1.526</v>
      </c>
      <c r="AN34">
        <f t="shared" si="25"/>
        <v>-0.73046923076922998</v>
      </c>
      <c r="AO34">
        <f t="shared" si="26"/>
        <v>-0.47868232684746392</v>
      </c>
      <c r="AP34">
        <v>-0.40372467014688002</v>
      </c>
      <c r="AQ34" t="s">
        <v>307</v>
      </c>
      <c r="AR34">
        <v>2.3475230769230802</v>
      </c>
      <c r="AS34">
        <v>1.7924</v>
      </c>
      <c r="AT34">
        <f t="shared" si="27"/>
        <v>-0.30970937119118513</v>
      </c>
      <c r="AU34">
        <v>0.5</v>
      </c>
      <c r="AV34">
        <f t="shared" si="28"/>
        <v>841.18808895424468</v>
      </c>
      <c r="AW34">
        <f t="shared" si="29"/>
        <v>13.250572806967741</v>
      </c>
      <c r="AX34">
        <f t="shared" si="30"/>
        <v>-130.26191704176691</v>
      </c>
      <c r="AY34">
        <f t="shared" si="31"/>
        <v>1</v>
      </c>
      <c r="AZ34">
        <f t="shared" si="32"/>
        <v>1.6232157416885783E-2</v>
      </c>
      <c r="BA34">
        <f t="shared" si="33"/>
        <v>-0.14862753849587143</v>
      </c>
      <c r="BB34" t="s">
        <v>253</v>
      </c>
      <c r="BC34">
        <v>0</v>
      </c>
      <c r="BD34">
        <f t="shared" si="34"/>
        <v>1.7924</v>
      </c>
      <c r="BE34">
        <f t="shared" si="35"/>
        <v>-0.30970937119118508</v>
      </c>
      <c r="BF34">
        <f t="shared" si="36"/>
        <v>-0.17457404980340757</v>
      </c>
      <c r="BG34">
        <f t="shared" si="37"/>
        <v>1.1962074624144365</v>
      </c>
      <c r="BH34">
        <f t="shared" si="38"/>
        <v>0.36469708617221841</v>
      </c>
      <c r="BI34">
        <f t="shared" si="39"/>
        <v>999.985419354839</v>
      </c>
      <c r="BJ34">
        <f t="shared" si="40"/>
        <v>841.18808895424468</v>
      </c>
      <c r="BK34">
        <f t="shared" si="41"/>
        <v>0.84120035419811856</v>
      </c>
      <c r="BL34">
        <f t="shared" si="42"/>
        <v>0.19240070839623735</v>
      </c>
      <c r="BM34">
        <v>0.79243364407721495</v>
      </c>
      <c r="BN34">
        <v>0.5</v>
      </c>
      <c r="BO34" t="s">
        <v>254</v>
      </c>
      <c r="BP34">
        <v>1685008437.8</v>
      </c>
      <c r="BQ34">
        <v>400.02358064516102</v>
      </c>
      <c r="BR34">
        <v>402.38129032258098</v>
      </c>
      <c r="BS34">
        <v>15.8876774193548</v>
      </c>
      <c r="BT34">
        <v>15.253603225806501</v>
      </c>
      <c r="BU34">
        <v>500.01661290322602</v>
      </c>
      <c r="BV34">
        <v>95.625690322580596</v>
      </c>
      <c r="BW34">
        <v>0.20000835483870999</v>
      </c>
      <c r="BX34">
        <v>28.003922580645199</v>
      </c>
      <c r="BY34">
        <v>27.978083870967701</v>
      </c>
      <c r="BZ34">
        <v>999.9</v>
      </c>
      <c r="CA34">
        <v>10001.4516129032</v>
      </c>
      <c r="CB34">
        <v>0</v>
      </c>
      <c r="CC34">
        <v>73.740600000000001</v>
      </c>
      <c r="CD34">
        <v>999.985419354839</v>
      </c>
      <c r="CE34">
        <v>0.95999054838709696</v>
      </c>
      <c r="CF34">
        <v>4.0009680645161298E-2</v>
      </c>
      <c r="CG34">
        <v>0</v>
      </c>
      <c r="CH34">
        <v>2.3611645161290302</v>
      </c>
      <c r="CI34">
        <v>0</v>
      </c>
      <c r="CJ34">
        <v>578.71396774193602</v>
      </c>
      <c r="CK34">
        <v>9334.1532258064508</v>
      </c>
      <c r="CL34">
        <v>40.25</v>
      </c>
      <c r="CM34">
        <v>42.75</v>
      </c>
      <c r="CN34">
        <v>41.375</v>
      </c>
      <c r="CO34">
        <v>41.311999999999998</v>
      </c>
      <c r="CP34">
        <v>40.134999999999998</v>
      </c>
      <c r="CQ34">
        <v>959.97580645161304</v>
      </c>
      <c r="CR34">
        <v>40.011290322580599</v>
      </c>
      <c r="CS34">
        <v>0</v>
      </c>
      <c r="CT34">
        <v>59.599999904632597</v>
      </c>
      <c r="CU34">
        <v>2.3475230769230802</v>
      </c>
      <c r="CV34">
        <v>-0.146782903295477</v>
      </c>
      <c r="CW34">
        <v>1.3282051273025199</v>
      </c>
      <c r="CX34">
        <v>578.73192307692295</v>
      </c>
      <c r="CY34">
        <v>15</v>
      </c>
      <c r="CZ34">
        <v>1685007351.5999999</v>
      </c>
      <c r="DA34" t="s">
        <v>255</v>
      </c>
      <c r="DB34">
        <v>2</v>
      </c>
      <c r="DC34">
        <v>-3.8109999999999999</v>
      </c>
      <c r="DD34">
        <v>0.36</v>
      </c>
      <c r="DE34">
        <v>402</v>
      </c>
      <c r="DF34">
        <v>15</v>
      </c>
      <c r="DG34">
        <v>2.06</v>
      </c>
      <c r="DH34">
        <v>0.28000000000000003</v>
      </c>
      <c r="DI34">
        <v>-2.3870794230769201</v>
      </c>
      <c r="DJ34">
        <v>0.111876871851725</v>
      </c>
      <c r="DK34">
        <v>0.106716830901897</v>
      </c>
      <c r="DL34">
        <v>1</v>
      </c>
      <c r="DM34">
        <v>2.3283840909090898</v>
      </c>
      <c r="DN34">
        <v>0.103673217510656</v>
      </c>
      <c r="DO34">
        <v>0.18502766125290299</v>
      </c>
      <c r="DP34">
        <v>1</v>
      </c>
      <c r="DQ34">
        <v>0.63467765384615404</v>
      </c>
      <c r="DR34">
        <v>-5.0744950055492096E-3</v>
      </c>
      <c r="DS34">
        <v>2.3860713436736499E-3</v>
      </c>
      <c r="DT34">
        <v>1</v>
      </c>
      <c r="DU34">
        <v>3</v>
      </c>
      <c r="DV34">
        <v>3</v>
      </c>
      <c r="DW34" t="s">
        <v>256</v>
      </c>
      <c r="DX34">
        <v>100</v>
      </c>
      <c r="DY34">
        <v>100</v>
      </c>
      <c r="DZ34">
        <v>-3.8109999999999999</v>
      </c>
      <c r="EA34">
        <v>0.36</v>
      </c>
      <c r="EB34">
        <v>2</v>
      </c>
      <c r="EC34">
        <v>514.82100000000003</v>
      </c>
      <c r="ED34">
        <v>422.05399999999997</v>
      </c>
      <c r="EE34">
        <v>26.266400000000001</v>
      </c>
      <c r="EF34">
        <v>30.0015</v>
      </c>
      <c r="EG34">
        <v>30</v>
      </c>
      <c r="EH34">
        <v>30.172999999999998</v>
      </c>
      <c r="EI34">
        <v>30.208600000000001</v>
      </c>
      <c r="EJ34">
        <v>20.1387</v>
      </c>
      <c r="EK34">
        <v>31.158100000000001</v>
      </c>
      <c r="EL34">
        <v>0</v>
      </c>
      <c r="EM34">
        <v>26.277799999999999</v>
      </c>
      <c r="EN34">
        <v>402.36200000000002</v>
      </c>
      <c r="EO34">
        <v>15.227399999999999</v>
      </c>
      <c r="EP34">
        <v>100.426</v>
      </c>
      <c r="EQ34">
        <v>90.274299999999997</v>
      </c>
    </row>
    <row r="35" spans="1:147" x14ac:dyDescent="0.3">
      <c r="A35">
        <v>19</v>
      </c>
      <c r="B35">
        <v>1685008505.8</v>
      </c>
      <c r="C35">
        <v>1080.2000000476801</v>
      </c>
      <c r="D35" t="s">
        <v>308</v>
      </c>
      <c r="E35" t="s">
        <v>309</v>
      </c>
      <c r="F35">
        <v>1685008497.8</v>
      </c>
      <c r="G35">
        <f t="shared" si="0"/>
        <v>4.0954619948708072E-3</v>
      </c>
      <c r="H35">
        <f t="shared" si="1"/>
        <v>13.408932823768243</v>
      </c>
      <c r="I35">
        <f t="shared" si="2"/>
        <v>399.985935483871</v>
      </c>
      <c r="J35">
        <f t="shared" si="3"/>
        <v>260.24261570642989</v>
      </c>
      <c r="K35">
        <f t="shared" si="4"/>
        <v>24.938102932612782</v>
      </c>
      <c r="L35">
        <f t="shared" si="5"/>
        <v>38.329196790530638</v>
      </c>
      <c r="M35">
        <f t="shared" si="6"/>
        <v>0.17313787077547557</v>
      </c>
      <c r="N35">
        <f t="shared" si="7"/>
        <v>3.3622427177339418</v>
      </c>
      <c r="O35">
        <f t="shared" si="8"/>
        <v>0.16833294345450689</v>
      </c>
      <c r="P35">
        <f t="shared" si="9"/>
        <v>0.10562868634394186</v>
      </c>
      <c r="Q35">
        <f t="shared" si="10"/>
        <v>161.84769917202743</v>
      </c>
      <c r="R35">
        <f t="shared" si="11"/>
        <v>27.906327589883922</v>
      </c>
      <c r="S35">
        <f t="shared" si="12"/>
        <v>27.973500000000001</v>
      </c>
      <c r="T35">
        <f t="shared" si="13"/>
        <v>3.7889811365981276</v>
      </c>
      <c r="U35">
        <f t="shared" si="14"/>
        <v>40.103567308257013</v>
      </c>
      <c r="V35">
        <f t="shared" si="15"/>
        <v>1.522179493676397</v>
      </c>
      <c r="W35">
        <f t="shared" si="16"/>
        <v>3.7956211774781243</v>
      </c>
      <c r="X35">
        <f t="shared" si="17"/>
        <v>2.2668016429217306</v>
      </c>
      <c r="Y35">
        <f t="shared" si="18"/>
        <v>-180.60987397380259</v>
      </c>
      <c r="Z35">
        <f t="shared" si="19"/>
        <v>5.4438041474153582</v>
      </c>
      <c r="AA35">
        <f t="shared" si="20"/>
        <v>0.35288599034486151</v>
      </c>
      <c r="AB35">
        <f t="shared" si="21"/>
        <v>-12.965484664014928</v>
      </c>
      <c r="AC35">
        <v>-3.9637504830329302E-2</v>
      </c>
      <c r="AD35">
        <v>4.4496571608183599E-2</v>
      </c>
      <c r="AE35">
        <v>3.3518725513227601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50376.426637089164</v>
      </c>
      <c r="AK35" t="s">
        <v>251</v>
      </c>
      <c r="AL35">
        <v>2.25646923076923</v>
      </c>
      <c r="AM35">
        <v>1.526</v>
      </c>
      <c r="AN35">
        <f t="shared" si="25"/>
        <v>-0.73046923076922998</v>
      </c>
      <c r="AO35">
        <f t="shared" si="26"/>
        <v>-0.47868232684746392</v>
      </c>
      <c r="AP35">
        <v>-0.40372467014688002</v>
      </c>
      <c r="AQ35" t="s">
        <v>310</v>
      </c>
      <c r="AR35">
        <v>2.28563076923077</v>
      </c>
      <c r="AS35">
        <v>1.81029</v>
      </c>
      <c r="AT35">
        <f t="shared" si="27"/>
        <v>-0.26257713914940162</v>
      </c>
      <c r="AU35">
        <v>0.5</v>
      </c>
      <c r="AV35">
        <f t="shared" si="28"/>
        <v>841.20141096721625</v>
      </c>
      <c r="AW35">
        <f t="shared" si="29"/>
        <v>13.408932823768243</v>
      </c>
      <c r="AX35">
        <f t="shared" si="30"/>
        <v>-110.44012997010586</v>
      </c>
      <c r="AY35">
        <f t="shared" si="31"/>
        <v>1</v>
      </c>
      <c r="AZ35">
        <f t="shared" si="32"/>
        <v>1.6420154928215448E-2</v>
      </c>
      <c r="BA35">
        <f t="shared" si="33"/>
        <v>-0.15704113705538889</v>
      </c>
      <c r="BB35" t="s">
        <v>253</v>
      </c>
      <c r="BC35">
        <v>0</v>
      </c>
      <c r="BD35">
        <f t="shared" si="34"/>
        <v>1.81029</v>
      </c>
      <c r="BE35">
        <f t="shared" si="35"/>
        <v>-0.26257713914940151</v>
      </c>
      <c r="BF35">
        <f t="shared" si="36"/>
        <v>-0.18629750982961987</v>
      </c>
      <c r="BG35">
        <f t="shared" si="37"/>
        <v>1.0653583503007624</v>
      </c>
      <c r="BH35">
        <f t="shared" si="38"/>
        <v>0.38918819304767255</v>
      </c>
      <c r="BI35">
        <f t="shared" si="39"/>
        <v>1000.00129032258</v>
      </c>
      <c r="BJ35">
        <f t="shared" si="40"/>
        <v>841.20141096721625</v>
      </c>
      <c r="BK35">
        <f t="shared" si="41"/>
        <v>0.84120032554744195</v>
      </c>
      <c r="BL35">
        <f t="shared" si="42"/>
        <v>0.19240065109488391</v>
      </c>
      <c r="BM35">
        <v>0.79243364407721495</v>
      </c>
      <c r="BN35">
        <v>0.5</v>
      </c>
      <c r="BO35" t="s">
        <v>254</v>
      </c>
      <c r="BP35">
        <v>1685008497.8</v>
      </c>
      <c r="BQ35">
        <v>399.985935483871</v>
      </c>
      <c r="BR35">
        <v>402.37067741935499</v>
      </c>
      <c r="BS35">
        <v>15.8847677419355</v>
      </c>
      <c r="BT35">
        <v>15.246006451612899</v>
      </c>
      <c r="BU35">
        <v>500.00364516129002</v>
      </c>
      <c r="BV35">
        <v>95.626329032258099</v>
      </c>
      <c r="BW35">
        <v>0.20003232258064499</v>
      </c>
      <c r="BX35">
        <v>28.003532258064499</v>
      </c>
      <c r="BY35">
        <v>27.973500000000001</v>
      </c>
      <c r="BZ35">
        <v>999.9</v>
      </c>
      <c r="CA35">
        <v>9995.9677419354794</v>
      </c>
      <c r="CB35">
        <v>0</v>
      </c>
      <c r="CC35">
        <v>73.740600000000001</v>
      </c>
      <c r="CD35">
        <v>1000.00129032258</v>
      </c>
      <c r="CE35">
        <v>0.95999216129032305</v>
      </c>
      <c r="CF35">
        <v>4.0008035483871003E-2</v>
      </c>
      <c r="CG35">
        <v>0</v>
      </c>
      <c r="CH35">
        <v>2.2557580645161299</v>
      </c>
      <c r="CI35">
        <v>0</v>
      </c>
      <c r="CJ35">
        <v>577.98058064516101</v>
      </c>
      <c r="CK35">
        <v>9334.3070967741896</v>
      </c>
      <c r="CL35">
        <v>40.311999999999998</v>
      </c>
      <c r="CM35">
        <v>42.811999999999998</v>
      </c>
      <c r="CN35">
        <v>41.436999999999998</v>
      </c>
      <c r="CO35">
        <v>41.375</v>
      </c>
      <c r="CP35">
        <v>40.186999999999998</v>
      </c>
      <c r="CQ35">
        <v>959.99193548387098</v>
      </c>
      <c r="CR35">
        <v>40.010967741935502</v>
      </c>
      <c r="CS35">
        <v>0</v>
      </c>
      <c r="CT35">
        <v>59.399999856948902</v>
      </c>
      <c r="CU35">
        <v>2.28563076923077</v>
      </c>
      <c r="CV35">
        <v>0.43550768967151898</v>
      </c>
      <c r="CW35">
        <v>1.09524784965528</v>
      </c>
      <c r="CX35">
        <v>577.979307692308</v>
      </c>
      <c r="CY35">
        <v>15</v>
      </c>
      <c r="CZ35">
        <v>1685007351.5999999</v>
      </c>
      <c r="DA35" t="s">
        <v>255</v>
      </c>
      <c r="DB35">
        <v>2</v>
      </c>
      <c r="DC35">
        <v>-3.8109999999999999</v>
      </c>
      <c r="DD35">
        <v>0.36</v>
      </c>
      <c r="DE35">
        <v>402</v>
      </c>
      <c r="DF35">
        <v>15</v>
      </c>
      <c r="DG35">
        <v>2.06</v>
      </c>
      <c r="DH35">
        <v>0.28000000000000003</v>
      </c>
      <c r="DI35">
        <v>-2.3640955769230798</v>
      </c>
      <c r="DJ35">
        <v>-0.16458179800225001</v>
      </c>
      <c r="DK35">
        <v>9.0769410944043796E-2</v>
      </c>
      <c r="DL35">
        <v>1</v>
      </c>
      <c r="DM35">
        <v>2.3042113636363601</v>
      </c>
      <c r="DN35">
        <v>-0.12515529432144801</v>
      </c>
      <c r="DO35">
        <v>0.20434360013546399</v>
      </c>
      <c r="DP35">
        <v>1</v>
      </c>
      <c r="DQ35">
        <v>0.63850409615384596</v>
      </c>
      <c r="DR35">
        <v>1.5537659011347999E-3</v>
      </c>
      <c r="DS35">
        <v>2.2263832887548301E-3</v>
      </c>
      <c r="DT35">
        <v>1</v>
      </c>
      <c r="DU35">
        <v>3</v>
      </c>
      <c r="DV35">
        <v>3</v>
      </c>
      <c r="DW35" t="s">
        <v>256</v>
      </c>
      <c r="DX35">
        <v>100</v>
      </c>
      <c r="DY35">
        <v>100</v>
      </c>
      <c r="DZ35">
        <v>-3.8109999999999999</v>
      </c>
      <c r="EA35">
        <v>0.36</v>
      </c>
      <c r="EB35">
        <v>2</v>
      </c>
      <c r="EC35">
        <v>515.45500000000004</v>
      </c>
      <c r="ED35">
        <v>421.92899999999997</v>
      </c>
      <c r="EE35">
        <v>26.356100000000001</v>
      </c>
      <c r="EF35">
        <v>30.0015</v>
      </c>
      <c r="EG35">
        <v>30.000299999999999</v>
      </c>
      <c r="EH35">
        <v>30.172999999999998</v>
      </c>
      <c r="EI35">
        <v>30.208600000000001</v>
      </c>
      <c r="EJ35">
        <v>20.139900000000001</v>
      </c>
      <c r="EK35">
        <v>31.158100000000001</v>
      </c>
      <c r="EL35">
        <v>0</v>
      </c>
      <c r="EM35">
        <v>26.360399999999998</v>
      </c>
      <c r="EN35">
        <v>402.38799999999998</v>
      </c>
      <c r="EO35">
        <v>15.227399999999999</v>
      </c>
      <c r="EP35">
        <v>100.428</v>
      </c>
      <c r="EQ35">
        <v>90.275400000000005</v>
      </c>
    </row>
    <row r="36" spans="1:147" x14ac:dyDescent="0.3">
      <c r="A36">
        <v>20</v>
      </c>
      <c r="B36">
        <v>1685008565.8</v>
      </c>
      <c r="C36">
        <v>1140.2000000476801</v>
      </c>
      <c r="D36" t="s">
        <v>311</v>
      </c>
      <c r="E36" t="s">
        <v>312</v>
      </c>
      <c r="F36">
        <v>1685008557.8</v>
      </c>
      <c r="G36">
        <f t="shared" si="0"/>
        <v>4.1187668456811443E-3</v>
      </c>
      <c r="H36">
        <f t="shared" si="1"/>
        <v>13.354798674920728</v>
      </c>
      <c r="I36">
        <f t="shared" si="2"/>
        <v>399.991806451613</v>
      </c>
      <c r="J36">
        <f t="shared" si="3"/>
        <v>261.11638089999406</v>
      </c>
      <c r="K36">
        <f t="shared" si="4"/>
        <v>25.021575750117957</v>
      </c>
      <c r="L36">
        <f t="shared" si="5"/>
        <v>38.329365817875363</v>
      </c>
      <c r="M36">
        <f t="shared" si="6"/>
        <v>0.17370517792753995</v>
      </c>
      <c r="N36">
        <f t="shared" si="7"/>
        <v>3.3634691930495992</v>
      </c>
      <c r="O36">
        <f t="shared" si="8"/>
        <v>0.16887089527241805</v>
      </c>
      <c r="P36">
        <f t="shared" si="9"/>
        <v>0.10596744426310957</v>
      </c>
      <c r="Q36">
        <f t="shared" si="10"/>
        <v>161.84990420837559</v>
      </c>
      <c r="R36">
        <f t="shared" si="11"/>
        <v>27.923734779654108</v>
      </c>
      <c r="S36">
        <f t="shared" si="12"/>
        <v>27.998348387096801</v>
      </c>
      <c r="T36">
        <f t="shared" si="13"/>
        <v>3.7944743149621734</v>
      </c>
      <c r="U36">
        <f t="shared" si="14"/>
        <v>40.04917210097318</v>
      </c>
      <c r="V36">
        <f t="shared" si="15"/>
        <v>1.5221261521670362</v>
      </c>
      <c r="W36">
        <f t="shared" si="16"/>
        <v>3.800643240088474</v>
      </c>
      <c r="X36">
        <f t="shared" si="17"/>
        <v>2.2723481627951374</v>
      </c>
      <c r="Y36">
        <f t="shared" si="18"/>
        <v>-181.63761789453847</v>
      </c>
      <c r="Z36">
        <f t="shared" si="19"/>
        <v>5.0532952982466259</v>
      </c>
      <c r="AA36">
        <f t="shared" si="20"/>
        <v>0.32752999752590667</v>
      </c>
      <c r="AB36">
        <f t="shared" si="21"/>
        <v>-14.406888390390334</v>
      </c>
      <c r="AC36">
        <v>-3.9655668502295599E-2</v>
      </c>
      <c r="AD36">
        <v>4.4516961921190798E-2</v>
      </c>
      <c r="AE36">
        <v>3.3530942745658101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50394.750848060597</v>
      </c>
      <c r="AK36" t="s">
        <v>251</v>
      </c>
      <c r="AL36">
        <v>2.25646923076923</v>
      </c>
      <c r="AM36">
        <v>1.526</v>
      </c>
      <c r="AN36">
        <f t="shared" si="25"/>
        <v>-0.73046923076922998</v>
      </c>
      <c r="AO36">
        <f t="shared" si="26"/>
        <v>-0.47868232684746392</v>
      </c>
      <c r="AP36">
        <v>-0.40372467014688002</v>
      </c>
      <c r="AQ36" t="s">
        <v>313</v>
      </c>
      <c r="AR36">
        <v>2.2657538461538498</v>
      </c>
      <c r="AS36">
        <v>1.5556000000000001</v>
      </c>
      <c r="AT36">
        <f t="shared" si="27"/>
        <v>-0.4565144292580674</v>
      </c>
      <c r="AU36">
        <v>0.5</v>
      </c>
      <c r="AV36">
        <f t="shared" si="28"/>
        <v>841.21317967718926</v>
      </c>
      <c r="AW36">
        <f t="shared" si="29"/>
        <v>13.354798674920728</v>
      </c>
      <c r="AX36">
        <f t="shared" si="30"/>
        <v>-192.01297730234808</v>
      </c>
      <c r="AY36">
        <f t="shared" si="31"/>
        <v>1</v>
      </c>
      <c r="AZ36">
        <f t="shared" si="32"/>
        <v>1.6355572734068863E-2</v>
      </c>
      <c r="BA36">
        <f t="shared" si="33"/>
        <v>-1.902802777063517E-2</v>
      </c>
      <c r="BB36" t="s">
        <v>253</v>
      </c>
      <c r="BC36">
        <v>0</v>
      </c>
      <c r="BD36">
        <f t="shared" si="34"/>
        <v>1.5556000000000001</v>
      </c>
      <c r="BE36">
        <f t="shared" si="35"/>
        <v>-0.4565144292580674</v>
      </c>
      <c r="BF36">
        <f t="shared" si="36"/>
        <v>-1.9397116644823114E-2</v>
      </c>
      <c r="BG36">
        <f t="shared" si="37"/>
        <v>1.013247286336753</v>
      </c>
      <c r="BH36">
        <f t="shared" si="38"/>
        <v>4.0521898463579925E-2</v>
      </c>
      <c r="BI36">
        <f t="shared" si="39"/>
        <v>1000.01532258065</v>
      </c>
      <c r="BJ36">
        <f t="shared" si="40"/>
        <v>841.21317967718926</v>
      </c>
      <c r="BK36">
        <f t="shared" si="41"/>
        <v>0.841200290317898</v>
      </c>
      <c r="BL36">
        <f t="shared" si="42"/>
        <v>0.19240058063579621</v>
      </c>
      <c r="BM36">
        <v>0.79243364407721495</v>
      </c>
      <c r="BN36">
        <v>0.5</v>
      </c>
      <c r="BO36" t="s">
        <v>254</v>
      </c>
      <c r="BP36">
        <v>1685008557.8</v>
      </c>
      <c r="BQ36">
        <v>399.991806451613</v>
      </c>
      <c r="BR36">
        <v>402.36945161290299</v>
      </c>
      <c r="BS36">
        <v>15.8843741935484</v>
      </c>
      <c r="BT36">
        <v>15.2419774193548</v>
      </c>
      <c r="BU36">
        <v>500.00332258064498</v>
      </c>
      <c r="BV36">
        <v>95.625403225806494</v>
      </c>
      <c r="BW36">
        <v>0.199974193548387</v>
      </c>
      <c r="BX36">
        <v>28.0262161290322</v>
      </c>
      <c r="BY36">
        <v>27.998348387096801</v>
      </c>
      <c r="BZ36">
        <v>999.9</v>
      </c>
      <c r="CA36">
        <v>10000.6451612903</v>
      </c>
      <c r="CB36">
        <v>0</v>
      </c>
      <c r="CC36">
        <v>73.740600000000001</v>
      </c>
      <c r="CD36">
        <v>1000.01532258065</v>
      </c>
      <c r="CE36">
        <v>0.95999377419354903</v>
      </c>
      <c r="CF36">
        <v>4.0006390322580701E-2</v>
      </c>
      <c r="CG36">
        <v>0</v>
      </c>
      <c r="CH36">
        <v>2.2626903225806401</v>
      </c>
      <c r="CI36">
        <v>0</v>
      </c>
      <c r="CJ36">
        <v>577.55909677419299</v>
      </c>
      <c r="CK36">
        <v>9334.4364516129008</v>
      </c>
      <c r="CL36">
        <v>40.375</v>
      </c>
      <c r="CM36">
        <v>42.875</v>
      </c>
      <c r="CN36">
        <v>41.5</v>
      </c>
      <c r="CO36">
        <v>41.436999999999998</v>
      </c>
      <c r="CP36">
        <v>40.25</v>
      </c>
      <c r="CQ36">
        <v>960.00580645161301</v>
      </c>
      <c r="CR36">
        <v>40.010322580645202</v>
      </c>
      <c r="CS36">
        <v>0</v>
      </c>
      <c r="CT36">
        <v>59.200000047683702</v>
      </c>
      <c r="CU36">
        <v>2.2657538461538498</v>
      </c>
      <c r="CV36">
        <v>-8.7405139300000795E-2</v>
      </c>
      <c r="CW36">
        <v>2.0653675176699799</v>
      </c>
      <c r="CX36">
        <v>577.57223076923106</v>
      </c>
      <c r="CY36">
        <v>15</v>
      </c>
      <c r="CZ36">
        <v>1685007351.5999999</v>
      </c>
      <c r="DA36" t="s">
        <v>255</v>
      </c>
      <c r="DB36">
        <v>2</v>
      </c>
      <c r="DC36">
        <v>-3.8109999999999999</v>
      </c>
      <c r="DD36">
        <v>0.36</v>
      </c>
      <c r="DE36">
        <v>402</v>
      </c>
      <c r="DF36">
        <v>15</v>
      </c>
      <c r="DG36">
        <v>2.06</v>
      </c>
      <c r="DH36">
        <v>0.28000000000000003</v>
      </c>
      <c r="DI36">
        <v>-2.3667623076923099</v>
      </c>
      <c r="DJ36">
        <v>-6.8647827198896798E-3</v>
      </c>
      <c r="DK36">
        <v>9.1462538414019995E-2</v>
      </c>
      <c r="DL36">
        <v>1</v>
      </c>
      <c r="DM36">
        <v>2.2983090909090902</v>
      </c>
      <c r="DN36">
        <v>-0.149122716940777</v>
      </c>
      <c r="DO36">
        <v>0.194347094393442</v>
      </c>
      <c r="DP36">
        <v>1</v>
      </c>
      <c r="DQ36">
        <v>0.64266663461538498</v>
      </c>
      <c r="DR36">
        <v>-3.8949799368265502E-3</v>
      </c>
      <c r="DS36">
        <v>2.7104261588628401E-3</v>
      </c>
      <c r="DT36">
        <v>1</v>
      </c>
      <c r="DU36">
        <v>3</v>
      </c>
      <c r="DV36">
        <v>3</v>
      </c>
      <c r="DW36" t="s">
        <v>256</v>
      </c>
      <c r="DX36">
        <v>100</v>
      </c>
      <c r="DY36">
        <v>100</v>
      </c>
      <c r="DZ36">
        <v>-3.8109999999999999</v>
      </c>
      <c r="EA36">
        <v>0.36</v>
      </c>
      <c r="EB36">
        <v>2</v>
      </c>
      <c r="EC36">
        <v>515.20100000000002</v>
      </c>
      <c r="ED36">
        <v>422.03500000000003</v>
      </c>
      <c r="EE36">
        <v>26.3383</v>
      </c>
      <c r="EF36">
        <v>29.998899999999999</v>
      </c>
      <c r="EG36">
        <v>30.000299999999999</v>
      </c>
      <c r="EH36">
        <v>30.172999999999998</v>
      </c>
      <c r="EI36">
        <v>30.206</v>
      </c>
      <c r="EJ36">
        <v>20.141400000000001</v>
      </c>
      <c r="EK36">
        <v>31.158100000000001</v>
      </c>
      <c r="EL36">
        <v>0</v>
      </c>
      <c r="EM36">
        <v>26.339700000000001</v>
      </c>
      <c r="EN36">
        <v>402.47800000000001</v>
      </c>
      <c r="EO36">
        <v>15.227399999999999</v>
      </c>
      <c r="EP36">
        <v>100.428</v>
      </c>
      <c r="EQ36">
        <v>90.277199999999993</v>
      </c>
    </row>
    <row r="37" spans="1:147" x14ac:dyDescent="0.3">
      <c r="A37">
        <v>21</v>
      </c>
      <c r="B37">
        <v>1685008625.8</v>
      </c>
      <c r="C37">
        <v>1200.2000000476801</v>
      </c>
      <c r="D37" t="s">
        <v>314</v>
      </c>
      <c r="E37" t="s">
        <v>315</v>
      </c>
      <c r="F37">
        <v>1685008617.8</v>
      </c>
      <c r="G37">
        <f t="shared" si="0"/>
        <v>4.3099219421442615E-3</v>
      </c>
      <c r="H37">
        <f t="shared" si="1"/>
        <v>1.6003745875953908</v>
      </c>
      <c r="I37">
        <f t="shared" si="2"/>
        <v>400.119483870968</v>
      </c>
      <c r="J37">
        <f t="shared" si="3"/>
        <v>371.78729954257005</v>
      </c>
      <c r="K37">
        <f t="shared" si="4"/>
        <v>35.625993674622457</v>
      </c>
      <c r="L37">
        <f t="shared" si="5"/>
        <v>38.3408852831137</v>
      </c>
      <c r="M37">
        <f t="shared" si="6"/>
        <v>0.18924273246137738</v>
      </c>
      <c r="N37">
        <f t="shared" si="7"/>
        <v>3.3610422663449988</v>
      </c>
      <c r="O37">
        <f t="shared" si="8"/>
        <v>0.18351627857917679</v>
      </c>
      <c r="P37">
        <f t="shared" si="9"/>
        <v>0.11519773912687761</v>
      </c>
      <c r="Q37">
        <f t="shared" si="10"/>
        <v>16.520846611880838</v>
      </c>
      <c r="R37">
        <f t="shared" si="11"/>
        <v>27.324916031929043</v>
      </c>
      <c r="S37">
        <f t="shared" si="12"/>
        <v>27.614932258064499</v>
      </c>
      <c r="T37">
        <f t="shared" si="13"/>
        <v>3.7104822480332005</v>
      </c>
      <c r="U37">
        <f t="shared" si="14"/>
        <v>39.573161623812993</v>
      </c>
      <c r="V37">
        <f t="shared" si="15"/>
        <v>1.5214801580508583</v>
      </c>
      <c r="W37">
        <f t="shared" si="16"/>
        <v>3.8447273243270859</v>
      </c>
      <c r="X37">
        <f t="shared" si="17"/>
        <v>2.1890020899823419</v>
      </c>
      <c r="Y37">
        <f t="shared" si="18"/>
        <v>-190.06755764856192</v>
      </c>
      <c r="Z37">
        <f t="shared" si="19"/>
        <v>110.40371759376383</v>
      </c>
      <c r="AA37">
        <f t="shared" si="20"/>
        <v>7.1543915751843823</v>
      </c>
      <c r="AB37">
        <f t="shared" si="21"/>
        <v>-55.988601867732868</v>
      </c>
      <c r="AC37">
        <v>-3.9619729186621697E-2</v>
      </c>
      <c r="AD37">
        <v>4.44766168908899E-2</v>
      </c>
      <c r="AE37">
        <v>3.35067675048849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50317.803459588249</v>
      </c>
      <c r="AK37" t="s">
        <v>251</v>
      </c>
      <c r="AL37">
        <v>2.25646923076923</v>
      </c>
      <c r="AM37">
        <v>1.526</v>
      </c>
      <c r="AN37">
        <f t="shared" si="25"/>
        <v>-0.73046923076922998</v>
      </c>
      <c r="AO37">
        <f t="shared" si="26"/>
        <v>-0.47868232684746392</v>
      </c>
      <c r="AP37">
        <v>-0.40372467014688002</v>
      </c>
      <c r="AQ37" t="s">
        <v>316</v>
      </c>
      <c r="AR37">
        <v>2.3358500000000002</v>
      </c>
      <c r="AS37">
        <v>1.5156000000000001</v>
      </c>
      <c r="AT37">
        <f t="shared" si="27"/>
        <v>-0.54120480337820021</v>
      </c>
      <c r="AU37">
        <v>0.5</v>
      </c>
      <c r="AV37">
        <f t="shared" si="28"/>
        <v>84.294562380063326</v>
      </c>
      <c r="AW37">
        <f t="shared" si="29"/>
        <v>1.6003745875953908</v>
      </c>
      <c r="AX37">
        <f t="shared" si="30"/>
        <v>-22.810311029376802</v>
      </c>
      <c r="AY37">
        <f t="shared" si="31"/>
        <v>1</v>
      </c>
      <c r="AZ37">
        <f t="shared" si="32"/>
        <v>2.3774952988145106E-2</v>
      </c>
      <c r="BA37">
        <f t="shared" si="33"/>
        <v>6.8619688572182395E-3</v>
      </c>
      <c r="BB37" t="s">
        <v>253</v>
      </c>
      <c r="BC37">
        <v>0</v>
      </c>
      <c r="BD37">
        <f t="shared" si="34"/>
        <v>1.5156000000000001</v>
      </c>
      <c r="BE37">
        <f t="shared" si="35"/>
        <v>-0.54120480337820009</v>
      </c>
      <c r="BF37">
        <f t="shared" si="36"/>
        <v>6.8152031454783513E-3</v>
      </c>
      <c r="BG37">
        <f t="shared" si="37"/>
        <v>1.1071454528464499</v>
      </c>
      <c r="BH37">
        <f t="shared" si="38"/>
        <v>-1.4237423784500974E-2</v>
      </c>
      <c r="BI37">
        <f t="shared" si="39"/>
        <v>99.994174193548403</v>
      </c>
      <c r="BJ37">
        <f t="shared" si="40"/>
        <v>84.294562380063326</v>
      </c>
      <c r="BK37">
        <f t="shared" si="41"/>
        <v>0.84299473504229394</v>
      </c>
      <c r="BL37">
        <f t="shared" si="42"/>
        <v>0.19598947008458775</v>
      </c>
      <c r="BM37">
        <v>0.79243364407721495</v>
      </c>
      <c r="BN37">
        <v>0.5</v>
      </c>
      <c r="BO37" t="s">
        <v>254</v>
      </c>
      <c r="BP37">
        <v>1685008617.8</v>
      </c>
      <c r="BQ37">
        <v>400.119483870968</v>
      </c>
      <c r="BR37">
        <v>400.646419354839</v>
      </c>
      <c r="BS37">
        <v>15.8779290322581</v>
      </c>
      <c r="BT37">
        <v>15.205722580645199</v>
      </c>
      <c r="BU37">
        <v>500.009903225806</v>
      </c>
      <c r="BV37">
        <v>95.623561290322598</v>
      </c>
      <c r="BW37">
        <v>0.200028483870968</v>
      </c>
      <c r="BX37">
        <v>28.224222580645201</v>
      </c>
      <c r="BY37">
        <v>27.614932258064499</v>
      </c>
      <c r="BZ37">
        <v>999.9</v>
      </c>
      <c r="CA37">
        <v>9991.77419354839</v>
      </c>
      <c r="CB37">
        <v>0</v>
      </c>
      <c r="CC37">
        <v>73.726793548387107</v>
      </c>
      <c r="CD37">
        <v>99.994174193548403</v>
      </c>
      <c r="CE37">
        <v>0.90014822580645204</v>
      </c>
      <c r="CF37">
        <v>9.9851383870967703E-2</v>
      </c>
      <c r="CG37">
        <v>0</v>
      </c>
      <c r="CH37">
        <v>2.3359774193548399</v>
      </c>
      <c r="CI37">
        <v>0</v>
      </c>
      <c r="CJ37">
        <v>52.587074193548403</v>
      </c>
      <c r="CK37">
        <v>914.33212903225797</v>
      </c>
      <c r="CL37">
        <v>39.755806451612898</v>
      </c>
      <c r="CM37">
        <v>42.936999999999998</v>
      </c>
      <c r="CN37">
        <v>41.4593548387097</v>
      </c>
      <c r="CO37">
        <v>41.436999999999998</v>
      </c>
      <c r="CP37">
        <v>40.044096774193498</v>
      </c>
      <c r="CQ37">
        <v>90.01</v>
      </c>
      <c r="CR37">
        <v>9.9816129032258107</v>
      </c>
      <c r="CS37">
        <v>0</v>
      </c>
      <c r="CT37">
        <v>59.599999904632597</v>
      </c>
      <c r="CU37">
        <v>2.3358500000000002</v>
      </c>
      <c r="CV37">
        <v>-0.13477949721715499</v>
      </c>
      <c r="CW37">
        <v>-1.9848991415297199</v>
      </c>
      <c r="CX37">
        <v>52.5760576923077</v>
      </c>
      <c r="CY37">
        <v>15</v>
      </c>
      <c r="CZ37">
        <v>1685007351.5999999</v>
      </c>
      <c r="DA37" t="s">
        <v>255</v>
      </c>
      <c r="DB37">
        <v>2</v>
      </c>
      <c r="DC37">
        <v>-3.8109999999999999</v>
      </c>
      <c r="DD37">
        <v>0.36</v>
      </c>
      <c r="DE37">
        <v>402</v>
      </c>
      <c r="DF37">
        <v>15</v>
      </c>
      <c r="DG37">
        <v>2.06</v>
      </c>
      <c r="DH37">
        <v>0.28000000000000003</v>
      </c>
      <c r="DI37">
        <v>-0.53177823076923103</v>
      </c>
      <c r="DJ37">
        <v>3.9101446256283E-2</v>
      </c>
      <c r="DK37">
        <v>0.10233822794868699</v>
      </c>
      <c r="DL37">
        <v>1</v>
      </c>
      <c r="DM37">
        <v>2.34015681818182</v>
      </c>
      <c r="DN37">
        <v>-0.101539361709184</v>
      </c>
      <c r="DO37">
        <v>0.20939525304783499</v>
      </c>
      <c r="DP37">
        <v>1</v>
      </c>
      <c r="DQ37">
        <v>0.66507353846153805</v>
      </c>
      <c r="DR37">
        <v>8.0672466490223194E-2</v>
      </c>
      <c r="DS37">
        <v>1.32215715673311E-2</v>
      </c>
      <c r="DT37">
        <v>1</v>
      </c>
      <c r="DU37">
        <v>3</v>
      </c>
      <c r="DV37">
        <v>3</v>
      </c>
      <c r="DW37" t="s">
        <v>256</v>
      </c>
      <c r="DX37">
        <v>100</v>
      </c>
      <c r="DY37">
        <v>100</v>
      </c>
      <c r="DZ37">
        <v>-3.8109999999999999</v>
      </c>
      <c r="EA37">
        <v>0.36</v>
      </c>
      <c r="EB37">
        <v>2</v>
      </c>
      <c r="EC37">
        <v>515.30700000000002</v>
      </c>
      <c r="ED37">
        <v>421.91</v>
      </c>
      <c r="EE37">
        <v>30.297899999999998</v>
      </c>
      <c r="EF37">
        <v>29.996300000000002</v>
      </c>
      <c r="EG37">
        <v>30</v>
      </c>
      <c r="EH37">
        <v>30.170400000000001</v>
      </c>
      <c r="EI37">
        <v>30.206</v>
      </c>
      <c r="EJ37">
        <v>20.068000000000001</v>
      </c>
      <c r="EK37">
        <v>30.8337</v>
      </c>
      <c r="EL37">
        <v>0</v>
      </c>
      <c r="EM37">
        <v>30.207000000000001</v>
      </c>
      <c r="EN37">
        <v>400.49400000000003</v>
      </c>
      <c r="EO37">
        <v>15.3994</v>
      </c>
      <c r="EP37">
        <v>100.431</v>
      </c>
      <c r="EQ37">
        <v>90.278999999999996</v>
      </c>
    </row>
    <row r="38" spans="1:147" x14ac:dyDescent="0.3">
      <c r="A38">
        <v>22</v>
      </c>
      <c r="B38">
        <v>1685008685.8</v>
      </c>
      <c r="C38">
        <v>1260.2000000476801</v>
      </c>
      <c r="D38" t="s">
        <v>317</v>
      </c>
      <c r="E38" t="s">
        <v>318</v>
      </c>
      <c r="F38">
        <v>1685008677.8</v>
      </c>
      <c r="G38">
        <f t="shared" si="0"/>
        <v>3.4850767976895573E-3</v>
      </c>
      <c r="H38">
        <f t="shared" si="1"/>
        <v>2.0724335712289337</v>
      </c>
      <c r="I38">
        <f t="shared" si="2"/>
        <v>400.00583870967802</v>
      </c>
      <c r="J38">
        <f t="shared" si="3"/>
        <v>362.35865362088134</v>
      </c>
      <c r="K38">
        <f t="shared" si="4"/>
        <v>34.723903295545682</v>
      </c>
      <c r="L38">
        <f t="shared" si="5"/>
        <v>38.331536786039344</v>
      </c>
      <c r="M38">
        <f t="shared" si="6"/>
        <v>0.14754909996968829</v>
      </c>
      <c r="N38">
        <f t="shared" si="7"/>
        <v>3.3625327323481793</v>
      </c>
      <c r="O38">
        <f t="shared" si="8"/>
        <v>0.14404430938312021</v>
      </c>
      <c r="P38">
        <f t="shared" si="9"/>
        <v>9.0335650992477465E-2</v>
      </c>
      <c r="Q38">
        <f t="shared" si="10"/>
        <v>16.521656990827619</v>
      </c>
      <c r="R38">
        <f t="shared" si="11"/>
        <v>28.074819192286075</v>
      </c>
      <c r="S38">
        <f t="shared" si="12"/>
        <v>28.133364516128999</v>
      </c>
      <c r="T38">
        <f t="shared" si="13"/>
        <v>3.8244436472785717</v>
      </c>
      <c r="U38">
        <f t="shared" si="14"/>
        <v>39.557155754633584</v>
      </c>
      <c r="V38">
        <f t="shared" si="15"/>
        <v>1.5712213801292845</v>
      </c>
      <c r="W38">
        <f t="shared" si="16"/>
        <v>3.9720281960495534</v>
      </c>
      <c r="X38">
        <f t="shared" si="17"/>
        <v>2.2532222671492872</v>
      </c>
      <c r="Y38">
        <f t="shared" si="18"/>
        <v>-153.69188677810948</v>
      </c>
      <c r="Z38">
        <f t="shared" si="19"/>
        <v>118.14483294194999</v>
      </c>
      <c r="AA38">
        <f t="shared" si="20"/>
        <v>7.6938845560958784</v>
      </c>
      <c r="AB38">
        <f t="shared" si="21"/>
        <v>-11.331512289235988</v>
      </c>
      <c r="AC38">
        <v>-3.9641799601130998E-2</v>
      </c>
      <c r="AD38">
        <v>4.4501392864651101E-2</v>
      </c>
      <c r="AE38">
        <v>3.3521614423171302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50251.208922631566</v>
      </c>
      <c r="AK38" t="s">
        <v>251</v>
      </c>
      <c r="AL38">
        <v>2.25646923076923</v>
      </c>
      <c r="AM38">
        <v>1.526</v>
      </c>
      <c r="AN38">
        <f t="shared" si="25"/>
        <v>-0.73046923076922998</v>
      </c>
      <c r="AO38">
        <f t="shared" si="26"/>
        <v>-0.47868232684746392</v>
      </c>
      <c r="AP38">
        <v>-0.40372467014688002</v>
      </c>
      <c r="AQ38" t="s">
        <v>319</v>
      </c>
      <c r="AR38">
        <v>2.3311423076923101</v>
      </c>
      <c r="AS38">
        <v>2.2291500000000002</v>
      </c>
      <c r="AT38">
        <f t="shared" si="27"/>
        <v>-4.5753900676181569E-2</v>
      </c>
      <c r="AU38">
        <v>0.5</v>
      </c>
      <c r="AV38">
        <f t="shared" si="28"/>
        <v>84.298388966589926</v>
      </c>
      <c r="AW38">
        <f t="shared" si="29"/>
        <v>2.0724335712289337</v>
      </c>
      <c r="AX38">
        <f t="shared" si="30"/>
        <v>-1.9284900579697379</v>
      </c>
      <c r="AY38">
        <f t="shared" si="31"/>
        <v>1</v>
      </c>
      <c r="AZ38">
        <f t="shared" si="32"/>
        <v>2.9373731476139982E-2</v>
      </c>
      <c r="BA38">
        <f t="shared" si="33"/>
        <v>-0.3154341340869839</v>
      </c>
      <c r="BB38" t="s">
        <v>253</v>
      </c>
      <c r="BC38">
        <v>0</v>
      </c>
      <c r="BD38">
        <f t="shared" si="34"/>
        <v>2.2291500000000002</v>
      </c>
      <c r="BE38">
        <f t="shared" si="35"/>
        <v>-4.5753900676181472E-2</v>
      </c>
      <c r="BF38">
        <f t="shared" si="36"/>
        <v>-0.46077981651376154</v>
      </c>
      <c r="BG38">
        <f t="shared" si="37"/>
        <v>3.7333521047446863</v>
      </c>
      <c r="BH38">
        <f t="shared" si="38"/>
        <v>0.96260043596845146</v>
      </c>
      <c r="BI38">
        <f t="shared" si="39"/>
        <v>99.998670967741901</v>
      </c>
      <c r="BJ38">
        <f t="shared" si="40"/>
        <v>84.298388966589926</v>
      </c>
      <c r="BK38">
        <f t="shared" si="41"/>
        <v>0.84299509334262401</v>
      </c>
      <c r="BL38">
        <f t="shared" si="42"/>
        <v>0.19599018668524809</v>
      </c>
      <c r="BM38">
        <v>0.79243364407721495</v>
      </c>
      <c r="BN38">
        <v>0.5</v>
      </c>
      <c r="BO38" t="s">
        <v>254</v>
      </c>
      <c r="BP38">
        <v>1685008677.8</v>
      </c>
      <c r="BQ38">
        <v>400.00583870967802</v>
      </c>
      <c r="BR38">
        <v>400.55522580645197</v>
      </c>
      <c r="BS38">
        <v>16.396361290322599</v>
      </c>
      <c r="BT38">
        <v>15.8530838709677</v>
      </c>
      <c r="BU38">
        <v>500.00429032258103</v>
      </c>
      <c r="BV38">
        <v>95.627432258064502</v>
      </c>
      <c r="BW38">
        <v>0.200010935483871</v>
      </c>
      <c r="BX38">
        <v>28.785087096774198</v>
      </c>
      <c r="BY38">
        <v>28.133364516128999</v>
      </c>
      <c r="BZ38">
        <v>999.9</v>
      </c>
      <c r="CA38">
        <v>9996.9354838709696</v>
      </c>
      <c r="CB38">
        <v>0</v>
      </c>
      <c r="CC38">
        <v>73.700906451612894</v>
      </c>
      <c r="CD38">
        <v>99.998670967741901</v>
      </c>
      <c r="CE38">
        <v>0.90012877419354798</v>
      </c>
      <c r="CF38">
        <v>9.9870877419354895E-2</v>
      </c>
      <c r="CG38">
        <v>0</v>
      </c>
      <c r="CH38">
        <v>2.3474322580645199</v>
      </c>
      <c r="CI38">
        <v>0</v>
      </c>
      <c r="CJ38">
        <v>51.524700000000003</v>
      </c>
      <c r="CK38">
        <v>914.36748387096804</v>
      </c>
      <c r="CL38">
        <v>39.326419354838698</v>
      </c>
      <c r="CM38">
        <v>42.908999999999999</v>
      </c>
      <c r="CN38">
        <v>41.256</v>
      </c>
      <c r="CO38">
        <v>41.395000000000003</v>
      </c>
      <c r="CP38">
        <v>39.713419354838699</v>
      </c>
      <c r="CQ38">
        <v>90.012580645161293</v>
      </c>
      <c r="CR38">
        <v>9.9832258064516193</v>
      </c>
      <c r="CS38">
        <v>0</v>
      </c>
      <c r="CT38">
        <v>59.399999856948902</v>
      </c>
      <c r="CU38">
        <v>2.3311423076923101</v>
      </c>
      <c r="CV38">
        <v>0.2073538508967</v>
      </c>
      <c r="CW38">
        <v>-3.4882256589212801</v>
      </c>
      <c r="CX38">
        <v>51.485576923076898</v>
      </c>
      <c r="CY38">
        <v>15</v>
      </c>
      <c r="CZ38">
        <v>1685007351.5999999</v>
      </c>
      <c r="DA38" t="s">
        <v>255</v>
      </c>
      <c r="DB38">
        <v>2</v>
      </c>
      <c r="DC38">
        <v>-3.8109999999999999</v>
      </c>
      <c r="DD38">
        <v>0.36</v>
      </c>
      <c r="DE38">
        <v>402</v>
      </c>
      <c r="DF38">
        <v>15</v>
      </c>
      <c r="DG38">
        <v>2.06</v>
      </c>
      <c r="DH38">
        <v>0.28000000000000003</v>
      </c>
      <c r="DI38">
        <v>-0.52874934615384594</v>
      </c>
      <c r="DJ38">
        <v>-0.177571119269165</v>
      </c>
      <c r="DK38">
        <v>9.7579261257763894E-2</v>
      </c>
      <c r="DL38">
        <v>1</v>
      </c>
      <c r="DM38">
        <v>2.3242977272727301</v>
      </c>
      <c r="DN38">
        <v>8.5968905149389402E-2</v>
      </c>
      <c r="DO38">
        <v>0.18687862430494101</v>
      </c>
      <c r="DP38">
        <v>1</v>
      </c>
      <c r="DQ38">
        <v>0.54414315384615397</v>
      </c>
      <c r="DR38">
        <v>1.89594160334676E-2</v>
      </c>
      <c r="DS38">
        <v>1.1447410829838399E-2</v>
      </c>
      <c r="DT38">
        <v>1</v>
      </c>
      <c r="DU38">
        <v>3</v>
      </c>
      <c r="DV38">
        <v>3</v>
      </c>
      <c r="DW38" t="s">
        <v>256</v>
      </c>
      <c r="DX38">
        <v>100</v>
      </c>
      <c r="DY38">
        <v>100</v>
      </c>
      <c r="DZ38">
        <v>-3.8109999999999999</v>
      </c>
      <c r="EA38">
        <v>0.36</v>
      </c>
      <c r="EB38">
        <v>2</v>
      </c>
      <c r="EC38">
        <v>515.54</v>
      </c>
      <c r="ED38">
        <v>422.03500000000003</v>
      </c>
      <c r="EE38">
        <v>30.303799999999999</v>
      </c>
      <c r="EF38">
        <v>29.9833</v>
      </c>
      <c r="EG38">
        <v>30.0001</v>
      </c>
      <c r="EH38">
        <v>30.1678</v>
      </c>
      <c r="EI38">
        <v>30.206</v>
      </c>
      <c r="EJ38">
        <v>20.0778</v>
      </c>
      <c r="EK38">
        <v>26.929099999999998</v>
      </c>
      <c r="EL38">
        <v>0</v>
      </c>
      <c r="EM38">
        <v>30.3</v>
      </c>
      <c r="EN38">
        <v>400.517</v>
      </c>
      <c r="EO38">
        <v>15.985099999999999</v>
      </c>
      <c r="EP38">
        <v>100.431</v>
      </c>
      <c r="EQ38">
        <v>90.278099999999995</v>
      </c>
    </row>
    <row r="39" spans="1:147" x14ac:dyDescent="0.3">
      <c r="A39">
        <v>23</v>
      </c>
      <c r="B39">
        <v>1685008745.8</v>
      </c>
      <c r="C39">
        <v>1320.2000000476801</v>
      </c>
      <c r="D39" t="s">
        <v>320</v>
      </c>
      <c r="E39" t="s">
        <v>321</v>
      </c>
      <c r="F39">
        <v>1685008737.8</v>
      </c>
      <c r="G39">
        <f t="shared" si="0"/>
        <v>3.4948100160734656E-3</v>
      </c>
      <c r="H39">
        <f t="shared" si="1"/>
        <v>1.9639968620699668</v>
      </c>
      <c r="I39">
        <f t="shared" si="2"/>
        <v>400.020225806452</v>
      </c>
      <c r="J39">
        <f t="shared" si="3"/>
        <v>364.24016207674708</v>
      </c>
      <c r="K39">
        <f t="shared" si="4"/>
        <v>34.904364751611432</v>
      </c>
      <c r="L39">
        <f t="shared" si="5"/>
        <v>38.333092622082717</v>
      </c>
      <c r="M39">
        <f t="shared" si="6"/>
        <v>0.15068105627301018</v>
      </c>
      <c r="N39">
        <f t="shared" si="7"/>
        <v>3.3660895956505232</v>
      </c>
      <c r="O39">
        <f t="shared" si="8"/>
        <v>0.14703164112901879</v>
      </c>
      <c r="P39">
        <f t="shared" si="9"/>
        <v>9.2215299453531199E-2</v>
      </c>
      <c r="Q39">
        <f t="shared" si="10"/>
        <v>16.522232343772369</v>
      </c>
      <c r="R39">
        <f t="shared" si="11"/>
        <v>27.984797023139784</v>
      </c>
      <c r="S39">
        <f t="shared" si="12"/>
        <v>28.053512903225801</v>
      </c>
      <c r="T39">
        <f t="shared" si="13"/>
        <v>3.8066942542668363</v>
      </c>
      <c r="U39">
        <f t="shared" si="14"/>
        <v>40.314881988527709</v>
      </c>
      <c r="V39">
        <f t="shared" si="15"/>
        <v>1.5931259318118456</v>
      </c>
      <c r="W39">
        <f t="shared" si="16"/>
        <v>3.9517067971703272</v>
      </c>
      <c r="X39">
        <f t="shared" si="17"/>
        <v>2.2135683224549907</v>
      </c>
      <c r="Y39">
        <f t="shared" si="18"/>
        <v>-154.12112170883984</v>
      </c>
      <c r="Z39">
        <f t="shared" si="19"/>
        <v>116.70562878428957</v>
      </c>
      <c r="AA39">
        <f t="shared" si="20"/>
        <v>7.5857719537407045</v>
      </c>
      <c r="AB39">
        <f t="shared" si="21"/>
        <v>-13.307488627037188</v>
      </c>
      <c r="AC39">
        <v>-3.9694484832581402E-2</v>
      </c>
      <c r="AD39">
        <v>4.4560536652433903E-2</v>
      </c>
      <c r="AE39">
        <v>3.3557045218402002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50330.024389503189</v>
      </c>
      <c r="AK39" t="s">
        <v>251</v>
      </c>
      <c r="AL39">
        <v>2.25646923076923</v>
      </c>
      <c r="AM39">
        <v>1.526</v>
      </c>
      <c r="AN39">
        <f t="shared" si="25"/>
        <v>-0.73046923076922998</v>
      </c>
      <c r="AO39">
        <f t="shared" si="26"/>
        <v>-0.47868232684746392</v>
      </c>
      <c r="AP39">
        <v>-0.40372467014688002</v>
      </c>
      <c r="AQ39" t="s">
        <v>322</v>
      </c>
      <c r="AR39">
        <v>2.30332692307692</v>
      </c>
      <c r="AS39">
        <v>1.4392</v>
      </c>
      <c r="AT39">
        <f t="shared" si="27"/>
        <v>-0.60042170864155087</v>
      </c>
      <c r="AU39">
        <v>0.5</v>
      </c>
      <c r="AV39">
        <f t="shared" si="28"/>
        <v>84.301574207869251</v>
      </c>
      <c r="AW39">
        <f t="shared" si="29"/>
        <v>1.9639968620699668</v>
      </c>
      <c r="AX39">
        <f t="shared" si="30"/>
        <v>-25.308247613530675</v>
      </c>
      <c r="AY39">
        <f t="shared" si="31"/>
        <v>1</v>
      </c>
      <c r="AZ39">
        <f t="shared" si="32"/>
        <v>2.8086326435358886E-2</v>
      </c>
      <c r="BA39">
        <f t="shared" si="33"/>
        <v>6.0311284046692594E-2</v>
      </c>
      <c r="BB39" t="s">
        <v>253</v>
      </c>
      <c r="BC39">
        <v>0</v>
      </c>
      <c r="BD39">
        <f t="shared" si="34"/>
        <v>1.4392</v>
      </c>
      <c r="BE39">
        <f t="shared" si="35"/>
        <v>-0.60042170864155087</v>
      </c>
      <c r="BF39">
        <f t="shared" si="36"/>
        <v>5.6880733944954118E-2</v>
      </c>
      <c r="BG39">
        <f t="shared" si="37"/>
        <v>1.0573344627982466</v>
      </c>
      <c r="BH39">
        <f t="shared" si="38"/>
        <v>-0.11882772927833543</v>
      </c>
      <c r="BI39">
        <f t="shared" si="39"/>
        <v>100.00248387096801</v>
      </c>
      <c r="BJ39">
        <f t="shared" si="40"/>
        <v>84.301574207869251</v>
      </c>
      <c r="BK39">
        <f t="shared" si="41"/>
        <v>0.84299480317551456</v>
      </c>
      <c r="BL39">
        <f t="shared" si="42"/>
        <v>0.19598960635102919</v>
      </c>
      <c r="BM39">
        <v>0.79243364407721495</v>
      </c>
      <c r="BN39">
        <v>0.5</v>
      </c>
      <c r="BO39" t="s">
        <v>254</v>
      </c>
      <c r="BP39">
        <v>1685008737.8</v>
      </c>
      <c r="BQ39">
        <v>400.020225806452</v>
      </c>
      <c r="BR39">
        <v>400.55306451612898</v>
      </c>
      <c r="BS39">
        <v>16.6248677419355</v>
      </c>
      <c r="BT39">
        <v>16.0801870967742</v>
      </c>
      <c r="BU39">
        <v>499.99280645161298</v>
      </c>
      <c r="BV39">
        <v>95.628009677419399</v>
      </c>
      <c r="BW39">
        <v>0.19987638709677399</v>
      </c>
      <c r="BX39">
        <v>28.6966161290323</v>
      </c>
      <c r="BY39">
        <v>28.053512903225801</v>
      </c>
      <c r="BZ39">
        <v>999.9</v>
      </c>
      <c r="CA39">
        <v>10010.1612903226</v>
      </c>
      <c r="CB39">
        <v>0</v>
      </c>
      <c r="CC39">
        <v>73.700906451612894</v>
      </c>
      <c r="CD39">
        <v>100.00248387096801</v>
      </c>
      <c r="CE39">
        <v>0.90014422580645204</v>
      </c>
      <c r="CF39">
        <v>9.9855441935483902E-2</v>
      </c>
      <c r="CG39">
        <v>0</v>
      </c>
      <c r="CH39">
        <v>2.3139548387096802</v>
      </c>
      <c r="CI39">
        <v>0</v>
      </c>
      <c r="CJ39">
        <v>49.094806451612897</v>
      </c>
      <c r="CK39">
        <v>914.40774193548395</v>
      </c>
      <c r="CL39">
        <v>38.981709677419403</v>
      </c>
      <c r="CM39">
        <v>42.811999999999998</v>
      </c>
      <c r="CN39">
        <v>40.9898387096774</v>
      </c>
      <c r="CO39">
        <v>41.311999999999998</v>
      </c>
      <c r="CP39">
        <v>39.465451612903202</v>
      </c>
      <c r="CQ39">
        <v>90.016451612903296</v>
      </c>
      <c r="CR39">
        <v>9.9825806451612902</v>
      </c>
      <c r="CS39">
        <v>0</v>
      </c>
      <c r="CT39">
        <v>59.200000047683702</v>
      </c>
      <c r="CU39">
        <v>2.30332692307692</v>
      </c>
      <c r="CV39">
        <v>0.164933331643662</v>
      </c>
      <c r="CW39">
        <v>-3.16179830073454</v>
      </c>
      <c r="CX39">
        <v>49.068761538461501</v>
      </c>
      <c r="CY39">
        <v>15</v>
      </c>
      <c r="CZ39">
        <v>1685007351.5999999</v>
      </c>
      <c r="DA39" t="s">
        <v>255</v>
      </c>
      <c r="DB39">
        <v>2</v>
      </c>
      <c r="DC39">
        <v>-3.8109999999999999</v>
      </c>
      <c r="DD39">
        <v>0.36</v>
      </c>
      <c r="DE39">
        <v>402</v>
      </c>
      <c r="DF39">
        <v>15</v>
      </c>
      <c r="DG39">
        <v>2.06</v>
      </c>
      <c r="DH39">
        <v>0.28000000000000003</v>
      </c>
      <c r="DI39">
        <v>-0.52274853846153801</v>
      </c>
      <c r="DJ39">
        <v>2.11362076330107E-3</v>
      </c>
      <c r="DK39">
        <v>0.106903080523806</v>
      </c>
      <c r="DL39">
        <v>1</v>
      </c>
      <c r="DM39">
        <v>2.3062840909090898</v>
      </c>
      <c r="DN39">
        <v>9.6736622543120807E-2</v>
      </c>
      <c r="DO39">
        <v>0.15943341007110401</v>
      </c>
      <c r="DP39">
        <v>1</v>
      </c>
      <c r="DQ39">
        <v>0.54437751923076905</v>
      </c>
      <c r="DR39">
        <v>-4.4060121232834502E-3</v>
      </c>
      <c r="DS39">
        <v>1.1347103851933001E-2</v>
      </c>
      <c r="DT39">
        <v>1</v>
      </c>
      <c r="DU39">
        <v>3</v>
      </c>
      <c r="DV39">
        <v>3</v>
      </c>
      <c r="DW39" t="s">
        <v>256</v>
      </c>
      <c r="DX39">
        <v>100</v>
      </c>
      <c r="DY39">
        <v>100</v>
      </c>
      <c r="DZ39">
        <v>-3.8109999999999999</v>
      </c>
      <c r="EA39">
        <v>0.36</v>
      </c>
      <c r="EB39">
        <v>2</v>
      </c>
      <c r="EC39">
        <v>515.15899999999999</v>
      </c>
      <c r="ED39">
        <v>422.51600000000002</v>
      </c>
      <c r="EE39">
        <v>27.548300000000001</v>
      </c>
      <c r="EF39">
        <v>29.988499999999998</v>
      </c>
      <c r="EG39">
        <v>29.9999</v>
      </c>
      <c r="EH39">
        <v>30.1678</v>
      </c>
      <c r="EI39">
        <v>30.203499999999998</v>
      </c>
      <c r="EJ39">
        <v>20.078099999999999</v>
      </c>
      <c r="EK39">
        <v>26.826699999999999</v>
      </c>
      <c r="EL39">
        <v>0</v>
      </c>
      <c r="EM39">
        <v>27.5383</v>
      </c>
      <c r="EN39">
        <v>400.61900000000003</v>
      </c>
      <c r="EO39">
        <v>15.9518</v>
      </c>
      <c r="EP39">
        <v>100.43600000000001</v>
      </c>
      <c r="EQ39">
        <v>90.2761</v>
      </c>
    </row>
    <row r="40" spans="1:147" x14ac:dyDescent="0.3">
      <c r="A40">
        <v>24</v>
      </c>
      <c r="B40">
        <v>1685008805.8</v>
      </c>
      <c r="C40">
        <v>1380.2000000476801</v>
      </c>
      <c r="D40" t="s">
        <v>323</v>
      </c>
      <c r="E40" t="s">
        <v>324</v>
      </c>
      <c r="F40">
        <v>1685008797.8</v>
      </c>
      <c r="G40">
        <f t="shared" si="0"/>
        <v>3.4725588155177932E-3</v>
      </c>
      <c r="H40">
        <f t="shared" si="1"/>
        <v>2.0999881518565542</v>
      </c>
      <c r="I40">
        <f t="shared" si="2"/>
        <v>400.01209677419399</v>
      </c>
      <c r="J40">
        <f t="shared" si="3"/>
        <v>362.84091196198017</v>
      </c>
      <c r="K40">
        <f t="shared" si="4"/>
        <v>34.770785665359973</v>
      </c>
      <c r="L40">
        <f t="shared" si="5"/>
        <v>38.332873780077314</v>
      </c>
      <c r="M40">
        <f t="shared" si="6"/>
        <v>0.15053665389177337</v>
      </c>
      <c r="N40">
        <f t="shared" si="7"/>
        <v>3.3650911292650263</v>
      </c>
      <c r="O40">
        <f t="shared" si="8"/>
        <v>0.14689308641983584</v>
      </c>
      <c r="P40">
        <f t="shared" si="9"/>
        <v>9.2128193905373176E-2</v>
      </c>
      <c r="Q40">
        <f t="shared" si="10"/>
        <v>16.521864745516886</v>
      </c>
      <c r="R40">
        <f t="shared" si="11"/>
        <v>27.826055800882706</v>
      </c>
      <c r="S40">
        <f t="shared" si="12"/>
        <v>27.9237</v>
      </c>
      <c r="T40">
        <f t="shared" si="13"/>
        <v>3.7779928428706571</v>
      </c>
      <c r="U40">
        <f t="shared" si="14"/>
        <v>40.258420084629783</v>
      </c>
      <c r="V40">
        <f t="shared" si="15"/>
        <v>1.5758671730064546</v>
      </c>
      <c r="W40">
        <f t="shared" si="16"/>
        <v>3.9143790781996017</v>
      </c>
      <c r="X40">
        <f t="shared" si="17"/>
        <v>2.2021256698642024</v>
      </c>
      <c r="Y40">
        <f t="shared" si="18"/>
        <v>-153.13984376433467</v>
      </c>
      <c r="Z40">
        <f t="shared" si="19"/>
        <v>110.55076021126969</v>
      </c>
      <c r="AA40">
        <f t="shared" si="20"/>
        <v>7.1773517538924718</v>
      </c>
      <c r="AB40">
        <f t="shared" si="21"/>
        <v>-18.889867053655607</v>
      </c>
      <c r="AC40">
        <v>-3.9679692973794201E-2</v>
      </c>
      <c r="AD40">
        <v>4.4543931495107297E-2</v>
      </c>
      <c r="AE40">
        <v>3.3547099253763299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50339.357229304755</v>
      </c>
      <c r="AK40" t="s">
        <v>251</v>
      </c>
      <c r="AL40">
        <v>2.25646923076923</v>
      </c>
      <c r="AM40">
        <v>1.526</v>
      </c>
      <c r="AN40">
        <f t="shared" si="25"/>
        <v>-0.73046923076922998</v>
      </c>
      <c r="AO40">
        <f t="shared" si="26"/>
        <v>-0.47868232684746392</v>
      </c>
      <c r="AP40">
        <v>-0.40372467014688002</v>
      </c>
      <c r="AQ40" t="s">
        <v>325</v>
      </c>
      <c r="AR40">
        <v>2.2443576923076902</v>
      </c>
      <c r="AS40">
        <v>2.14357</v>
      </c>
      <c r="AT40">
        <f t="shared" si="27"/>
        <v>-4.7018614884370535E-2</v>
      </c>
      <c r="AU40">
        <v>0.5</v>
      </c>
      <c r="AV40">
        <f t="shared" si="28"/>
        <v>84.299174170538635</v>
      </c>
      <c r="AW40">
        <f t="shared" si="29"/>
        <v>2.0999881518565542</v>
      </c>
      <c r="AX40">
        <f t="shared" si="30"/>
        <v>-1.981815202697516</v>
      </c>
      <c r="AY40">
        <f t="shared" si="31"/>
        <v>1</v>
      </c>
      <c r="AZ40">
        <f t="shared" si="32"/>
        <v>2.970032442949419E-2</v>
      </c>
      <c r="BA40">
        <f t="shared" si="33"/>
        <v>-0.28810349090535881</v>
      </c>
      <c r="BB40" t="s">
        <v>253</v>
      </c>
      <c r="BC40">
        <v>0</v>
      </c>
      <c r="BD40">
        <f t="shared" si="34"/>
        <v>2.14357</v>
      </c>
      <c r="BE40">
        <f t="shared" si="35"/>
        <v>-4.7018614884370584E-2</v>
      </c>
      <c r="BF40">
        <f t="shared" si="36"/>
        <v>-0.40469855832241147</v>
      </c>
      <c r="BG40">
        <f t="shared" si="37"/>
        <v>0.89272257765603213</v>
      </c>
      <c r="BH40">
        <f t="shared" si="38"/>
        <v>0.84544286601868224</v>
      </c>
      <c r="BI40">
        <f t="shared" si="39"/>
        <v>99.999564516129098</v>
      </c>
      <c r="BJ40">
        <f t="shared" si="40"/>
        <v>84.299174170538635</v>
      </c>
      <c r="BK40">
        <f t="shared" si="41"/>
        <v>0.84299541281444157</v>
      </c>
      <c r="BL40">
        <f t="shared" si="42"/>
        <v>0.19599082562888315</v>
      </c>
      <c r="BM40">
        <v>0.79243364407721495</v>
      </c>
      <c r="BN40">
        <v>0.5</v>
      </c>
      <c r="BO40" t="s">
        <v>254</v>
      </c>
      <c r="BP40">
        <v>1685008797.8</v>
      </c>
      <c r="BQ40">
        <v>400.01209677419399</v>
      </c>
      <c r="BR40">
        <v>400.56506451612898</v>
      </c>
      <c r="BS40">
        <v>16.444525806451601</v>
      </c>
      <c r="BT40">
        <v>15.903222580645201</v>
      </c>
      <c r="BU40">
        <v>500.000870967742</v>
      </c>
      <c r="BV40">
        <v>95.629354838709702</v>
      </c>
      <c r="BW40">
        <v>0.19993154838709701</v>
      </c>
      <c r="BX40">
        <v>28.533067741935501</v>
      </c>
      <c r="BY40">
        <v>27.9237</v>
      </c>
      <c r="BZ40">
        <v>999.9</v>
      </c>
      <c r="CA40">
        <v>10006.2903225806</v>
      </c>
      <c r="CB40">
        <v>0</v>
      </c>
      <c r="CC40">
        <v>73.700906451612894</v>
      </c>
      <c r="CD40">
        <v>99.999564516129098</v>
      </c>
      <c r="CE40">
        <v>0.900135225806452</v>
      </c>
      <c r="CF40">
        <v>9.9864480645161305E-2</v>
      </c>
      <c r="CG40">
        <v>0</v>
      </c>
      <c r="CH40">
        <v>2.2660419354838699</v>
      </c>
      <c r="CI40">
        <v>0</v>
      </c>
      <c r="CJ40">
        <v>47.562845161290298</v>
      </c>
      <c r="CK40">
        <v>914.37680645161299</v>
      </c>
      <c r="CL40">
        <v>38.697258064516099</v>
      </c>
      <c r="CM40">
        <v>42.664999999999999</v>
      </c>
      <c r="CN40">
        <v>40.741870967741903</v>
      </c>
      <c r="CO40">
        <v>41.211387096774203</v>
      </c>
      <c r="CP40">
        <v>39.219516129032201</v>
      </c>
      <c r="CQ40">
        <v>90.013548387096805</v>
      </c>
      <c r="CR40">
        <v>9.9845161290322597</v>
      </c>
      <c r="CS40">
        <v>0</v>
      </c>
      <c r="CT40">
        <v>59.599999904632597</v>
      </c>
      <c r="CU40">
        <v>2.2443576923076902</v>
      </c>
      <c r="CV40">
        <v>0.316447859238074</v>
      </c>
      <c r="CW40">
        <v>-3.5591453018482402</v>
      </c>
      <c r="CX40">
        <v>47.550523076923099</v>
      </c>
      <c r="CY40">
        <v>15</v>
      </c>
      <c r="CZ40">
        <v>1685007351.5999999</v>
      </c>
      <c r="DA40" t="s">
        <v>255</v>
      </c>
      <c r="DB40">
        <v>2</v>
      </c>
      <c r="DC40">
        <v>-3.8109999999999999</v>
      </c>
      <c r="DD40">
        <v>0.36</v>
      </c>
      <c r="DE40">
        <v>402</v>
      </c>
      <c r="DF40">
        <v>15</v>
      </c>
      <c r="DG40">
        <v>2.06</v>
      </c>
      <c r="DH40">
        <v>0.28000000000000003</v>
      </c>
      <c r="DI40">
        <v>-0.55271442307692298</v>
      </c>
      <c r="DJ40">
        <v>-0.199591114146631</v>
      </c>
      <c r="DK40">
        <v>0.116685030990952</v>
      </c>
      <c r="DL40">
        <v>1</v>
      </c>
      <c r="DM40">
        <v>2.2544363636363598</v>
      </c>
      <c r="DN40">
        <v>-0.175865437800306</v>
      </c>
      <c r="DO40">
        <v>0.150138554328553</v>
      </c>
      <c r="DP40">
        <v>1</v>
      </c>
      <c r="DQ40">
        <v>0.54791730769230795</v>
      </c>
      <c r="DR40">
        <v>-5.9850033296337701E-2</v>
      </c>
      <c r="DS40">
        <v>9.8008369551130705E-3</v>
      </c>
      <c r="DT40">
        <v>1</v>
      </c>
      <c r="DU40">
        <v>3</v>
      </c>
      <c r="DV40">
        <v>3</v>
      </c>
      <c r="DW40" t="s">
        <v>256</v>
      </c>
      <c r="DX40">
        <v>100</v>
      </c>
      <c r="DY40">
        <v>100</v>
      </c>
      <c r="DZ40">
        <v>-3.8109999999999999</v>
      </c>
      <c r="EA40">
        <v>0.36</v>
      </c>
      <c r="EB40">
        <v>2</v>
      </c>
      <c r="EC40">
        <v>515.053</v>
      </c>
      <c r="ED40">
        <v>422.16</v>
      </c>
      <c r="EE40">
        <v>27.766500000000001</v>
      </c>
      <c r="EF40">
        <v>30.0092</v>
      </c>
      <c r="EG40">
        <v>30.0001</v>
      </c>
      <c r="EH40">
        <v>30.170400000000001</v>
      </c>
      <c r="EI40">
        <v>30.206</v>
      </c>
      <c r="EJ40">
        <v>20.078199999999999</v>
      </c>
      <c r="EK40">
        <v>27.688300000000002</v>
      </c>
      <c r="EL40">
        <v>0</v>
      </c>
      <c r="EM40">
        <v>27.808299999999999</v>
      </c>
      <c r="EN40">
        <v>400.529</v>
      </c>
      <c r="EO40">
        <v>15.8597</v>
      </c>
      <c r="EP40">
        <v>100.434</v>
      </c>
      <c r="EQ40">
        <v>90.274299999999997</v>
      </c>
    </row>
    <row r="41" spans="1:147" x14ac:dyDescent="0.3">
      <c r="A41">
        <v>25</v>
      </c>
      <c r="B41">
        <v>1685008865.8</v>
      </c>
      <c r="C41">
        <v>1440.2000000476801</v>
      </c>
      <c r="D41" t="s">
        <v>326</v>
      </c>
      <c r="E41" t="s">
        <v>327</v>
      </c>
      <c r="F41">
        <v>1685008857.8</v>
      </c>
      <c r="G41">
        <f t="shared" si="0"/>
        <v>3.4887643936615683E-3</v>
      </c>
      <c r="H41">
        <f t="shared" si="1"/>
        <v>1.978291983288897</v>
      </c>
      <c r="I41">
        <f t="shared" si="2"/>
        <v>400.01551612903199</v>
      </c>
      <c r="J41">
        <f t="shared" si="3"/>
        <v>364.13845977150567</v>
      </c>
      <c r="K41">
        <f t="shared" si="4"/>
        <v>34.896668276422254</v>
      </c>
      <c r="L41">
        <f t="shared" si="5"/>
        <v>38.334892668398638</v>
      </c>
      <c r="M41">
        <f t="shared" si="6"/>
        <v>0.15081518486658799</v>
      </c>
      <c r="N41">
        <f t="shared" si="7"/>
        <v>3.3646900871440804</v>
      </c>
      <c r="O41">
        <f t="shared" si="8"/>
        <v>0.14715787380232573</v>
      </c>
      <c r="P41">
        <f t="shared" si="9"/>
        <v>9.2294878974724368E-2</v>
      </c>
      <c r="Q41">
        <f t="shared" si="10"/>
        <v>16.522015486361081</v>
      </c>
      <c r="R41">
        <f t="shared" si="11"/>
        <v>27.783261718760659</v>
      </c>
      <c r="S41">
        <f t="shared" si="12"/>
        <v>27.913187096774202</v>
      </c>
      <c r="T41">
        <f t="shared" si="13"/>
        <v>3.775676744376701</v>
      </c>
      <c r="U41">
        <f t="shared" si="14"/>
        <v>40.123242789035189</v>
      </c>
      <c r="V41">
        <f t="shared" si="15"/>
        <v>1.5670226358118529</v>
      </c>
      <c r="W41">
        <f t="shared" si="16"/>
        <v>3.9055233996193501</v>
      </c>
      <c r="X41">
        <f t="shared" si="17"/>
        <v>2.2086541085648479</v>
      </c>
      <c r="Y41">
        <f t="shared" si="18"/>
        <v>-153.85450976047517</v>
      </c>
      <c r="Z41">
        <f t="shared" si="19"/>
        <v>105.37010628908033</v>
      </c>
      <c r="AA41">
        <f t="shared" si="20"/>
        <v>6.8401331298479722</v>
      </c>
      <c r="AB41">
        <f t="shared" si="21"/>
        <v>-25.122254855185787</v>
      </c>
      <c r="AC41">
        <v>-3.96737522096266E-2</v>
      </c>
      <c r="AD41">
        <v>4.4537262466889702E-2</v>
      </c>
      <c r="AE41">
        <v>3.35431043750844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50338.730489608548</v>
      </c>
      <c r="AK41" t="s">
        <v>251</v>
      </c>
      <c r="AL41">
        <v>2.25646923076923</v>
      </c>
      <c r="AM41">
        <v>1.526</v>
      </c>
      <c r="AN41">
        <f t="shared" si="25"/>
        <v>-0.73046923076922998</v>
      </c>
      <c r="AO41">
        <f t="shared" si="26"/>
        <v>-0.47868232684746392</v>
      </c>
      <c r="AP41">
        <v>-0.40372467014688002</v>
      </c>
      <c r="AQ41" t="s">
        <v>328</v>
      </c>
      <c r="AR41">
        <v>2.28278076923077</v>
      </c>
      <c r="AS41">
        <v>1.5811999999999999</v>
      </c>
      <c r="AT41">
        <f t="shared" si="27"/>
        <v>-0.44370147307789654</v>
      </c>
      <c r="AU41">
        <v>0.5</v>
      </c>
      <c r="AV41">
        <f t="shared" si="28"/>
        <v>84.29896923817472</v>
      </c>
      <c r="AW41">
        <f t="shared" si="29"/>
        <v>1.978291983288897</v>
      </c>
      <c r="AX41">
        <f t="shared" si="30"/>
        <v>-18.701788414963204</v>
      </c>
      <c r="AY41">
        <f t="shared" si="31"/>
        <v>1</v>
      </c>
      <c r="AZ41">
        <f t="shared" si="32"/>
        <v>2.8256770811820115E-2</v>
      </c>
      <c r="BA41">
        <f t="shared" si="33"/>
        <v>-3.4910194788767973E-2</v>
      </c>
      <c r="BB41" t="s">
        <v>253</v>
      </c>
      <c r="BC41">
        <v>0</v>
      </c>
      <c r="BD41">
        <f t="shared" si="34"/>
        <v>1.5811999999999999</v>
      </c>
      <c r="BE41">
        <f t="shared" si="35"/>
        <v>-0.44370147307789659</v>
      </c>
      <c r="BF41">
        <f t="shared" si="36"/>
        <v>-3.6173001310615932E-2</v>
      </c>
      <c r="BG41">
        <f t="shared" si="37"/>
        <v>1.0389645155778344</v>
      </c>
      <c r="BH41">
        <f t="shared" si="38"/>
        <v>7.5567864702351453E-2</v>
      </c>
      <c r="BI41">
        <f t="shared" si="39"/>
        <v>99.999187096774193</v>
      </c>
      <c r="BJ41">
        <f t="shared" si="40"/>
        <v>84.29896923817472</v>
      </c>
      <c r="BK41">
        <f t="shared" si="41"/>
        <v>0.84299654512785605</v>
      </c>
      <c r="BL41">
        <f t="shared" si="42"/>
        <v>0.19599309025571215</v>
      </c>
      <c r="BM41">
        <v>0.79243364407721495</v>
      </c>
      <c r="BN41">
        <v>0.5</v>
      </c>
      <c r="BO41" t="s">
        <v>254</v>
      </c>
      <c r="BP41">
        <v>1685008857.8</v>
      </c>
      <c r="BQ41">
        <v>400.01551612903199</v>
      </c>
      <c r="BR41">
        <v>400.55022580645198</v>
      </c>
      <c r="BS41">
        <v>16.351509677419401</v>
      </c>
      <c r="BT41">
        <v>15.807629032258101</v>
      </c>
      <c r="BU41">
        <v>500.00099999999998</v>
      </c>
      <c r="BV41">
        <v>95.633535483871</v>
      </c>
      <c r="BW41">
        <v>0.19997877419354801</v>
      </c>
      <c r="BX41">
        <v>28.494067741935499</v>
      </c>
      <c r="BY41">
        <v>27.913187096774202</v>
      </c>
      <c r="BZ41">
        <v>999.9</v>
      </c>
      <c r="CA41">
        <v>10004.3548387097</v>
      </c>
      <c r="CB41">
        <v>0</v>
      </c>
      <c r="CC41">
        <v>73.7043580645162</v>
      </c>
      <c r="CD41">
        <v>99.999187096774193</v>
      </c>
      <c r="CE41">
        <v>0.90010264516129002</v>
      </c>
      <c r="CF41">
        <v>9.9897151612903301E-2</v>
      </c>
      <c r="CG41">
        <v>0</v>
      </c>
      <c r="CH41">
        <v>2.3062</v>
      </c>
      <c r="CI41">
        <v>0</v>
      </c>
      <c r="CJ41">
        <v>45.581858064516098</v>
      </c>
      <c r="CK41">
        <v>914.36441935483901</v>
      </c>
      <c r="CL41">
        <v>38.453258064516099</v>
      </c>
      <c r="CM41">
        <v>42.512</v>
      </c>
      <c r="CN41">
        <v>40.527999999999999</v>
      </c>
      <c r="CO41">
        <v>41.106709677419303</v>
      </c>
      <c r="CP41">
        <v>39.003999999999998</v>
      </c>
      <c r="CQ41">
        <v>90.010645161290398</v>
      </c>
      <c r="CR41">
        <v>9.9883870967742006</v>
      </c>
      <c r="CS41">
        <v>0</v>
      </c>
      <c r="CT41">
        <v>59.299999952316298</v>
      </c>
      <c r="CU41">
        <v>2.28278076923077</v>
      </c>
      <c r="CV41">
        <v>0.66829059895556597</v>
      </c>
      <c r="CW41">
        <v>-1.36401709365313</v>
      </c>
      <c r="CX41">
        <v>45.602388461538503</v>
      </c>
      <c r="CY41">
        <v>15</v>
      </c>
      <c r="CZ41">
        <v>1685007351.5999999</v>
      </c>
      <c r="DA41" t="s">
        <v>255</v>
      </c>
      <c r="DB41">
        <v>2</v>
      </c>
      <c r="DC41">
        <v>-3.8109999999999999</v>
      </c>
      <c r="DD41">
        <v>0.36</v>
      </c>
      <c r="DE41">
        <v>402</v>
      </c>
      <c r="DF41">
        <v>15</v>
      </c>
      <c r="DG41">
        <v>2.06</v>
      </c>
      <c r="DH41">
        <v>0.28000000000000003</v>
      </c>
      <c r="DI41">
        <v>-0.53888757692307698</v>
      </c>
      <c r="DJ41">
        <v>3.5973813711269197E-2</v>
      </c>
      <c r="DK41">
        <v>0.100699630252042</v>
      </c>
      <c r="DL41">
        <v>1</v>
      </c>
      <c r="DM41">
        <v>2.25494318181818</v>
      </c>
      <c r="DN41">
        <v>0.376926594464425</v>
      </c>
      <c r="DO41">
        <v>0.18022576800644299</v>
      </c>
      <c r="DP41">
        <v>1</v>
      </c>
      <c r="DQ41">
        <v>0.54374007692307702</v>
      </c>
      <c r="DR41">
        <v>-1.65173909331508E-2</v>
      </c>
      <c r="DS41">
        <v>8.1142785968888794E-3</v>
      </c>
      <c r="DT41">
        <v>1</v>
      </c>
      <c r="DU41">
        <v>3</v>
      </c>
      <c r="DV41">
        <v>3</v>
      </c>
      <c r="DW41" t="s">
        <v>256</v>
      </c>
      <c r="DX41">
        <v>100</v>
      </c>
      <c r="DY41">
        <v>100</v>
      </c>
      <c r="DZ41">
        <v>-3.8109999999999999</v>
      </c>
      <c r="EA41">
        <v>0.36</v>
      </c>
      <c r="EB41">
        <v>2</v>
      </c>
      <c r="EC41">
        <v>515.37</v>
      </c>
      <c r="ED41">
        <v>421.82299999999998</v>
      </c>
      <c r="EE41">
        <v>28.2834</v>
      </c>
      <c r="EF41">
        <v>30.019600000000001</v>
      </c>
      <c r="EG41">
        <v>30.0002</v>
      </c>
      <c r="EH41">
        <v>30.1782</v>
      </c>
      <c r="EI41">
        <v>30.211200000000002</v>
      </c>
      <c r="EJ41">
        <v>20.077200000000001</v>
      </c>
      <c r="EK41">
        <v>28.534300000000002</v>
      </c>
      <c r="EL41">
        <v>0</v>
      </c>
      <c r="EM41">
        <v>28.3155</v>
      </c>
      <c r="EN41">
        <v>400.45499999999998</v>
      </c>
      <c r="EO41">
        <v>15.7684</v>
      </c>
      <c r="EP41">
        <v>100.43300000000001</v>
      </c>
      <c r="EQ41">
        <v>90.271000000000001</v>
      </c>
    </row>
    <row r="42" spans="1:147" x14ac:dyDescent="0.3">
      <c r="A42">
        <v>26</v>
      </c>
      <c r="B42">
        <v>1685008925.8</v>
      </c>
      <c r="C42">
        <v>1500.2000000476801</v>
      </c>
      <c r="D42" t="s">
        <v>329</v>
      </c>
      <c r="E42" t="s">
        <v>330</v>
      </c>
      <c r="F42">
        <v>1685008917.80323</v>
      </c>
      <c r="G42">
        <f t="shared" si="0"/>
        <v>2.9448075033136215E-3</v>
      </c>
      <c r="H42">
        <f t="shared" si="1"/>
        <v>2.2288780305788185</v>
      </c>
      <c r="I42">
        <f t="shared" si="2"/>
        <v>400.012870967742</v>
      </c>
      <c r="J42">
        <f t="shared" si="3"/>
        <v>356.8826110227273</v>
      </c>
      <c r="K42">
        <f t="shared" si="4"/>
        <v>34.201441335568269</v>
      </c>
      <c r="L42">
        <f t="shared" si="5"/>
        <v>38.334781010118263</v>
      </c>
      <c r="M42">
        <f t="shared" si="6"/>
        <v>0.12623939253099398</v>
      </c>
      <c r="N42">
        <f t="shared" si="7"/>
        <v>3.3623657209813147</v>
      </c>
      <c r="O42">
        <f t="shared" si="8"/>
        <v>0.12366420958903676</v>
      </c>
      <c r="P42">
        <f t="shared" si="9"/>
        <v>7.7517125612875604E-2</v>
      </c>
      <c r="Q42">
        <f t="shared" si="10"/>
        <v>16.522752484667475</v>
      </c>
      <c r="R42">
        <f t="shared" si="11"/>
        <v>27.961631797707273</v>
      </c>
      <c r="S42">
        <f t="shared" si="12"/>
        <v>27.970064516129</v>
      </c>
      <c r="T42">
        <f t="shared" si="13"/>
        <v>3.7882222079287082</v>
      </c>
      <c r="U42">
        <f t="shared" si="14"/>
        <v>40.070595424591403</v>
      </c>
      <c r="V42">
        <f t="shared" si="15"/>
        <v>1.5699334365325635</v>
      </c>
      <c r="W42">
        <f t="shared" si="16"/>
        <v>3.9179189126026617</v>
      </c>
      <c r="X42">
        <f t="shared" si="17"/>
        <v>2.2182887713961446</v>
      </c>
      <c r="Y42">
        <f t="shared" si="18"/>
        <v>-129.86601089613072</v>
      </c>
      <c r="Z42">
        <f t="shared" si="19"/>
        <v>104.87863589825702</v>
      </c>
      <c r="AA42">
        <f t="shared" si="20"/>
        <v>6.8167174504533765</v>
      </c>
      <c r="AB42">
        <f t="shared" si="21"/>
        <v>-1.6479050627528409</v>
      </c>
      <c r="AC42">
        <v>-3.9639326343333503E-2</v>
      </c>
      <c r="AD42">
        <v>4.44986164161041E-2</v>
      </c>
      <c r="AE42">
        <v>3.3519950780165999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50287.739208142884</v>
      </c>
      <c r="AK42" t="s">
        <v>251</v>
      </c>
      <c r="AL42">
        <v>2.25646923076923</v>
      </c>
      <c r="AM42">
        <v>1.526</v>
      </c>
      <c r="AN42">
        <f t="shared" si="25"/>
        <v>-0.73046923076922998</v>
      </c>
      <c r="AO42">
        <f t="shared" si="26"/>
        <v>-0.47868232684746392</v>
      </c>
      <c r="AP42">
        <v>-0.40372467014688002</v>
      </c>
      <c r="AQ42" t="s">
        <v>331</v>
      </c>
      <c r="AR42">
        <v>2.2497076923076902</v>
      </c>
      <c r="AS42">
        <v>2.0655999999999999</v>
      </c>
      <c r="AT42">
        <f t="shared" si="27"/>
        <v>-8.9130370017278526E-2</v>
      </c>
      <c r="AU42">
        <v>0.5</v>
      </c>
      <c r="AV42">
        <f t="shared" si="28"/>
        <v>84.30079817092377</v>
      </c>
      <c r="AW42">
        <f t="shared" si="29"/>
        <v>2.2288780305788185</v>
      </c>
      <c r="AX42">
        <f t="shared" si="30"/>
        <v>-3.756880666863176</v>
      </c>
      <c r="AY42">
        <f t="shared" si="31"/>
        <v>1</v>
      </c>
      <c r="AZ42">
        <f t="shared" si="32"/>
        <v>3.1228680603806087E-2</v>
      </c>
      <c r="BA42">
        <f t="shared" si="33"/>
        <v>-0.26123160340821061</v>
      </c>
      <c r="BB42" t="s">
        <v>253</v>
      </c>
      <c r="BC42">
        <v>0</v>
      </c>
      <c r="BD42">
        <f t="shared" si="34"/>
        <v>2.0655999999999999</v>
      </c>
      <c r="BE42">
        <f t="shared" si="35"/>
        <v>-8.9130370017278429E-2</v>
      </c>
      <c r="BF42">
        <f t="shared" si="36"/>
        <v>-0.35360419397116633</v>
      </c>
      <c r="BG42">
        <f t="shared" si="37"/>
        <v>0.96457502115825655</v>
      </c>
      <c r="BH42">
        <f t="shared" si="38"/>
        <v>0.73870325712661045</v>
      </c>
      <c r="BI42">
        <f t="shared" si="39"/>
        <v>100.00109032258101</v>
      </c>
      <c r="BJ42">
        <f t="shared" si="40"/>
        <v>84.30079817092377</v>
      </c>
      <c r="BK42">
        <f t="shared" si="41"/>
        <v>0.84299879030306946</v>
      </c>
      <c r="BL42">
        <f t="shared" si="42"/>
        <v>0.19599758060613884</v>
      </c>
      <c r="BM42">
        <v>0.79243364407721495</v>
      </c>
      <c r="BN42">
        <v>0.5</v>
      </c>
      <c r="BO42" t="s">
        <v>254</v>
      </c>
      <c r="BP42">
        <v>1685008917.80323</v>
      </c>
      <c r="BQ42">
        <v>400.012870967742</v>
      </c>
      <c r="BR42">
        <v>400.55280645161298</v>
      </c>
      <c r="BS42">
        <v>16.381822580645199</v>
      </c>
      <c r="BT42">
        <v>15.922758064516101</v>
      </c>
      <c r="BU42">
        <v>500.00303225806402</v>
      </c>
      <c r="BV42">
        <v>95.633809677419293</v>
      </c>
      <c r="BW42">
        <v>0.200059161290323</v>
      </c>
      <c r="BX42">
        <v>28.548635483870999</v>
      </c>
      <c r="BY42">
        <v>27.970064516129</v>
      </c>
      <c r="BZ42">
        <v>999.9</v>
      </c>
      <c r="CA42">
        <v>9995.6451612903202</v>
      </c>
      <c r="CB42">
        <v>0</v>
      </c>
      <c r="CC42">
        <v>73.694003225806497</v>
      </c>
      <c r="CD42">
        <v>100.00109032258101</v>
      </c>
      <c r="CE42">
        <v>0.90002254838709705</v>
      </c>
      <c r="CF42">
        <v>9.9977325806451606E-2</v>
      </c>
      <c r="CG42">
        <v>0</v>
      </c>
      <c r="CH42">
        <v>2.2535225806451602</v>
      </c>
      <c r="CI42">
        <v>0</v>
      </c>
      <c r="CJ42">
        <v>44.507206451612902</v>
      </c>
      <c r="CK42">
        <v>914.35587096774202</v>
      </c>
      <c r="CL42">
        <v>38.223580645161299</v>
      </c>
      <c r="CM42">
        <v>42.352645161290297</v>
      </c>
      <c r="CN42">
        <v>40.305999999999997</v>
      </c>
      <c r="CO42">
        <v>40.945129032258102</v>
      </c>
      <c r="CP42">
        <v>38.814064516129001</v>
      </c>
      <c r="CQ42">
        <v>90.002580645161302</v>
      </c>
      <c r="CR42">
        <v>9.9958064516128999</v>
      </c>
      <c r="CS42">
        <v>0</v>
      </c>
      <c r="CT42">
        <v>59.200000047683702</v>
      </c>
      <c r="CU42">
        <v>2.2497076923076902</v>
      </c>
      <c r="CV42">
        <v>-0.23124785818430599</v>
      </c>
      <c r="CW42">
        <v>-3.0253880458427802</v>
      </c>
      <c r="CX42">
        <v>44.5120230769231</v>
      </c>
      <c r="CY42">
        <v>15</v>
      </c>
      <c r="CZ42">
        <v>1685007351.5999999</v>
      </c>
      <c r="DA42" t="s">
        <v>255</v>
      </c>
      <c r="DB42">
        <v>2</v>
      </c>
      <c r="DC42">
        <v>-3.8109999999999999</v>
      </c>
      <c r="DD42">
        <v>0.36</v>
      </c>
      <c r="DE42">
        <v>402</v>
      </c>
      <c r="DF42">
        <v>15</v>
      </c>
      <c r="DG42">
        <v>2.06</v>
      </c>
      <c r="DH42">
        <v>0.28000000000000003</v>
      </c>
      <c r="DI42">
        <v>-0.52621399999999996</v>
      </c>
      <c r="DJ42">
        <v>3.1070145368010098E-2</v>
      </c>
      <c r="DK42">
        <v>0.107684847721881</v>
      </c>
      <c r="DL42">
        <v>1</v>
      </c>
      <c r="DM42">
        <v>2.2451386363636399</v>
      </c>
      <c r="DN42">
        <v>-0.183944538039825</v>
      </c>
      <c r="DO42">
        <v>0.178862058601682</v>
      </c>
      <c r="DP42">
        <v>1</v>
      </c>
      <c r="DQ42">
        <v>0.46683999999999998</v>
      </c>
      <c r="DR42">
        <v>-7.1035868916431794E-2</v>
      </c>
      <c r="DS42">
        <v>1.9297093970137302E-2</v>
      </c>
      <c r="DT42">
        <v>1</v>
      </c>
      <c r="DU42">
        <v>3</v>
      </c>
      <c r="DV42">
        <v>3</v>
      </c>
      <c r="DW42" t="s">
        <v>256</v>
      </c>
      <c r="DX42">
        <v>100</v>
      </c>
      <c r="DY42">
        <v>100</v>
      </c>
      <c r="DZ42">
        <v>-3.8109999999999999</v>
      </c>
      <c r="EA42">
        <v>0.36</v>
      </c>
      <c r="EB42">
        <v>2</v>
      </c>
      <c r="EC42">
        <v>515.39</v>
      </c>
      <c r="ED42">
        <v>421.84100000000001</v>
      </c>
      <c r="EE42">
        <v>28.54</v>
      </c>
      <c r="EF42">
        <v>30.022200000000002</v>
      </c>
      <c r="EG42">
        <v>30.000499999999999</v>
      </c>
      <c r="EH42">
        <v>30.180700000000002</v>
      </c>
      <c r="EI42">
        <v>30.213699999999999</v>
      </c>
      <c r="EJ42">
        <v>20.0778</v>
      </c>
      <c r="EK42">
        <v>27.3782</v>
      </c>
      <c r="EL42">
        <v>0</v>
      </c>
      <c r="EM42">
        <v>28.557300000000001</v>
      </c>
      <c r="EN42">
        <v>400.53300000000002</v>
      </c>
      <c r="EO42">
        <v>15.9453</v>
      </c>
      <c r="EP42">
        <v>100.43300000000001</v>
      </c>
      <c r="EQ42">
        <v>90.269599999999997</v>
      </c>
    </row>
    <row r="43" spans="1:147" x14ac:dyDescent="0.3">
      <c r="A43">
        <v>27</v>
      </c>
      <c r="B43">
        <v>1685008985.8</v>
      </c>
      <c r="C43">
        <v>1560.2000000476801</v>
      </c>
      <c r="D43" t="s">
        <v>332</v>
      </c>
      <c r="E43" t="s">
        <v>333</v>
      </c>
      <c r="F43">
        <v>1685008977.8</v>
      </c>
      <c r="G43">
        <f t="shared" si="0"/>
        <v>2.9636021171615878E-3</v>
      </c>
      <c r="H43">
        <f t="shared" si="1"/>
        <v>2.0455521735883053</v>
      </c>
      <c r="I43">
        <f t="shared" si="2"/>
        <v>400.00335483870998</v>
      </c>
      <c r="J43">
        <f t="shared" si="3"/>
        <v>359.26442778592468</v>
      </c>
      <c r="K43">
        <f t="shared" si="4"/>
        <v>34.431079290167013</v>
      </c>
      <c r="L43">
        <f t="shared" si="5"/>
        <v>38.335404681342673</v>
      </c>
      <c r="M43">
        <f t="shared" si="6"/>
        <v>0.12675442311714782</v>
      </c>
      <c r="N43">
        <f t="shared" si="7"/>
        <v>3.3632081400644118</v>
      </c>
      <c r="O43">
        <f t="shared" si="8"/>
        <v>0.12415905361377792</v>
      </c>
      <c r="P43">
        <f t="shared" si="9"/>
        <v>7.7828166007406122E-2</v>
      </c>
      <c r="Q43">
        <f t="shared" si="10"/>
        <v>16.523568667855969</v>
      </c>
      <c r="R43">
        <f t="shared" si="11"/>
        <v>27.98242373287265</v>
      </c>
      <c r="S43">
        <f t="shared" si="12"/>
        <v>28.0038387096774</v>
      </c>
      <c r="T43">
        <f t="shared" si="13"/>
        <v>3.7956889852886517</v>
      </c>
      <c r="U43">
        <f t="shared" si="14"/>
        <v>40.069491334573875</v>
      </c>
      <c r="V43">
        <f t="shared" si="15"/>
        <v>1.5721641145283343</v>
      </c>
      <c r="W43">
        <f t="shared" si="16"/>
        <v>3.923593891923943</v>
      </c>
      <c r="X43">
        <f t="shared" si="17"/>
        <v>2.2235248707603175</v>
      </c>
      <c r="Y43">
        <f t="shared" si="18"/>
        <v>-130.69485336682601</v>
      </c>
      <c r="Z43">
        <f t="shared" si="19"/>
        <v>103.30171689769368</v>
      </c>
      <c r="AA43">
        <f t="shared" si="20"/>
        <v>6.7145039667381559</v>
      </c>
      <c r="AB43">
        <f t="shared" si="21"/>
        <v>-4.1550638345382112</v>
      </c>
      <c r="AC43">
        <v>-3.9651802171606701E-2</v>
      </c>
      <c r="AD43">
        <v>4.4512621626283298E-2</v>
      </c>
      <c r="AE43">
        <v>3.3528342331098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50298.844777651189</v>
      </c>
      <c r="AK43" t="s">
        <v>251</v>
      </c>
      <c r="AL43">
        <v>2.25646923076923</v>
      </c>
      <c r="AM43">
        <v>1.526</v>
      </c>
      <c r="AN43">
        <f t="shared" si="25"/>
        <v>-0.73046923076922998</v>
      </c>
      <c r="AO43">
        <f t="shared" si="26"/>
        <v>-0.47868232684746392</v>
      </c>
      <c r="AP43">
        <v>-0.40372467014688002</v>
      </c>
      <c r="AQ43" t="s">
        <v>334</v>
      </c>
      <c r="AR43">
        <v>2.33192692307692</v>
      </c>
      <c r="AS43">
        <v>1.5276000000000001</v>
      </c>
      <c r="AT43">
        <f t="shared" si="27"/>
        <v>-0.52652980039075659</v>
      </c>
      <c r="AU43">
        <v>0.5</v>
      </c>
      <c r="AV43">
        <f t="shared" si="28"/>
        <v>84.302581475953687</v>
      </c>
      <c r="AW43">
        <f t="shared" si="29"/>
        <v>2.0455521735883053</v>
      </c>
      <c r="AX43">
        <f t="shared" si="30"/>
        <v>-22.193910698479694</v>
      </c>
      <c r="AY43">
        <f t="shared" si="31"/>
        <v>1</v>
      </c>
      <c r="AZ43">
        <f t="shared" si="32"/>
        <v>2.9053402646202629E-2</v>
      </c>
      <c r="BA43">
        <f t="shared" si="33"/>
        <v>-1.0473946059178095E-3</v>
      </c>
      <c r="BB43" t="s">
        <v>253</v>
      </c>
      <c r="BC43">
        <v>0</v>
      </c>
      <c r="BD43">
        <f t="shared" si="34"/>
        <v>1.5276000000000001</v>
      </c>
      <c r="BE43">
        <f t="shared" si="35"/>
        <v>-0.5265298003907567</v>
      </c>
      <c r="BF43">
        <f t="shared" si="36"/>
        <v>-1.0484927916120878E-3</v>
      </c>
      <c r="BG43">
        <f t="shared" si="37"/>
        <v>1.1035270651061149</v>
      </c>
      <c r="BH43">
        <f t="shared" si="38"/>
        <v>2.1903728899232968E-3</v>
      </c>
      <c r="BI43">
        <f t="shared" si="39"/>
        <v>100.002877419355</v>
      </c>
      <c r="BJ43">
        <f t="shared" si="40"/>
        <v>84.302581475953687</v>
      </c>
      <c r="BK43">
        <f t="shared" si="41"/>
        <v>0.84300155806954202</v>
      </c>
      <c r="BL43">
        <f t="shared" si="42"/>
        <v>0.19600311613908433</v>
      </c>
      <c r="BM43">
        <v>0.79243364407721495</v>
      </c>
      <c r="BN43">
        <v>0.5</v>
      </c>
      <c r="BO43" t="s">
        <v>254</v>
      </c>
      <c r="BP43">
        <v>1685008977.8</v>
      </c>
      <c r="BQ43">
        <v>400.00335483870998</v>
      </c>
      <c r="BR43">
        <v>400.51541935483903</v>
      </c>
      <c r="BS43">
        <v>16.404441935483899</v>
      </c>
      <c r="BT43">
        <v>15.9424612903226</v>
      </c>
      <c r="BU43">
        <v>500.00641935483901</v>
      </c>
      <c r="BV43">
        <v>95.637674193548406</v>
      </c>
      <c r="BW43">
        <v>0.20003370967741901</v>
      </c>
      <c r="BX43">
        <v>28.573567741935499</v>
      </c>
      <c r="BY43">
        <v>28.0038387096774</v>
      </c>
      <c r="BZ43">
        <v>999.9</v>
      </c>
      <c r="CA43">
        <v>9998.3870967741896</v>
      </c>
      <c r="CB43">
        <v>0</v>
      </c>
      <c r="CC43">
        <v>73.690551612903207</v>
      </c>
      <c r="CD43">
        <v>100.002877419355</v>
      </c>
      <c r="CE43">
        <v>0.899923387096774</v>
      </c>
      <c r="CF43">
        <v>0.100076574193548</v>
      </c>
      <c r="CG43">
        <v>0</v>
      </c>
      <c r="CH43">
        <v>2.33217419354839</v>
      </c>
      <c r="CI43">
        <v>0</v>
      </c>
      <c r="CJ43">
        <v>43.724745161290301</v>
      </c>
      <c r="CK43">
        <v>914.34025806451598</v>
      </c>
      <c r="CL43">
        <v>38.03</v>
      </c>
      <c r="CM43">
        <v>42.225612903225802</v>
      </c>
      <c r="CN43">
        <v>40.112806451612897</v>
      </c>
      <c r="CO43">
        <v>40.820129032258102</v>
      </c>
      <c r="CP43">
        <v>38.634999999999998</v>
      </c>
      <c r="CQ43">
        <v>89.994516129032206</v>
      </c>
      <c r="CR43">
        <v>10.005161290322601</v>
      </c>
      <c r="CS43">
        <v>0</v>
      </c>
      <c r="CT43">
        <v>59.599999904632597</v>
      </c>
      <c r="CU43">
        <v>2.33192692307692</v>
      </c>
      <c r="CV43">
        <v>0.36891282123745101</v>
      </c>
      <c r="CW43">
        <v>-2.0292478712968798</v>
      </c>
      <c r="CX43">
        <v>43.694496153846103</v>
      </c>
      <c r="CY43">
        <v>15</v>
      </c>
      <c r="CZ43">
        <v>1685007351.5999999</v>
      </c>
      <c r="DA43" t="s">
        <v>255</v>
      </c>
      <c r="DB43">
        <v>2</v>
      </c>
      <c r="DC43">
        <v>-3.8109999999999999</v>
      </c>
      <c r="DD43">
        <v>0.36</v>
      </c>
      <c r="DE43">
        <v>402</v>
      </c>
      <c r="DF43">
        <v>15</v>
      </c>
      <c r="DG43">
        <v>2.06</v>
      </c>
      <c r="DH43">
        <v>0.28000000000000003</v>
      </c>
      <c r="DI43">
        <v>-0.50447375000000005</v>
      </c>
      <c r="DJ43">
        <v>-1.8742882267621701E-2</v>
      </c>
      <c r="DK43">
        <v>9.1245424306536094E-2</v>
      </c>
      <c r="DL43">
        <v>1</v>
      </c>
      <c r="DM43">
        <v>2.3198386363636398</v>
      </c>
      <c r="DN43">
        <v>-3.7663154667907497E-2</v>
      </c>
      <c r="DO43">
        <v>0.16695409441997799</v>
      </c>
      <c r="DP43">
        <v>1</v>
      </c>
      <c r="DQ43">
        <v>0.46431932692307698</v>
      </c>
      <c r="DR43">
        <v>-2.7728385554511799E-2</v>
      </c>
      <c r="DS43">
        <v>4.7141058729713399E-3</v>
      </c>
      <c r="DT43">
        <v>1</v>
      </c>
      <c r="DU43">
        <v>3</v>
      </c>
      <c r="DV43">
        <v>3</v>
      </c>
      <c r="DW43" t="s">
        <v>256</v>
      </c>
      <c r="DX43">
        <v>100</v>
      </c>
      <c r="DY43">
        <v>100</v>
      </c>
      <c r="DZ43">
        <v>-3.8109999999999999</v>
      </c>
      <c r="EA43">
        <v>0.36</v>
      </c>
      <c r="EB43">
        <v>2</v>
      </c>
      <c r="EC43">
        <v>515.26300000000003</v>
      </c>
      <c r="ED43">
        <v>421.84100000000001</v>
      </c>
      <c r="EE43">
        <v>28.482600000000001</v>
      </c>
      <c r="EF43">
        <v>30.022200000000002</v>
      </c>
      <c r="EG43">
        <v>30.0001</v>
      </c>
      <c r="EH43">
        <v>30.180700000000002</v>
      </c>
      <c r="EI43">
        <v>30.213699999999999</v>
      </c>
      <c r="EJ43">
        <v>20.0761</v>
      </c>
      <c r="EK43">
        <v>27.3782</v>
      </c>
      <c r="EL43">
        <v>0</v>
      </c>
      <c r="EM43">
        <v>28.467700000000001</v>
      </c>
      <c r="EN43">
        <v>400.42399999999998</v>
      </c>
      <c r="EO43">
        <v>15.9453</v>
      </c>
      <c r="EP43">
        <v>100.432</v>
      </c>
      <c r="EQ43">
        <v>90.271699999999996</v>
      </c>
    </row>
    <row r="44" spans="1:147" x14ac:dyDescent="0.3">
      <c r="A44">
        <v>28</v>
      </c>
      <c r="B44">
        <v>1685009045.8</v>
      </c>
      <c r="C44">
        <v>1620.2000000476801</v>
      </c>
      <c r="D44" t="s">
        <v>335</v>
      </c>
      <c r="E44" t="s">
        <v>336</v>
      </c>
      <c r="F44">
        <v>1685009037.8</v>
      </c>
      <c r="G44">
        <f t="shared" si="0"/>
        <v>2.7456039696053271E-3</v>
      </c>
      <c r="H44">
        <f t="shared" si="1"/>
        <v>1.829627630273714</v>
      </c>
      <c r="I44">
        <f t="shared" si="2"/>
        <v>400.01722580645202</v>
      </c>
      <c r="J44">
        <f t="shared" si="3"/>
        <v>360.13892932530791</v>
      </c>
      <c r="K44">
        <f t="shared" si="4"/>
        <v>34.514972612412954</v>
      </c>
      <c r="L44">
        <f t="shared" si="5"/>
        <v>38.33682634384639</v>
      </c>
      <c r="M44">
        <f t="shared" si="6"/>
        <v>0.11718418905588335</v>
      </c>
      <c r="N44">
        <f t="shared" si="7"/>
        <v>3.3660247360028275</v>
      </c>
      <c r="O44">
        <f t="shared" si="8"/>
        <v>0.11496405578057363</v>
      </c>
      <c r="P44">
        <f t="shared" si="9"/>
        <v>7.2048501624363326E-2</v>
      </c>
      <c r="Q44">
        <f t="shared" si="10"/>
        <v>16.52380517839579</v>
      </c>
      <c r="R44">
        <f t="shared" si="11"/>
        <v>28.017218858547892</v>
      </c>
      <c r="S44">
        <f t="shared" si="12"/>
        <v>27.999993548387099</v>
      </c>
      <c r="T44">
        <f t="shared" si="13"/>
        <v>3.7948382522668642</v>
      </c>
      <c r="U44">
        <f t="shared" si="14"/>
        <v>40.051987318840006</v>
      </c>
      <c r="V44">
        <f t="shared" si="15"/>
        <v>1.5700727587203762</v>
      </c>
      <c r="W44">
        <f t="shared" si="16"/>
        <v>3.9200870264478276</v>
      </c>
      <c r="X44">
        <f t="shared" si="17"/>
        <v>2.2247654935464878</v>
      </c>
      <c r="Y44">
        <f t="shared" si="18"/>
        <v>-121.08113505959493</v>
      </c>
      <c r="Z44">
        <f t="shared" si="19"/>
        <v>101.29079743322359</v>
      </c>
      <c r="AA44">
        <f t="shared" si="20"/>
        <v>6.5776565442570467</v>
      </c>
      <c r="AB44">
        <f t="shared" si="21"/>
        <v>3.3111240962815032</v>
      </c>
      <c r="AC44">
        <v>-3.9693523909643799E-2</v>
      </c>
      <c r="AD44">
        <v>4.4559457932254999E-2</v>
      </c>
      <c r="AE44">
        <v>3.3556399135940702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50352.17978679423</v>
      </c>
      <c r="AK44" t="s">
        <v>251</v>
      </c>
      <c r="AL44">
        <v>2.25646923076923</v>
      </c>
      <c r="AM44">
        <v>1.526</v>
      </c>
      <c r="AN44">
        <f t="shared" si="25"/>
        <v>-0.73046923076922998</v>
      </c>
      <c r="AO44">
        <f t="shared" si="26"/>
        <v>-0.47868232684746392</v>
      </c>
      <c r="AP44">
        <v>-0.40372467014688002</v>
      </c>
      <c r="AQ44" t="s">
        <v>337</v>
      </c>
      <c r="AR44">
        <v>2.2874884615384601</v>
      </c>
      <c r="AS44">
        <v>2.53146</v>
      </c>
      <c r="AT44">
        <f t="shared" si="27"/>
        <v>9.6375822040063786E-2</v>
      </c>
      <c r="AU44">
        <v>0.5</v>
      </c>
      <c r="AV44">
        <f t="shared" si="28"/>
        <v>84.302556103816016</v>
      </c>
      <c r="AW44">
        <f t="shared" si="29"/>
        <v>1.829627630273714</v>
      </c>
      <c r="AX44">
        <f t="shared" si="30"/>
        <v>4.062364072291933</v>
      </c>
      <c r="AY44">
        <f t="shared" si="31"/>
        <v>1</v>
      </c>
      <c r="AZ44">
        <f t="shared" si="32"/>
        <v>2.6492106569939458E-2</v>
      </c>
      <c r="BA44">
        <f t="shared" si="33"/>
        <v>-0.39718581372014566</v>
      </c>
      <c r="BB44" t="s">
        <v>253</v>
      </c>
      <c r="BC44">
        <v>0</v>
      </c>
      <c r="BD44">
        <f t="shared" si="34"/>
        <v>2.53146</v>
      </c>
      <c r="BE44">
        <f t="shared" si="35"/>
        <v>9.6375822040063813E-2</v>
      </c>
      <c r="BF44">
        <f t="shared" si="36"/>
        <v>-0.65888597640891222</v>
      </c>
      <c r="BG44">
        <f t="shared" si="37"/>
        <v>0.88719901087589237</v>
      </c>
      <c r="BH44">
        <f t="shared" si="38"/>
        <v>1.3764577036888843</v>
      </c>
      <c r="BI44">
        <f t="shared" si="39"/>
        <v>100.002677419355</v>
      </c>
      <c r="BJ44">
        <f t="shared" si="40"/>
        <v>84.302556103816016</v>
      </c>
      <c r="BK44">
        <f t="shared" si="41"/>
        <v>0.84300299031293435</v>
      </c>
      <c r="BL44">
        <f t="shared" si="42"/>
        <v>0.19600598062586894</v>
      </c>
      <c r="BM44">
        <v>0.79243364407721495</v>
      </c>
      <c r="BN44">
        <v>0.5</v>
      </c>
      <c r="BO44" t="s">
        <v>254</v>
      </c>
      <c r="BP44">
        <v>1685009037.8</v>
      </c>
      <c r="BQ44">
        <v>400.01722580645202</v>
      </c>
      <c r="BR44">
        <v>400.481258064516</v>
      </c>
      <c r="BS44">
        <v>16.382580645161301</v>
      </c>
      <c r="BT44">
        <v>15.954570967741899</v>
      </c>
      <c r="BU44">
        <v>500.00393548387098</v>
      </c>
      <c r="BV44">
        <v>95.638022580645199</v>
      </c>
      <c r="BW44">
        <v>0.19991606451612901</v>
      </c>
      <c r="BX44">
        <v>28.558164516129001</v>
      </c>
      <c r="BY44">
        <v>27.999993548387099</v>
      </c>
      <c r="BZ44">
        <v>999.9</v>
      </c>
      <c r="CA44">
        <v>10008.870967741899</v>
      </c>
      <c r="CB44">
        <v>0</v>
      </c>
      <c r="CC44">
        <v>73.697454838709703</v>
      </c>
      <c r="CD44">
        <v>100.002677419355</v>
      </c>
      <c r="CE44">
        <v>0.89987300000000003</v>
      </c>
      <c r="CF44">
        <v>0.10012699999999999</v>
      </c>
      <c r="CG44">
        <v>0</v>
      </c>
      <c r="CH44">
        <v>2.28909032258065</v>
      </c>
      <c r="CI44">
        <v>0</v>
      </c>
      <c r="CJ44">
        <v>42.904770967741896</v>
      </c>
      <c r="CK44">
        <v>914.32225806451595</v>
      </c>
      <c r="CL44">
        <v>37.858741935483899</v>
      </c>
      <c r="CM44">
        <v>42.061999999999998</v>
      </c>
      <c r="CN44">
        <v>39.933</v>
      </c>
      <c r="CO44">
        <v>40.686999999999998</v>
      </c>
      <c r="CP44">
        <v>38.471548387096803</v>
      </c>
      <c r="CQ44">
        <v>89.990322580645099</v>
      </c>
      <c r="CR44">
        <v>10.01</v>
      </c>
      <c r="CS44">
        <v>0</v>
      </c>
      <c r="CT44">
        <v>59.399999856948902</v>
      </c>
      <c r="CU44">
        <v>2.2874884615384601</v>
      </c>
      <c r="CV44">
        <v>-0.36079657513011798</v>
      </c>
      <c r="CW44">
        <v>-0.73215385276</v>
      </c>
      <c r="CX44">
        <v>42.894196153846202</v>
      </c>
      <c r="CY44">
        <v>15</v>
      </c>
      <c r="CZ44">
        <v>1685007351.5999999</v>
      </c>
      <c r="DA44" t="s">
        <v>255</v>
      </c>
      <c r="DB44">
        <v>2</v>
      </c>
      <c r="DC44">
        <v>-3.8109999999999999</v>
      </c>
      <c r="DD44">
        <v>0.36</v>
      </c>
      <c r="DE44">
        <v>402</v>
      </c>
      <c r="DF44">
        <v>15</v>
      </c>
      <c r="DG44">
        <v>2.06</v>
      </c>
      <c r="DH44">
        <v>0.28000000000000003</v>
      </c>
      <c r="DI44">
        <v>-0.48508859615384597</v>
      </c>
      <c r="DJ44">
        <v>0.22934656023219299</v>
      </c>
      <c r="DK44">
        <v>8.3516726207126593E-2</v>
      </c>
      <c r="DL44">
        <v>1</v>
      </c>
      <c r="DM44">
        <v>2.3028613636363602</v>
      </c>
      <c r="DN44">
        <v>-0.35446831537350099</v>
      </c>
      <c r="DO44">
        <v>0.173319278705134</v>
      </c>
      <c r="DP44">
        <v>1</v>
      </c>
      <c r="DQ44">
        <v>0.43151113461538498</v>
      </c>
      <c r="DR44">
        <v>-3.76470980961333E-2</v>
      </c>
      <c r="DS44">
        <v>5.3723159095383404E-3</v>
      </c>
      <c r="DT44">
        <v>1</v>
      </c>
      <c r="DU44">
        <v>3</v>
      </c>
      <c r="DV44">
        <v>3</v>
      </c>
      <c r="DW44" t="s">
        <v>256</v>
      </c>
      <c r="DX44">
        <v>100</v>
      </c>
      <c r="DY44">
        <v>100</v>
      </c>
      <c r="DZ44">
        <v>-3.8109999999999999</v>
      </c>
      <c r="EA44">
        <v>0.36</v>
      </c>
      <c r="EB44">
        <v>2</v>
      </c>
      <c r="EC44">
        <v>515.00900000000001</v>
      </c>
      <c r="ED44">
        <v>421.84100000000001</v>
      </c>
      <c r="EE44">
        <v>28.3795</v>
      </c>
      <c r="EF44">
        <v>30.019600000000001</v>
      </c>
      <c r="EG44">
        <v>30.0001</v>
      </c>
      <c r="EH44">
        <v>30.180700000000002</v>
      </c>
      <c r="EI44">
        <v>30.213699999999999</v>
      </c>
      <c r="EJ44">
        <v>20.076799999999999</v>
      </c>
      <c r="EK44">
        <v>27.3782</v>
      </c>
      <c r="EL44">
        <v>0</v>
      </c>
      <c r="EM44">
        <v>28.3735</v>
      </c>
      <c r="EN44">
        <v>400.50400000000002</v>
      </c>
      <c r="EO44">
        <v>15.970599999999999</v>
      </c>
      <c r="EP44">
        <v>100.43300000000001</v>
      </c>
      <c r="EQ44">
        <v>90.270300000000006</v>
      </c>
    </row>
    <row r="45" spans="1:147" x14ac:dyDescent="0.3">
      <c r="A45">
        <v>29</v>
      </c>
      <c r="B45">
        <v>1685009105.8</v>
      </c>
      <c r="C45">
        <v>1680.2000000476801</v>
      </c>
      <c r="D45" t="s">
        <v>338</v>
      </c>
      <c r="E45" t="s">
        <v>339</v>
      </c>
      <c r="F45">
        <v>1685009097.8</v>
      </c>
      <c r="G45">
        <f t="shared" si="0"/>
        <v>2.4006673124730375E-3</v>
      </c>
      <c r="H45">
        <f t="shared" si="1"/>
        <v>1.8843255457902124</v>
      </c>
      <c r="I45">
        <f t="shared" si="2"/>
        <v>400.029516129032</v>
      </c>
      <c r="J45">
        <f t="shared" si="3"/>
        <v>355.74444607769794</v>
      </c>
      <c r="K45">
        <f t="shared" si="4"/>
        <v>34.093792730566982</v>
      </c>
      <c r="L45">
        <f t="shared" si="5"/>
        <v>38.337979859939786</v>
      </c>
      <c r="M45">
        <f t="shared" si="6"/>
        <v>0.10231358865974842</v>
      </c>
      <c r="N45">
        <f t="shared" si="7"/>
        <v>3.3635585254091778</v>
      </c>
      <c r="O45">
        <f t="shared" si="8"/>
        <v>0.10061555127532687</v>
      </c>
      <c r="P45">
        <f t="shared" si="9"/>
        <v>6.3034934028518827E-2</v>
      </c>
      <c r="Q45">
        <f t="shared" si="10"/>
        <v>16.522572595501135</v>
      </c>
      <c r="R45">
        <f t="shared" si="11"/>
        <v>28.072772163373095</v>
      </c>
      <c r="S45">
        <f t="shared" si="12"/>
        <v>27.983264516129001</v>
      </c>
      <c r="T45">
        <f t="shared" si="13"/>
        <v>3.7911389286501356</v>
      </c>
      <c r="U45">
        <f t="shared" si="14"/>
        <v>40.062474357586375</v>
      </c>
      <c r="V45">
        <f t="shared" si="15"/>
        <v>1.5684048002045461</v>
      </c>
      <c r="W45">
        <f t="shared" si="16"/>
        <v>3.914897482879879</v>
      </c>
      <c r="X45">
        <f t="shared" si="17"/>
        <v>2.2227341284455893</v>
      </c>
      <c r="Y45">
        <f t="shared" si="18"/>
        <v>-105.86942848006095</v>
      </c>
      <c r="Z45">
        <f t="shared" si="19"/>
        <v>100.11277314630833</v>
      </c>
      <c r="AA45">
        <f t="shared" si="20"/>
        <v>6.5046433793966063</v>
      </c>
      <c r="AB45">
        <f t="shared" si="21"/>
        <v>17.270560641145124</v>
      </c>
      <c r="AC45">
        <v>-3.9656991589264903E-2</v>
      </c>
      <c r="AD45">
        <v>4.45184472022227E-2</v>
      </c>
      <c r="AE45">
        <v>3.35318326077262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50311.53858188264</v>
      </c>
      <c r="AK45" t="s">
        <v>251</v>
      </c>
      <c r="AL45">
        <v>2.25646923076923</v>
      </c>
      <c r="AM45">
        <v>1.526</v>
      </c>
      <c r="AN45">
        <f t="shared" si="25"/>
        <v>-0.73046923076922998</v>
      </c>
      <c r="AO45">
        <f t="shared" si="26"/>
        <v>-0.47868232684746392</v>
      </c>
      <c r="AP45">
        <v>-0.40372467014688002</v>
      </c>
      <c r="AQ45" t="s">
        <v>340</v>
      </c>
      <c r="AR45">
        <v>2.26596538461538</v>
      </c>
      <c r="AS45">
        <v>1.6688000000000001</v>
      </c>
      <c r="AT45">
        <f t="shared" si="27"/>
        <v>-0.35784119404085568</v>
      </c>
      <c r="AU45">
        <v>0.5</v>
      </c>
      <c r="AV45">
        <f t="shared" si="28"/>
        <v>84.296059286095002</v>
      </c>
      <c r="AW45">
        <f t="shared" si="29"/>
        <v>1.8843255457902124</v>
      </c>
      <c r="AX45">
        <f t="shared" si="30"/>
        <v>-15.082301253937498</v>
      </c>
      <c r="AY45">
        <f t="shared" si="31"/>
        <v>1</v>
      </c>
      <c r="AZ45">
        <f t="shared" si="32"/>
        <v>2.7143027032516524E-2</v>
      </c>
      <c r="BA45">
        <f t="shared" si="33"/>
        <v>-8.5570469798657733E-2</v>
      </c>
      <c r="BB45" t="s">
        <v>253</v>
      </c>
      <c r="BC45">
        <v>0</v>
      </c>
      <c r="BD45">
        <f t="shared" si="34"/>
        <v>1.6688000000000001</v>
      </c>
      <c r="BE45">
        <f t="shared" si="35"/>
        <v>-0.35784119404085563</v>
      </c>
      <c r="BF45">
        <f t="shared" si="36"/>
        <v>-9.3577981651376166E-2</v>
      </c>
      <c r="BG45">
        <f t="shared" si="37"/>
        <v>1.0161590114795018</v>
      </c>
      <c r="BH45">
        <f t="shared" si="38"/>
        <v>0.19549078042564869</v>
      </c>
      <c r="BI45">
        <f t="shared" si="39"/>
        <v>99.994941935483894</v>
      </c>
      <c r="BJ45">
        <f t="shared" si="40"/>
        <v>84.296059286095002</v>
      </c>
      <c r="BK45">
        <f t="shared" si="41"/>
        <v>0.84300323250832321</v>
      </c>
      <c r="BL45">
        <f t="shared" si="42"/>
        <v>0.19600646501664645</v>
      </c>
      <c r="BM45">
        <v>0.79243364407721495</v>
      </c>
      <c r="BN45">
        <v>0.5</v>
      </c>
      <c r="BO45" t="s">
        <v>254</v>
      </c>
      <c r="BP45">
        <v>1685009097.8</v>
      </c>
      <c r="BQ45">
        <v>400.029516129032</v>
      </c>
      <c r="BR45">
        <v>400.48035483871001</v>
      </c>
      <c r="BS45">
        <v>16.3651870967742</v>
      </c>
      <c r="BT45">
        <v>15.9909419354839</v>
      </c>
      <c r="BU45">
        <v>500.00296774193498</v>
      </c>
      <c r="BV45">
        <v>95.637848387096795</v>
      </c>
      <c r="BW45">
        <v>0.20002935483871001</v>
      </c>
      <c r="BX45">
        <v>28.5353483870968</v>
      </c>
      <c r="BY45">
        <v>27.983264516129001</v>
      </c>
      <c r="BZ45">
        <v>999.9</v>
      </c>
      <c r="CA45">
        <v>9999.6774193548408</v>
      </c>
      <c r="CB45">
        <v>0</v>
      </c>
      <c r="CC45">
        <v>73.687100000000001</v>
      </c>
      <c r="CD45">
        <v>99.994941935483894</v>
      </c>
      <c r="CE45">
        <v>0.89987300000000003</v>
      </c>
      <c r="CF45">
        <v>0.10012699999999999</v>
      </c>
      <c r="CG45">
        <v>0</v>
      </c>
      <c r="CH45">
        <v>2.2913903225806398</v>
      </c>
      <c r="CI45">
        <v>0</v>
      </c>
      <c r="CJ45">
        <v>42.345903225806502</v>
      </c>
      <c r="CK45">
        <v>914.25180645161299</v>
      </c>
      <c r="CL45">
        <v>37.697161290322597</v>
      </c>
      <c r="CM45">
        <v>41.917000000000002</v>
      </c>
      <c r="CN45">
        <v>39.756</v>
      </c>
      <c r="CO45">
        <v>40.564032258064501</v>
      </c>
      <c r="CP45">
        <v>38.326225806451603</v>
      </c>
      <c r="CQ45">
        <v>89.982258064516103</v>
      </c>
      <c r="CR45">
        <v>10.01</v>
      </c>
      <c r="CS45">
        <v>0</v>
      </c>
      <c r="CT45">
        <v>59.399999856948902</v>
      </c>
      <c r="CU45">
        <v>2.26596538461538</v>
      </c>
      <c r="CV45">
        <v>-1.10940259716369E-2</v>
      </c>
      <c r="CW45">
        <v>0.122300864856613</v>
      </c>
      <c r="CX45">
        <v>42.332534615384603</v>
      </c>
      <c r="CY45">
        <v>15</v>
      </c>
      <c r="CZ45">
        <v>1685007351.5999999</v>
      </c>
      <c r="DA45" t="s">
        <v>255</v>
      </c>
      <c r="DB45">
        <v>2</v>
      </c>
      <c r="DC45">
        <v>-3.8109999999999999</v>
      </c>
      <c r="DD45">
        <v>0.36</v>
      </c>
      <c r="DE45">
        <v>402</v>
      </c>
      <c r="DF45">
        <v>15</v>
      </c>
      <c r="DG45">
        <v>2.06</v>
      </c>
      <c r="DH45">
        <v>0.28000000000000003</v>
      </c>
      <c r="DI45">
        <v>-0.46730159615384598</v>
      </c>
      <c r="DJ45">
        <v>4.3804994450624302E-2</v>
      </c>
      <c r="DK45">
        <v>9.1325160627216601E-2</v>
      </c>
      <c r="DL45">
        <v>1</v>
      </c>
      <c r="DM45">
        <v>2.28789318181818</v>
      </c>
      <c r="DN45">
        <v>1.8342363233422599E-4</v>
      </c>
      <c r="DO45">
        <v>0.18894298009251301</v>
      </c>
      <c r="DP45">
        <v>1</v>
      </c>
      <c r="DQ45">
        <v>0.38560738461538502</v>
      </c>
      <c r="DR45">
        <v>-0.143351397592418</v>
      </c>
      <c r="DS45">
        <v>2.1253745326189701E-2</v>
      </c>
      <c r="DT45">
        <v>0</v>
      </c>
      <c r="DU45">
        <v>2</v>
      </c>
      <c r="DV45">
        <v>3</v>
      </c>
      <c r="DW45" t="s">
        <v>341</v>
      </c>
      <c r="DX45">
        <v>100</v>
      </c>
      <c r="DY45">
        <v>100</v>
      </c>
      <c r="DZ45">
        <v>-3.8109999999999999</v>
      </c>
      <c r="EA45">
        <v>0.36</v>
      </c>
      <c r="EB45">
        <v>2</v>
      </c>
      <c r="EC45">
        <v>515.11599999999999</v>
      </c>
      <c r="ED45">
        <v>421.84100000000001</v>
      </c>
      <c r="EE45">
        <v>28.339099999999998</v>
      </c>
      <c r="EF45">
        <v>30.016999999999999</v>
      </c>
      <c r="EG45">
        <v>30.0001</v>
      </c>
      <c r="EH45">
        <v>30.1782</v>
      </c>
      <c r="EI45">
        <v>30.213699999999999</v>
      </c>
      <c r="EJ45">
        <v>20.073799999999999</v>
      </c>
      <c r="EK45">
        <v>27.099900000000002</v>
      </c>
      <c r="EL45">
        <v>0</v>
      </c>
      <c r="EM45">
        <v>28.351600000000001</v>
      </c>
      <c r="EN45">
        <v>400.38600000000002</v>
      </c>
      <c r="EO45">
        <v>16.022200000000002</v>
      </c>
      <c r="EP45">
        <v>100.432</v>
      </c>
      <c r="EQ45">
        <v>90.272599999999997</v>
      </c>
    </row>
    <row r="46" spans="1:147" x14ac:dyDescent="0.3">
      <c r="A46">
        <v>30</v>
      </c>
      <c r="B46">
        <v>1685009165.8</v>
      </c>
      <c r="C46">
        <v>1740.2000000476801</v>
      </c>
      <c r="D46" t="s">
        <v>342</v>
      </c>
      <c r="E46" t="s">
        <v>343</v>
      </c>
      <c r="F46">
        <v>1685009157.8322599</v>
      </c>
      <c r="G46">
        <f t="shared" si="0"/>
        <v>2.323170579144539E-3</v>
      </c>
      <c r="H46">
        <f t="shared" si="1"/>
        <v>1.8298812701108496</v>
      </c>
      <c r="I46">
        <f t="shared" si="2"/>
        <v>400.01845161290299</v>
      </c>
      <c r="J46">
        <f t="shared" si="3"/>
        <v>355.53928534641284</v>
      </c>
      <c r="K46">
        <f t="shared" si="4"/>
        <v>34.073126690577965</v>
      </c>
      <c r="L46">
        <f t="shared" si="5"/>
        <v>38.335790001645705</v>
      </c>
      <c r="M46">
        <f t="shared" si="6"/>
        <v>9.8753359961332485E-2</v>
      </c>
      <c r="N46">
        <f t="shared" si="7"/>
        <v>3.364127188724388</v>
      </c>
      <c r="O46">
        <f t="shared" si="8"/>
        <v>9.7170717874946369E-2</v>
      </c>
      <c r="P46">
        <f t="shared" si="9"/>
        <v>6.0871779982645674E-2</v>
      </c>
      <c r="Q46">
        <f t="shared" si="10"/>
        <v>16.525035950789267</v>
      </c>
      <c r="R46">
        <f t="shared" si="11"/>
        <v>28.072060644108777</v>
      </c>
      <c r="S46">
        <f t="shared" si="12"/>
        <v>27.992570967741901</v>
      </c>
      <c r="T46">
        <f t="shared" si="13"/>
        <v>3.7931964940051679</v>
      </c>
      <c r="U46">
        <f t="shared" si="14"/>
        <v>40.044609293569806</v>
      </c>
      <c r="V46">
        <f t="shared" si="15"/>
        <v>1.5660236181104157</v>
      </c>
      <c r="W46">
        <f t="shared" si="16"/>
        <v>3.9106977087222603</v>
      </c>
      <c r="X46">
        <f t="shared" si="17"/>
        <v>2.2271728758947522</v>
      </c>
      <c r="Y46">
        <f t="shared" si="18"/>
        <v>-102.45182254027416</v>
      </c>
      <c r="Z46">
        <f t="shared" si="19"/>
        <v>95.089456238170484</v>
      </c>
      <c r="AA46">
        <f t="shared" si="20"/>
        <v>6.1769354668739824</v>
      </c>
      <c r="AB46">
        <f t="shared" si="21"/>
        <v>15.339605115559564</v>
      </c>
      <c r="AC46">
        <v>-3.9665414305691898E-2</v>
      </c>
      <c r="AD46">
        <v>4.4527902439282403E-2</v>
      </c>
      <c r="AE46">
        <v>3.3537497204937501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50324.81125106867</v>
      </c>
      <c r="AK46" t="s">
        <v>251</v>
      </c>
      <c r="AL46">
        <v>2.25646923076923</v>
      </c>
      <c r="AM46">
        <v>1.526</v>
      </c>
      <c r="AN46">
        <f t="shared" si="25"/>
        <v>-0.73046923076922998</v>
      </c>
      <c r="AO46">
        <f t="shared" si="26"/>
        <v>-0.47868232684746392</v>
      </c>
      <c r="AP46">
        <v>-0.40372467014688002</v>
      </c>
      <c r="AQ46" t="s">
        <v>344</v>
      </c>
      <c r="AR46">
        <v>2.3048115384615402</v>
      </c>
      <c r="AS46">
        <v>1.4728000000000001</v>
      </c>
      <c r="AT46">
        <f t="shared" si="27"/>
        <v>-0.56491820916725954</v>
      </c>
      <c r="AU46">
        <v>0.5</v>
      </c>
      <c r="AV46">
        <f t="shared" si="28"/>
        <v>84.308552548619346</v>
      </c>
      <c r="AW46">
        <f t="shared" si="29"/>
        <v>1.8298812701108496</v>
      </c>
      <c r="AX46">
        <f t="shared" si="30"/>
        <v>-23.813718261624917</v>
      </c>
      <c r="AY46">
        <f t="shared" si="31"/>
        <v>1</v>
      </c>
      <c r="AZ46">
        <f t="shared" si="32"/>
        <v>2.6493230790193511E-2</v>
      </c>
      <c r="BA46">
        <f t="shared" si="33"/>
        <v>3.6121673003802222E-2</v>
      </c>
      <c r="BB46" t="s">
        <v>253</v>
      </c>
      <c r="BC46">
        <v>0</v>
      </c>
      <c r="BD46">
        <f t="shared" si="34"/>
        <v>1.4728000000000001</v>
      </c>
      <c r="BE46">
        <f t="shared" si="35"/>
        <v>-0.56491820916725966</v>
      </c>
      <c r="BF46">
        <f t="shared" si="36"/>
        <v>3.4862385321100864E-2</v>
      </c>
      <c r="BG46">
        <f t="shared" si="37"/>
        <v>1.061687132522555</v>
      </c>
      <c r="BH46">
        <f t="shared" si="38"/>
        <v>-7.2829898589947414E-2</v>
      </c>
      <c r="BI46">
        <f t="shared" si="39"/>
        <v>100.009751612903</v>
      </c>
      <c r="BJ46">
        <f t="shared" si="40"/>
        <v>84.308552548619346</v>
      </c>
      <c r="BK46">
        <f t="shared" si="41"/>
        <v>0.84300331906575876</v>
      </c>
      <c r="BL46">
        <f t="shared" si="42"/>
        <v>0.19600663813151759</v>
      </c>
      <c r="BM46">
        <v>0.79243364407721495</v>
      </c>
      <c r="BN46">
        <v>0.5</v>
      </c>
      <c r="BO46" t="s">
        <v>254</v>
      </c>
      <c r="BP46">
        <v>1685009157.8322599</v>
      </c>
      <c r="BQ46">
        <v>400.01845161290299</v>
      </c>
      <c r="BR46">
        <v>400.45574193548401</v>
      </c>
      <c r="BS46">
        <v>16.340822580645199</v>
      </c>
      <c r="BT46">
        <v>15.978651612903199</v>
      </c>
      <c r="BU46">
        <v>500.00577419354801</v>
      </c>
      <c r="BV46">
        <v>95.635022580645199</v>
      </c>
      <c r="BW46">
        <v>0.20003164516128999</v>
      </c>
      <c r="BX46">
        <v>28.516864516129001</v>
      </c>
      <c r="BY46">
        <v>27.992570967741901</v>
      </c>
      <c r="BZ46">
        <v>999.9</v>
      </c>
      <c r="CA46">
        <v>10002.0967741935</v>
      </c>
      <c r="CB46">
        <v>0</v>
      </c>
      <c r="CC46">
        <v>73.687100000000001</v>
      </c>
      <c r="CD46">
        <v>100.009751612903</v>
      </c>
      <c r="CE46">
        <v>0.89988116129032303</v>
      </c>
      <c r="CF46">
        <v>0.10011884516128999</v>
      </c>
      <c r="CG46">
        <v>0</v>
      </c>
      <c r="CH46">
        <v>2.3060741935483899</v>
      </c>
      <c r="CI46">
        <v>0</v>
      </c>
      <c r="CJ46">
        <v>41.600235483871003</v>
      </c>
      <c r="CK46">
        <v>914.38983870967695</v>
      </c>
      <c r="CL46">
        <v>37.53</v>
      </c>
      <c r="CM46">
        <v>41.768000000000001</v>
      </c>
      <c r="CN46">
        <v>39.616870967741903</v>
      </c>
      <c r="CO46">
        <v>40.441064516129003</v>
      </c>
      <c r="CP46">
        <v>38.189032258064501</v>
      </c>
      <c r="CQ46">
        <v>89.996774193548404</v>
      </c>
      <c r="CR46">
        <v>10.011935483871</v>
      </c>
      <c r="CS46">
        <v>0</v>
      </c>
      <c r="CT46">
        <v>59.200000047683702</v>
      </c>
      <c r="CU46">
        <v>2.3048115384615402</v>
      </c>
      <c r="CV46">
        <v>0.91642734327863096</v>
      </c>
      <c r="CW46">
        <v>-2.10425982737353</v>
      </c>
      <c r="CX46">
        <v>41.606723076923103</v>
      </c>
      <c r="CY46">
        <v>15</v>
      </c>
      <c r="CZ46">
        <v>1685007351.5999999</v>
      </c>
      <c r="DA46" t="s">
        <v>255</v>
      </c>
      <c r="DB46">
        <v>2</v>
      </c>
      <c r="DC46">
        <v>-3.8109999999999999</v>
      </c>
      <c r="DD46">
        <v>0.36</v>
      </c>
      <c r="DE46">
        <v>402</v>
      </c>
      <c r="DF46">
        <v>15</v>
      </c>
      <c r="DG46">
        <v>2.06</v>
      </c>
      <c r="DH46">
        <v>0.28000000000000003</v>
      </c>
      <c r="DI46">
        <v>-0.43809276923076901</v>
      </c>
      <c r="DJ46">
        <v>7.9764917498602497E-2</v>
      </c>
      <c r="DK46">
        <v>8.9404197812436095E-2</v>
      </c>
      <c r="DL46">
        <v>1</v>
      </c>
      <c r="DM46">
        <v>2.3105386363636402</v>
      </c>
      <c r="DN46">
        <v>0.14654241547997901</v>
      </c>
      <c r="DO46">
        <v>0.19748900109293699</v>
      </c>
      <c r="DP46">
        <v>1</v>
      </c>
      <c r="DQ46">
        <v>0.36925840384615399</v>
      </c>
      <c r="DR46">
        <v>-6.9207441892146601E-2</v>
      </c>
      <c r="DS46">
        <v>9.1027705551230895E-3</v>
      </c>
      <c r="DT46">
        <v>1</v>
      </c>
      <c r="DU46">
        <v>3</v>
      </c>
      <c r="DV46">
        <v>3</v>
      </c>
      <c r="DW46" t="s">
        <v>256</v>
      </c>
      <c r="DX46">
        <v>100</v>
      </c>
      <c r="DY46">
        <v>100</v>
      </c>
      <c r="DZ46">
        <v>-3.8109999999999999</v>
      </c>
      <c r="EA46">
        <v>0.36</v>
      </c>
      <c r="EB46">
        <v>2</v>
      </c>
      <c r="EC46">
        <v>514.98900000000003</v>
      </c>
      <c r="ED46">
        <v>422.072</v>
      </c>
      <c r="EE46">
        <v>28.308199999999999</v>
      </c>
      <c r="EF46">
        <v>30.011800000000001</v>
      </c>
      <c r="EG46">
        <v>30.0001</v>
      </c>
      <c r="EH46">
        <v>30.1782</v>
      </c>
      <c r="EI46">
        <v>30.211200000000002</v>
      </c>
      <c r="EJ46">
        <v>20.0763</v>
      </c>
      <c r="EK46">
        <v>27.380299999999998</v>
      </c>
      <c r="EL46">
        <v>0</v>
      </c>
      <c r="EM46">
        <v>28.313099999999999</v>
      </c>
      <c r="EN46">
        <v>400.38799999999998</v>
      </c>
      <c r="EO46">
        <v>15.959899999999999</v>
      </c>
      <c r="EP46">
        <v>100.437</v>
      </c>
      <c r="EQ46">
        <v>90.272099999999995</v>
      </c>
    </row>
    <row r="47" spans="1:147" x14ac:dyDescent="0.3">
      <c r="A47">
        <v>31</v>
      </c>
      <c r="B47">
        <v>1685009225.8</v>
      </c>
      <c r="C47">
        <v>1800.2000000476801</v>
      </c>
      <c r="D47" t="s">
        <v>345</v>
      </c>
      <c r="E47" t="s">
        <v>346</v>
      </c>
      <c r="F47">
        <v>1685009217.8419399</v>
      </c>
      <c r="G47">
        <f t="shared" si="0"/>
        <v>2.0864293501738846E-3</v>
      </c>
      <c r="H47">
        <f t="shared" si="1"/>
        <v>1.70617384237292</v>
      </c>
      <c r="I47">
        <f t="shared" si="2"/>
        <v>400.02577419354799</v>
      </c>
      <c r="J47">
        <f t="shared" si="3"/>
        <v>354.43345796948933</v>
      </c>
      <c r="K47">
        <f t="shared" si="4"/>
        <v>33.968743699839976</v>
      </c>
      <c r="L47">
        <f t="shared" si="5"/>
        <v>38.338290845218182</v>
      </c>
      <c r="M47">
        <f t="shared" si="6"/>
        <v>8.8590801807015715E-2</v>
      </c>
      <c r="N47">
        <f t="shared" si="7"/>
        <v>3.3669320251145485</v>
      </c>
      <c r="O47">
        <f t="shared" si="8"/>
        <v>8.7315911333257085E-2</v>
      </c>
      <c r="P47">
        <f t="shared" si="9"/>
        <v>5.4685459998730465E-2</v>
      </c>
      <c r="Q47">
        <f t="shared" si="10"/>
        <v>16.522272817862021</v>
      </c>
      <c r="R47">
        <f t="shared" si="11"/>
        <v>28.099077221323746</v>
      </c>
      <c r="S47">
        <f t="shared" si="12"/>
        <v>27.9742</v>
      </c>
      <c r="T47">
        <f t="shared" si="13"/>
        <v>3.7891357890351705</v>
      </c>
      <c r="U47">
        <f t="shared" si="14"/>
        <v>40.030164035340519</v>
      </c>
      <c r="V47">
        <f t="shared" si="15"/>
        <v>1.5629773776561846</v>
      </c>
      <c r="W47">
        <f t="shared" si="16"/>
        <v>3.9044990579511847</v>
      </c>
      <c r="X47">
        <f t="shared" si="17"/>
        <v>2.2261584113789858</v>
      </c>
      <c r="Y47">
        <f t="shared" si="18"/>
        <v>-92.011534342668313</v>
      </c>
      <c r="Z47">
        <f t="shared" si="19"/>
        <v>93.545614343852066</v>
      </c>
      <c r="AA47">
        <f t="shared" si="20"/>
        <v>6.0702054064427893</v>
      </c>
      <c r="AB47">
        <f t="shared" si="21"/>
        <v>24.126558225488566</v>
      </c>
      <c r="AC47">
        <v>-3.9706966468280799E-2</v>
      </c>
      <c r="AD47">
        <v>4.4574548381957797E-2</v>
      </c>
      <c r="AE47">
        <v>3.3565436857949602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50380.027355161976</v>
      </c>
      <c r="AK47" t="s">
        <v>251</v>
      </c>
      <c r="AL47">
        <v>2.25646923076923</v>
      </c>
      <c r="AM47">
        <v>1.526</v>
      </c>
      <c r="AN47">
        <f t="shared" si="25"/>
        <v>-0.73046923076922998</v>
      </c>
      <c r="AO47">
        <f t="shared" si="26"/>
        <v>-0.47868232684746392</v>
      </c>
      <c r="AP47">
        <v>-0.40372467014688002</v>
      </c>
      <c r="AQ47" t="s">
        <v>347</v>
      </c>
      <c r="AR47">
        <v>2.2599961538461502</v>
      </c>
      <c r="AS47">
        <v>1.8779999999999999</v>
      </c>
      <c r="AT47">
        <f t="shared" si="27"/>
        <v>-0.20340583271892987</v>
      </c>
      <c r="AU47">
        <v>0.5</v>
      </c>
      <c r="AV47">
        <f t="shared" si="28"/>
        <v>84.294538192121095</v>
      </c>
      <c r="AW47">
        <f t="shared" si="29"/>
        <v>1.70617384237292</v>
      </c>
      <c r="AX47">
        <f t="shared" si="30"/>
        <v>-8.5730003673130142</v>
      </c>
      <c r="AY47">
        <f t="shared" si="31"/>
        <v>1</v>
      </c>
      <c r="AZ47">
        <f t="shared" si="32"/>
        <v>2.503007380752232E-2</v>
      </c>
      <c r="BA47">
        <f t="shared" si="33"/>
        <v>-0.18743343982960589</v>
      </c>
      <c r="BB47" t="s">
        <v>253</v>
      </c>
      <c r="BC47">
        <v>0</v>
      </c>
      <c r="BD47">
        <f t="shared" si="34"/>
        <v>1.8779999999999999</v>
      </c>
      <c r="BE47">
        <f t="shared" si="35"/>
        <v>-0.20340583271892987</v>
      </c>
      <c r="BF47">
        <f t="shared" si="36"/>
        <v>-0.23066841415465258</v>
      </c>
      <c r="BG47">
        <f t="shared" si="37"/>
        <v>1.0093189162821816</v>
      </c>
      <c r="BH47">
        <f t="shared" si="38"/>
        <v>0.48188203578311128</v>
      </c>
      <c r="BI47">
        <f t="shared" si="39"/>
        <v>99.993138709677396</v>
      </c>
      <c r="BJ47">
        <f t="shared" si="40"/>
        <v>84.294538192121095</v>
      </c>
      <c r="BK47">
        <f t="shared" si="41"/>
        <v>0.84300322281975748</v>
      </c>
      <c r="BL47">
        <f t="shared" si="42"/>
        <v>0.19600644563951519</v>
      </c>
      <c r="BM47">
        <v>0.79243364407721495</v>
      </c>
      <c r="BN47">
        <v>0.5</v>
      </c>
      <c r="BO47" t="s">
        <v>254</v>
      </c>
      <c r="BP47">
        <v>1685009217.8419399</v>
      </c>
      <c r="BQ47">
        <v>400.02577419354799</v>
      </c>
      <c r="BR47">
        <v>400.42845161290302</v>
      </c>
      <c r="BS47">
        <v>16.308270967741901</v>
      </c>
      <c r="BT47">
        <v>15.9829967741935</v>
      </c>
      <c r="BU47">
        <v>500.00690322580601</v>
      </c>
      <c r="BV47">
        <v>95.639587096774207</v>
      </c>
      <c r="BW47">
        <v>0.19996454838709701</v>
      </c>
      <c r="BX47">
        <v>28.489551612903199</v>
      </c>
      <c r="BY47">
        <v>27.9742</v>
      </c>
      <c r="BZ47">
        <v>999.9</v>
      </c>
      <c r="CA47">
        <v>10012.0967741935</v>
      </c>
      <c r="CB47">
        <v>0</v>
      </c>
      <c r="CC47">
        <v>73.687100000000001</v>
      </c>
      <c r="CD47">
        <v>99.993138709677396</v>
      </c>
      <c r="CE47">
        <v>0.89988116129032303</v>
      </c>
      <c r="CF47">
        <v>0.10011884516128999</v>
      </c>
      <c r="CG47">
        <v>0</v>
      </c>
      <c r="CH47">
        <v>2.2638709677419402</v>
      </c>
      <c r="CI47">
        <v>0</v>
      </c>
      <c r="CJ47">
        <v>41.475064516129002</v>
      </c>
      <c r="CK47">
        <v>914.23790322580601</v>
      </c>
      <c r="CL47">
        <v>37.412999999999997</v>
      </c>
      <c r="CM47">
        <v>41.633000000000003</v>
      </c>
      <c r="CN47">
        <v>39.463419354838699</v>
      </c>
      <c r="CO47">
        <v>40.322161290322597</v>
      </c>
      <c r="CP47">
        <v>38.070129032258102</v>
      </c>
      <c r="CQ47">
        <v>89.982580645161207</v>
      </c>
      <c r="CR47">
        <v>10.01</v>
      </c>
      <c r="CS47">
        <v>0</v>
      </c>
      <c r="CT47">
        <v>59.599999904632597</v>
      </c>
      <c r="CU47">
        <v>2.2599961538461502</v>
      </c>
      <c r="CV47">
        <v>-0.47595555310892201</v>
      </c>
      <c r="CW47">
        <v>-0.70599999516416201</v>
      </c>
      <c r="CX47">
        <v>41.451788461538499</v>
      </c>
      <c r="CY47">
        <v>15</v>
      </c>
      <c r="CZ47">
        <v>1685007351.5999999</v>
      </c>
      <c r="DA47" t="s">
        <v>255</v>
      </c>
      <c r="DB47">
        <v>2</v>
      </c>
      <c r="DC47">
        <v>-3.8109999999999999</v>
      </c>
      <c r="DD47">
        <v>0.36</v>
      </c>
      <c r="DE47">
        <v>402</v>
      </c>
      <c r="DF47">
        <v>15</v>
      </c>
      <c r="DG47">
        <v>2.06</v>
      </c>
      <c r="DH47">
        <v>0.28000000000000003</v>
      </c>
      <c r="DI47">
        <v>-0.42617798076923102</v>
      </c>
      <c r="DJ47">
        <v>0.15818248643480401</v>
      </c>
      <c r="DK47">
        <v>9.60807997619893E-2</v>
      </c>
      <c r="DL47">
        <v>1</v>
      </c>
      <c r="DM47">
        <v>2.2486136363636402</v>
      </c>
      <c r="DN47">
        <v>-5.51039641851249E-2</v>
      </c>
      <c r="DO47">
        <v>0.17097383185062501</v>
      </c>
      <c r="DP47">
        <v>1</v>
      </c>
      <c r="DQ47">
        <v>0.32818811538461501</v>
      </c>
      <c r="DR47">
        <v>-3.0822706463699601E-2</v>
      </c>
      <c r="DS47">
        <v>4.6949755822001497E-3</v>
      </c>
      <c r="DT47">
        <v>1</v>
      </c>
      <c r="DU47">
        <v>3</v>
      </c>
      <c r="DV47">
        <v>3</v>
      </c>
      <c r="DW47" t="s">
        <v>256</v>
      </c>
      <c r="DX47">
        <v>100</v>
      </c>
      <c r="DY47">
        <v>100</v>
      </c>
      <c r="DZ47">
        <v>-3.8109999999999999</v>
      </c>
      <c r="EA47">
        <v>0.36</v>
      </c>
      <c r="EB47">
        <v>2</v>
      </c>
      <c r="EC47">
        <v>515.34900000000005</v>
      </c>
      <c r="ED47">
        <v>421.43</v>
      </c>
      <c r="EE47">
        <v>28.306799999999999</v>
      </c>
      <c r="EF47">
        <v>30.0092</v>
      </c>
      <c r="EG47">
        <v>29.9999</v>
      </c>
      <c r="EH47">
        <v>30.175599999999999</v>
      </c>
      <c r="EI47">
        <v>30.208600000000001</v>
      </c>
      <c r="EJ47">
        <v>20.071000000000002</v>
      </c>
      <c r="EK47">
        <v>27.380299999999998</v>
      </c>
      <c r="EL47">
        <v>0</v>
      </c>
      <c r="EM47">
        <v>28.3217</v>
      </c>
      <c r="EN47">
        <v>400.35899999999998</v>
      </c>
      <c r="EO47">
        <v>16.057600000000001</v>
      </c>
      <c r="EP47">
        <v>100.43899999999999</v>
      </c>
      <c r="EQ47">
        <v>90.275099999999995</v>
      </c>
    </row>
    <row r="48" spans="1:147" x14ac:dyDescent="0.3">
      <c r="A48">
        <v>32</v>
      </c>
      <c r="B48">
        <v>1685009286.4000001</v>
      </c>
      <c r="C48">
        <v>1860.8000001907301</v>
      </c>
      <c r="D48" t="s">
        <v>348</v>
      </c>
      <c r="E48" t="s">
        <v>349</v>
      </c>
      <c r="F48">
        <v>1685009278.3580699</v>
      </c>
      <c r="G48">
        <f t="shared" si="0"/>
        <v>1.876816693832494E-3</v>
      </c>
      <c r="H48">
        <f t="shared" si="1"/>
        <v>1.6957924196970886</v>
      </c>
      <c r="I48">
        <f t="shared" si="2"/>
        <v>400.010516129032</v>
      </c>
      <c r="J48">
        <f t="shared" si="3"/>
        <v>351.23198203763968</v>
      </c>
      <c r="K48">
        <f t="shared" si="4"/>
        <v>33.662229434059277</v>
      </c>
      <c r="L48">
        <f t="shared" si="5"/>
        <v>38.337185844678984</v>
      </c>
      <c r="M48">
        <f t="shared" si="6"/>
        <v>7.9634210918768905E-2</v>
      </c>
      <c r="N48">
        <f t="shared" si="7"/>
        <v>3.3640194620764476</v>
      </c>
      <c r="O48">
        <f t="shared" si="8"/>
        <v>7.8601574304933322E-2</v>
      </c>
      <c r="P48">
        <f t="shared" si="9"/>
        <v>4.9217646558151834E-2</v>
      </c>
      <c r="Q48">
        <f t="shared" si="10"/>
        <v>16.523646782393463</v>
      </c>
      <c r="R48">
        <f t="shared" si="11"/>
        <v>28.131811180400632</v>
      </c>
      <c r="S48">
        <f t="shared" si="12"/>
        <v>27.968954838709699</v>
      </c>
      <c r="T48">
        <f t="shared" si="13"/>
        <v>3.7879770987449719</v>
      </c>
      <c r="U48">
        <f t="shared" si="14"/>
        <v>40.076131752727626</v>
      </c>
      <c r="V48">
        <f t="shared" si="15"/>
        <v>1.5634269376317427</v>
      </c>
      <c r="W48">
        <f t="shared" si="16"/>
        <v>3.9011423240101863</v>
      </c>
      <c r="X48">
        <f t="shared" si="17"/>
        <v>2.2245501611132292</v>
      </c>
      <c r="Y48">
        <f t="shared" si="18"/>
        <v>-82.767616198012988</v>
      </c>
      <c r="Z48">
        <f t="shared" si="19"/>
        <v>91.730647413095269</v>
      </c>
      <c r="AA48">
        <f t="shared" si="20"/>
        <v>5.9569902236217009</v>
      </c>
      <c r="AB48">
        <f t="shared" si="21"/>
        <v>31.443668221097447</v>
      </c>
      <c r="AC48">
        <v>-3.9663818675342001E-2</v>
      </c>
      <c r="AD48">
        <v>4.45261112044298E-2</v>
      </c>
      <c r="AE48">
        <v>3.3536424113027699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50330.016705383525</v>
      </c>
      <c r="AK48" t="s">
        <v>251</v>
      </c>
      <c r="AL48">
        <v>2.25646923076923</v>
      </c>
      <c r="AM48">
        <v>1.526</v>
      </c>
      <c r="AN48">
        <f t="shared" si="25"/>
        <v>-0.73046923076922998</v>
      </c>
      <c r="AO48">
        <f t="shared" si="26"/>
        <v>-0.47868232684746392</v>
      </c>
      <c r="AP48">
        <v>-0.40372467014688002</v>
      </c>
      <c r="AQ48" t="s">
        <v>350</v>
      </c>
      <c r="AR48">
        <v>2.29041153846154</v>
      </c>
      <c r="AS48">
        <v>1.2307999999999999</v>
      </c>
      <c r="AT48">
        <f t="shared" si="27"/>
        <v>-0.86091285217869684</v>
      </c>
      <c r="AU48">
        <v>0.5</v>
      </c>
      <c r="AV48">
        <f t="shared" si="28"/>
        <v>84.301531586511544</v>
      </c>
      <c r="AW48">
        <f t="shared" si="29"/>
        <v>1.6957924196970886</v>
      </c>
      <c r="AX48">
        <f t="shared" si="30"/>
        <v>-36.288136000588075</v>
      </c>
      <c r="AY48">
        <f t="shared" si="31"/>
        <v>1</v>
      </c>
      <c r="AZ48">
        <f t="shared" si="32"/>
        <v>2.4904851078410263E-2</v>
      </c>
      <c r="BA48">
        <f t="shared" si="33"/>
        <v>0.23984400389990262</v>
      </c>
      <c r="BB48" t="s">
        <v>253</v>
      </c>
      <c r="BC48">
        <v>0</v>
      </c>
      <c r="BD48">
        <f t="shared" si="34"/>
        <v>1.2307999999999999</v>
      </c>
      <c r="BE48">
        <f t="shared" si="35"/>
        <v>-0.86091285217869695</v>
      </c>
      <c r="BF48">
        <f t="shared" si="36"/>
        <v>0.19344692005242473</v>
      </c>
      <c r="BG48">
        <f t="shared" si="37"/>
        <v>1.0330928399469037</v>
      </c>
      <c r="BH48">
        <f t="shared" si="38"/>
        <v>-0.40412379819083682</v>
      </c>
      <c r="BI48">
        <f t="shared" si="39"/>
        <v>100.00143225806499</v>
      </c>
      <c r="BJ48">
        <f t="shared" si="40"/>
        <v>84.301531586511544</v>
      </c>
      <c r="BK48">
        <f t="shared" si="41"/>
        <v>0.84300324188319542</v>
      </c>
      <c r="BL48">
        <f t="shared" si="42"/>
        <v>0.19600648376639088</v>
      </c>
      <c r="BM48">
        <v>0.79243364407721495</v>
      </c>
      <c r="BN48">
        <v>0.5</v>
      </c>
      <c r="BO48" t="s">
        <v>254</v>
      </c>
      <c r="BP48">
        <v>1685009278.3580699</v>
      </c>
      <c r="BQ48">
        <v>400.010516129032</v>
      </c>
      <c r="BR48">
        <v>400.39825806451603</v>
      </c>
      <c r="BS48">
        <v>16.312809677419398</v>
      </c>
      <c r="BT48">
        <v>16.020212903225801</v>
      </c>
      <c r="BU48">
        <v>500.002580645161</v>
      </c>
      <c r="BV48">
        <v>95.640429032258098</v>
      </c>
      <c r="BW48">
        <v>0.20001590322580601</v>
      </c>
      <c r="BX48">
        <v>28.474745161290301</v>
      </c>
      <c r="BY48">
        <v>27.968954838709699</v>
      </c>
      <c r="BZ48">
        <v>999.9</v>
      </c>
      <c r="CA48">
        <v>10001.129032258101</v>
      </c>
      <c r="CB48">
        <v>0</v>
      </c>
      <c r="CC48">
        <v>73.687100000000001</v>
      </c>
      <c r="CD48">
        <v>100.00143225806499</v>
      </c>
      <c r="CE48">
        <v>0.89988932258064502</v>
      </c>
      <c r="CF48">
        <v>0.10011069032258101</v>
      </c>
      <c r="CG48">
        <v>0</v>
      </c>
      <c r="CH48">
        <v>2.3129806451612902</v>
      </c>
      <c r="CI48">
        <v>0</v>
      </c>
      <c r="CJ48">
        <v>40.696777419354902</v>
      </c>
      <c r="CK48">
        <v>914.31641935483901</v>
      </c>
      <c r="CL48">
        <v>37.28</v>
      </c>
      <c r="CM48">
        <v>41.515999999999998</v>
      </c>
      <c r="CN48">
        <v>39.3343548387097</v>
      </c>
      <c r="CO48">
        <v>40.2296774193548</v>
      </c>
      <c r="CP48">
        <v>37.943096774193499</v>
      </c>
      <c r="CQ48">
        <v>89.990645161290303</v>
      </c>
      <c r="CR48">
        <v>10.010967741935501</v>
      </c>
      <c r="CS48">
        <v>0</v>
      </c>
      <c r="CT48">
        <v>60</v>
      </c>
      <c r="CU48">
        <v>2.29041153846154</v>
      </c>
      <c r="CV48">
        <v>-1.8656413643613499E-2</v>
      </c>
      <c r="CW48">
        <v>-0.109131619617158</v>
      </c>
      <c r="CX48">
        <v>40.700080769230802</v>
      </c>
      <c r="CY48">
        <v>15</v>
      </c>
      <c r="CZ48">
        <v>1685007351.5999999</v>
      </c>
      <c r="DA48" t="s">
        <v>255</v>
      </c>
      <c r="DB48">
        <v>2</v>
      </c>
      <c r="DC48">
        <v>-3.8109999999999999</v>
      </c>
      <c r="DD48">
        <v>0.36</v>
      </c>
      <c r="DE48">
        <v>402</v>
      </c>
      <c r="DF48">
        <v>15</v>
      </c>
      <c r="DG48">
        <v>2.06</v>
      </c>
      <c r="DH48">
        <v>0.28000000000000003</v>
      </c>
      <c r="DI48">
        <v>-0.41232415384615401</v>
      </c>
      <c r="DJ48">
        <v>3.86695658136516E-2</v>
      </c>
      <c r="DK48">
        <v>0.102914566760752</v>
      </c>
      <c r="DL48">
        <v>1</v>
      </c>
      <c r="DM48">
        <v>2.2768318181818201</v>
      </c>
      <c r="DN48">
        <v>0.16156948327312801</v>
      </c>
      <c r="DO48">
        <v>0.157407734551687</v>
      </c>
      <c r="DP48">
        <v>1</v>
      </c>
      <c r="DQ48">
        <v>0.29443950000000002</v>
      </c>
      <c r="DR48">
        <v>-2.0892143951607399E-2</v>
      </c>
      <c r="DS48">
        <v>3.8805846481604401E-3</v>
      </c>
      <c r="DT48">
        <v>1</v>
      </c>
      <c r="DU48">
        <v>3</v>
      </c>
      <c r="DV48">
        <v>3</v>
      </c>
      <c r="DW48" t="s">
        <v>256</v>
      </c>
      <c r="DX48">
        <v>100</v>
      </c>
      <c r="DY48">
        <v>100</v>
      </c>
      <c r="DZ48">
        <v>-3.8109999999999999</v>
      </c>
      <c r="EA48">
        <v>0.36</v>
      </c>
      <c r="EB48">
        <v>2</v>
      </c>
      <c r="EC48">
        <v>515.20100000000002</v>
      </c>
      <c r="ED48">
        <v>422.16</v>
      </c>
      <c r="EE48">
        <v>28.411100000000001</v>
      </c>
      <c r="EF48">
        <v>30.004000000000001</v>
      </c>
      <c r="EG48">
        <v>30</v>
      </c>
      <c r="EH48">
        <v>30.172999999999998</v>
      </c>
      <c r="EI48">
        <v>30.206</v>
      </c>
      <c r="EJ48">
        <v>20.075299999999999</v>
      </c>
      <c r="EK48">
        <v>26.8142</v>
      </c>
      <c r="EL48">
        <v>0</v>
      </c>
      <c r="EM48">
        <v>28.421399999999998</v>
      </c>
      <c r="EN48">
        <v>400.35899999999998</v>
      </c>
      <c r="EO48">
        <v>16.097799999999999</v>
      </c>
      <c r="EP48">
        <v>100.441</v>
      </c>
      <c r="EQ48">
        <v>90.275400000000005</v>
      </c>
    </row>
    <row r="49" spans="1:147" x14ac:dyDescent="0.3">
      <c r="A49">
        <v>33</v>
      </c>
      <c r="B49">
        <v>1685009346.4000001</v>
      </c>
      <c r="C49">
        <v>1920.8000001907301</v>
      </c>
      <c r="D49" t="s">
        <v>351</v>
      </c>
      <c r="E49" t="s">
        <v>352</v>
      </c>
      <c r="F49">
        <v>1685009338.3580699</v>
      </c>
      <c r="G49">
        <f t="shared" ref="G49:G80" si="43">BU49*AH49*(BS49-BT49)/(100*BM49*(1000-AH49*BS49))</f>
        <v>1.6586409656041293E-3</v>
      </c>
      <c r="H49">
        <f t="shared" ref="H49:H80" si="44">BU49*AH49*(BR49-BQ49*(1000-AH49*BT49)/(1000-AH49*BS49))/(100*BM49)</f>
        <v>1.6702835524017381</v>
      </c>
      <c r="I49">
        <f t="shared" ref="I49:I80" si="45">BQ49 - IF(AH49&gt;1, H49*BM49*100/(AJ49*CA49), 0)</f>
        <v>400.021903225806</v>
      </c>
      <c r="J49">
        <f t="shared" ref="J49:J80" si="46">((P49-G49/2)*I49-H49)/(P49+G49/2)</f>
        <v>347.30141350456756</v>
      </c>
      <c r="K49">
        <f t="shared" ref="K49:K80" si="47">J49*(BV49+BW49)/1000</f>
        <v>33.286034927578164</v>
      </c>
      <c r="L49">
        <f t="shared" ref="L49:L80" si="48">(BQ49 - IF(AH49&gt;1, H49*BM49*100/(AJ49*CA49), 0))*(BV49+BW49)/1000</f>
        <v>38.3388679827396</v>
      </c>
      <c r="M49">
        <f t="shared" ref="M49:M80" si="49">2/((1/O49-1/N49)+SIGN(O49)*SQRT((1/O49-1/N49)*(1/O49-1/N49) + 4*BN49/((BN49+1)*(BN49+1))*(2*1/O49*1/N49-1/N49*1/N49)))</f>
        <v>7.0189581999545489E-2</v>
      </c>
      <c r="N49">
        <f t="shared" ref="N49:N80" si="50">AE49+AD49*BM49+AC49*BM49*BM49</f>
        <v>3.3636297610813295</v>
      </c>
      <c r="O49">
        <f t="shared" ref="O49:O80" si="51">G49*(1000-(1000*0.61365*EXP(17.502*S49/(240.97+S49))/(BV49+BW49)+BS49)/2)/(1000*0.61365*EXP(17.502*S49/(240.97+S49))/(BV49+BW49)-BS49)</f>
        <v>6.938593715652612E-2</v>
      </c>
      <c r="P49">
        <f t="shared" ref="P49:P80" si="52">1/((BN49+1)/(M49/1.6)+1/(N49/1.37)) + BN49/((BN49+1)/(M49/1.6) + BN49/(N49/1.37))</f>
        <v>4.3437648215154286E-2</v>
      </c>
      <c r="Q49">
        <f t="shared" ref="Q49:Q80" si="53">(BJ49*BL49)</f>
        <v>16.523104649331362</v>
      </c>
      <c r="R49">
        <f t="shared" ref="R49:R80" si="54">(BX49+(Q49+2*0.95*0.0000000567*(((BX49+$B$7)+273)^4-(BX49+273)^4)-44100*G49)/(1.84*29.3*N49+8*0.95*0.0000000567*(BX49+273)^3))</f>
        <v>28.185512153114981</v>
      </c>
      <c r="S49">
        <f t="shared" ref="S49:S80" si="55">($C$7*BY49+$D$7*BZ49+$E$7*R49)</f>
        <v>27.9950774193548</v>
      </c>
      <c r="T49">
        <f t="shared" ref="T49:T80" si="56">0.61365*EXP(17.502*S49/(240.97+S49))</f>
        <v>3.7937508124263752</v>
      </c>
      <c r="U49">
        <f t="shared" ref="U49:U80" si="57">(V49/W49*100)</f>
        <v>40.152444952549587</v>
      </c>
      <c r="V49">
        <f t="shared" ref="V49:V80" si="58">BS49*(BV49+BW49)/1000</f>
        <v>1.566761286386289</v>
      </c>
      <c r="W49">
        <f t="shared" ref="W49:W80" si="59">0.61365*EXP(17.502*BX49/(240.97+BX49))</f>
        <v>3.9020320885510693</v>
      </c>
      <c r="X49">
        <f t="shared" ref="X49:X80" si="60">(T49-BS49*(BV49+BW49)/1000)</f>
        <v>2.2269895260400863</v>
      </c>
      <c r="Y49">
        <f t="shared" ref="Y49:Y80" si="61">(-G49*44100)</f>
        <v>-73.146066583142101</v>
      </c>
      <c r="Z49">
        <f t="shared" ref="Z49:Z80" si="62">2*29.3*N49*0.92*(BX49-S49)</f>
        <v>87.694857778232745</v>
      </c>
      <c r="AA49">
        <f t="shared" ref="AA49:AA80" si="63">2*0.95*0.0000000567*(((BX49+$B$7)+273)^4-(S49+273)^4)</f>
        <v>5.6964176931491002</v>
      </c>
      <c r="AB49">
        <f t="shared" ref="AB49:AB80" si="64">Q49+AA49+Y49+Z49</f>
        <v>36.768313537571103</v>
      </c>
      <c r="AC49">
        <v>-3.9658046659459198E-2</v>
      </c>
      <c r="AD49">
        <v>4.4519631610944903E-2</v>
      </c>
      <c r="AE49">
        <v>3.35325422041192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50322.369008681286</v>
      </c>
      <c r="AK49" t="s">
        <v>251</v>
      </c>
      <c r="AL49">
        <v>2.25646923076923</v>
      </c>
      <c r="AM49">
        <v>1.526</v>
      </c>
      <c r="AN49">
        <f t="shared" ref="AN49:AN80" si="68">AM49-AL49</f>
        <v>-0.73046923076922998</v>
      </c>
      <c r="AO49">
        <f t="shared" ref="AO49:AO80" si="69">AN49/AM49</f>
        <v>-0.47868232684746392</v>
      </c>
      <c r="AP49">
        <v>-0.40372467014688002</v>
      </c>
      <c r="AQ49" t="s">
        <v>353</v>
      </c>
      <c r="AR49">
        <v>2.3738999999999999</v>
      </c>
      <c r="AS49">
        <v>2.8203200000000002</v>
      </c>
      <c r="AT49">
        <f t="shared" ref="AT49:AT80" si="70">1-AR49/AS49</f>
        <v>0.15828700289328879</v>
      </c>
      <c r="AU49">
        <v>0.5</v>
      </c>
      <c r="AV49">
        <f t="shared" ref="AV49:AV80" si="71">BJ49</f>
        <v>84.298649025620449</v>
      </c>
      <c r="AW49">
        <f t="shared" ref="AW49:AW80" si="72">H49</f>
        <v>1.6702835524017381</v>
      </c>
      <c r="AX49">
        <f t="shared" ref="AX49:AX80" si="73">AT49*AU49*AV49</f>
        <v>6.6716902511093599</v>
      </c>
      <c r="AY49">
        <f t="shared" ref="AY49:AY80" si="74">BD49/AS49</f>
        <v>1</v>
      </c>
      <c r="AZ49">
        <f t="shared" ref="AZ49:AZ80" si="75">(AW49-AP49)/AV49</f>
        <v>2.4603101550515663E-2</v>
      </c>
      <c r="BA49">
        <f t="shared" ref="BA49:BA80" si="76">(AM49-AS49)/AS49</f>
        <v>-0.45892664662165999</v>
      </c>
      <c r="BB49" t="s">
        <v>253</v>
      </c>
      <c r="BC49">
        <v>0</v>
      </c>
      <c r="BD49">
        <f t="shared" ref="BD49:BD80" si="77">AS49-BC49</f>
        <v>2.8203200000000002</v>
      </c>
      <c r="BE49">
        <f t="shared" ref="BE49:BE80" si="78">(AS49-AR49)/(AS49-BC49)</f>
        <v>0.15828700289328879</v>
      </c>
      <c r="BF49">
        <f t="shared" ref="BF49:BF80" si="79">(AM49-AS49)/(AM49-BC49)</f>
        <v>-0.84817824377457418</v>
      </c>
      <c r="BG49">
        <f t="shared" ref="BG49:BG80" si="80">(AS49-AR49)/(AS49-AL49)</f>
        <v>0.79173431049677545</v>
      </c>
      <c r="BH49">
        <f t="shared" ref="BH49:BH80" si="81">(AM49-AS49)/(AM49-AL49)</f>
        <v>1.7719021493034004</v>
      </c>
      <c r="BI49">
        <f t="shared" ref="BI49:BI80" si="82">$B$11*CB49+$C$11*CC49+$F$11*CD49</f>
        <v>99.997996774193595</v>
      </c>
      <c r="BJ49">
        <f t="shared" ref="BJ49:BJ80" si="83">BI49*BK49</f>
        <v>84.298649025620449</v>
      </c>
      <c r="BK49">
        <f t="shared" ref="BK49:BK80" si="84">($B$11*$D$9+$C$11*$D$9+$F$11*((CQ49+CI49)/MAX(CQ49+CI49+CR49, 0.1)*$I$9+CR49/MAX(CQ49+CI49+CR49, 0.1)*$J$9))/($B$11+$C$11+$F$11)</f>
        <v>0.84300337751741172</v>
      </c>
      <c r="BL49">
        <f t="shared" ref="BL49:BL80" si="85">($B$11*$K$9+$C$11*$K$9+$F$11*((CQ49+CI49)/MAX(CQ49+CI49+CR49, 0.1)*$P$9+CR49/MAX(CQ49+CI49+CR49, 0.1)*$Q$9))/($B$11+$C$11+$F$11)</f>
        <v>0.19600675503482362</v>
      </c>
      <c r="BM49">
        <v>0.79243364407721495</v>
      </c>
      <c r="BN49">
        <v>0.5</v>
      </c>
      <c r="BO49" t="s">
        <v>254</v>
      </c>
      <c r="BP49">
        <v>1685009338.3580699</v>
      </c>
      <c r="BQ49">
        <v>400.021903225806</v>
      </c>
      <c r="BR49">
        <v>400.39177419354797</v>
      </c>
      <c r="BS49">
        <v>16.347348387096801</v>
      </c>
      <c r="BT49">
        <v>16.088774193548399</v>
      </c>
      <c r="BU49">
        <v>500.00216129032299</v>
      </c>
      <c r="BV49">
        <v>95.641935483870995</v>
      </c>
      <c r="BW49">
        <v>0.19998635483871</v>
      </c>
      <c r="BX49">
        <v>28.478670967741898</v>
      </c>
      <c r="BY49">
        <v>27.9950774193548</v>
      </c>
      <c r="BZ49">
        <v>999.9</v>
      </c>
      <c r="CA49">
        <v>9999.5161290322594</v>
      </c>
      <c r="CB49">
        <v>0</v>
      </c>
      <c r="CC49">
        <v>73.687100000000001</v>
      </c>
      <c r="CD49">
        <v>99.997996774193595</v>
      </c>
      <c r="CE49">
        <v>0.89988932258064502</v>
      </c>
      <c r="CF49">
        <v>0.10011069032258101</v>
      </c>
      <c r="CG49">
        <v>0</v>
      </c>
      <c r="CH49">
        <v>2.3913709677419401</v>
      </c>
      <c r="CI49">
        <v>0</v>
      </c>
      <c r="CJ49">
        <v>40.199148387096798</v>
      </c>
      <c r="CK49">
        <v>914.28516129032198</v>
      </c>
      <c r="CL49">
        <v>37.162999999999997</v>
      </c>
      <c r="CM49">
        <v>41.408999999999999</v>
      </c>
      <c r="CN49">
        <v>39.203258064516099</v>
      </c>
      <c r="CO49">
        <v>40.125</v>
      </c>
      <c r="CP49">
        <v>37.838419354838699</v>
      </c>
      <c r="CQ49">
        <v>89.986129032258006</v>
      </c>
      <c r="CR49">
        <v>10.010967741935501</v>
      </c>
      <c r="CS49">
        <v>0</v>
      </c>
      <c r="CT49">
        <v>59.299999952316298</v>
      </c>
      <c r="CU49">
        <v>2.3738999999999999</v>
      </c>
      <c r="CV49">
        <v>-0.48436922621035999</v>
      </c>
      <c r="CW49">
        <v>1.1947281922409001</v>
      </c>
      <c r="CX49">
        <v>40.1900153846154</v>
      </c>
      <c r="CY49">
        <v>15</v>
      </c>
      <c r="CZ49">
        <v>1685007351.5999999</v>
      </c>
      <c r="DA49" t="s">
        <v>255</v>
      </c>
      <c r="DB49">
        <v>2</v>
      </c>
      <c r="DC49">
        <v>-3.8109999999999999</v>
      </c>
      <c r="DD49">
        <v>0.36</v>
      </c>
      <c r="DE49">
        <v>402</v>
      </c>
      <c r="DF49">
        <v>15</v>
      </c>
      <c r="DG49">
        <v>2.06</v>
      </c>
      <c r="DH49">
        <v>0.28000000000000003</v>
      </c>
      <c r="DI49">
        <v>-0.37217476923076898</v>
      </c>
      <c r="DJ49">
        <v>0.11384117181886499</v>
      </c>
      <c r="DK49">
        <v>9.1928485680993294E-2</v>
      </c>
      <c r="DL49">
        <v>1</v>
      </c>
      <c r="DM49">
        <v>2.3758272727272698</v>
      </c>
      <c r="DN49">
        <v>0.10747663665594701</v>
      </c>
      <c r="DO49">
        <v>0.17692716575888201</v>
      </c>
      <c r="DP49">
        <v>1</v>
      </c>
      <c r="DQ49">
        <v>0.26063538461538499</v>
      </c>
      <c r="DR49">
        <v>-2.1669202504722901E-2</v>
      </c>
      <c r="DS49">
        <v>3.9224107390630498E-3</v>
      </c>
      <c r="DT49">
        <v>1</v>
      </c>
      <c r="DU49">
        <v>3</v>
      </c>
      <c r="DV49">
        <v>3</v>
      </c>
      <c r="DW49" t="s">
        <v>256</v>
      </c>
      <c r="DX49">
        <v>100</v>
      </c>
      <c r="DY49">
        <v>100</v>
      </c>
      <c r="DZ49">
        <v>-3.8109999999999999</v>
      </c>
      <c r="EA49">
        <v>0.36</v>
      </c>
      <c r="EB49">
        <v>2</v>
      </c>
      <c r="EC49">
        <v>515.03200000000004</v>
      </c>
      <c r="ED49">
        <v>421.75200000000001</v>
      </c>
      <c r="EE49">
        <v>28.4407</v>
      </c>
      <c r="EF49">
        <v>29.998899999999999</v>
      </c>
      <c r="EG49">
        <v>30</v>
      </c>
      <c r="EH49">
        <v>30.1678</v>
      </c>
      <c r="EI49">
        <v>30.200900000000001</v>
      </c>
      <c r="EJ49">
        <v>20.076499999999999</v>
      </c>
      <c r="EK49">
        <v>26.8142</v>
      </c>
      <c r="EL49">
        <v>0</v>
      </c>
      <c r="EM49">
        <v>28.4176</v>
      </c>
      <c r="EN49">
        <v>400.39100000000002</v>
      </c>
      <c r="EO49">
        <v>16.0854</v>
      </c>
      <c r="EP49">
        <v>100.444</v>
      </c>
      <c r="EQ49">
        <v>90.278599999999997</v>
      </c>
    </row>
    <row r="50" spans="1:147" x14ac:dyDescent="0.3">
      <c r="A50">
        <v>34</v>
      </c>
      <c r="B50">
        <v>1685009406.9000001</v>
      </c>
      <c r="C50">
        <v>1981.3000001907301</v>
      </c>
      <c r="D50" t="s">
        <v>354</v>
      </c>
      <c r="E50" t="s">
        <v>355</v>
      </c>
      <c r="F50">
        <v>1685009398.8483901</v>
      </c>
      <c r="G50">
        <f t="shared" si="43"/>
        <v>1.505222842521205E-3</v>
      </c>
      <c r="H50">
        <f t="shared" si="44"/>
        <v>1.5708209472355452</v>
      </c>
      <c r="I50">
        <f t="shared" si="45"/>
        <v>400.043580645161</v>
      </c>
      <c r="J50">
        <f t="shared" si="46"/>
        <v>345.87349755950339</v>
      </c>
      <c r="K50">
        <f t="shared" si="47"/>
        <v>33.150170888059314</v>
      </c>
      <c r="L50">
        <f t="shared" si="48"/>
        <v>38.342090835614663</v>
      </c>
      <c r="M50">
        <f t="shared" si="49"/>
        <v>6.3542975195500923E-2</v>
      </c>
      <c r="N50">
        <f t="shared" si="50"/>
        <v>3.3678128908054141</v>
      </c>
      <c r="O50">
        <f t="shared" si="51"/>
        <v>6.2884364985624081E-2</v>
      </c>
      <c r="P50">
        <f t="shared" si="52"/>
        <v>3.9361332642486729E-2</v>
      </c>
      <c r="Q50">
        <f t="shared" si="53"/>
        <v>16.521493802462015</v>
      </c>
      <c r="R50">
        <f t="shared" si="54"/>
        <v>28.214232661799684</v>
      </c>
      <c r="S50">
        <f t="shared" si="55"/>
        <v>27.996506451612898</v>
      </c>
      <c r="T50">
        <f t="shared" si="56"/>
        <v>3.7940668840337506</v>
      </c>
      <c r="U50">
        <f t="shared" si="57"/>
        <v>40.097513304104233</v>
      </c>
      <c r="V50">
        <f t="shared" si="58"/>
        <v>1.5640180749173647</v>
      </c>
      <c r="W50">
        <f t="shared" si="59"/>
        <v>3.9005363326540192</v>
      </c>
      <c r="X50">
        <f t="shared" si="60"/>
        <v>2.2300488091163859</v>
      </c>
      <c r="Y50">
        <f t="shared" si="61"/>
        <v>-66.380327355185145</v>
      </c>
      <c r="Z50">
        <f t="shared" si="62"/>
        <v>86.346122739671102</v>
      </c>
      <c r="AA50">
        <f t="shared" si="63"/>
        <v>5.6016965539834631</v>
      </c>
      <c r="AB50">
        <f t="shared" si="64"/>
        <v>42.088985740931435</v>
      </c>
      <c r="AC50">
        <v>-3.9720018953285197E-2</v>
      </c>
      <c r="AD50">
        <v>4.4589200939835802E-2</v>
      </c>
      <c r="AE50">
        <v>3.3574211366280502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50398.941964542471</v>
      </c>
      <c r="AK50" t="s">
        <v>251</v>
      </c>
      <c r="AL50">
        <v>2.25646923076923</v>
      </c>
      <c r="AM50">
        <v>1.526</v>
      </c>
      <c r="AN50">
        <f t="shared" si="68"/>
        <v>-0.73046923076922998</v>
      </c>
      <c r="AO50">
        <f t="shared" si="69"/>
        <v>-0.47868232684746392</v>
      </c>
      <c r="AP50">
        <v>-0.40372467014688002</v>
      </c>
      <c r="AQ50" t="s">
        <v>356</v>
      </c>
      <c r="AR50">
        <v>2.3299076923076898</v>
      </c>
      <c r="AS50">
        <v>1.4288000000000001</v>
      </c>
      <c r="AT50">
        <f t="shared" si="70"/>
        <v>-0.63067447669911081</v>
      </c>
      <c r="AU50">
        <v>0.5</v>
      </c>
      <c r="AV50">
        <f t="shared" si="71"/>
        <v>84.290455422224156</v>
      </c>
      <c r="AW50">
        <f t="shared" si="72"/>
        <v>1.5708209472355452</v>
      </c>
      <c r="AX50">
        <f t="shared" si="73"/>
        <v>-26.579919432070472</v>
      </c>
      <c r="AY50">
        <f t="shared" si="74"/>
        <v>1</v>
      </c>
      <c r="AZ50">
        <f t="shared" si="75"/>
        <v>2.3425494707456682E-2</v>
      </c>
      <c r="BA50">
        <f t="shared" si="76"/>
        <v>6.8029115341545321E-2</v>
      </c>
      <c r="BB50" t="s">
        <v>253</v>
      </c>
      <c r="BC50">
        <v>0</v>
      </c>
      <c r="BD50">
        <f t="shared" si="77"/>
        <v>1.4288000000000001</v>
      </c>
      <c r="BE50">
        <f t="shared" si="78"/>
        <v>-0.63067447669911092</v>
      </c>
      <c r="BF50">
        <f t="shared" si="79"/>
        <v>6.3695937090432475E-2</v>
      </c>
      <c r="BG50">
        <f t="shared" si="80"/>
        <v>1.0887292396628139</v>
      </c>
      <c r="BH50">
        <f t="shared" si="81"/>
        <v>-0.13306515306283639</v>
      </c>
      <c r="BI50">
        <f t="shared" si="82"/>
        <v>99.988280645161296</v>
      </c>
      <c r="BJ50">
        <f t="shared" si="83"/>
        <v>84.290455422224156</v>
      </c>
      <c r="BK50">
        <f t="shared" si="84"/>
        <v>0.84300334877598682</v>
      </c>
      <c r="BL50">
        <f t="shared" si="85"/>
        <v>0.19600669755197375</v>
      </c>
      <c r="BM50">
        <v>0.79243364407721495</v>
      </c>
      <c r="BN50">
        <v>0.5</v>
      </c>
      <c r="BO50" t="s">
        <v>254</v>
      </c>
      <c r="BP50">
        <v>1685009398.8483901</v>
      </c>
      <c r="BQ50">
        <v>400.043580645161</v>
      </c>
      <c r="BR50">
        <v>400.38796774193497</v>
      </c>
      <c r="BS50">
        <v>16.318238709677399</v>
      </c>
      <c r="BT50">
        <v>16.083574193548401</v>
      </c>
      <c r="BU50">
        <v>500.00103225806401</v>
      </c>
      <c r="BV50">
        <v>95.644832258064497</v>
      </c>
      <c r="BW50">
        <v>0.19995238709677399</v>
      </c>
      <c r="BX50">
        <v>28.472070967741899</v>
      </c>
      <c r="BY50">
        <v>27.996506451612898</v>
      </c>
      <c r="BZ50">
        <v>999.9</v>
      </c>
      <c r="CA50">
        <v>10014.8387096774</v>
      </c>
      <c r="CB50">
        <v>0</v>
      </c>
      <c r="CC50">
        <v>73.687100000000001</v>
      </c>
      <c r="CD50">
        <v>99.988280645161296</v>
      </c>
      <c r="CE50">
        <v>0.89988932258064502</v>
      </c>
      <c r="CF50">
        <v>0.10011069032258101</v>
      </c>
      <c r="CG50">
        <v>0</v>
      </c>
      <c r="CH50">
        <v>2.31101290322581</v>
      </c>
      <c r="CI50">
        <v>0</v>
      </c>
      <c r="CJ50">
        <v>39.685519354838704</v>
      </c>
      <c r="CK50">
        <v>914.19600000000003</v>
      </c>
      <c r="CL50">
        <v>37.036000000000001</v>
      </c>
      <c r="CM50">
        <v>41.311999999999998</v>
      </c>
      <c r="CN50">
        <v>39.098580645161299</v>
      </c>
      <c r="CO50">
        <v>40.015999999999998</v>
      </c>
      <c r="CP50">
        <v>37.735774193548401</v>
      </c>
      <c r="CQ50">
        <v>89.978387096774199</v>
      </c>
      <c r="CR50">
        <v>10.01</v>
      </c>
      <c r="CS50">
        <v>0</v>
      </c>
      <c r="CT50">
        <v>60</v>
      </c>
      <c r="CU50">
        <v>2.3299076923076898</v>
      </c>
      <c r="CV50">
        <v>0.59785982538745097</v>
      </c>
      <c r="CW50">
        <v>-0.49157264367230902</v>
      </c>
      <c r="CX50">
        <v>39.634103846153799</v>
      </c>
      <c r="CY50">
        <v>15</v>
      </c>
      <c r="CZ50">
        <v>1685007351.5999999</v>
      </c>
      <c r="DA50" t="s">
        <v>255</v>
      </c>
      <c r="DB50">
        <v>2</v>
      </c>
      <c r="DC50">
        <v>-3.8109999999999999</v>
      </c>
      <c r="DD50">
        <v>0.36</v>
      </c>
      <c r="DE50">
        <v>402</v>
      </c>
      <c r="DF50">
        <v>15</v>
      </c>
      <c r="DG50">
        <v>2.06</v>
      </c>
      <c r="DH50">
        <v>0.28000000000000003</v>
      </c>
      <c r="DI50">
        <v>-0.35988382692307702</v>
      </c>
      <c r="DJ50">
        <v>0.15963552882733401</v>
      </c>
      <c r="DK50">
        <v>0.10317871478685001</v>
      </c>
      <c r="DL50">
        <v>1</v>
      </c>
      <c r="DM50">
        <v>2.3135636363636398</v>
      </c>
      <c r="DN50">
        <v>0.11120064665358299</v>
      </c>
      <c r="DO50">
        <v>0.19362530250097701</v>
      </c>
      <c r="DP50">
        <v>1</v>
      </c>
      <c r="DQ50">
        <v>0.23775721153846199</v>
      </c>
      <c r="DR50">
        <v>-2.74408761880101E-2</v>
      </c>
      <c r="DS50">
        <v>4.3375917783974004E-3</v>
      </c>
      <c r="DT50">
        <v>1</v>
      </c>
      <c r="DU50">
        <v>3</v>
      </c>
      <c r="DV50">
        <v>3</v>
      </c>
      <c r="DW50" t="s">
        <v>256</v>
      </c>
      <c r="DX50">
        <v>100</v>
      </c>
      <c r="DY50">
        <v>100</v>
      </c>
      <c r="DZ50">
        <v>-3.8109999999999999</v>
      </c>
      <c r="EA50">
        <v>0.36</v>
      </c>
      <c r="EB50">
        <v>2</v>
      </c>
      <c r="EC50">
        <v>515.11699999999996</v>
      </c>
      <c r="ED50">
        <v>422.21</v>
      </c>
      <c r="EE50">
        <v>28.3782</v>
      </c>
      <c r="EF50">
        <v>29.9937</v>
      </c>
      <c r="EG50">
        <v>30</v>
      </c>
      <c r="EH50">
        <v>30.162600000000001</v>
      </c>
      <c r="EI50">
        <v>30.195699999999999</v>
      </c>
      <c r="EJ50">
        <v>20.0761</v>
      </c>
      <c r="EK50">
        <v>26.8142</v>
      </c>
      <c r="EL50">
        <v>0</v>
      </c>
      <c r="EM50">
        <v>28.383199999999999</v>
      </c>
      <c r="EN50">
        <v>400.33300000000003</v>
      </c>
      <c r="EO50">
        <v>16.090599999999998</v>
      </c>
      <c r="EP50">
        <v>100.447</v>
      </c>
      <c r="EQ50">
        <v>90.28</v>
      </c>
    </row>
    <row r="51" spans="1:147" x14ac:dyDescent="0.3">
      <c r="A51">
        <v>35</v>
      </c>
      <c r="B51">
        <v>1685009466.9000001</v>
      </c>
      <c r="C51">
        <v>2041.3000001907301</v>
      </c>
      <c r="D51" t="s">
        <v>357</v>
      </c>
      <c r="E51" t="s">
        <v>358</v>
      </c>
      <c r="F51">
        <v>1685009458.9000001</v>
      </c>
      <c r="G51">
        <f t="shared" si="43"/>
        <v>1.3815281213827879E-3</v>
      </c>
      <c r="H51">
        <f t="shared" si="44"/>
        <v>1.5692385515635807</v>
      </c>
      <c r="I51">
        <f t="shared" si="45"/>
        <v>400.02306451612901</v>
      </c>
      <c r="J51">
        <f t="shared" si="46"/>
        <v>342.39872544656583</v>
      </c>
      <c r="K51">
        <f t="shared" si="47"/>
        <v>32.81795839968926</v>
      </c>
      <c r="L51">
        <f t="shared" si="48"/>
        <v>38.341089830532269</v>
      </c>
      <c r="M51">
        <f t="shared" si="49"/>
        <v>5.8287184336525293E-2</v>
      </c>
      <c r="N51">
        <f t="shared" si="50"/>
        <v>3.3642508756570773</v>
      </c>
      <c r="O51">
        <f t="shared" si="51"/>
        <v>5.7731924519862816E-2</v>
      </c>
      <c r="P51">
        <f t="shared" si="52"/>
        <v>3.6131899741713901E-2</v>
      </c>
      <c r="Q51">
        <f t="shared" si="53"/>
        <v>16.524470521836186</v>
      </c>
      <c r="R51">
        <f t="shared" si="54"/>
        <v>28.224036417816723</v>
      </c>
      <c r="S51">
        <f t="shared" si="55"/>
        <v>27.982690322580702</v>
      </c>
      <c r="T51">
        <f t="shared" si="56"/>
        <v>3.7910120119760218</v>
      </c>
      <c r="U51">
        <f t="shared" si="57"/>
        <v>40.073369614592856</v>
      </c>
      <c r="V51">
        <f t="shared" si="58"/>
        <v>1.5614253673103011</v>
      </c>
      <c r="W51">
        <f t="shared" si="59"/>
        <v>3.8964164539377859</v>
      </c>
      <c r="X51">
        <f t="shared" si="60"/>
        <v>2.2295866446657207</v>
      </c>
      <c r="Y51">
        <f t="shared" si="61"/>
        <v>-60.925390152980945</v>
      </c>
      <c r="Z51">
        <f t="shared" si="62"/>
        <v>85.461434772447177</v>
      </c>
      <c r="AA51">
        <f t="shared" si="63"/>
        <v>5.549288141468919</v>
      </c>
      <c r="AB51">
        <f t="shared" si="64"/>
        <v>46.609803282771338</v>
      </c>
      <c r="AC51">
        <v>-3.9667246363083997E-2</v>
      </c>
      <c r="AD51">
        <v>4.4529959084202098E-2</v>
      </c>
      <c r="AE51">
        <v>3.3538729281142299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50337.816736350891</v>
      </c>
      <c r="AK51" t="s">
        <v>251</v>
      </c>
      <c r="AL51">
        <v>2.25646923076923</v>
      </c>
      <c r="AM51">
        <v>1.526</v>
      </c>
      <c r="AN51">
        <f t="shared" si="68"/>
        <v>-0.73046923076922998</v>
      </c>
      <c r="AO51">
        <f t="shared" si="69"/>
        <v>-0.47868232684746392</v>
      </c>
      <c r="AP51">
        <v>-0.40372467014688002</v>
      </c>
      <c r="AQ51" t="s">
        <v>359</v>
      </c>
      <c r="AR51">
        <v>2.2824692307692298</v>
      </c>
      <c r="AS51">
        <v>1.6068</v>
      </c>
      <c r="AT51">
        <f t="shared" si="70"/>
        <v>-0.42050611822829831</v>
      </c>
      <c r="AU51">
        <v>0.5</v>
      </c>
      <c r="AV51">
        <f t="shared" si="71"/>
        <v>84.305784289398517</v>
      </c>
      <c r="AW51">
        <f t="shared" si="72"/>
        <v>1.5692385515635807</v>
      </c>
      <c r="AX51">
        <f t="shared" si="73"/>
        <v>-17.725549047863613</v>
      </c>
      <c r="AY51">
        <f t="shared" si="74"/>
        <v>1</v>
      </c>
      <c r="AZ51">
        <f t="shared" si="75"/>
        <v>2.3402465659269855E-2</v>
      </c>
      <c r="BA51">
        <f t="shared" si="76"/>
        <v>-5.0286283295992024E-2</v>
      </c>
      <c r="BB51" t="s">
        <v>253</v>
      </c>
      <c r="BC51">
        <v>0</v>
      </c>
      <c r="BD51">
        <f t="shared" si="77"/>
        <v>1.6068</v>
      </c>
      <c r="BE51">
        <f t="shared" si="78"/>
        <v>-0.42050611822829836</v>
      </c>
      <c r="BF51">
        <f t="shared" si="79"/>
        <v>-5.2948885976408899E-2</v>
      </c>
      <c r="BG51">
        <f t="shared" si="80"/>
        <v>1.04002036539304</v>
      </c>
      <c r="BH51">
        <f t="shared" si="81"/>
        <v>0.1106138309411233</v>
      </c>
      <c r="BI51">
        <f t="shared" si="82"/>
        <v>100.006483870968</v>
      </c>
      <c r="BJ51">
        <f t="shared" si="83"/>
        <v>84.305784289398517</v>
      </c>
      <c r="BK51">
        <f t="shared" si="84"/>
        <v>0.8430031836553008</v>
      </c>
      <c r="BL51">
        <f t="shared" si="85"/>
        <v>0.19600636731060153</v>
      </c>
      <c r="BM51">
        <v>0.79243364407721495</v>
      </c>
      <c r="BN51">
        <v>0.5</v>
      </c>
      <c r="BO51" t="s">
        <v>254</v>
      </c>
      <c r="BP51">
        <v>1685009458.9000001</v>
      </c>
      <c r="BQ51">
        <v>400.02306451612901</v>
      </c>
      <c r="BR51">
        <v>400.35935483870998</v>
      </c>
      <c r="BS51">
        <v>16.2907774193548</v>
      </c>
      <c r="BT51">
        <v>16.075390322580599</v>
      </c>
      <c r="BU51">
        <v>499.99964516129</v>
      </c>
      <c r="BV51">
        <v>95.647151612903201</v>
      </c>
      <c r="BW51">
        <v>0.20004629032258101</v>
      </c>
      <c r="BX51">
        <v>28.453880645161298</v>
      </c>
      <c r="BY51">
        <v>27.982690322580702</v>
      </c>
      <c r="BZ51">
        <v>999.9</v>
      </c>
      <c r="CA51">
        <v>10001.2903225806</v>
      </c>
      <c r="CB51">
        <v>0</v>
      </c>
      <c r="CC51">
        <v>73.681922580645207</v>
      </c>
      <c r="CD51">
        <v>100.006483870968</v>
      </c>
      <c r="CE51">
        <v>0.89989748387096802</v>
      </c>
      <c r="CF51">
        <v>0.10010253548387101</v>
      </c>
      <c r="CG51">
        <v>0</v>
      </c>
      <c r="CH51">
        <v>2.2848999999999999</v>
      </c>
      <c r="CI51">
        <v>0</v>
      </c>
      <c r="CJ51">
        <v>39.341077419354797</v>
      </c>
      <c r="CK51">
        <v>914.36535483870898</v>
      </c>
      <c r="CL51">
        <v>36.943096774193499</v>
      </c>
      <c r="CM51">
        <v>41.1991935483871</v>
      </c>
      <c r="CN51">
        <v>39</v>
      </c>
      <c r="CO51">
        <v>39.936999999999998</v>
      </c>
      <c r="CP51">
        <v>37.639000000000003</v>
      </c>
      <c r="CQ51">
        <v>89.995483870967703</v>
      </c>
      <c r="CR51">
        <v>10.011290322580599</v>
      </c>
      <c r="CS51">
        <v>0</v>
      </c>
      <c r="CT51">
        <v>59.399999856948902</v>
      </c>
      <c r="CU51">
        <v>2.2824692307692298</v>
      </c>
      <c r="CV51">
        <v>-9.0345299598509302E-2</v>
      </c>
      <c r="CW51">
        <v>0.70987009895573905</v>
      </c>
      <c r="CX51">
        <v>39.321619230769201</v>
      </c>
      <c r="CY51">
        <v>15</v>
      </c>
      <c r="CZ51">
        <v>1685007351.5999999</v>
      </c>
      <c r="DA51" t="s">
        <v>255</v>
      </c>
      <c r="DB51">
        <v>2</v>
      </c>
      <c r="DC51">
        <v>-3.8109999999999999</v>
      </c>
      <c r="DD51">
        <v>0.36</v>
      </c>
      <c r="DE51">
        <v>402</v>
      </c>
      <c r="DF51">
        <v>15</v>
      </c>
      <c r="DG51">
        <v>2.06</v>
      </c>
      <c r="DH51">
        <v>0.28000000000000003</v>
      </c>
      <c r="DI51">
        <v>-0.357279846153846</v>
      </c>
      <c r="DJ51">
        <v>0.29875827920832998</v>
      </c>
      <c r="DK51">
        <v>9.7792270737200204E-2</v>
      </c>
      <c r="DL51">
        <v>1</v>
      </c>
      <c r="DM51">
        <v>2.3034636363636398</v>
      </c>
      <c r="DN51">
        <v>1.6957885462793899E-2</v>
      </c>
      <c r="DO51">
        <v>0.150177702452959</v>
      </c>
      <c r="DP51">
        <v>1</v>
      </c>
      <c r="DQ51">
        <v>0.21660213461538499</v>
      </c>
      <c r="DR51">
        <v>-1.1967922473477499E-2</v>
      </c>
      <c r="DS51">
        <v>2.9830552873293002E-3</v>
      </c>
      <c r="DT51">
        <v>1</v>
      </c>
      <c r="DU51">
        <v>3</v>
      </c>
      <c r="DV51">
        <v>3</v>
      </c>
      <c r="DW51" t="s">
        <v>256</v>
      </c>
      <c r="DX51">
        <v>100</v>
      </c>
      <c r="DY51">
        <v>100</v>
      </c>
      <c r="DZ51">
        <v>-3.8109999999999999</v>
      </c>
      <c r="EA51">
        <v>0.36</v>
      </c>
      <c r="EB51">
        <v>2</v>
      </c>
      <c r="EC51">
        <v>515.43600000000004</v>
      </c>
      <c r="ED51">
        <v>421.67399999999998</v>
      </c>
      <c r="EE51">
        <v>28.358000000000001</v>
      </c>
      <c r="EF51">
        <v>29.985900000000001</v>
      </c>
      <c r="EG51">
        <v>30</v>
      </c>
      <c r="EH51">
        <v>30.154900000000001</v>
      </c>
      <c r="EI51">
        <v>30.1905</v>
      </c>
      <c r="EJ51">
        <v>20.0778</v>
      </c>
      <c r="EK51">
        <v>26.8142</v>
      </c>
      <c r="EL51">
        <v>0</v>
      </c>
      <c r="EM51">
        <v>28.362100000000002</v>
      </c>
      <c r="EN51">
        <v>400.37</v>
      </c>
      <c r="EO51">
        <v>16.073599999999999</v>
      </c>
      <c r="EP51">
        <v>100.45</v>
      </c>
      <c r="EQ51">
        <v>90.281400000000005</v>
      </c>
    </row>
    <row r="52" spans="1:147" x14ac:dyDescent="0.3">
      <c r="A52">
        <v>36</v>
      </c>
      <c r="B52">
        <v>1685009526.9000001</v>
      </c>
      <c r="C52">
        <v>2101.3000001907299</v>
      </c>
      <c r="D52" t="s">
        <v>360</v>
      </c>
      <c r="E52" t="s">
        <v>361</v>
      </c>
      <c r="F52">
        <v>1685009518.9000001</v>
      </c>
      <c r="G52">
        <f t="shared" si="43"/>
        <v>1.2888873847898576E-3</v>
      </c>
      <c r="H52">
        <f t="shared" si="44"/>
        <v>1.6881433190197195</v>
      </c>
      <c r="I52">
        <f t="shared" si="45"/>
        <v>400.01183870967702</v>
      </c>
      <c r="J52">
        <f t="shared" si="46"/>
        <v>335.81575690543201</v>
      </c>
      <c r="K52">
        <f t="shared" si="47"/>
        <v>32.18754447010317</v>
      </c>
      <c r="L52">
        <f t="shared" si="48"/>
        <v>38.340663242497186</v>
      </c>
      <c r="M52">
        <f t="shared" si="49"/>
        <v>5.4307091325820483E-2</v>
      </c>
      <c r="N52">
        <f t="shared" si="50"/>
        <v>3.3638236542388515</v>
      </c>
      <c r="O52">
        <f t="shared" si="51"/>
        <v>5.3824674199773173E-2</v>
      </c>
      <c r="P52">
        <f t="shared" si="52"/>
        <v>3.3683407319121096E-2</v>
      </c>
      <c r="Q52">
        <f t="shared" si="53"/>
        <v>16.522858390917037</v>
      </c>
      <c r="R52">
        <f t="shared" si="54"/>
        <v>28.227165661444392</v>
      </c>
      <c r="S52">
        <f t="shared" si="55"/>
        <v>27.978603225806499</v>
      </c>
      <c r="T52">
        <f t="shared" si="56"/>
        <v>3.7901087290359023</v>
      </c>
      <c r="U52">
        <f t="shared" si="57"/>
        <v>40.051777308009818</v>
      </c>
      <c r="V52">
        <f t="shared" si="58"/>
        <v>1.5589541787791856</v>
      </c>
      <c r="W52">
        <f t="shared" si="59"/>
        <v>3.8923470656255139</v>
      </c>
      <c r="X52">
        <f t="shared" si="60"/>
        <v>2.2311545502567167</v>
      </c>
      <c r="Y52">
        <f t="shared" si="61"/>
        <v>-56.839933669232721</v>
      </c>
      <c r="Z52">
        <f t="shared" si="62"/>
        <v>82.930395742490902</v>
      </c>
      <c r="AA52">
        <f t="shared" si="63"/>
        <v>5.385031385474532</v>
      </c>
      <c r="AB52">
        <f t="shared" si="64"/>
        <v>47.998351849649751</v>
      </c>
      <c r="AC52">
        <v>-3.9660918453657198E-2</v>
      </c>
      <c r="AD52">
        <v>4.45228554515152E-2</v>
      </c>
      <c r="AE52">
        <v>3.3534473622359799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50333.154382829183</v>
      </c>
      <c r="AK52" t="s">
        <v>251</v>
      </c>
      <c r="AL52">
        <v>2.25646923076923</v>
      </c>
      <c r="AM52">
        <v>1.526</v>
      </c>
      <c r="AN52">
        <f t="shared" si="68"/>
        <v>-0.73046923076922998</v>
      </c>
      <c r="AO52">
        <f t="shared" si="69"/>
        <v>-0.47868232684746392</v>
      </c>
      <c r="AP52">
        <v>-0.40372467014688002</v>
      </c>
      <c r="AQ52" t="s">
        <v>362</v>
      </c>
      <c r="AR52">
        <v>2.29765</v>
      </c>
      <c r="AS52">
        <v>2.03301</v>
      </c>
      <c r="AT52">
        <f t="shared" si="70"/>
        <v>-0.13017151907762381</v>
      </c>
      <c r="AU52">
        <v>0.5</v>
      </c>
      <c r="AV52">
        <f t="shared" si="71"/>
        <v>84.29749255769228</v>
      </c>
      <c r="AW52">
        <f t="shared" si="72"/>
        <v>1.6881433190197195</v>
      </c>
      <c r="AX52">
        <f t="shared" si="73"/>
        <v>-5.4865663303347461</v>
      </c>
      <c r="AY52">
        <f t="shared" si="74"/>
        <v>1</v>
      </c>
      <c r="AZ52">
        <f t="shared" si="75"/>
        <v>2.4815305007262794E-2</v>
      </c>
      <c r="BA52">
        <f t="shared" si="76"/>
        <v>-0.24938883724133179</v>
      </c>
      <c r="BB52" t="s">
        <v>253</v>
      </c>
      <c r="BC52">
        <v>0</v>
      </c>
      <c r="BD52">
        <f t="shared" si="77"/>
        <v>2.03301</v>
      </c>
      <c r="BE52">
        <f t="shared" si="78"/>
        <v>-0.13017151907762381</v>
      </c>
      <c r="BF52">
        <f t="shared" si="79"/>
        <v>-0.33224770642201834</v>
      </c>
      <c r="BG52">
        <f t="shared" si="80"/>
        <v>1.1842876174280668</v>
      </c>
      <c r="BH52">
        <f t="shared" si="81"/>
        <v>0.69408809932498672</v>
      </c>
      <c r="BI52">
        <f t="shared" si="82"/>
        <v>99.996638709677399</v>
      </c>
      <c r="BJ52">
        <f t="shared" si="83"/>
        <v>84.29749255769228</v>
      </c>
      <c r="BK52">
        <f t="shared" si="84"/>
        <v>0.84300326136396631</v>
      </c>
      <c r="BL52">
        <f t="shared" si="85"/>
        <v>0.19600652272793256</v>
      </c>
      <c r="BM52">
        <v>0.79243364407721495</v>
      </c>
      <c r="BN52">
        <v>0.5</v>
      </c>
      <c r="BO52" t="s">
        <v>254</v>
      </c>
      <c r="BP52">
        <v>1685009518.9000001</v>
      </c>
      <c r="BQ52">
        <v>400.01183870967702</v>
      </c>
      <c r="BR52">
        <v>400.36109677419398</v>
      </c>
      <c r="BS52">
        <v>16.2647193548387</v>
      </c>
      <c r="BT52">
        <v>16.063770967741899</v>
      </c>
      <c r="BU52">
        <v>500.00183870967697</v>
      </c>
      <c r="BV52">
        <v>95.6488612903226</v>
      </c>
      <c r="BW52">
        <v>0.19996</v>
      </c>
      <c r="BX52">
        <v>28.435896774193498</v>
      </c>
      <c r="BY52">
        <v>27.978603225806499</v>
      </c>
      <c r="BZ52">
        <v>999.9</v>
      </c>
      <c r="CA52">
        <v>9999.5161290322594</v>
      </c>
      <c r="CB52">
        <v>0</v>
      </c>
      <c r="CC52">
        <v>73.669841935483902</v>
      </c>
      <c r="CD52">
        <v>99.996638709677399</v>
      </c>
      <c r="CE52">
        <v>0.89989748387096802</v>
      </c>
      <c r="CF52">
        <v>0.10010253548387101</v>
      </c>
      <c r="CG52">
        <v>0</v>
      </c>
      <c r="CH52">
        <v>2.3107548387096801</v>
      </c>
      <c r="CI52">
        <v>0</v>
      </c>
      <c r="CJ52">
        <v>38.727309677419399</v>
      </c>
      <c r="CK52">
        <v>914.27496774193503</v>
      </c>
      <c r="CL52">
        <v>36.862806451612897</v>
      </c>
      <c r="CM52">
        <v>41.120935483871001</v>
      </c>
      <c r="CN52">
        <v>38.884999999999998</v>
      </c>
      <c r="CO52">
        <v>39.875</v>
      </c>
      <c r="CP52">
        <v>37.561999999999998</v>
      </c>
      <c r="CQ52">
        <v>89.987096774193503</v>
      </c>
      <c r="CR52">
        <v>10.0106451612903</v>
      </c>
      <c r="CS52">
        <v>0</v>
      </c>
      <c r="CT52">
        <v>59.200000047683702</v>
      </c>
      <c r="CU52">
        <v>2.29765</v>
      </c>
      <c r="CV52">
        <v>-0.20045470474405999</v>
      </c>
      <c r="CW52">
        <v>-2.12123076867731</v>
      </c>
      <c r="CX52">
        <v>38.727446153846202</v>
      </c>
      <c r="CY52">
        <v>15</v>
      </c>
      <c r="CZ52">
        <v>1685007351.5999999</v>
      </c>
      <c r="DA52" t="s">
        <v>255</v>
      </c>
      <c r="DB52">
        <v>2</v>
      </c>
      <c r="DC52">
        <v>-3.8109999999999999</v>
      </c>
      <c r="DD52">
        <v>0.36</v>
      </c>
      <c r="DE52">
        <v>402</v>
      </c>
      <c r="DF52">
        <v>15</v>
      </c>
      <c r="DG52">
        <v>2.06</v>
      </c>
      <c r="DH52">
        <v>0.28000000000000003</v>
      </c>
      <c r="DI52">
        <v>-0.37380449999999998</v>
      </c>
      <c r="DJ52">
        <v>0.16400585332533499</v>
      </c>
      <c r="DK52">
        <v>9.2651874847878402E-2</v>
      </c>
      <c r="DL52">
        <v>1</v>
      </c>
      <c r="DM52">
        <v>2.29939772727273</v>
      </c>
      <c r="DN52">
        <v>1.27094531356188E-2</v>
      </c>
      <c r="DO52">
        <v>0.175922168338776</v>
      </c>
      <c r="DP52">
        <v>1</v>
      </c>
      <c r="DQ52">
        <v>0.201835269230769</v>
      </c>
      <c r="DR52">
        <v>-8.8046580722304802E-3</v>
      </c>
      <c r="DS52">
        <v>2.8494924994528202E-3</v>
      </c>
      <c r="DT52">
        <v>1</v>
      </c>
      <c r="DU52">
        <v>3</v>
      </c>
      <c r="DV52">
        <v>3</v>
      </c>
      <c r="DW52" t="s">
        <v>256</v>
      </c>
      <c r="DX52">
        <v>100</v>
      </c>
      <c r="DY52">
        <v>100</v>
      </c>
      <c r="DZ52">
        <v>-3.8109999999999999</v>
      </c>
      <c r="EA52">
        <v>0.36</v>
      </c>
      <c r="EB52">
        <v>2</v>
      </c>
      <c r="EC52">
        <v>515.26300000000003</v>
      </c>
      <c r="ED52">
        <v>421.74200000000002</v>
      </c>
      <c r="EE52">
        <v>28.3644</v>
      </c>
      <c r="EF52">
        <v>29.9756</v>
      </c>
      <c r="EG52">
        <v>30.0001</v>
      </c>
      <c r="EH52">
        <v>30.148599999999998</v>
      </c>
      <c r="EI52">
        <v>30.1828</v>
      </c>
      <c r="EJ52">
        <v>20.073899999999998</v>
      </c>
      <c r="EK52">
        <v>26.8142</v>
      </c>
      <c r="EL52">
        <v>0</v>
      </c>
      <c r="EM52">
        <v>28.380099999999999</v>
      </c>
      <c r="EN52">
        <v>400.34100000000001</v>
      </c>
      <c r="EO52">
        <v>16.1235</v>
      </c>
      <c r="EP52">
        <v>100.45399999999999</v>
      </c>
      <c r="EQ52">
        <v>90.285700000000006</v>
      </c>
    </row>
    <row r="53" spans="1:147" x14ac:dyDescent="0.3">
      <c r="A53">
        <v>37</v>
      </c>
      <c r="B53">
        <v>1685009586.9000001</v>
      </c>
      <c r="C53">
        <v>2161.3000001907299</v>
      </c>
      <c r="D53" t="s">
        <v>363</v>
      </c>
      <c r="E53" t="s">
        <v>364</v>
      </c>
      <c r="F53">
        <v>1685009578.9000001</v>
      </c>
      <c r="G53">
        <f t="shared" si="43"/>
        <v>1.1905068682495918E-3</v>
      </c>
      <c r="H53">
        <f t="shared" si="44"/>
        <v>1.9923407163170272</v>
      </c>
      <c r="I53">
        <f t="shared" si="45"/>
        <v>400.000032258065</v>
      </c>
      <c r="J53">
        <f t="shared" si="46"/>
        <v>322.22691908822225</v>
      </c>
      <c r="K53">
        <f t="shared" si="47"/>
        <v>30.884634471963228</v>
      </c>
      <c r="L53">
        <f t="shared" si="48"/>
        <v>38.338990485402263</v>
      </c>
      <c r="M53">
        <f t="shared" si="49"/>
        <v>5.0185577700802203E-2</v>
      </c>
      <c r="N53">
        <f t="shared" si="50"/>
        <v>3.3636982589934936</v>
      </c>
      <c r="O53">
        <f t="shared" si="51"/>
        <v>4.9773290768985297E-2</v>
      </c>
      <c r="P53">
        <f t="shared" si="52"/>
        <v>3.1145066599476644E-2</v>
      </c>
      <c r="Q53">
        <f t="shared" si="53"/>
        <v>16.523038761889488</v>
      </c>
      <c r="R53">
        <f t="shared" si="54"/>
        <v>28.244040665615529</v>
      </c>
      <c r="S53">
        <f t="shared" si="55"/>
        <v>27.970564516128999</v>
      </c>
      <c r="T53">
        <f t="shared" si="56"/>
        <v>3.7883326540888018</v>
      </c>
      <c r="U53">
        <f t="shared" si="57"/>
        <v>40.085370350165469</v>
      </c>
      <c r="V53">
        <f t="shared" si="58"/>
        <v>1.5597558456201059</v>
      </c>
      <c r="W53">
        <f t="shared" si="59"/>
        <v>3.8910850317581449</v>
      </c>
      <c r="X53">
        <f t="shared" si="60"/>
        <v>2.2285768084686959</v>
      </c>
      <c r="Y53">
        <f t="shared" si="61"/>
        <v>-52.501352889807002</v>
      </c>
      <c r="Z53">
        <f t="shared" si="62"/>
        <v>83.373058812592717</v>
      </c>
      <c r="AA53">
        <f t="shared" si="63"/>
        <v>5.4136100898079222</v>
      </c>
      <c r="AB53">
        <f t="shared" si="64"/>
        <v>52.808354774483121</v>
      </c>
      <c r="AC53">
        <v>-3.9659061189363402E-2</v>
      </c>
      <c r="AD53">
        <v>4.4520770509640199E-2</v>
      </c>
      <c r="AE53">
        <v>3.35332245289759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50331.795511571887</v>
      </c>
      <c r="AK53" t="s">
        <v>251</v>
      </c>
      <c r="AL53">
        <v>2.25646923076923</v>
      </c>
      <c r="AM53">
        <v>1.526</v>
      </c>
      <c r="AN53">
        <f t="shared" si="68"/>
        <v>-0.73046923076922998</v>
      </c>
      <c r="AO53">
        <f t="shared" si="69"/>
        <v>-0.47868232684746392</v>
      </c>
      <c r="AP53">
        <v>-0.40372467014688002</v>
      </c>
      <c r="AQ53" t="s">
        <v>365</v>
      </c>
      <c r="AR53">
        <v>2.2926346153846202</v>
      </c>
      <c r="AS53">
        <v>1.7824</v>
      </c>
      <c r="AT53">
        <f t="shared" si="70"/>
        <v>-0.28626268816462086</v>
      </c>
      <c r="AU53">
        <v>0.5</v>
      </c>
      <c r="AV53">
        <f t="shared" si="71"/>
        <v>84.298604271988054</v>
      </c>
      <c r="AW53">
        <f t="shared" si="72"/>
        <v>1.9923407163170272</v>
      </c>
      <c r="AX53">
        <f t="shared" si="73"/>
        <v>-12.065772533712446</v>
      </c>
      <c r="AY53">
        <f t="shared" si="74"/>
        <v>1</v>
      </c>
      <c r="AZ53">
        <f t="shared" si="75"/>
        <v>2.8423547544548209E-2</v>
      </c>
      <c r="BA53">
        <f t="shared" si="76"/>
        <v>-0.14385098743267502</v>
      </c>
      <c r="BB53" t="s">
        <v>253</v>
      </c>
      <c r="BC53">
        <v>0</v>
      </c>
      <c r="BD53">
        <f t="shared" si="77"/>
        <v>1.7824</v>
      </c>
      <c r="BE53">
        <f t="shared" si="78"/>
        <v>-0.28626268816462086</v>
      </c>
      <c r="BF53">
        <f t="shared" si="79"/>
        <v>-0.1680209698558322</v>
      </c>
      <c r="BG53">
        <f t="shared" si="80"/>
        <v>1.0762871375488932</v>
      </c>
      <c r="BH53">
        <f t="shared" si="81"/>
        <v>0.35100725561019819</v>
      </c>
      <c r="BI53">
        <f t="shared" si="82"/>
        <v>99.997983870967801</v>
      </c>
      <c r="BJ53">
        <f t="shared" si="83"/>
        <v>84.298604271988054</v>
      </c>
      <c r="BK53">
        <f t="shared" si="84"/>
        <v>0.84300303874888705</v>
      </c>
      <c r="BL53">
        <f t="shared" si="85"/>
        <v>0.19600607749777418</v>
      </c>
      <c r="BM53">
        <v>0.79243364407721495</v>
      </c>
      <c r="BN53">
        <v>0.5</v>
      </c>
      <c r="BO53" t="s">
        <v>254</v>
      </c>
      <c r="BP53">
        <v>1685009578.9000001</v>
      </c>
      <c r="BQ53">
        <v>400.000032258065</v>
      </c>
      <c r="BR53">
        <v>400.39125806451602</v>
      </c>
      <c r="BS53">
        <v>16.273312903225801</v>
      </c>
      <c r="BT53">
        <v>16.087706451612899</v>
      </c>
      <c r="BU53">
        <v>500.00712903225798</v>
      </c>
      <c r="BV53">
        <v>95.6474677419355</v>
      </c>
      <c r="BW53">
        <v>0.20000074193548401</v>
      </c>
      <c r="BX53">
        <v>28.430316129032299</v>
      </c>
      <c r="BY53">
        <v>27.970564516128999</v>
      </c>
      <c r="BZ53">
        <v>999.9</v>
      </c>
      <c r="CA53">
        <v>9999.1935483871002</v>
      </c>
      <c r="CB53">
        <v>0</v>
      </c>
      <c r="CC53">
        <v>73.669841935483902</v>
      </c>
      <c r="CD53">
        <v>99.997983870967801</v>
      </c>
      <c r="CE53">
        <v>0.89990564516129001</v>
      </c>
      <c r="CF53">
        <v>0.100094380645161</v>
      </c>
      <c r="CG53">
        <v>0</v>
      </c>
      <c r="CH53">
        <v>2.2779387096774202</v>
      </c>
      <c r="CI53">
        <v>0</v>
      </c>
      <c r="CJ53">
        <v>38.3801870967742</v>
      </c>
      <c r="CK53">
        <v>914.29</v>
      </c>
      <c r="CL53">
        <v>36.756</v>
      </c>
      <c r="CM53">
        <v>41.054000000000002</v>
      </c>
      <c r="CN53">
        <v>38.811999999999998</v>
      </c>
      <c r="CO53">
        <v>39.783999999999999</v>
      </c>
      <c r="CP53">
        <v>37.4796774193548</v>
      </c>
      <c r="CQ53">
        <v>89.988709677419294</v>
      </c>
      <c r="CR53">
        <v>10.01</v>
      </c>
      <c r="CS53">
        <v>0</v>
      </c>
      <c r="CT53">
        <v>59.599999904632597</v>
      </c>
      <c r="CU53">
        <v>2.2926346153846202</v>
      </c>
      <c r="CV53">
        <v>-0.74692307474181996</v>
      </c>
      <c r="CW53">
        <v>2.8789880359609201</v>
      </c>
      <c r="CX53">
        <v>38.390923076923102</v>
      </c>
      <c r="CY53">
        <v>15</v>
      </c>
      <c r="CZ53">
        <v>1685007351.5999999</v>
      </c>
      <c r="DA53" t="s">
        <v>255</v>
      </c>
      <c r="DB53">
        <v>2</v>
      </c>
      <c r="DC53">
        <v>-3.8109999999999999</v>
      </c>
      <c r="DD53">
        <v>0.36</v>
      </c>
      <c r="DE53">
        <v>402</v>
      </c>
      <c r="DF53">
        <v>15</v>
      </c>
      <c r="DG53">
        <v>2.06</v>
      </c>
      <c r="DH53">
        <v>0.28000000000000003</v>
      </c>
      <c r="DI53">
        <v>-0.38121386538461499</v>
      </c>
      <c r="DJ53">
        <v>-0.101288067958674</v>
      </c>
      <c r="DK53">
        <v>0.100885903234417</v>
      </c>
      <c r="DL53">
        <v>1</v>
      </c>
      <c r="DM53">
        <v>2.3074363636363602</v>
      </c>
      <c r="DN53">
        <v>-0.16649171981312699</v>
      </c>
      <c r="DO53">
        <v>0.16594830532826299</v>
      </c>
      <c r="DP53">
        <v>1</v>
      </c>
      <c r="DQ53">
        <v>0.18595557692307699</v>
      </c>
      <c r="DR53">
        <v>-5.3907999658501099E-3</v>
      </c>
      <c r="DS53">
        <v>2.5643980276241901E-3</v>
      </c>
      <c r="DT53">
        <v>1</v>
      </c>
      <c r="DU53">
        <v>3</v>
      </c>
      <c r="DV53">
        <v>3</v>
      </c>
      <c r="DW53" t="s">
        <v>256</v>
      </c>
      <c r="DX53">
        <v>100</v>
      </c>
      <c r="DY53">
        <v>100</v>
      </c>
      <c r="DZ53">
        <v>-3.8109999999999999</v>
      </c>
      <c r="EA53">
        <v>0.36</v>
      </c>
      <c r="EB53">
        <v>2</v>
      </c>
      <c r="EC53">
        <v>515.18399999999997</v>
      </c>
      <c r="ED53">
        <v>421.93599999999998</v>
      </c>
      <c r="EE53">
        <v>28.433900000000001</v>
      </c>
      <c r="EF53">
        <v>29.965199999999999</v>
      </c>
      <c r="EG53">
        <v>30.0002</v>
      </c>
      <c r="EH53">
        <v>30.139299999999999</v>
      </c>
      <c r="EI53">
        <v>30.175000000000001</v>
      </c>
      <c r="EJ53">
        <v>20.0745</v>
      </c>
      <c r="EK53">
        <v>26.534800000000001</v>
      </c>
      <c r="EL53">
        <v>0</v>
      </c>
      <c r="EM53">
        <v>28.447299999999998</v>
      </c>
      <c r="EN53">
        <v>400.41300000000001</v>
      </c>
      <c r="EO53">
        <v>16.118099999999998</v>
      </c>
      <c r="EP53">
        <v>100.45399999999999</v>
      </c>
      <c r="EQ53">
        <v>90.287400000000005</v>
      </c>
    </row>
    <row r="54" spans="1:147" x14ac:dyDescent="0.3">
      <c r="A54">
        <v>38</v>
      </c>
      <c r="B54">
        <v>1685009646.9000001</v>
      </c>
      <c r="C54">
        <v>2221.3000001907299</v>
      </c>
      <c r="D54" t="s">
        <v>366</v>
      </c>
      <c r="E54" t="s">
        <v>367</v>
      </c>
      <c r="F54">
        <v>1685009638.9000001</v>
      </c>
      <c r="G54">
        <f t="shared" si="43"/>
        <v>1.0083927091189208E-3</v>
      </c>
      <c r="H54">
        <f t="shared" si="44"/>
        <v>1.6943233379207441</v>
      </c>
      <c r="I54">
        <f t="shared" si="45"/>
        <v>400.00496774193601</v>
      </c>
      <c r="J54">
        <f t="shared" si="46"/>
        <v>321.91595656492626</v>
      </c>
      <c r="K54">
        <f t="shared" si="47"/>
        <v>30.85455700464691</v>
      </c>
      <c r="L54">
        <f t="shared" si="48"/>
        <v>38.339124941283536</v>
      </c>
      <c r="M54">
        <f t="shared" si="49"/>
        <v>4.242642820958567E-2</v>
      </c>
      <c r="N54">
        <f t="shared" si="50"/>
        <v>3.3660085729644709</v>
      </c>
      <c r="O54">
        <f t="shared" si="51"/>
        <v>4.2131569214103583E-2</v>
      </c>
      <c r="P54">
        <f t="shared" si="52"/>
        <v>2.6358551673432512E-2</v>
      </c>
      <c r="Q54">
        <f t="shared" si="53"/>
        <v>16.523025314635486</v>
      </c>
      <c r="R54">
        <f t="shared" si="54"/>
        <v>28.28350841134009</v>
      </c>
      <c r="S54">
        <f t="shared" si="55"/>
        <v>27.972322580645201</v>
      </c>
      <c r="T54">
        <f t="shared" si="56"/>
        <v>3.7887210193447469</v>
      </c>
      <c r="U54">
        <f t="shared" si="57"/>
        <v>40.063001620792654</v>
      </c>
      <c r="V54">
        <f t="shared" si="58"/>
        <v>1.5586855934026409</v>
      </c>
      <c r="W54">
        <f t="shared" si="59"/>
        <v>3.89058615267031</v>
      </c>
      <c r="X54">
        <f t="shared" si="60"/>
        <v>2.230035425942106</v>
      </c>
      <c r="Y54">
        <f t="shared" si="61"/>
        <v>-44.470118472144406</v>
      </c>
      <c r="Z54">
        <f t="shared" si="62"/>
        <v>82.710888731964502</v>
      </c>
      <c r="AA54">
        <f t="shared" si="63"/>
        <v>5.3669155738710641</v>
      </c>
      <c r="AB54">
        <f t="shared" si="64"/>
        <v>60.130711148326647</v>
      </c>
      <c r="AC54">
        <v>-3.96932844486187E-2</v>
      </c>
      <c r="AD54">
        <v>4.4559189116276397E-2</v>
      </c>
      <c r="AE54">
        <v>3.3556238132047298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50373.80102206528</v>
      </c>
      <c r="AK54" t="s">
        <v>251</v>
      </c>
      <c r="AL54">
        <v>2.25646923076923</v>
      </c>
      <c r="AM54">
        <v>1.526</v>
      </c>
      <c r="AN54">
        <f t="shared" si="68"/>
        <v>-0.73046923076922998</v>
      </c>
      <c r="AO54">
        <f t="shared" si="69"/>
        <v>-0.47868232684746392</v>
      </c>
      <c r="AP54">
        <v>-0.40372467014688002</v>
      </c>
      <c r="AQ54" t="s">
        <v>368</v>
      </c>
      <c r="AR54">
        <v>2.2506538461538499</v>
      </c>
      <c r="AS54">
        <v>1.95</v>
      </c>
      <c r="AT54">
        <f t="shared" si="70"/>
        <v>-0.15418145956607687</v>
      </c>
      <c r="AU54">
        <v>0.5</v>
      </c>
      <c r="AV54">
        <f t="shared" si="71"/>
        <v>84.298260938027198</v>
      </c>
      <c r="AW54">
        <f t="shared" si="72"/>
        <v>1.6943233379207441</v>
      </c>
      <c r="AX54">
        <f t="shared" si="73"/>
        <v>-6.4986144551535192</v>
      </c>
      <c r="AY54">
        <f t="shared" si="74"/>
        <v>1</v>
      </c>
      <c r="AZ54">
        <f t="shared" si="75"/>
        <v>2.4888390160385722E-2</v>
      </c>
      <c r="BA54">
        <f t="shared" si="76"/>
        <v>-0.21743589743589742</v>
      </c>
      <c r="BB54" t="s">
        <v>253</v>
      </c>
      <c r="BC54">
        <v>0</v>
      </c>
      <c r="BD54">
        <f t="shared" si="77"/>
        <v>1.95</v>
      </c>
      <c r="BE54">
        <f t="shared" si="78"/>
        <v>-0.1541814595660769</v>
      </c>
      <c r="BF54">
        <f t="shared" si="79"/>
        <v>-0.27785058977719523</v>
      </c>
      <c r="BG54">
        <f t="shared" si="80"/>
        <v>0.98102457267640331</v>
      </c>
      <c r="BH54">
        <f t="shared" si="81"/>
        <v>0.58044881582965691</v>
      </c>
      <c r="BI54">
        <f t="shared" si="82"/>
        <v>99.9975387096774</v>
      </c>
      <c r="BJ54">
        <f t="shared" si="83"/>
        <v>84.298260938027198</v>
      </c>
      <c r="BK54">
        <f t="shared" si="84"/>
        <v>0.8430033581403451</v>
      </c>
      <c r="BL54">
        <f t="shared" si="85"/>
        <v>0.19600671628069022</v>
      </c>
      <c r="BM54">
        <v>0.79243364407721495</v>
      </c>
      <c r="BN54">
        <v>0.5</v>
      </c>
      <c r="BO54" t="s">
        <v>254</v>
      </c>
      <c r="BP54">
        <v>1685009638.9000001</v>
      </c>
      <c r="BQ54">
        <v>400.00496774193601</v>
      </c>
      <c r="BR54">
        <v>400.33741935483903</v>
      </c>
      <c r="BS54">
        <v>16.262290322580601</v>
      </c>
      <c r="BT54">
        <v>16.105074193548401</v>
      </c>
      <c r="BU54">
        <v>500.00554838709701</v>
      </c>
      <c r="BV54">
        <v>95.646693548387105</v>
      </c>
      <c r="BW54">
        <v>0.19992845161290301</v>
      </c>
      <c r="BX54">
        <v>28.4281096774194</v>
      </c>
      <c r="BY54">
        <v>27.972322580645201</v>
      </c>
      <c r="BZ54">
        <v>999.9</v>
      </c>
      <c r="CA54">
        <v>10007.9032258065</v>
      </c>
      <c r="CB54">
        <v>0</v>
      </c>
      <c r="CC54">
        <v>73.683648387096795</v>
      </c>
      <c r="CD54">
        <v>99.9975387096774</v>
      </c>
      <c r="CE54">
        <v>0.89989748387096802</v>
      </c>
      <c r="CF54">
        <v>0.10010253548387101</v>
      </c>
      <c r="CG54">
        <v>0</v>
      </c>
      <c r="CH54">
        <v>2.2229516129032301</v>
      </c>
      <c r="CI54">
        <v>0</v>
      </c>
      <c r="CJ54">
        <v>38.137470967741898</v>
      </c>
      <c r="CK54">
        <v>914.283419354839</v>
      </c>
      <c r="CL54">
        <v>36.686999999999998</v>
      </c>
      <c r="CM54">
        <v>40.953258064516099</v>
      </c>
      <c r="CN54">
        <v>38.721548387096803</v>
      </c>
      <c r="CO54">
        <v>39.701225806451603</v>
      </c>
      <c r="CP54">
        <v>37.405000000000001</v>
      </c>
      <c r="CQ54">
        <v>89.986774193548399</v>
      </c>
      <c r="CR54">
        <v>10.010967741935501</v>
      </c>
      <c r="CS54">
        <v>0</v>
      </c>
      <c r="CT54">
        <v>59.399999856948902</v>
      </c>
      <c r="CU54">
        <v>2.2506538461538499</v>
      </c>
      <c r="CV54">
        <v>0.61440684991174399</v>
      </c>
      <c r="CW54">
        <v>-0.86192821153260801</v>
      </c>
      <c r="CX54">
        <v>38.122769230769201</v>
      </c>
      <c r="CY54">
        <v>15</v>
      </c>
      <c r="CZ54">
        <v>1685007351.5999999</v>
      </c>
      <c r="DA54" t="s">
        <v>255</v>
      </c>
      <c r="DB54">
        <v>2</v>
      </c>
      <c r="DC54">
        <v>-3.8109999999999999</v>
      </c>
      <c r="DD54">
        <v>0.36</v>
      </c>
      <c r="DE54">
        <v>402</v>
      </c>
      <c r="DF54">
        <v>15</v>
      </c>
      <c r="DG54">
        <v>2.06</v>
      </c>
      <c r="DH54">
        <v>0.28000000000000003</v>
      </c>
      <c r="DI54">
        <v>-0.34415492307692302</v>
      </c>
      <c r="DJ54">
        <v>0.182439023307401</v>
      </c>
      <c r="DK54">
        <v>9.7410361754922403E-2</v>
      </c>
      <c r="DL54">
        <v>1</v>
      </c>
      <c r="DM54">
        <v>2.2623272727272701</v>
      </c>
      <c r="DN54">
        <v>-0.12059342783072</v>
      </c>
      <c r="DO54">
        <v>0.227212114917513</v>
      </c>
      <c r="DP54">
        <v>1</v>
      </c>
      <c r="DQ54">
        <v>0.16702211538461501</v>
      </c>
      <c r="DR54">
        <v>-0.122214267907462</v>
      </c>
      <c r="DS54">
        <v>1.9756773516806301E-2</v>
      </c>
      <c r="DT54">
        <v>0</v>
      </c>
      <c r="DU54">
        <v>2</v>
      </c>
      <c r="DV54">
        <v>3</v>
      </c>
      <c r="DW54" t="s">
        <v>341</v>
      </c>
      <c r="DX54">
        <v>100</v>
      </c>
      <c r="DY54">
        <v>100</v>
      </c>
      <c r="DZ54">
        <v>-3.8109999999999999</v>
      </c>
      <c r="EA54">
        <v>0.36</v>
      </c>
      <c r="EB54">
        <v>2</v>
      </c>
      <c r="EC54">
        <v>515.35400000000004</v>
      </c>
      <c r="ED54">
        <v>421.755</v>
      </c>
      <c r="EE54">
        <v>28.496200000000002</v>
      </c>
      <c r="EF54">
        <v>29.954899999999999</v>
      </c>
      <c r="EG54">
        <v>30</v>
      </c>
      <c r="EH54">
        <v>30.129000000000001</v>
      </c>
      <c r="EI54">
        <v>30.167400000000001</v>
      </c>
      <c r="EJ54">
        <v>20.079699999999999</v>
      </c>
      <c r="EK54">
        <v>26.250900000000001</v>
      </c>
      <c r="EL54">
        <v>0</v>
      </c>
      <c r="EM54">
        <v>28.504300000000001</v>
      </c>
      <c r="EN54">
        <v>400.346</v>
      </c>
      <c r="EO54">
        <v>16.1433</v>
      </c>
      <c r="EP54">
        <v>100.458</v>
      </c>
      <c r="EQ54">
        <v>90.288600000000002</v>
      </c>
    </row>
    <row r="55" spans="1:147" x14ac:dyDescent="0.3">
      <c r="A55">
        <v>39</v>
      </c>
      <c r="B55">
        <v>1685009706.9000001</v>
      </c>
      <c r="C55">
        <v>2281.3000001907299</v>
      </c>
      <c r="D55" t="s">
        <v>369</v>
      </c>
      <c r="E55" t="s">
        <v>370</v>
      </c>
      <c r="F55">
        <v>1685009698.9000001</v>
      </c>
      <c r="G55">
        <f t="shared" si="43"/>
        <v>1.0953230874235476E-3</v>
      </c>
      <c r="H55">
        <f t="shared" si="44"/>
        <v>1.651587313993633</v>
      </c>
      <c r="I55">
        <f t="shared" si="45"/>
        <v>400.01016129032303</v>
      </c>
      <c r="J55">
        <f t="shared" si="46"/>
        <v>328.398496199551</v>
      </c>
      <c r="K55">
        <f t="shared" si="47"/>
        <v>31.476318427596805</v>
      </c>
      <c r="L55">
        <f t="shared" si="48"/>
        <v>38.340148803232495</v>
      </c>
      <c r="M55">
        <f t="shared" si="49"/>
        <v>4.6112505952712379E-2</v>
      </c>
      <c r="N55">
        <f t="shared" si="50"/>
        <v>3.3644029296146649</v>
      </c>
      <c r="O55">
        <f t="shared" si="51"/>
        <v>4.5764247622963786E-2</v>
      </c>
      <c r="P55">
        <f t="shared" si="52"/>
        <v>2.8633724983330829E-2</v>
      </c>
      <c r="Q55">
        <f t="shared" si="53"/>
        <v>16.522818904195912</v>
      </c>
      <c r="R55">
        <f t="shared" si="54"/>
        <v>28.279170573438652</v>
      </c>
      <c r="S55">
        <f t="shared" si="55"/>
        <v>27.987861290322599</v>
      </c>
      <c r="T55">
        <f t="shared" si="56"/>
        <v>3.7921551086955825</v>
      </c>
      <c r="U55">
        <f t="shared" si="57"/>
        <v>40.117094330251817</v>
      </c>
      <c r="V55">
        <f t="shared" si="58"/>
        <v>1.5622029571486011</v>
      </c>
      <c r="W55">
        <f t="shared" si="59"/>
        <v>3.8941079438312229</v>
      </c>
      <c r="X55">
        <f t="shared" si="60"/>
        <v>2.2299521515469811</v>
      </c>
      <c r="Y55">
        <f t="shared" si="61"/>
        <v>-48.30374815537845</v>
      </c>
      <c r="Z55">
        <f t="shared" si="62"/>
        <v>82.677285253291529</v>
      </c>
      <c r="AA55">
        <f t="shared" si="63"/>
        <v>5.3681270045915515</v>
      </c>
      <c r="AB55">
        <f t="shared" si="64"/>
        <v>56.264483006700544</v>
      </c>
      <c r="AC55">
        <v>-3.96694986321251E-2</v>
      </c>
      <c r="AD55">
        <v>4.4532487453510398E-2</v>
      </c>
      <c r="AE55">
        <v>3.3540243928216902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50342.278618933851</v>
      </c>
      <c r="AK55" t="s">
        <v>251</v>
      </c>
      <c r="AL55">
        <v>2.25646923076923</v>
      </c>
      <c r="AM55">
        <v>1.526</v>
      </c>
      <c r="AN55">
        <f t="shared" si="68"/>
        <v>-0.73046923076922998</v>
      </c>
      <c r="AO55">
        <f t="shared" si="69"/>
        <v>-0.47868232684746392</v>
      </c>
      <c r="AP55">
        <v>-0.40372467014688002</v>
      </c>
      <c r="AQ55" t="s">
        <v>371</v>
      </c>
      <c r="AR55">
        <v>2.3865115384615398</v>
      </c>
      <c r="AS55">
        <v>1.6676</v>
      </c>
      <c r="AT55">
        <f t="shared" si="70"/>
        <v>-0.43110550399468694</v>
      </c>
      <c r="AU55">
        <v>0.5</v>
      </c>
      <c r="AV55">
        <f t="shared" si="71"/>
        <v>84.297132951607537</v>
      </c>
      <c r="AW55">
        <f t="shared" si="72"/>
        <v>1.651587313993633</v>
      </c>
      <c r="AX55">
        <f t="shared" si="73"/>
        <v>-18.170478993204949</v>
      </c>
      <c r="AY55">
        <f t="shared" si="74"/>
        <v>1</v>
      </c>
      <c r="AZ55">
        <f t="shared" si="75"/>
        <v>2.4381754303795911E-2</v>
      </c>
      <c r="BA55">
        <f t="shared" si="76"/>
        <v>-8.4912449028543988E-2</v>
      </c>
      <c r="BB55" t="s">
        <v>253</v>
      </c>
      <c r="BC55">
        <v>0</v>
      </c>
      <c r="BD55">
        <f t="shared" si="77"/>
        <v>1.6676</v>
      </c>
      <c r="BE55">
        <f t="shared" si="78"/>
        <v>-0.43110550399468689</v>
      </c>
      <c r="BF55">
        <f t="shared" si="79"/>
        <v>-9.2791612057667075E-2</v>
      </c>
      <c r="BG55">
        <f t="shared" si="80"/>
        <v>1.2208339320470825</v>
      </c>
      <c r="BH55">
        <f t="shared" si="81"/>
        <v>0.19384800075820613</v>
      </c>
      <c r="BI55">
        <f t="shared" si="82"/>
        <v>99.996190322580702</v>
      </c>
      <c r="BJ55">
        <f t="shared" si="83"/>
        <v>84.297132951607537</v>
      </c>
      <c r="BK55">
        <f t="shared" si="84"/>
        <v>0.8430034452279721</v>
      </c>
      <c r="BL55">
        <f t="shared" si="85"/>
        <v>0.1960068904559443</v>
      </c>
      <c r="BM55">
        <v>0.79243364407721495</v>
      </c>
      <c r="BN55">
        <v>0.5</v>
      </c>
      <c r="BO55" t="s">
        <v>254</v>
      </c>
      <c r="BP55">
        <v>1685009698.9000001</v>
      </c>
      <c r="BQ55">
        <v>400.01016129032303</v>
      </c>
      <c r="BR55">
        <v>400.34135483871</v>
      </c>
      <c r="BS55">
        <v>16.298764516129001</v>
      </c>
      <c r="BT55">
        <v>16.128</v>
      </c>
      <c r="BU55">
        <v>500.000838709677</v>
      </c>
      <c r="BV55">
        <v>95.647954838709694</v>
      </c>
      <c r="BW55">
        <v>0.19998232258064499</v>
      </c>
      <c r="BX55">
        <v>28.443680645161301</v>
      </c>
      <c r="BY55">
        <v>27.987861290322599</v>
      </c>
      <c r="BZ55">
        <v>999.9</v>
      </c>
      <c r="CA55">
        <v>10001.774193548399</v>
      </c>
      <c r="CB55">
        <v>0</v>
      </c>
      <c r="CC55">
        <v>73.640503225806498</v>
      </c>
      <c r="CD55">
        <v>99.996190322580702</v>
      </c>
      <c r="CE55">
        <v>0.89989748387096802</v>
      </c>
      <c r="CF55">
        <v>0.10010253548387101</v>
      </c>
      <c r="CG55">
        <v>0</v>
      </c>
      <c r="CH55">
        <v>2.3861516129032299</v>
      </c>
      <c r="CI55">
        <v>0</v>
      </c>
      <c r="CJ55">
        <v>37.5410677419355</v>
      </c>
      <c r="CK55">
        <v>914.27106451612894</v>
      </c>
      <c r="CL55">
        <v>36.616870967741903</v>
      </c>
      <c r="CM55">
        <v>40.875</v>
      </c>
      <c r="CN55">
        <v>38.634999999999998</v>
      </c>
      <c r="CO55">
        <v>39.625</v>
      </c>
      <c r="CP55">
        <v>37.326225806451603</v>
      </c>
      <c r="CQ55">
        <v>89.986774193548399</v>
      </c>
      <c r="CR55">
        <v>10.011290322580599</v>
      </c>
      <c r="CS55">
        <v>0</v>
      </c>
      <c r="CT55">
        <v>59.200000047683702</v>
      </c>
      <c r="CU55">
        <v>2.3865115384615398</v>
      </c>
      <c r="CV55">
        <v>3.19623977984895E-2</v>
      </c>
      <c r="CW55">
        <v>0.755541893659188</v>
      </c>
      <c r="CX55">
        <v>37.583615384615399</v>
      </c>
      <c r="CY55">
        <v>15</v>
      </c>
      <c r="CZ55">
        <v>1685007351.5999999</v>
      </c>
      <c r="DA55" t="s">
        <v>255</v>
      </c>
      <c r="DB55">
        <v>2</v>
      </c>
      <c r="DC55">
        <v>-3.8109999999999999</v>
      </c>
      <c r="DD55">
        <v>0.36</v>
      </c>
      <c r="DE55">
        <v>402</v>
      </c>
      <c r="DF55">
        <v>15</v>
      </c>
      <c r="DG55">
        <v>2.06</v>
      </c>
      <c r="DH55">
        <v>0.28000000000000003</v>
      </c>
      <c r="DI55">
        <v>-0.33057878846153799</v>
      </c>
      <c r="DJ55">
        <v>0.19664053103388399</v>
      </c>
      <c r="DK55">
        <v>0.101682683755044</v>
      </c>
      <c r="DL55">
        <v>1</v>
      </c>
      <c r="DM55">
        <v>2.3574568181818201</v>
      </c>
      <c r="DN55">
        <v>3.9964433747810099E-2</v>
      </c>
      <c r="DO55">
        <v>0.214280567351362</v>
      </c>
      <c r="DP55">
        <v>1</v>
      </c>
      <c r="DQ55">
        <v>0.170686</v>
      </c>
      <c r="DR55">
        <v>5.8498079057405904E-4</v>
      </c>
      <c r="DS55">
        <v>2.6884803972046802E-3</v>
      </c>
      <c r="DT55">
        <v>1</v>
      </c>
      <c r="DU55">
        <v>3</v>
      </c>
      <c r="DV55">
        <v>3</v>
      </c>
      <c r="DW55" t="s">
        <v>256</v>
      </c>
      <c r="DX55">
        <v>100</v>
      </c>
      <c r="DY55">
        <v>100</v>
      </c>
      <c r="DZ55">
        <v>-3.8109999999999999</v>
      </c>
      <c r="EA55">
        <v>0.36</v>
      </c>
      <c r="EB55">
        <v>2</v>
      </c>
      <c r="EC55">
        <v>515.14400000000001</v>
      </c>
      <c r="ED55">
        <v>421.661</v>
      </c>
      <c r="EE55">
        <v>28.4999</v>
      </c>
      <c r="EF55">
        <v>29.939299999999999</v>
      </c>
      <c r="EG55">
        <v>30.0002</v>
      </c>
      <c r="EH55">
        <v>30.1187</v>
      </c>
      <c r="EI55">
        <v>30.154399999999999</v>
      </c>
      <c r="EJ55">
        <v>20.079599999999999</v>
      </c>
      <c r="EK55">
        <v>26.250900000000001</v>
      </c>
      <c r="EL55">
        <v>0</v>
      </c>
      <c r="EM55">
        <v>28.51</v>
      </c>
      <c r="EN55">
        <v>400.39800000000002</v>
      </c>
      <c r="EO55">
        <v>16.1433</v>
      </c>
      <c r="EP55">
        <v>100.459</v>
      </c>
      <c r="EQ55">
        <v>90.292699999999996</v>
      </c>
    </row>
    <row r="56" spans="1:147" x14ac:dyDescent="0.3">
      <c r="A56">
        <v>40</v>
      </c>
      <c r="B56">
        <v>1685009825.9000001</v>
      </c>
      <c r="C56">
        <v>2400.3000001907299</v>
      </c>
      <c r="D56" t="s">
        <v>372</v>
      </c>
      <c r="E56" t="s">
        <v>373</v>
      </c>
      <c r="F56">
        <v>1685009817.9000001</v>
      </c>
      <c r="G56">
        <f t="shared" si="43"/>
        <v>8.508971471382754E-4</v>
      </c>
      <c r="H56">
        <f t="shared" si="44"/>
        <v>6.1610073902998641</v>
      </c>
      <c r="I56">
        <f t="shared" si="45"/>
        <v>399.91838709677398</v>
      </c>
      <c r="J56">
        <f t="shared" si="46"/>
        <v>104.4562775334233</v>
      </c>
      <c r="K56">
        <f t="shared" si="47"/>
        <v>10.011701547046638</v>
      </c>
      <c r="L56">
        <f t="shared" si="48"/>
        <v>38.330520954167028</v>
      </c>
      <c r="M56">
        <f t="shared" si="49"/>
        <v>3.4694436702736781E-2</v>
      </c>
      <c r="N56">
        <f t="shared" si="50"/>
        <v>3.3696555237139094</v>
      </c>
      <c r="O56">
        <f t="shared" si="51"/>
        <v>3.4497199969663016E-2</v>
      </c>
      <c r="P56">
        <f t="shared" si="52"/>
        <v>2.1578377279351923E-2</v>
      </c>
      <c r="Q56">
        <f t="shared" si="53"/>
        <v>161.84424092137903</v>
      </c>
      <c r="R56">
        <f t="shared" si="54"/>
        <v>28.74358174266926</v>
      </c>
      <c r="S56">
        <f t="shared" si="55"/>
        <v>28.253625806451598</v>
      </c>
      <c r="T56">
        <f t="shared" si="56"/>
        <v>3.8513115374951985</v>
      </c>
      <c r="U56">
        <f t="shared" si="57"/>
        <v>40.706915971499541</v>
      </c>
      <c r="V56">
        <f t="shared" si="58"/>
        <v>1.5538688186085119</v>
      </c>
      <c r="W56">
        <f t="shared" si="59"/>
        <v>3.8172108633737678</v>
      </c>
      <c r="X56">
        <f t="shared" si="60"/>
        <v>2.2974427188866864</v>
      </c>
      <c r="Y56">
        <f t="shared" si="61"/>
        <v>-37.524564188797946</v>
      </c>
      <c r="Z56">
        <f t="shared" si="62"/>
        <v>-27.751359732775558</v>
      </c>
      <c r="AA56">
        <f t="shared" si="63"/>
        <v>-1.7983593065266104</v>
      </c>
      <c r="AB56">
        <f t="shared" si="64"/>
        <v>94.769957693278926</v>
      </c>
      <c r="AC56">
        <v>-3.97473272331706E-2</v>
      </c>
      <c r="AD56">
        <v>4.4619856876343802E-2</v>
      </c>
      <c r="AE56">
        <v>3.3592566250049201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50494.357772333002</v>
      </c>
      <c r="AK56" t="s">
        <v>251</v>
      </c>
      <c r="AL56">
        <v>2.25646923076923</v>
      </c>
      <c r="AM56">
        <v>1.526</v>
      </c>
      <c r="AN56">
        <f t="shared" si="68"/>
        <v>-0.73046923076922998</v>
      </c>
      <c r="AO56">
        <f t="shared" si="69"/>
        <v>-0.47868232684746392</v>
      </c>
      <c r="AP56">
        <v>-0.40372467014688002</v>
      </c>
      <c r="AQ56" t="s">
        <v>374</v>
      </c>
      <c r="AR56">
        <v>2.2645076923076899</v>
      </c>
      <c r="AS56">
        <v>1.6536</v>
      </c>
      <c r="AT56">
        <f t="shared" si="70"/>
        <v>-0.36944103308399256</v>
      </c>
      <c r="AU56">
        <v>0.5</v>
      </c>
      <c r="AV56">
        <f t="shared" si="71"/>
        <v>841.18347054130288</v>
      </c>
      <c r="AW56">
        <f t="shared" si="72"/>
        <v>6.1610073902998641</v>
      </c>
      <c r="AX56">
        <f t="shared" si="73"/>
        <v>-155.38384518497858</v>
      </c>
      <c r="AY56">
        <f t="shared" si="74"/>
        <v>1</v>
      </c>
      <c r="AZ56">
        <f t="shared" si="75"/>
        <v>7.8041619817164603E-3</v>
      </c>
      <c r="BA56">
        <f t="shared" si="76"/>
        <v>-7.7164973391388447E-2</v>
      </c>
      <c r="BB56" t="s">
        <v>253</v>
      </c>
      <c r="BC56">
        <v>0</v>
      </c>
      <c r="BD56">
        <f t="shared" si="77"/>
        <v>1.6536</v>
      </c>
      <c r="BE56">
        <f t="shared" si="78"/>
        <v>-0.36944103308399245</v>
      </c>
      <c r="BF56">
        <f t="shared" si="79"/>
        <v>-8.3617300131061556E-2</v>
      </c>
      <c r="BG56">
        <f t="shared" si="80"/>
        <v>1.0133336735865641</v>
      </c>
      <c r="BH56">
        <f t="shared" si="81"/>
        <v>0.17468223797137783</v>
      </c>
      <c r="BI56">
        <f t="shared" si="82"/>
        <v>999.97996774193598</v>
      </c>
      <c r="BJ56">
        <f t="shared" si="83"/>
        <v>841.18347054130288</v>
      </c>
      <c r="BK56">
        <f t="shared" si="84"/>
        <v>0.84120032168323033</v>
      </c>
      <c r="BL56">
        <f t="shared" si="85"/>
        <v>0.19240064336646082</v>
      </c>
      <c r="BM56">
        <v>0.79243364407721495</v>
      </c>
      <c r="BN56">
        <v>0.5</v>
      </c>
      <c r="BO56" t="s">
        <v>254</v>
      </c>
      <c r="BP56">
        <v>1685009817.9000001</v>
      </c>
      <c r="BQ56">
        <v>399.91838709677398</v>
      </c>
      <c r="BR56">
        <v>400.94874193548401</v>
      </c>
      <c r="BS56">
        <v>16.212164516129</v>
      </c>
      <c r="BT56">
        <v>16.079496774193501</v>
      </c>
      <c r="BU56">
        <v>500.00700000000001</v>
      </c>
      <c r="BV56">
        <v>95.645893548387093</v>
      </c>
      <c r="BW56">
        <v>0.19996448387096799</v>
      </c>
      <c r="BX56">
        <v>28.100864516129</v>
      </c>
      <c r="BY56">
        <v>28.253625806451598</v>
      </c>
      <c r="BZ56">
        <v>999.9</v>
      </c>
      <c r="CA56">
        <v>10021.6129032258</v>
      </c>
      <c r="CB56">
        <v>0</v>
      </c>
      <c r="CC56">
        <v>73.673293548387093</v>
      </c>
      <c r="CD56">
        <v>999.97996774193598</v>
      </c>
      <c r="CE56">
        <v>0.95999158064516099</v>
      </c>
      <c r="CF56">
        <v>4.0008167741935503E-2</v>
      </c>
      <c r="CG56">
        <v>0</v>
      </c>
      <c r="CH56">
        <v>2.2958129032258099</v>
      </c>
      <c r="CI56">
        <v>0</v>
      </c>
      <c r="CJ56">
        <v>546.44970967741904</v>
      </c>
      <c r="CK56">
        <v>9334.1122580645206</v>
      </c>
      <c r="CL56">
        <v>37.0723870967742</v>
      </c>
      <c r="CM56">
        <v>40.768000000000001</v>
      </c>
      <c r="CN56">
        <v>38.561999999999998</v>
      </c>
      <c r="CO56">
        <v>39.561999999999998</v>
      </c>
      <c r="CP56">
        <v>37.431064516128998</v>
      </c>
      <c r="CQ56">
        <v>959.97193548387099</v>
      </c>
      <c r="CR56">
        <v>40.01</v>
      </c>
      <c r="CS56">
        <v>0</v>
      </c>
      <c r="CT56">
        <v>118.39999985694899</v>
      </c>
      <c r="CU56">
        <v>2.2645076923076899</v>
      </c>
      <c r="CV56">
        <v>-0.68159316927948199</v>
      </c>
      <c r="CW56">
        <v>-71.265846167330906</v>
      </c>
      <c r="CX56">
        <v>545.77384615384597</v>
      </c>
      <c r="CY56">
        <v>15</v>
      </c>
      <c r="CZ56">
        <v>1685007351.5999999</v>
      </c>
      <c r="DA56" t="s">
        <v>255</v>
      </c>
      <c r="DB56">
        <v>2</v>
      </c>
      <c r="DC56">
        <v>-3.8109999999999999</v>
      </c>
      <c r="DD56">
        <v>0.36</v>
      </c>
      <c r="DE56">
        <v>402</v>
      </c>
      <c r="DF56">
        <v>15</v>
      </c>
      <c r="DG56">
        <v>2.06</v>
      </c>
      <c r="DH56">
        <v>0.28000000000000003</v>
      </c>
      <c r="DI56">
        <v>-1.00577411538462</v>
      </c>
      <c r="DJ56">
        <v>-0.182784352428942</v>
      </c>
      <c r="DK56">
        <v>0.10651854741919101</v>
      </c>
      <c r="DL56">
        <v>1</v>
      </c>
      <c r="DM56">
        <v>2.2957931818181798</v>
      </c>
      <c r="DN56">
        <v>-0.205272476458917</v>
      </c>
      <c r="DO56">
        <v>0.19292914195929201</v>
      </c>
      <c r="DP56">
        <v>1</v>
      </c>
      <c r="DQ56">
        <v>0.12575654230769201</v>
      </c>
      <c r="DR56">
        <v>9.3507324511231102E-2</v>
      </c>
      <c r="DS56">
        <v>3.0151909082678899E-2</v>
      </c>
      <c r="DT56">
        <v>1</v>
      </c>
      <c r="DU56">
        <v>3</v>
      </c>
      <c r="DV56">
        <v>3</v>
      </c>
      <c r="DW56" t="s">
        <v>256</v>
      </c>
      <c r="DX56">
        <v>100</v>
      </c>
      <c r="DY56">
        <v>100</v>
      </c>
      <c r="DZ56">
        <v>-3.8109999999999999</v>
      </c>
      <c r="EA56">
        <v>0.36</v>
      </c>
      <c r="EB56">
        <v>2</v>
      </c>
      <c r="EC56">
        <v>514.93600000000004</v>
      </c>
      <c r="ED56">
        <v>421.86799999999999</v>
      </c>
      <c r="EE56">
        <v>23.215399999999999</v>
      </c>
      <c r="EF56">
        <v>29.917100000000001</v>
      </c>
      <c r="EG56">
        <v>29.9986</v>
      </c>
      <c r="EH56">
        <v>30.0929</v>
      </c>
      <c r="EI56">
        <v>30.1313</v>
      </c>
      <c r="EJ56">
        <v>20.101400000000002</v>
      </c>
      <c r="EK56">
        <v>27.5379</v>
      </c>
      <c r="EL56">
        <v>0</v>
      </c>
      <c r="EM56">
        <v>23.338999999999999</v>
      </c>
      <c r="EN56">
        <v>400.95800000000003</v>
      </c>
      <c r="EO56">
        <v>15.773400000000001</v>
      </c>
      <c r="EP56">
        <v>100.467</v>
      </c>
      <c r="EQ56">
        <v>90.300899999999999</v>
      </c>
    </row>
    <row r="57" spans="1:147" x14ac:dyDescent="0.3">
      <c r="A57">
        <v>41</v>
      </c>
      <c r="B57">
        <v>1685009885.9000001</v>
      </c>
      <c r="C57">
        <v>2460.3000001907299</v>
      </c>
      <c r="D57" t="s">
        <v>375</v>
      </c>
      <c r="E57" t="s">
        <v>376</v>
      </c>
      <c r="F57">
        <v>1685009877.9000001</v>
      </c>
      <c r="G57">
        <f t="shared" si="43"/>
        <v>2.1295686040146864E-3</v>
      </c>
      <c r="H57">
        <f t="shared" si="44"/>
        <v>6.9761314323094936</v>
      </c>
      <c r="I57">
        <f t="shared" si="45"/>
        <v>399.94412903225799</v>
      </c>
      <c r="J57">
        <f t="shared" si="46"/>
        <v>262.50520075063821</v>
      </c>
      <c r="K57">
        <f t="shared" si="47"/>
        <v>25.160555058106223</v>
      </c>
      <c r="L57">
        <f t="shared" si="48"/>
        <v>38.333778720984071</v>
      </c>
      <c r="M57">
        <f t="shared" si="49"/>
        <v>9.0567025660816869E-2</v>
      </c>
      <c r="N57">
        <f t="shared" si="50"/>
        <v>3.3683305459616601</v>
      </c>
      <c r="O57">
        <f t="shared" si="51"/>
        <v>8.9235627308494117E-2</v>
      </c>
      <c r="P57">
        <f t="shared" si="52"/>
        <v>5.5890257407987094E-2</v>
      </c>
      <c r="Q57">
        <f t="shared" si="53"/>
        <v>161.84885842710716</v>
      </c>
      <c r="R57">
        <f t="shared" si="54"/>
        <v>27.78478976163457</v>
      </c>
      <c r="S57">
        <f t="shared" si="55"/>
        <v>27.635993548387098</v>
      </c>
      <c r="T57">
        <f t="shared" si="56"/>
        <v>3.7150535091676224</v>
      </c>
      <c r="U57">
        <f t="shared" si="57"/>
        <v>40.579846947014467</v>
      </c>
      <c r="V57">
        <f t="shared" si="58"/>
        <v>1.4897931931701618</v>
      </c>
      <c r="W57">
        <f t="shared" si="59"/>
        <v>3.6712637066261009</v>
      </c>
      <c r="X57">
        <f t="shared" si="60"/>
        <v>2.2252603159974607</v>
      </c>
      <c r="Y57">
        <f t="shared" si="61"/>
        <v>-93.913975437047668</v>
      </c>
      <c r="Z57">
        <f t="shared" si="62"/>
        <v>-36.807232201213807</v>
      </c>
      <c r="AA57">
        <f t="shared" si="63"/>
        <v>-2.3709006757200846</v>
      </c>
      <c r="AB57">
        <f t="shared" si="64"/>
        <v>28.756750113125591</v>
      </c>
      <c r="AC57">
        <v>-3.9727690113040899E-2</v>
      </c>
      <c r="AD57">
        <v>4.4597812488692101E-2</v>
      </c>
      <c r="AE57">
        <v>3.3579367848163102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50582.630831668335</v>
      </c>
      <c r="AK57" t="s">
        <v>251</v>
      </c>
      <c r="AL57">
        <v>2.25646923076923</v>
      </c>
      <c r="AM57">
        <v>1.526</v>
      </c>
      <c r="AN57">
        <f t="shared" si="68"/>
        <v>-0.73046923076922998</v>
      </c>
      <c r="AO57">
        <f t="shared" si="69"/>
        <v>-0.47868232684746392</v>
      </c>
      <c r="AP57">
        <v>-0.40372467014688002</v>
      </c>
      <c r="AQ57" t="s">
        <v>377</v>
      </c>
      <c r="AR57">
        <v>2.27721538461538</v>
      </c>
      <c r="AS57">
        <v>1.5648</v>
      </c>
      <c r="AT57">
        <f t="shared" si="70"/>
        <v>-0.45527568035236454</v>
      </c>
      <c r="AU57">
        <v>0.5</v>
      </c>
      <c r="AV57">
        <f t="shared" si="71"/>
        <v>841.210235496775</v>
      </c>
      <c r="AW57">
        <f t="shared" si="72"/>
        <v>6.9761314323094936</v>
      </c>
      <c r="AX57">
        <f t="shared" si="73"/>
        <v>-191.49128114258352</v>
      </c>
      <c r="AY57">
        <f t="shared" si="74"/>
        <v>1</v>
      </c>
      <c r="AZ57">
        <f t="shared" si="75"/>
        <v>8.7729033611891501E-3</v>
      </c>
      <c r="BA57">
        <f t="shared" si="76"/>
        <v>-2.4795501022494854E-2</v>
      </c>
      <c r="BB57" t="s">
        <v>253</v>
      </c>
      <c r="BC57">
        <v>0</v>
      </c>
      <c r="BD57">
        <f t="shared" si="77"/>
        <v>1.5648</v>
      </c>
      <c r="BE57">
        <f t="shared" si="78"/>
        <v>-0.45527568035236454</v>
      </c>
      <c r="BF57">
        <f t="shared" si="79"/>
        <v>-2.5425950196592363E-2</v>
      </c>
      <c r="BG57">
        <f t="shared" si="80"/>
        <v>1.0299943281025778</v>
      </c>
      <c r="BH57">
        <f t="shared" si="81"/>
        <v>5.3116542580638353E-2</v>
      </c>
      <c r="BI57">
        <f t="shared" si="82"/>
        <v>1000.01216129032</v>
      </c>
      <c r="BJ57">
        <f t="shared" si="83"/>
        <v>841.210235496775</v>
      </c>
      <c r="BK57">
        <f t="shared" si="84"/>
        <v>0.84120000541929185</v>
      </c>
      <c r="BL57">
        <f t="shared" si="85"/>
        <v>0.19240001083858382</v>
      </c>
      <c r="BM57">
        <v>0.79243364407721495</v>
      </c>
      <c r="BN57">
        <v>0.5</v>
      </c>
      <c r="BO57" t="s">
        <v>254</v>
      </c>
      <c r="BP57">
        <v>1685009877.9000001</v>
      </c>
      <c r="BQ57">
        <v>399.94412903225799</v>
      </c>
      <c r="BR57">
        <v>401.18470967741899</v>
      </c>
      <c r="BS57">
        <v>15.5433161290323</v>
      </c>
      <c r="BT57">
        <v>15.211061290322601</v>
      </c>
      <c r="BU57">
        <v>500.01132258064501</v>
      </c>
      <c r="BV57">
        <v>95.647900000000007</v>
      </c>
      <c r="BW57">
        <v>0.19993458064516101</v>
      </c>
      <c r="BX57">
        <v>27.433303225806402</v>
      </c>
      <c r="BY57">
        <v>27.635993548387098</v>
      </c>
      <c r="BZ57">
        <v>999.9</v>
      </c>
      <c r="CA57">
        <v>10016.4516129032</v>
      </c>
      <c r="CB57">
        <v>0</v>
      </c>
      <c r="CC57">
        <v>73.640503225806498</v>
      </c>
      <c r="CD57">
        <v>1000.01216129032</v>
      </c>
      <c r="CE57">
        <v>0.95999609677419395</v>
      </c>
      <c r="CF57">
        <v>4.0003561290322599E-2</v>
      </c>
      <c r="CG57">
        <v>0</v>
      </c>
      <c r="CH57">
        <v>2.2738096774193499</v>
      </c>
      <c r="CI57">
        <v>0</v>
      </c>
      <c r="CJ57">
        <v>513.76929032258101</v>
      </c>
      <c r="CK57">
        <v>9334.4112903225796</v>
      </c>
      <c r="CL57">
        <v>37.53</v>
      </c>
      <c r="CM57">
        <v>40.811999999999998</v>
      </c>
      <c r="CN57">
        <v>38.78</v>
      </c>
      <c r="CO57">
        <v>39.582322580645098</v>
      </c>
      <c r="CP57">
        <v>37.747870967741903</v>
      </c>
      <c r="CQ57">
        <v>960.01096774193502</v>
      </c>
      <c r="CR57">
        <v>40.000645161290301</v>
      </c>
      <c r="CS57">
        <v>0</v>
      </c>
      <c r="CT57">
        <v>59.399999856948902</v>
      </c>
      <c r="CU57">
        <v>2.27721538461538</v>
      </c>
      <c r="CV57">
        <v>0.624321370022905</v>
      </c>
      <c r="CW57">
        <v>-10.425230765364899</v>
      </c>
      <c r="CX57">
        <v>513.70323076923103</v>
      </c>
      <c r="CY57">
        <v>15</v>
      </c>
      <c r="CZ57">
        <v>1685007351.5999999</v>
      </c>
      <c r="DA57" t="s">
        <v>255</v>
      </c>
      <c r="DB57">
        <v>2</v>
      </c>
      <c r="DC57">
        <v>-3.8109999999999999</v>
      </c>
      <c r="DD57">
        <v>0.36</v>
      </c>
      <c r="DE57">
        <v>402</v>
      </c>
      <c r="DF57">
        <v>15</v>
      </c>
      <c r="DG57">
        <v>2.06</v>
      </c>
      <c r="DH57">
        <v>0.28000000000000003</v>
      </c>
      <c r="DI57">
        <v>-1.20328530769231</v>
      </c>
      <c r="DJ57">
        <v>-0.42719058482026101</v>
      </c>
      <c r="DK57">
        <v>0.109365300834219</v>
      </c>
      <c r="DL57">
        <v>1</v>
      </c>
      <c r="DM57">
        <v>2.3017795454545502</v>
      </c>
      <c r="DN57">
        <v>-0.249790275336993</v>
      </c>
      <c r="DO57">
        <v>0.20630250800434899</v>
      </c>
      <c r="DP57">
        <v>1</v>
      </c>
      <c r="DQ57">
        <v>0.33030323076923102</v>
      </c>
      <c r="DR57">
        <v>5.4808721932895897E-2</v>
      </c>
      <c r="DS57">
        <v>1.51909823676054E-2</v>
      </c>
      <c r="DT57">
        <v>1</v>
      </c>
      <c r="DU57">
        <v>3</v>
      </c>
      <c r="DV57">
        <v>3</v>
      </c>
      <c r="DW57" t="s">
        <v>256</v>
      </c>
      <c r="DX57">
        <v>100</v>
      </c>
      <c r="DY57">
        <v>100</v>
      </c>
      <c r="DZ57">
        <v>-3.8109999999999999</v>
      </c>
      <c r="EA57">
        <v>0.36</v>
      </c>
      <c r="EB57">
        <v>2</v>
      </c>
      <c r="EC57">
        <v>515.21100000000001</v>
      </c>
      <c r="ED57">
        <v>420.584</v>
      </c>
      <c r="EE57">
        <v>24.434200000000001</v>
      </c>
      <c r="EF57">
        <v>29.9496</v>
      </c>
      <c r="EG57">
        <v>29.999700000000001</v>
      </c>
      <c r="EH57">
        <v>30.095400000000001</v>
      </c>
      <c r="EI57">
        <v>30.126100000000001</v>
      </c>
      <c r="EJ57">
        <v>20.101199999999999</v>
      </c>
      <c r="EK57">
        <v>31.788599999999999</v>
      </c>
      <c r="EL57">
        <v>0</v>
      </c>
      <c r="EM57">
        <v>24.544699999999999</v>
      </c>
      <c r="EN57">
        <v>401.22399999999999</v>
      </c>
      <c r="EO57">
        <v>15.0579</v>
      </c>
      <c r="EP57">
        <v>100.47199999999999</v>
      </c>
      <c r="EQ57">
        <v>90.311000000000007</v>
      </c>
    </row>
    <row r="58" spans="1:147" x14ac:dyDescent="0.3">
      <c r="A58">
        <v>42</v>
      </c>
      <c r="B58">
        <v>1685009945.9000001</v>
      </c>
      <c r="C58">
        <v>2520.3000001907299</v>
      </c>
      <c r="D58" t="s">
        <v>378</v>
      </c>
      <c r="E58" t="s">
        <v>379</v>
      </c>
      <c r="F58">
        <v>1685009937.9000001</v>
      </c>
      <c r="G58">
        <f t="shared" si="43"/>
        <v>2.3801609763347935E-3</v>
      </c>
      <c r="H58">
        <f t="shared" si="44"/>
        <v>7.988311147518445</v>
      </c>
      <c r="I58">
        <f t="shared" si="45"/>
        <v>399.96741935483902</v>
      </c>
      <c r="J58">
        <f t="shared" si="46"/>
        <v>258.21321315014711</v>
      </c>
      <c r="K58">
        <f t="shared" si="47"/>
        <v>24.750104084433094</v>
      </c>
      <c r="L58">
        <f t="shared" si="48"/>
        <v>38.337446556842572</v>
      </c>
      <c r="M58">
        <f t="shared" si="49"/>
        <v>0.100408885149883</v>
      </c>
      <c r="N58">
        <f t="shared" si="50"/>
        <v>3.3677839851206652</v>
      </c>
      <c r="O58">
        <f t="shared" si="51"/>
        <v>9.8774953366497123E-2</v>
      </c>
      <c r="P58">
        <f t="shared" si="52"/>
        <v>6.1878933336808273E-2</v>
      </c>
      <c r="Q58">
        <f t="shared" si="53"/>
        <v>161.84748507943362</v>
      </c>
      <c r="R58">
        <f t="shared" si="54"/>
        <v>27.752268611883036</v>
      </c>
      <c r="S58">
        <f t="shared" si="55"/>
        <v>27.648741935483901</v>
      </c>
      <c r="T58">
        <f t="shared" si="56"/>
        <v>3.7178228778964537</v>
      </c>
      <c r="U58">
        <f t="shared" si="57"/>
        <v>39.999958542279415</v>
      </c>
      <c r="V58">
        <f t="shared" si="58"/>
        <v>1.4706221111457418</v>
      </c>
      <c r="W58">
        <f t="shared" si="59"/>
        <v>3.6765590884083394</v>
      </c>
      <c r="X58">
        <f t="shared" si="60"/>
        <v>2.2472007667507121</v>
      </c>
      <c r="Y58">
        <f t="shared" si="61"/>
        <v>-104.96509905636439</v>
      </c>
      <c r="Z58">
        <f t="shared" si="62"/>
        <v>-34.645333966411975</v>
      </c>
      <c r="AA58">
        <f t="shared" si="63"/>
        <v>-2.2324226769670648</v>
      </c>
      <c r="AB58">
        <f t="shared" si="64"/>
        <v>20.004629379690179</v>
      </c>
      <c r="AC58">
        <v>-3.9719590612633103E-2</v>
      </c>
      <c r="AD58">
        <v>4.4588720089929097E-2</v>
      </c>
      <c r="AE58">
        <v>3.35739234300797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50568.677631758321</v>
      </c>
      <c r="AK58" t="s">
        <v>251</v>
      </c>
      <c r="AL58">
        <v>2.25646923076923</v>
      </c>
      <c r="AM58">
        <v>1.526</v>
      </c>
      <c r="AN58">
        <f t="shared" si="68"/>
        <v>-0.73046923076922998</v>
      </c>
      <c r="AO58">
        <f t="shared" si="69"/>
        <v>-0.47868232684746392</v>
      </c>
      <c r="AP58">
        <v>-0.40372467014688002</v>
      </c>
      <c r="AQ58" t="s">
        <v>380</v>
      </c>
      <c r="AR58">
        <v>2.2976038461538502</v>
      </c>
      <c r="AS58">
        <v>1.1144000000000001</v>
      </c>
      <c r="AT58">
        <f t="shared" si="70"/>
        <v>-1.0617407090397073</v>
      </c>
      <c r="AU58">
        <v>0.5</v>
      </c>
      <c r="AV58">
        <f t="shared" si="71"/>
        <v>841.20292827096262</v>
      </c>
      <c r="AW58">
        <f t="shared" si="72"/>
        <v>7.988311147518445</v>
      </c>
      <c r="AX58">
        <f t="shared" si="73"/>
        <v>-446.56969675434493</v>
      </c>
      <c r="AY58">
        <f t="shared" si="74"/>
        <v>1</v>
      </c>
      <c r="AZ58">
        <f t="shared" si="75"/>
        <v>9.9762322926224278E-3</v>
      </c>
      <c r="BA58">
        <f t="shared" si="76"/>
        <v>0.36934673366834164</v>
      </c>
      <c r="BB58" t="s">
        <v>253</v>
      </c>
      <c r="BC58">
        <v>0</v>
      </c>
      <c r="BD58">
        <f t="shared" si="77"/>
        <v>1.1144000000000001</v>
      </c>
      <c r="BE58">
        <f t="shared" si="78"/>
        <v>-1.0617407090397075</v>
      </c>
      <c r="BF58">
        <f t="shared" si="79"/>
        <v>0.26972477064220179</v>
      </c>
      <c r="BG58">
        <f t="shared" si="80"/>
        <v>1.0360176198398361</v>
      </c>
      <c r="BH58">
        <f t="shared" si="81"/>
        <v>-0.56347342593275185</v>
      </c>
      <c r="BI58">
        <f t="shared" si="82"/>
        <v>1000.0034516129</v>
      </c>
      <c r="BJ58">
        <f t="shared" si="83"/>
        <v>841.20292827096262</v>
      </c>
      <c r="BK58">
        <f t="shared" si="84"/>
        <v>0.8412000247741056</v>
      </c>
      <c r="BL58">
        <f t="shared" si="85"/>
        <v>0.19240004954821127</v>
      </c>
      <c r="BM58">
        <v>0.79243364407721495</v>
      </c>
      <c r="BN58">
        <v>0.5</v>
      </c>
      <c r="BO58" t="s">
        <v>254</v>
      </c>
      <c r="BP58">
        <v>1685009937.9000001</v>
      </c>
      <c r="BQ58">
        <v>399.96741935483902</v>
      </c>
      <c r="BR58">
        <v>401.38432258064501</v>
      </c>
      <c r="BS58">
        <v>15.3427258064516</v>
      </c>
      <c r="BT58">
        <v>14.9712935483871</v>
      </c>
      <c r="BU58">
        <v>500.00541935483898</v>
      </c>
      <c r="BV58">
        <v>95.651503225806493</v>
      </c>
      <c r="BW58">
        <v>0.19992041935483901</v>
      </c>
      <c r="BX58">
        <v>27.457925806451598</v>
      </c>
      <c r="BY58">
        <v>27.648741935483901</v>
      </c>
      <c r="BZ58">
        <v>999.9</v>
      </c>
      <c r="CA58">
        <v>10014.032258064501</v>
      </c>
      <c r="CB58">
        <v>0</v>
      </c>
      <c r="CC58">
        <v>73.669841935483902</v>
      </c>
      <c r="CD58">
        <v>1000.0034516129</v>
      </c>
      <c r="CE58">
        <v>0.95999770967741904</v>
      </c>
      <c r="CF58">
        <v>4.00019161290322E-2</v>
      </c>
      <c r="CG58">
        <v>0</v>
      </c>
      <c r="CH58">
        <v>2.2967548387096799</v>
      </c>
      <c r="CI58">
        <v>0</v>
      </c>
      <c r="CJ58">
        <v>510.33874193548399</v>
      </c>
      <c r="CK58">
        <v>9334.3590322580603</v>
      </c>
      <c r="CL58">
        <v>37.884999999999998</v>
      </c>
      <c r="CM58">
        <v>40.896999999999998</v>
      </c>
      <c r="CN58">
        <v>39.033999999999999</v>
      </c>
      <c r="CO58">
        <v>39.686999999999998</v>
      </c>
      <c r="CP58">
        <v>38.003999999999998</v>
      </c>
      <c r="CQ58">
        <v>960.00258064516095</v>
      </c>
      <c r="CR58">
        <v>40.000967741935497</v>
      </c>
      <c r="CS58">
        <v>0</v>
      </c>
      <c r="CT58">
        <v>59.400000095367403</v>
      </c>
      <c r="CU58">
        <v>2.2976038461538502</v>
      </c>
      <c r="CV58">
        <v>-0.77681025666784898</v>
      </c>
      <c r="CW58">
        <v>-1.6926153844780001</v>
      </c>
      <c r="CX58">
        <v>510.330115384615</v>
      </c>
      <c r="CY58">
        <v>15</v>
      </c>
      <c r="CZ58">
        <v>1685007351.5999999</v>
      </c>
      <c r="DA58" t="s">
        <v>255</v>
      </c>
      <c r="DB58">
        <v>2</v>
      </c>
      <c r="DC58">
        <v>-3.8109999999999999</v>
      </c>
      <c r="DD58">
        <v>0.36</v>
      </c>
      <c r="DE58">
        <v>402</v>
      </c>
      <c r="DF58">
        <v>15</v>
      </c>
      <c r="DG58">
        <v>2.06</v>
      </c>
      <c r="DH58">
        <v>0.28000000000000003</v>
      </c>
      <c r="DI58">
        <v>-1.39785634615385</v>
      </c>
      <c r="DJ58">
        <v>6.1249124903963698E-2</v>
      </c>
      <c r="DK58">
        <v>0.116261322939529</v>
      </c>
      <c r="DL58">
        <v>1</v>
      </c>
      <c r="DM58">
        <v>2.30865454545454</v>
      </c>
      <c r="DN58">
        <v>-0.100954887016977</v>
      </c>
      <c r="DO58">
        <v>0.14911817073373501</v>
      </c>
      <c r="DP58">
        <v>1</v>
      </c>
      <c r="DQ58">
        <v>0.35903888461538502</v>
      </c>
      <c r="DR58">
        <v>0.11429542559549299</v>
      </c>
      <c r="DS58">
        <v>1.94759856605057E-2</v>
      </c>
      <c r="DT58">
        <v>0</v>
      </c>
      <c r="DU58">
        <v>2</v>
      </c>
      <c r="DV58">
        <v>3</v>
      </c>
      <c r="DW58" t="s">
        <v>341</v>
      </c>
      <c r="DX58">
        <v>100</v>
      </c>
      <c r="DY58">
        <v>100</v>
      </c>
      <c r="DZ58">
        <v>-3.8109999999999999</v>
      </c>
      <c r="EA58">
        <v>0.36</v>
      </c>
      <c r="EB58">
        <v>2</v>
      </c>
      <c r="EC58">
        <v>515.40099999999995</v>
      </c>
      <c r="ED58">
        <v>420</v>
      </c>
      <c r="EE58">
        <v>27.098099999999999</v>
      </c>
      <c r="EF58">
        <v>29.962599999999998</v>
      </c>
      <c r="EG58">
        <v>30.0001</v>
      </c>
      <c r="EH58">
        <v>30.103200000000001</v>
      </c>
      <c r="EI58">
        <v>30.1313</v>
      </c>
      <c r="EJ58">
        <v>20.104700000000001</v>
      </c>
      <c r="EK58">
        <v>32.6205</v>
      </c>
      <c r="EL58">
        <v>0</v>
      </c>
      <c r="EM58">
        <v>27.2195</v>
      </c>
      <c r="EN58">
        <v>401.39400000000001</v>
      </c>
      <c r="EO58">
        <v>14.9337</v>
      </c>
      <c r="EP58">
        <v>100.468</v>
      </c>
      <c r="EQ58">
        <v>90.313500000000005</v>
      </c>
    </row>
    <row r="59" spans="1:147" x14ac:dyDescent="0.3">
      <c r="A59">
        <v>43</v>
      </c>
      <c r="B59">
        <v>1685010005.9000001</v>
      </c>
      <c r="C59">
        <v>2580.3000001907299</v>
      </c>
      <c r="D59" t="s">
        <v>381</v>
      </c>
      <c r="E59" t="s">
        <v>382</v>
      </c>
      <c r="F59">
        <v>1685009997.9000001</v>
      </c>
      <c r="G59">
        <f t="shared" si="43"/>
        <v>2.0335359841166566E-3</v>
      </c>
      <c r="H59">
        <f t="shared" si="44"/>
        <v>9.4638854630606808</v>
      </c>
      <c r="I59">
        <f t="shared" si="45"/>
        <v>399.95651612903202</v>
      </c>
      <c r="J59">
        <f t="shared" si="46"/>
        <v>204.91297464430355</v>
      </c>
      <c r="K59">
        <f t="shared" si="47"/>
        <v>19.64180361342877</v>
      </c>
      <c r="L59">
        <f t="shared" si="48"/>
        <v>38.337578952011917</v>
      </c>
      <c r="M59">
        <f t="shared" si="49"/>
        <v>8.3657144725505589E-2</v>
      </c>
      <c r="N59">
        <f t="shared" si="50"/>
        <v>3.3647132300031242</v>
      </c>
      <c r="O59">
        <f t="shared" si="51"/>
        <v>8.2518575921734172E-2</v>
      </c>
      <c r="P59">
        <f t="shared" si="52"/>
        <v>5.167511481758439E-2</v>
      </c>
      <c r="Q59">
        <f t="shared" si="53"/>
        <v>161.84703098284785</v>
      </c>
      <c r="R59">
        <f t="shared" si="54"/>
        <v>28.193729928152681</v>
      </c>
      <c r="S59">
        <f t="shared" si="55"/>
        <v>27.9643129032258</v>
      </c>
      <c r="T59">
        <f t="shared" si="56"/>
        <v>3.7869519228235249</v>
      </c>
      <c r="U59">
        <f t="shared" si="57"/>
        <v>39.672738667874576</v>
      </c>
      <c r="V59">
        <f t="shared" si="58"/>
        <v>1.4897954835069287</v>
      </c>
      <c r="W59">
        <f t="shared" si="59"/>
        <v>3.7552121016372046</v>
      </c>
      <c r="X59">
        <f t="shared" si="60"/>
        <v>2.2971564393165962</v>
      </c>
      <c r="Y59">
        <f t="shared" si="61"/>
        <v>-89.678936899544553</v>
      </c>
      <c r="Z59">
        <f t="shared" si="62"/>
        <v>-26.168770082044709</v>
      </c>
      <c r="AA59">
        <f t="shared" si="63"/>
        <v>-1.6934766028588311</v>
      </c>
      <c r="AB59">
        <f t="shared" si="64"/>
        <v>44.30584739839977</v>
      </c>
      <c r="AC59">
        <v>-3.9674095024258497E-2</v>
      </c>
      <c r="AD59">
        <v>4.4537647306346101E-2</v>
      </c>
      <c r="AE59">
        <v>3.3543334906785698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50452.388257072256</v>
      </c>
      <c r="AK59" t="s">
        <v>251</v>
      </c>
      <c r="AL59">
        <v>2.25646923076923</v>
      </c>
      <c r="AM59">
        <v>1.526</v>
      </c>
      <c r="AN59">
        <f t="shared" si="68"/>
        <v>-0.73046923076922998</v>
      </c>
      <c r="AO59">
        <f t="shared" si="69"/>
        <v>-0.47868232684746392</v>
      </c>
      <c r="AP59">
        <v>-0.40372467014688002</v>
      </c>
      <c r="AQ59" t="s">
        <v>383</v>
      </c>
      <c r="AR59">
        <v>2.2742307692307699</v>
      </c>
      <c r="AS59">
        <v>2.8335599999999999</v>
      </c>
      <c r="AT59">
        <f t="shared" si="70"/>
        <v>0.19739452518006673</v>
      </c>
      <c r="AU59">
        <v>0.5</v>
      </c>
      <c r="AV59">
        <f t="shared" si="71"/>
        <v>841.20071365161141</v>
      </c>
      <c r="AW59">
        <f t="shared" si="72"/>
        <v>9.4638854630606808</v>
      </c>
      <c r="AX59">
        <f t="shared" si="73"/>
        <v>83.024207726196551</v>
      </c>
      <c r="AY59">
        <f t="shared" si="74"/>
        <v>1</v>
      </c>
      <c r="AZ59">
        <f t="shared" si="75"/>
        <v>1.1730387258437698E-2</v>
      </c>
      <c r="BA59">
        <f t="shared" si="76"/>
        <v>-0.46145484831801686</v>
      </c>
      <c r="BB59" t="s">
        <v>253</v>
      </c>
      <c r="BC59">
        <v>0</v>
      </c>
      <c r="BD59">
        <f t="shared" si="77"/>
        <v>2.8335599999999999</v>
      </c>
      <c r="BE59">
        <f t="shared" si="78"/>
        <v>0.19739452518006675</v>
      </c>
      <c r="BF59">
        <f t="shared" si="79"/>
        <v>-0.85685452162516373</v>
      </c>
      <c r="BG59">
        <f t="shared" si="80"/>
        <v>0.96922227939078787</v>
      </c>
      <c r="BH59">
        <f t="shared" si="81"/>
        <v>1.7900274849675146</v>
      </c>
      <c r="BI59">
        <f t="shared" si="82"/>
        <v>1000.00083870968</v>
      </c>
      <c r="BJ59">
        <f t="shared" si="83"/>
        <v>841.20071365161141</v>
      </c>
      <c r="BK59">
        <f t="shared" si="84"/>
        <v>0.84120000812902174</v>
      </c>
      <c r="BL59">
        <f t="shared" si="85"/>
        <v>0.19240001625804354</v>
      </c>
      <c r="BM59">
        <v>0.79243364407721495</v>
      </c>
      <c r="BN59">
        <v>0.5</v>
      </c>
      <c r="BO59" t="s">
        <v>254</v>
      </c>
      <c r="BP59">
        <v>1685009997.9000001</v>
      </c>
      <c r="BQ59">
        <v>399.95651612903202</v>
      </c>
      <c r="BR59">
        <v>401.58525806451598</v>
      </c>
      <c r="BS59">
        <v>15.5422806451613</v>
      </c>
      <c r="BT59">
        <v>15.225012903225799</v>
      </c>
      <c r="BU59">
        <v>500.01832258064502</v>
      </c>
      <c r="BV59">
        <v>95.654409677419295</v>
      </c>
      <c r="BW59">
        <v>0.199958</v>
      </c>
      <c r="BX59">
        <v>27.8200516129032</v>
      </c>
      <c r="BY59">
        <v>27.9643129032258</v>
      </c>
      <c r="BZ59">
        <v>999.9</v>
      </c>
      <c r="CA59">
        <v>10002.2580645161</v>
      </c>
      <c r="CB59">
        <v>0</v>
      </c>
      <c r="CC59">
        <v>73.662938709677405</v>
      </c>
      <c r="CD59">
        <v>1000.00083870968</v>
      </c>
      <c r="CE59">
        <v>0.96000041935483904</v>
      </c>
      <c r="CF59">
        <v>3.9999283870967697E-2</v>
      </c>
      <c r="CG59">
        <v>0</v>
      </c>
      <c r="CH59">
        <v>2.2864645161290298</v>
      </c>
      <c r="CI59">
        <v>0</v>
      </c>
      <c r="CJ59">
        <v>514.222451612903</v>
      </c>
      <c r="CK59">
        <v>9334.3293548387101</v>
      </c>
      <c r="CL59">
        <v>38.170999999999999</v>
      </c>
      <c r="CM59">
        <v>41.01</v>
      </c>
      <c r="CN59">
        <v>39.276000000000003</v>
      </c>
      <c r="CO59">
        <v>39.762</v>
      </c>
      <c r="CP59">
        <v>38.2296774193548</v>
      </c>
      <c r="CQ59">
        <v>960.00096774193503</v>
      </c>
      <c r="CR59">
        <v>40.000322580645197</v>
      </c>
      <c r="CS59">
        <v>0</v>
      </c>
      <c r="CT59">
        <v>59.200000047683702</v>
      </c>
      <c r="CU59">
        <v>2.2742307692307699</v>
      </c>
      <c r="CV59">
        <v>0.45394186686459398</v>
      </c>
      <c r="CW59">
        <v>7.3069401819447899</v>
      </c>
      <c r="CX59">
        <v>514.28646153846205</v>
      </c>
      <c r="CY59">
        <v>15</v>
      </c>
      <c r="CZ59">
        <v>1685007351.5999999</v>
      </c>
      <c r="DA59" t="s">
        <v>255</v>
      </c>
      <c r="DB59">
        <v>2</v>
      </c>
      <c r="DC59">
        <v>-3.8109999999999999</v>
      </c>
      <c r="DD59">
        <v>0.36</v>
      </c>
      <c r="DE59">
        <v>402</v>
      </c>
      <c r="DF59">
        <v>15</v>
      </c>
      <c r="DG59">
        <v>2.06</v>
      </c>
      <c r="DH59">
        <v>0.28000000000000003</v>
      </c>
      <c r="DI59">
        <v>-1.6147751923076901</v>
      </c>
      <c r="DJ59">
        <v>-0.133150362844703</v>
      </c>
      <c r="DK59">
        <v>9.7944624297656893E-2</v>
      </c>
      <c r="DL59">
        <v>1</v>
      </c>
      <c r="DM59">
        <v>2.27420909090909</v>
      </c>
      <c r="DN59">
        <v>2.8020965369678501E-2</v>
      </c>
      <c r="DO59">
        <v>0.18156920646281699</v>
      </c>
      <c r="DP59">
        <v>1</v>
      </c>
      <c r="DQ59">
        <v>0.30851778846153799</v>
      </c>
      <c r="DR59">
        <v>0.12561091949115499</v>
      </c>
      <c r="DS59">
        <v>2.04769489608123E-2</v>
      </c>
      <c r="DT59">
        <v>0</v>
      </c>
      <c r="DU59">
        <v>2</v>
      </c>
      <c r="DV59">
        <v>3</v>
      </c>
      <c r="DW59" t="s">
        <v>341</v>
      </c>
      <c r="DX59">
        <v>100</v>
      </c>
      <c r="DY59">
        <v>100</v>
      </c>
      <c r="DZ59">
        <v>-3.8109999999999999</v>
      </c>
      <c r="EA59">
        <v>0.36</v>
      </c>
      <c r="EB59">
        <v>2</v>
      </c>
      <c r="EC59">
        <v>514.99900000000002</v>
      </c>
      <c r="ED59">
        <v>420.37299999999999</v>
      </c>
      <c r="EE59">
        <v>27.872900000000001</v>
      </c>
      <c r="EF59">
        <v>29.947099999999999</v>
      </c>
      <c r="EG59">
        <v>30.0001</v>
      </c>
      <c r="EH59">
        <v>30.1006</v>
      </c>
      <c r="EI59">
        <v>30.1313</v>
      </c>
      <c r="EJ59">
        <v>20.1175</v>
      </c>
      <c r="EK59">
        <v>30.168399999999998</v>
      </c>
      <c r="EL59">
        <v>0</v>
      </c>
      <c r="EM59">
        <v>27.8565</v>
      </c>
      <c r="EN59">
        <v>401.70100000000002</v>
      </c>
      <c r="EO59">
        <v>15.3178</v>
      </c>
      <c r="EP59">
        <v>100.46599999999999</v>
      </c>
      <c r="EQ59">
        <v>90.315700000000007</v>
      </c>
    </row>
    <row r="60" spans="1:147" x14ac:dyDescent="0.3">
      <c r="A60">
        <v>44</v>
      </c>
      <c r="B60">
        <v>1685010065.9000001</v>
      </c>
      <c r="C60">
        <v>2640.3000001907299</v>
      </c>
      <c r="D60" t="s">
        <v>384</v>
      </c>
      <c r="E60" t="s">
        <v>385</v>
      </c>
      <c r="F60">
        <v>1685010057.9000001</v>
      </c>
      <c r="G60">
        <f t="shared" si="43"/>
        <v>2.2475219756518468E-3</v>
      </c>
      <c r="H60">
        <f t="shared" si="44"/>
        <v>9.9797901365911486</v>
      </c>
      <c r="I60">
        <f t="shared" si="45"/>
        <v>399.99661290322598</v>
      </c>
      <c r="J60">
        <f t="shared" si="46"/>
        <v>212.75372666078371</v>
      </c>
      <c r="K60">
        <f t="shared" si="47"/>
        <v>20.394200268695254</v>
      </c>
      <c r="L60">
        <f t="shared" si="48"/>
        <v>38.342975976889591</v>
      </c>
      <c r="M60">
        <f t="shared" si="49"/>
        <v>9.235178253431181E-2</v>
      </c>
      <c r="N60">
        <f t="shared" si="50"/>
        <v>3.3620116017610999</v>
      </c>
      <c r="O60">
        <f t="shared" si="51"/>
        <v>9.096526606500091E-2</v>
      </c>
      <c r="P60">
        <f t="shared" si="52"/>
        <v>5.6976130188769097E-2</v>
      </c>
      <c r="Q60">
        <f t="shared" si="53"/>
        <v>161.84439970953304</v>
      </c>
      <c r="R60">
        <f t="shared" si="54"/>
        <v>28.341863265699189</v>
      </c>
      <c r="S60">
        <f t="shared" si="55"/>
        <v>28.104674193548401</v>
      </c>
      <c r="T60">
        <f t="shared" si="56"/>
        <v>3.818058078508392</v>
      </c>
      <c r="U60">
        <f t="shared" si="57"/>
        <v>39.89744984859955</v>
      </c>
      <c r="V60">
        <f t="shared" si="58"/>
        <v>1.5155325641973323</v>
      </c>
      <c r="W60">
        <f t="shared" si="59"/>
        <v>3.7985700087308447</v>
      </c>
      <c r="X60">
        <f t="shared" si="60"/>
        <v>2.3025255143110597</v>
      </c>
      <c r="Y60">
        <f t="shared" si="61"/>
        <v>-99.115719126246447</v>
      </c>
      <c r="Z60">
        <f t="shared" si="62"/>
        <v>-15.917501277947034</v>
      </c>
      <c r="AA60">
        <f t="shared" si="63"/>
        <v>-1.0326410447435785</v>
      </c>
      <c r="AB60">
        <f t="shared" si="64"/>
        <v>45.778538260595987</v>
      </c>
      <c r="AC60">
        <v>-3.96340823866475E-2</v>
      </c>
      <c r="AD60">
        <v>4.44927296153282E-2</v>
      </c>
      <c r="AE60">
        <v>3.3516423307471102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50370.708323936604</v>
      </c>
      <c r="AK60" t="s">
        <v>251</v>
      </c>
      <c r="AL60">
        <v>2.25646923076923</v>
      </c>
      <c r="AM60">
        <v>1.526</v>
      </c>
      <c r="AN60">
        <f t="shared" si="68"/>
        <v>-0.73046923076922998</v>
      </c>
      <c r="AO60">
        <f t="shared" si="69"/>
        <v>-0.47868232684746392</v>
      </c>
      <c r="AP60">
        <v>-0.40372467014688002</v>
      </c>
      <c r="AQ60" t="s">
        <v>386</v>
      </c>
      <c r="AR60">
        <v>2.3694115384615402</v>
      </c>
      <c r="AS60">
        <v>1.4483999999999999</v>
      </c>
      <c r="AT60">
        <f t="shared" si="70"/>
        <v>-0.63588203428717227</v>
      </c>
      <c r="AU60">
        <v>0.5</v>
      </c>
      <c r="AV60">
        <f t="shared" si="71"/>
        <v>841.18679388380349</v>
      </c>
      <c r="AW60">
        <f t="shared" si="72"/>
        <v>9.9797901365911486</v>
      </c>
      <c r="AX60">
        <f t="shared" si="73"/>
        <v>-267.44778485516861</v>
      </c>
      <c r="AY60">
        <f t="shared" si="74"/>
        <v>1</v>
      </c>
      <c r="AZ60">
        <f t="shared" si="75"/>
        <v>1.2343887091708606E-2</v>
      </c>
      <c r="BA60">
        <f t="shared" si="76"/>
        <v>5.3576360121513476E-2</v>
      </c>
      <c r="BB60" t="s">
        <v>253</v>
      </c>
      <c r="BC60">
        <v>0</v>
      </c>
      <c r="BD60">
        <f t="shared" si="77"/>
        <v>1.4483999999999999</v>
      </c>
      <c r="BE60">
        <f t="shared" si="78"/>
        <v>-0.63588203428717227</v>
      </c>
      <c r="BF60">
        <f t="shared" si="79"/>
        <v>5.0851900393184872E-2</v>
      </c>
      <c r="BG60">
        <f t="shared" si="80"/>
        <v>1.139768108216169</v>
      </c>
      <c r="BH60">
        <f t="shared" si="81"/>
        <v>-0.10623308516127701</v>
      </c>
      <c r="BI60">
        <f t="shared" si="82"/>
        <v>999.98425806451598</v>
      </c>
      <c r="BJ60">
        <f t="shared" si="83"/>
        <v>841.18679388380349</v>
      </c>
      <c r="BK60">
        <f t="shared" si="84"/>
        <v>0.84120003600049931</v>
      </c>
      <c r="BL60">
        <f t="shared" si="85"/>
        <v>0.19240007200099871</v>
      </c>
      <c r="BM60">
        <v>0.79243364407721495</v>
      </c>
      <c r="BN60">
        <v>0.5</v>
      </c>
      <c r="BO60" t="s">
        <v>254</v>
      </c>
      <c r="BP60">
        <v>1685010057.9000001</v>
      </c>
      <c r="BQ60">
        <v>399.99661290322598</v>
      </c>
      <c r="BR60">
        <v>401.720741935484</v>
      </c>
      <c r="BS60">
        <v>15.8101419354839</v>
      </c>
      <c r="BT60">
        <v>15.4595741935484</v>
      </c>
      <c r="BU60">
        <v>500.00435483871001</v>
      </c>
      <c r="BV60">
        <v>95.658203225806403</v>
      </c>
      <c r="BW60">
        <v>0.200048419354839</v>
      </c>
      <c r="BX60">
        <v>28.016854838709701</v>
      </c>
      <c r="BY60">
        <v>28.104674193548401</v>
      </c>
      <c r="BZ60">
        <v>999.9</v>
      </c>
      <c r="CA60">
        <v>9991.77419354839</v>
      </c>
      <c r="CB60">
        <v>0</v>
      </c>
      <c r="CC60">
        <v>73.640503225806498</v>
      </c>
      <c r="CD60">
        <v>999.98425806451598</v>
      </c>
      <c r="CE60">
        <v>0.96000183870967704</v>
      </c>
      <c r="CF60">
        <v>3.9997967741935501E-2</v>
      </c>
      <c r="CG60">
        <v>0</v>
      </c>
      <c r="CH60">
        <v>2.36582903225806</v>
      </c>
      <c r="CI60">
        <v>0</v>
      </c>
      <c r="CJ60">
        <v>523.65764516129002</v>
      </c>
      <c r="CK60">
        <v>9334.1758064516107</v>
      </c>
      <c r="CL60">
        <v>38.399000000000001</v>
      </c>
      <c r="CM60">
        <v>41.152999999999999</v>
      </c>
      <c r="CN60">
        <v>39.4898387096774</v>
      </c>
      <c r="CO60">
        <v>39.878999999999998</v>
      </c>
      <c r="CP60">
        <v>38.453258064516099</v>
      </c>
      <c r="CQ60">
        <v>959.98548387096798</v>
      </c>
      <c r="CR60">
        <v>40.000645161290301</v>
      </c>
      <c r="CS60">
        <v>0</v>
      </c>
      <c r="CT60">
        <v>59.599999904632597</v>
      </c>
      <c r="CU60">
        <v>2.3694115384615402</v>
      </c>
      <c r="CV60">
        <v>-2.7900855084963701E-2</v>
      </c>
      <c r="CW60">
        <v>15.5964102745133</v>
      </c>
      <c r="CX60">
        <v>523.84588461538499</v>
      </c>
      <c r="CY60">
        <v>15</v>
      </c>
      <c r="CZ60">
        <v>1685007351.5999999</v>
      </c>
      <c r="DA60" t="s">
        <v>255</v>
      </c>
      <c r="DB60">
        <v>2</v>
      </c>
      <c r="DC60">
        <v>-3.8109999999999999</v>
      </c>
      <c r="DD60">
        <v>0.36</v>
      </c>
      <c r="DE60">
        <v>402</v>
      </c>
      <c r="DF60">
        <v>15</v>
      </c>
      <c r="DG60">
        <v>2.06</v>
      </c>
      <c r="DH60">
        <v>0.28000000000000003</v>
      </c>
      <c r="DI60">
        <v>-1.74502576923077</v>
      </c>
      <c r="DJ60">
        <v>6.0016596943517499E-2</v>
      </c>
      <c r="DK60">
        <v>0.11087354915096501</v>
      </c>
      <c r="DL60">
        <v>1</v>
      </c>
      <c r="DM60">
        <v>2.3859227272727299</v>
      </c>
      <c r="DN60">
        <v>-0.18249626955482301</v>
      </c>
      <c r="DO60">
        <v>0.205217397879814</v>
      </c>
      <c r="DP60">
        <v>1</v>
      </c>
      <c r="DQ60">
        <v>0.34692542307692298</v>
      </c>
      <c r="DR60">
        <v>4.1350659950476598E-2</v>
      </c>
      <c r="DS60">
        <v>5.8340191165075104E-3</v>
      </c>
      <c r="DT60">
        <v>1</v>
      </c>
      <c r="DU60">
        <v>3</v>
      </c>
      <c r="DV60">
        <v>3</v>
      </c>
      <c r="DW60" t="s">
        <v>256</v>
      </c>
      <c r="DX60">
        <v>100</v>
      </c>
      <c r="DY60">
        <v>100</v>
      </c>
      <c r="DZ60">
        <v>-3.8109999999999999</v>
      </c>
      <c r="EA60">
        <v>0.36</v>
      </c>
      <c r="EB60">
        <v>2</v>
      </c>
      <c r="EC60">
        <v>515.57100000000003</v>
      </c>
      <c r="ED60">
        <v>420.83300000000003</v>
      </c>
      <c r="EE60">
        <v>26.874600000000001</v>
      </c>
      <c r="EF60">
        <v>29.926400000000001</v>
      </c>
      <c r="EG60">
        <v>30</v>
      </c>
      <c r="EH60">
        <v>30.0929</v>
      </c>
      <c r="EI60">
        <v>30.126100000000001</v>
      </c>
      <c r="EJ60">
        <v>20.123999999999999</v>
      </c>
      <c r="EK60">
        <v>29.023199999999999</v>
      </c>
      <c r="EL60">
        <v>0</v>
      </c>
      <c r="EM60">
        <v>26.811800000000002</v>
      </c>
      <c r="EN60">
        <v>401.71899999999999</v>
      </c>
      <c r="EO60">
        <v>15.459300000000001</v>
      </c>
      <c r="EP60">
        <v>100.468</v>
      </c>
      <c r="EQ60">
        <v>90.319299999999998</v>
      </c>
    </row>
    <row r="61" spans="1:147" x14ac:dyDescent="0.3">
      <c r="A61">
        <v>45</v>
      </c>
      <c r="B61">
        <v>1685010125.9000001</v>
      </c>
      <c r="C61">
        <v>2700.3000001907299</v>
      </c>
      <c r="D61" t="s">
        <v>387</v>
      </c>
      <c r="E61" t="s">
        <v>388</v>
      </c>
      <c r="F61">
        <v>1685010117.9000001</v>
      </c>
      <c r="G61">
        <f t="shared" si="43"/>
        <v>2.403111552393089E-3</v>
      </c>
      <c r="H61">
        <f t="shared" si="44"/>
        <v>10.898265551334744</v>
      </c>
      <c r="I61">
        <f t="shared" si="45"/>
        <v>399.97380645161297</v>
      </c>
      <c r="J61">
        <f t="shared" si="46"/>
        <v>211.77464950309292</v>
      </c>
      <c r="K61">
        <f t="shared" si="47"/>
        <v>20.300725088041691</v>
      </c>
      <c r="L61">
        <f t="shared" si="48"/>
        <v>38.34150265975628</v>
      </c>
      <c r="M61">
        <f t="shared" si="49"/>
        <v>0.10030385785983885</v>
      </c>
      <c r="N61">
        <f t="shared" si="50"/>
        <v>3.3628849969961072</v>
      </c>
      <c r="O61">
        <f t="shared" si="51"/>
        <v>9.8670978880762719E-2</v>
      </c>
      <c r="P61">
        <f t="shared" si="52"/>
        <v>6.1813855230757553E-2</v>
      </c>
      <c r="Q61">
        <f t="shared" si="53"/>
        <v>161.84545632228003</v>
      </c>
      <c r="R61">
        <f t="shared" si="54"/>
        <v>28.240781564024694</v>
      </c>
      <c r="S61">
        <f t="shared" si="55"/>
        <v>28.013370967741899</v>
      </c>
      <c r="T61">
        <f t="shared" si="56"/>
        <v>3.7977986928584442</v>
      </c>
      <c r="U61">
        <f t="shared" si="57"/>
        <v>40.379561293359394</v>
      </c>
      <c r="V61">
        <f t="shared" si="58"/>
        <v>1.5280015195096348</v>
      </c>
      <c r="W61">
        <f t="shared" si="59"/>
        <v>3.784096385814181</v>
      </c>
      <c r="X61">
        <f t="shared" si="60"/>
        <v>2.2697971733488096</v>
      </c>
      <c r="Y61">
        <f t="shared" si="61"/>
        <v>-105.97721946053522</v>
      </c>
      <c r="Z61">
        <f t="shared" si="62"/>
        <v>-11.239421392909955</v>
      </c>
      <c r="AA61">
        <f t="shared" si="63"/>
        <v>-0.72839397018653729</v>
      </c>
      <c r="AB61">
        <f t="shared" si="64"/>
        <v>43.900421498648306</v>
      </c>
      <c r="AC61">
        <v>-3.9647016424462903E-2</v>
      </c>
      <c r="AD61">
        <v>4.4507249205860001E-2</v>
      </c>
      <c r="AE61">
        <v>3.3525123421131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50397.479558575047</v>
      </c>
      <c r="AK61" t="s">
        <v>251</v>
      </c>
      <c r="AL61">
        <v>2.25646923076923</v>
      </c>
      <c r="AM61">
        <v>1.526</v>
      </c>
      <c r="AN61">
        <f t="shared" si="68"/>
        <v>-0.73046923076922998</v>
      </c>
      <c r="AO61">
        <f t="shared" si="69"/>
        <v>-0.47868232684746392</v>
      </c>
      <c r="AP61">
        <v>-0.40372467014688002</v>
      </c>
      <c r="AQ61" t="s">
        <v>389</v>
      </c>
      <c r="AR61">
        <v>2.2931538461538499</v>
      </c>
      <c r="AS61">
        <v>1.3308</v>
      </c>
      <c r="AT61">
        <f t="shared" si="70"/>
        <v>-0.72313934937920799</v>
      </c>
      <c r="AU61">
        <v>0.5</v>
      </c>
      <c r="AV61">
        <f t="shared" si="71"/>
        <v>841.19488184447982</v>
      </c>
      <c r="AW61">
        <f t="shared" si="72"/>
        <v>10.898265551334744</v>
      </c>
      <c r="AX61">
        <f t="shared" si="73"/>
        <v>-304.15055977906843</v>
      </c>
      <c r="AY61">
        <f t="shared" si="74"/>
        <v>1</v>
      </c>
      <c r="AZ61">
        <f t="shared" si="75"/>
        <v>1.3435638358497688E-2</v>
      </c>
      <c r="BA61">
        <f t="shared" si="76"/>
        <v>0.14667868951006915</v>
      </c>
      <c r="BB61" t="s">
        <v>253</v>
      </c>
      <c r="BC61">
        <v>0</v>
      </c>
      <c r="BD61">
        <f t="shared" si="77"/>
        <v>1.3308</v>
      </c>
      <c r="BE61">
        <f t="shared" si="78"/>
        <v>-0.72313934937920787</v>
      </c>
      <c r="BF61">
        <f t="shared" si="79"/>
        <v>0.12791612057667107</v>
      </c>
      <c r="BG61">
        <f t="shared" si="80"/>
        <v>1.0396303713737303</v>
      </c>
      <c r="BH61">
        <f t="shared" si="81"/>
        <v>-0.2672254925706346</v>
      </c>
      <c r="BI61">
        <f t="shared" si="82"/>
        <v>999.99422580645205</v>
      </c>
      <c r="BJ61">
        <f t="shared" si="83"/>
        <v>841.19488184447982</v>
      </c>
      <c r="BK61">
        <f t="shared" si="84"/>
        <v>0.8411997390945859</v>
      </c>
      <c r="BL61">
        <f t="shared" si="85"/>
        <v>0.19239947818917191</v>
      </c>
      <c r="BM61">
        <v>0.79243364407721495</v>
      </c>
      <c r="BN61">
        <v>0.5</v>
      </c>
      <c r="BO61" t="s">
        <v>254</v>
      </c>
      <c r="BP61">
        <v>1685010117.9000001</v>
      </c>
      <c r="BQ61">
        <v>399.97380645161297</v>
      </c>
      <c r="BR61">
        <v>401.853322580645</v>
      </c>
      <c r="BS61">
        <v>15.939922580645201</v>
      </c>
      <c r="BT61">
        <v>15.565141935483901</v>
      </c>
      <c r="BU61">
        <v>500.01299999999998</v>
      </c>
      <c r="BV61">
        <v>95.660080645161301</v>
      </c>
      <c r="BW61">
        <v>0.199953290322581</v>
      </c>
      <c r="BX61">
        <v>27.951377419354799</v>
      </c>
      <c r="BY61">
        <v>28.013370967741899</v>
      </c>
      <c r="BZ61">
        <v>999.9</v>
      </c>
      <c r="CA61">
        <v>9994.8387096774204</v>
      </c>
      <c r="CB61">
        <v>0</v>
      </c>
      <c r="CC61">
        <v>73.671567741935505</v>
      </c>
      <c r="CD61">
        <v>999.99422580645205</v>
      </c>
      <c r="CE61">
        <v>0.96000432258064505</v>
      </c>
      <c r="CF61">
        <v>3.9995664516129001E-2</v>
      </c>
      <c r="CG61">
        <v>0</v>
      </c>
      <c r="CH61">
        <v>2.3108354838709699</v>
      </c>
      <c r="CI61">
        <v>0</v>
      </c>
      <c r="CJ61">
        <v>537.07996774193498</v>
      </c>
      <c r="CK61">
        <v>9334.28322580645</v>
      </c>
      <c r="CL61">
        <v>38.625</v>
      </c>
      <c r="CM61">
        <v>41.308</v>
      </c>
      <c r="CN61">
        <v>39.691064516129003</v>
      </c>
      <c r="CO61">
        <v>40.008000000000003</v>
      </c>
      <c r="CP61">
        <v>38.664999999999999</v>
      </c>
      <c r="CQ61">
        <v>960.00064516128998</v>
      </c>
      <c r="CR61">
        <v>39.990967741935499</v>
      </c>
      <c r="CS61">
        <v>0</v>
      </c>
      <c r="CT61">
        <v>59.400000095367403</v>
      </c>
      <c r="CU61">
        <v>2.2931538461538499</v>
      </c>
      <c r="CV61">
        <v>-0.144724773891384</v>
      </c>
      <c r="CW61">
        <v>16.937264913854001</v>
      </c>
      <c r="CX61">
        <v>537.239423076923</v>
      </c>
      <c r="CY61">
        <v>15</v>
      </c>
      <c r="CZ61">
        <v>1685007351.5999999</v>
      </c>
      <c r="DA61" t="s">
        <v>255</v>
      </c>
      <c r="DB61">
        <v>2</v>
      </c>
      <c r="DC61">
        <v>-3.8109999999999999</v>
      </c>
      <c r="DD61">
        <v>0.36</v>
      </c>
      <c r="DE61">
        <v>402</v>
      </c>
      <c r="DF61">
        <v>15</v>
      </c>
      <c r="DG61">
        <v>2.06</v>
      </c>
      <c r="DH61">
        <v>0.28000000000000003</v>
      </c>
      <c r="DI61">
        <v>-1.8476461538461499</v>
      </c>
      <c r="DJ61">
        <v>-0.337840952852</v>
      </c>
      <c r="DK61">
        <v>9.34534362078423E-2</v>
      </c>
      <c r="DL61">
        <v>1</v>
      </c>
      <c r="DM61">
        <v>2.2748431818181798</v>
      </c>
      <c r="DN61">
        <v>0.40355198135365999</v>
      </c>
      <c r="DO61">
        <v>0.18786204246458901</v>
      </c>
      <c r="DP61">
        <v>1</v>
      </c>
      <c r="DQ61">
        <v>0.36259298076923102</v>
      </c>
      <c r="DR61">
        <v>0.12859074224174999</v>
      </c>
      <c r="DS61">
        <v>1.6685499251987999E-2</v>
      </c>
      <c r="DT61">
        <v>0</v>
      </c>
      <c r="DU61">
        <v>2</v>
      </c>
      <c r="DV61">
        <v>3</v>
      </c>
      <c r="DW61" t="s">
        <v>341</v>
      </c>
      <c r="DX61">
        <v>100</v>
      </c>
      <c r="DY61">
        <v>100</v>
      </c>
      <c r="DZ61">
        <v>-3.8109999999999999</v>
      </c>
      <c r="EA61">
        <v>0.36</v>
      </c>
      <c r="EB61">
        <v>2</v>
      </c>
      <c r="EC61">
        <v>515.00099999999998</v>
      </c>
      <c r="ED61">
        <v>421.4</v>
      </c>
      <c r="EE61">
        <v>26.1889</v>
      </c>
      <c r="EF61">
        <v>29.913499999999999</v>
      </c>
      <c r="EG61">
        <v>30</v>
      </c>
      <c r="EH61">
        <v>30.085100000000001</v>
      </c>
      <c r="EI61">
        <v>30.118400000000001</v>
      </c>
      <c r="EJ61">
        <v>20.1309</v>
      </c>
      <c r="EK61">
        <v>29.537299999999998</v>
      </c>
      <c r="EL61">
        <v>0</v>
      </c>
      <c r="EM61">
        <v>26.188099999999999</v>
      </c>
      <c r="EN61">
        <v>401.81700000000001</v>
      </c>
      <c r="EO61">
        <v>15.439</v>
      </c>
      <c r="EP61">
        <v>100.471</v>
      </c>
      <c r="EQ61">
        <v>90.321200000000005</v>
      </c>
    </row>
    <row r="62" spans="1:147" x14ac:dyDescent="0.3">
      <c r="A62">
        <v>46</v>
      </c>
      <c r="B62">
        <v>1685010185.9000001</v>
      </c>
      <c r="C62">
        <v>2760.3000001907299</v>
      </c>
      <c r="D62" t="s">
        <v>390</v>
      </c>
      <c r="E62" t="s">
        <v>391</v>
      </c>
      <c r="F62">
        <v>1685010177.9000001</v>
      </c>
      <c r="G62">
        <f t="shared" si="43"/>
        <v>2.7661978839686008E-3</v>
      </c>
      <c r="H62">
        <f t="shared" si="44"/>
        <v>11.390240391272167</v>
      </c>
      <c r="I62">
        <f t="shared" si="45"/>
        <v>399.98258064516102</v>
      </c>
      <c r="J62">
        <f t="shared" si="46"/>
        <v>228.02982225435537</v>
      </c>
      <c r="K62">
        <f t="shared" si="47"/>
        <v>21.859267609729397</v>
      </c>
      <c r="L62">
        <f t="shared" si="48"/>
        <v>38.342907007137072</v>
      </c>
      <c r="M62">
        <f t="shared" si="49"/>
        <v>0.11593567927643873</v>
      </c>
      <c r="N62">
        <f t="shared" si="50"/>
        <v>3.3622315663077678</v>
      </c>
      <c r="O62">
        <f t="shared" si="51"/>
        <v>0.1137597262907923</v>
      </c>
      <c r="P62">
        <f t="shared" si="52"/>
        <v>7.1291928062091392E-2</v>
      </c>
      <c r="Q62">
        <f t="shared" si="53"/>
        <v>161.8413318379047</v>
      </c>
      <c r="R62">
        <f t="shared" si="54"/>
        <v>28.096467388199262</v>
      </c>
      <c r="S62">
        <f t="shared" si="55"/>
        <v>27.941045161290301</v>
      </c>
      <c r="T62">
        <f t="shared" si="56"/>
        <v>3.7818168664647098</v>
      </c>
      <c r="U62">
        <f t="shared" si="57"/>
        <v>40.185927487315908</v>
      </c>
      <c r="V62">
        <f t="shared" si="58"/>
        <v>1.5152382142389647</v>
      </c>
      <c r="W62">
        <f t="shared" si="59"/>
        <v>3.7705692240579172</v>
      </c>
      <c r="X62">
        <f t="shared" si="60"/>
        <v>2.2665786522257454</v>
      </c>
      <c r="Y62">
        <f t="shared" si="61"/>
        <v>-121.98932668301529</v>
      </c>
      <c r="Z62">
        <f t="shared" si="62"/>
        <v>-9.2556058058805988</v>
      </c>
      <c r="AA62">
        <f t="shared" si="63"/>
        <v>-0.59954554218081579</v>
      </c>
      <c r="AB62">
        <f t="shared" si="64"/>
        <v>29.996853806828007</v>
      </c>
      <c r="AC62">
        <v>-3.9637339694021403E-2</v>
      </c>
      <c r="AD62">
        <v>4.4496386228211303E-2</v>
      </c>
      <c r="AE62">
        <v>3.3518614431003901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50395.989409323207</v>
      </c>
      <c r="AK62" t="s">
        <v>251</v>
      </c>
      <c r="AL62">
        <v>2.25646923076923</v>
      </c>
      <c r="AM62">
        <v>1.526</v>
      </c>
      <c r="AN62">
        <f t="shared" si="68"/>
        <v>-0.73046923076922998</v>
      </c>
      <c r="AO62">
        <f t="shared" si="69"/>
        <v>-0.47868232684746392</v>
      </c>
      <c r="AP62">
        <v>-0.40372467014688002</v>
      </c>
      <c r="AQ62" t="s">
        <v>392</v>
      </c>
      <c r="AR62">
        <v>2.2554423076923098</v>
      </c>
      <c r="AS62">
        <v>1.6792</v>
      </c>
      <c r="AT62">
        <f t="shared" si="70"/>
        <v>-0.34316478542896012</v>
      </c>
      <c r="AU62">
        <v>0.5</v>
      </c>
      <c r="AV62">
        <f t="shared" si="71"/>
        <v>841.17344481255827</v>
      </c>
      <c r="AW62">
        <f t="shared" si="72"/>
        <v>11.390240391272167</v>
      </c>
      <c r="AX62">
        <f t="shared" si="73"/>
        <v>-144.33055234882039</v>
      </c>
      <c r="AY62">
        <f t="shared" si="74"/>
        <v>1</v>
      </c>
      <c r="AZ62">
        <f t="shared" si="75"/>
        <v>1.4020848059518974E-2</v>
      </c>
      <c r="BA62">
        <f t="shared" si="76"/>
        <v>-9.1233920914721295E-2</v>
      </c>
      <c r="BB62" t="s">
        <v>253</v>
      </c>
      <c r="BC62">
        <v>0</v>
      </c>
      <c r="BD62">
        <f t="shared" si="77"/>
        <v>1.6792</v>
      </c>
      <c r="BE62">
        <f t="shared" si="78"/>
        <v>-0.34316478542896006</v>
      </c>
      <c r="BF62">
        <f t="shared" si="79"/>
        <v>-0.10039318479685452</v>
      </c>
      <c r="BG62">
        <f t="shared" si="80"/>
        <v>0.99822106735958926</v>
      </c>
      <c r="BH62">
        <f t="shared" si="81"/>
        <v>0.20972820421014965</v>
      </c>
      <c r="BI62">
        <f t="shared" si="82"/>
        <v>999.96874193548399</v>
      </c>
      <c r="BJ62">
        <f t="shared" si="83"/>
        <v>841.17344481255827</v>
      </c>
      <c r="BK62">
        <f t="shared" si="84"/>
        <v>0.8411997390882735</v>
      </c>
      <c r="BL62">
        <f t="shared" si="85"/>
        <v>0.19239947817654704</v>
      </c>
      <c r="BM62">
        <v>0.79243364407721495</v>
      </c>
      <c r="BN62">
        <v>0.5</v>
      </c>
      <c r="BO62" t="s">
        <v>254</v>
      </c>
      <c r="BP62">
        <v>1685010177.9000001</v>
      </c>
      <c r="BQ62">
        <v>399.98258064516102</v>
      </c>
      <c r="BR62">
        <v>401.963129032258</v>
      </c>
      <c r="BS62">
        <v>15.8065451612903</v>
      </c>
      <c r="BT62">
        <v>15.3750709677419</v>
      </c>
      <c r="BU62">
        <v>500.002064516129</v>
      </c>
      <c r="BV62">
        <v>95.661432258064494</v>
      </c>
      <c r="BW62">
        <v>0.200009870967742</v>
      </c>
      <c r="BX62">
        <v>27.889983870967701</v>
      </c>
      <c r="BY62">
        <v>27.941045161290301</v>
      </c>
      <c r="BZ62">
        <v>999.9</v>
      </c>
      <c r="CA62">
        <v>9992.2580645161306</v>
      </c>
      <c r="CB62">
        <v>0</v>
      </c>
      <c r="CC62">
        <v>73.626696774193604</v>
      </c>
      <c r="CD62">
        <v>999.96874193548399</v>
      </c>
      <c r="CE62">
        <v>0.96000645161290299</v>
      </c>
      <c r="CF62">
        <v>3.99936903225806E-2</v>
      </c>
      <c r="CG62">
        <v>0</v>
      </c>
      <c r="CH62">
        <v>2.2670612903225802</v>
      </c>
      <c r="CI62">
        <v>0</v>
      </c>
      <c r="CJ62">
        <v>550.73061290322596</v>
      </c>
      <c r="CK62">
        <v>9334.0470967741894</v>
      </c>
      <c r="CL62">
        <v>38.811999999999998</v>
      </c>
      <c r="CM62">
        <v>41.441064516129003</v>
      </c>
      <c r="CN62">
        <v>39.887</v>
      </c>
      <c r="CO62">
        <v>40.128999999999998</v>
      </c>
      <c r="CP62">
        <v>38.828258064516099</v>
      </c>
      <c r="CQ62">
        <v>959.97741935483896</v>
      </c>
      <c r="CR62">
        <v>39.99</v>
      </c>
      <c r="CS62">
        <v>0</v>
      </c>
      <c r="CT62">
        <v>59.200000047683702</v>
      </c>
      <c r="CU62">
        <v>2.2554423076923098</v>
      </c>
      <c r="CV62">
        <v>-6.6116251962087896E-2</v>
      </c>
      <c r="CW62">
        <v>14.354393182037001</v>
      </c>
      <c r="CX62">
        <v>550.80430769230804</v>
      </c>
      <c r="CY62">
        <v>15</v>
      </c>
      <c r="CZ62">
        <v>1685007351.5999999</v>
      </c>
      <c r="DA62" t="s">
        <v>255</v>
      </c>
      <c r="DB62">
        <v>2</v>
      </c>
      <c r="DC62">
        <v>-3.8109999999999999</v>
      </c>
      <c r="DD62">
        <v>0.36</v>
      </c>
      <c r="DE62">
        <v>402</v>
      </c>
      <c r="DF62">
        <v>15</v>
      </c>
      <c r="DG62">
        <v>2.06</v>
      </c>
      <c r="DH62">
        <v>0.28000000000000003</v>
      </c>
      <c r="DI62">
        <v>-1.9833409615384601</v>
      </c>
      <c r="DJ62">
        <v>-8.7024339707728507E-2</v>
      </c>
      <c r="DK62">
        <v>0.103767086605228</v>
      </c>
      <c r="DL62">
        <v>1</v>
      </c>
      <c r="DM62">
        <v>2.3012181818181801</v>
      </c>
      <c r="DN62">
        <v>-0.43929528923000299</v>
      </c>
      <c r="DO62">
        <v>0.21038482734862901</v>
      </c>
      <c r="DP62">
        <v>1</v>
      </c>
      <c r="DQ62">
        <v>0.42951611538461498</v>
      </c>
      <c r="DR62">
        <v>2.51020191543345E-2</v>
      </c>
      <c r="DS62">
        <v>4.2838476084987301E-3</v>
      </c>
      <c r="DT62">
        <v>1</v>
      </c>
      <c r="DU62">
        <v>3</v>
      </c>
      <c r="DV62">
        <v>3</v>
      </c>
      <c r="DW62" t="s">
        <v>256</v>
      </c>
      <c r="DX62">
        <v>100</v>
      </c>
      <c r="DY62">
        <v>100</v>
      </c>
      <c r="DZ62">
        <v>-3.8109999999999999</v>
      </c>
      <c r="EA62">
        <v>0.36</v>
      </c>
      <c r="EB62">
        <v>2</v>
      </c>
      <c r="EC62">
        <v>515.44600000000003</v>
      </c>
      <c r="ED62">
        <v>421.096</v>
      </c>
      <c r="EE62">
        <v>26.385300000000001</v>
      </c>
      <c r="EF62">
        <v>29.903700000000001</v>
      </c>
      <c r="EG62">
        <v>30.0001</v>
      </c>
      <c r="EH62">
        <v>30.077400000000001</v>
      </c>
      <c r="EI62">
        <v>30.110700000000001</v>
      </c>
      <c r="EJ62">
        <v>20.130299999999998</v>
      </c>
      <c r="EK62">
        <v>30.110499999999998</v>
      </c>
      <c r="EL62">
        <v>0</v>
      </c>
      <c r="EM62">
        <v>26.411200000000001</v>
      </c>
      <c r="EN62">
        <v>401.98599999999999</v>
      </c>
      <c r="EO62">
        <v>15.3491</v>
      </c>
      <c r="EP62">
        <v>100.473</v>
      </c>
      <c r="EQ62">
        <v>90.326999999999998</v>
      </c>
    </row>
    <row r="63" spans="1:147" x14ac:dyDescent="0.3">
      <c r="A63">
        <v>47</v>
      </c>
      <c r="B63">
        <v>1685010245.9000001</v>
      </c>
      <c r="C63">
        <v>2820.3000001907299</v>
      </c>
      <c r="D63" t="s">
        <v>393</v>
      </c>
      <c r="E63" t="s">
        <v>394</v>
      </c>
      <c r="F63">
        <v>1685010237.9290299</v>
      </c>
      <c r="G63">
        <f t="shared" si="43"/>
        <v>3.030580697928849E-3</v>
      </c>
      <c r="H63">
        <f t="shared" si="44"/>
        <v>11.970908333045694</v>
      </c>
      <c r="I63">
        <f t="shared" si="45"/>
        <v>399.97229032258099</v>
      </c>
      <c r="J63">
        <f t="shared" si="46"/>
        <v>234.19784171922251</v>
      </c>
      <c r="K63">
        <f t="shared" si="47"/>
        <v>22.450843228330424</v>
      </c>
      <c r="L63">
        <f t="shared" si="48"/>
        <v>38.34243355869274</v>
      </c>
      <c r="M63">
        <f t="shared" si="49"/>
        <v>0.12705282590906081</v>
      </c>
      <c r="N63">
        <f t="shared" si="50"/>
        <v>3.3646883699309926</v>
      </c>
      <c r="O63">
        <f t="shared" si="51"/>
        <v>0.12444647927874086</v>
      </c>
      <c r="P63">
        <f t="shared" si="52"/>
        <v>7.800876626452638E-2</v>
      </c>
      <c r="Q63">
        <f t="shared" si="53"/>
        <v>161.84669664753667</v>
      </c>
      <c r="R63">
        <f t="shared" si="54"/>
        <v>28.057754282946178</v>
      </c>
      <c r="S63">
        <f t="shared" si="55"/>
        <v>27.956858064516101</v>
      </c>
      <c r="T63">
        <f t="shared" si="56"/>
        <v>3.7853060210577198</v>
      </c>
      <c r="U63">
        <f t="shared" si="57"/>
        <v>40.137954589938104</v>
      </c>
      <c r="V63">
        <f t="shared" si="58"/>
        <v>1.5153528039595912</v>
      </c>
      <c r="W63">
        <f t="shared" si="59"/>
        <v>3.7753612994008021</v>
      </c>
      <c r="X63">
        <f t="shared" si="60"/>
        <v>2.2699532170981289</v>
      </c>
      <c r="Y63">
        <f t="shared" si="61"/>
        <v>-133.64860877866224</v>
      </c>
      <c r="Z63">
        <f t="shared" si="62"/>
        <v>-8.1815934327870927</v>
      </c>
      <c r="AA63">
        <f t="shared" si="63"/>
        <v>-0.52968705299136798</v>
      </c>
      <c r="AB63">
        <f t="shared" si="64"/>
        <v>19.486807383095982</v>
      </c>
      <c r="AC63">
        <v>-3.96737267726276E-2</v>
      </c>
      <c r="AD63">
        <v>4.4537233911629899E-2</v>
      </c>
      <c r="AE63">
        <v>3.3543087269503098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50436.744349222514</v>
      </c>
      <c r="AK63" t="s">
        <v>251</v>
      </c>
      <c r="AL63">
        <v>2.25646923076923</v>
      </c>
      <c r="AM63">
        <v>1.526</v>
      </c>
      <c r="AN63">
        <f t="shared" si="68"/>
        <v>-0.73046923076922998</v>
      </c>
      <c r="AO63">
        <f t="shared" si="69"/>
        <v>-0.47868232684746392</v>
      </c>
      <c r="AP63">
        <v>-0.40372467014688002</v>
      </c>
      <c r="AQ63" t="s">
        <v>395</v>
      </c>
      <c r="AR63">
        <v>2.3051653846153801</v>
      </c>
      <c r="AS63">
        <v>1.32</v>
      </c>
      <c r="AT63">
        <f t="shared" si="70"/>
        <v>-0.74633741258740915</v>
      </c>
      <c r="AU63">
        <v>0.5</v>
      </c>
      <c r="AV63">
        <f t="shared" si="71"/>
        <v>841.20170415509017</v>
      </c>
      <c r="AW63">
        <f t="shared" si="72"/>
        <v>11.970908333045694</v>
      </c>
      <c r="AX63">
        <f t="shared" si="73"/>
        <v>-313.91015167161459</v>
      </c>
      <c r="AY63">
        <f t="shared" si="74"/>
        <v>1</v>
      </c>
      <c r="AZ63">
        <f t="shared" si="75"/>
        <v>1.471066088200779E-2</v>
      </c>
      <c r="BA63">
        <f t="shared" si="76"/>
        <v>0.15606060606060601</v>
      </c>
      <c r="BB63" t="s">
        <v>253</v>
      </c>
      <c r="BC63">
        <v>0</v>
      </c>
      <c r="BD63">
        <f t="shared" si="77"/>
        <v>1.32</v>
      </c>
      <c r="BE63">
        <f t="shared" si="78"/>
        <v>-0.74633741258740915</v>
      </c>
      <c r="BF63">
        <f t="shared" si="79"/>
        <v>0.13499344692005238</v>
      </c>
      <c r="BG63">
        <f t="shared" si="80"/>
        <v>1.0519997371468899</v>
      </c>
      <c r="BH63">
        <f t="shared" si="81"/>
        <v>-0.28201050957761631</v>
      </c>
      <c r="BI63">
        <f t="shared" si="82"/>
        <v>1000.00238709677</v>
      </c>
      <c r="BJ63">
        <f t="shared" si="83"/>
        <v>841.20170415509017</v>
      </c>
      <c r="BK63">
        <f t="shared" si="84"/>
        <v>0.84119969613001255</v>
      </c>
      <c r="BL63">
        <f t="shared" si="85"/>
        <v>0.19239939226002498</v>
      </c>
      <c r="BM63">
        <v>0.79243364407721495</v>
      </c>
      <c r="BN63">
        <v>0.5</v>
      </c>
      <c r="BO63" t="s">
        <v>254</v>
      </c>
      <c r="BP63">
        <v>1685010237.9290299</v>
      </c>
      <c r="BQ63">
        <v>399.97229032258099</v>
      </c>
      <c r="BR63">
        <v>402.06158064516097</v>
      </c>
      <c r="BS63">
        <v>15.807529032258101</v>
      </c>
      <c r="BT63">
        <v>15.334825806451599</v>
      </c>
      <c r="BU63">
        <v>500.01177419354798</v>
      </c>
      <c r="BV63">
        <v>95.662777419354796</v>
      </c>
      <c r="BW63">
        <v>0.19994729032258099</v>
      </c>
      <c r="BX63">
        <v>27.911754838709701</v>
      </c>
      <c r="BY63">
        <v>27.956858064516101</v>
      </c>
      <c r="BZ63">
        <v>999.9</v>
      </c>
      <c r="CA63">
        <v>10001.2903225806</v>
      </c>
      <c r="CB63">
        <v>0</v>
      </c>
      <c r="CC63">
        <v>73.630148387096796</v>
      </c>
      <c r="CD63">
        <v>1000.00238709677</v>
      </c>
      <c r="CE63">
        <v>0.96001000000000003</v>
      </c>
      <c r="CF63">
        <v>3.9990400000000002E-2</v>
      </c>
      <c r="CG63">
        <v>0</v>
      </c>
      <c r="CH63">
        <v>2.3197064516129</v>
      </c>
      <c r="CI63">
        <v>0</v>
      </c>
      <c r="CJ63">
        <v>561.90161290322601</v>
      </c>
      <c r="CK63">
        <v>9334.3783870967709</v>
      </c>
      <c r="CL63">
        <v>39</v>
      </c>
      <c r="CM63">
        <v>41.602645161290297</v>
      </c>
      <c r="CN63">
        <v>40.078258064516099</v>
      </c>
      <c r="CO63">
        <v>40.25</v>
      </c>
      <c r="CP63">
        <v>39</v>
      </c>
      <c r="CQ63">
        <v>960.01322580645206</v>
      </c>
      <c r="CR63">
        <v>39.99</v>
      </c>
      <c r="CS63">
        <v>0</v>
      </c>
      <c r="CT63">
        <v>59.599999904632597</v>
      </c>
      <c r="CU63">
        <v>2.3051653846153801</v>
      </c>
      <c r="CV63">
        <v>-0.228988038755227</v>
      </c>
      <c r="CW63">
        <v>8.3242735330620103</v>
      </c>
      <c r="CX63">
        <v>562.05973076923101</v>
      </c>
      <c r="CY63">
        <v>15</v>
      </c>
      <c r="CZ63">
        <v>1685007351.5999999</v>
      </c>
      <c r="DA63" t="s">
        <v>255</v>
      </c>
      <c r="DB63">
        <v>2</v>
      </c>
      <c r="DC63">
        <v>-3.8109999999999999</v>
      </c>
      <c r="DD63">
        <v>0.36</v>
      </c>
      <c r="DE63">
        <v>402</v>
      </c>
      <c r="DF63">
        <v>15</v>
      </c>
      <c r="DG63">
        <v>2.06</v>
      </c>
      <c r="DH63">
        <v>0.28000000000000003</v>
      </c>
      <c r="DI63">
        <v>-2.06782442307692</v>
      </c>
      <c r="DJ63">
        <v>-0.161011322713077</v>
      </c>
      <c r="DK63">
        <v>9.1942719676928394E-2</v>
      </c>
      <c r="DL63">
        <v>1</v>
      </c>
      <c r="DM63">
        <v>2.2990954545454501</v>
      </c>
      <c r="DN63">
        <v>4.1797608481141599E-2</v>
      </c>
      <c r="DO63">
        <v>0.16781604505928199</v>
      </c>
      <c r="DP63">
        <v>1</v>
      </c>
      <c r="DQ63">
        <v>0.47055380769230798</v>
      </c>
      <c r="DR63">
        <v>1.9547416522118201E-2</v>
      </c>
      <c r="DS63">
        <v>4.16693512178575E-3</v>
      </c>
      <c r="DT63">
        <v>1</v>
      </c>
      <c r="DU63">
        <v>3</v>
      </c>
      <c r="DV63">
        <v>3</v>
      </c>
      <c r="DW63" t="s">
        <v>256</v>
      </c>
      <c r="DX63">
        <v>100</v>
      </c>
      <c r="DY63">
        <v>100</v>
      </c>
      <c r="DZ63">
        <v>-3.8109999999999999</v>
      </c>
      <c r="EA63">
        <v>0.36</v>
      </c>
      <c r="EB63">
        <v>2</v>
      </c>
      <c r="EC63">
        <v>515.27700000000004</v>
      </c>
      <c r="ED63">
        <v>421.45</v>
      </c>
      <c r="EE63">
        <v>26.620699999999999</v>
      </c>
      <c r="EF63">
        <v>29.898</v>
      </c>
      <c r="EG63">
        <v>30.000299999999999</v>
      </c>
      <c r="EH63">
        <v>30.072199999999999</v>
      </c>
      <c r="EI63">
        <v>30.1081</v>
      </c>
      <c r="EJ63">
        <v>20.1327</v>
      </c>
      <c r="EK63">
        <v>30.384699999999999</v>
      </c>
      <c r="EL63">
        <v>0</v>
      </c>
      <c r="EM63">
        <v>26.6387</v>
      </c>
      <c r="EN63">
        <v>402.11500000000001</v>
      </c>
      <c r="EO63">
        <v>15.3003</v>
      </c>
      <c r="EP63">
        <v>100.474</v>
      </c>
      <c r="EQ63">
        <v>90.328999999999994</v>
      </c>
    </row>
    <row r="64" spans="1:147" x14ac:dyDescent="0.3">
      <c r="A64">
        <v>48</v>
      </c>
      <c r="B64">
        <v>1685010306</v>
      </c>
      <c r="C64">
        <v>2880.4000000953702</v>
      </c>
      <c r="D64" t="s">
        <v>396</v>
      </c>
      <c r="E64" t="s">
        <v>397</v>
      </c>
      <c r="F64">
        <v>1685010297.9516101</v>
      </c>
      <c r="G64">
        <f t="shared" si="43"/>
        <v>3.2449087347007311E-3</v>
      </c>
      <c r="H64">
        <f t="shared" si="44"/>
        <v>12.119079930437046</v>
      </c>
      <c r="I64">
        <f t="shared" si="45"/>
        <v>399.98664516129003</v>
      </c>
      <c r="J64">
        <f t="shared" si="46"/>
        <v>241.9070899628878</v>
      </c>
      <c r="K64">
        <f t="shared" si="47"/>
        <v>23.19025830790526</v>
      </c>
      <c r="L64">
        <f t="shared" si="48"/>
        <v>38.34444712813422</v>
      </c>
      <c r="M64">
        <f t="shared" si="49"/>
        <v>0.13575704888524859</v>
      </c>
      <c r="N64">
        <f t="shared" si="50"/>
        <v>3.364342157277397</v>
      </c>
      <c r="O64">
        <f t="shared" si="51"/>
        <v>0.13278555568759209</v>
      </c>
      <c r="P64">
        <f t="shared" si="52"/>
        <v>8.3252531978892652E-2</v>
      </c>
      <c r="Q64">
        <f t="shared" si="53"/>
        <v>161.84578070025213</v>
      </c>
      <c r="R64">
        <f t="shared" si="54"/>
        <v>28.054456618206789</v>
      </c>
      <c r="S64">
        <f t="shared" si="55"/>
        <v>27.9949935483871</v>
      </c>
      <c r="T64">
        <f t="shared" si="56"/>
        <v>3.7937322626620222</v>
      </c>
      <c r="U64">
        <f t="shared" si="57"/>
        <v>40.047098396622481</v>
      </c>
      <c r="V64">
        <f t="shared" si="58"/>
        <v>1.5159525645127438</v>
      </c>
      <c r="W64">
        <f t="shared" si="59"/>
        <v>3.7854242259923558</v>
      </c>
      <c r="X64">
        <f t="shared" si="60"/>
        <v>2.2777796981492786</v>
      </c>
      <c r="Y64">
        <f t="shared" si="61"/>
        <v>-143.10047520030224</v>
      </c>
      <c r="Z64">
        <f t="shared" si="62"/>
        <v>-6.8198283808062437</v>
      </c>
      <c r="AA64">
        <f t="shared" si="63"/>
        <v>-0.44175445084719228</v>
      </c>
      <c r="AB64">
        <f t="shared" si="64"/>
        <v>11.483722668296465</v>
      </c>
      <c r="AC64">
        <v>-3.9668598448953603E-2</v>
      </c>
      <c r="AD64">
        <v>4.4531476919039997E-2</v>
      </c>
      <c r="AE64">
        <v>3.3539638559949401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50422.876523142884</v>
      </c>
      <c r="AK64" t="s">
        <v>251</v>
      </c>
      <c r="AL64">
        <v>2.25646923076923</v>
      </c>
      <c r="AM64">
        <v>1.526</v>
      </c>
      <c r="AN64">
        <f t="shared" si="68"/>
        <v>-0.73046923076922998</v>
      </c>
      <c r="AO64">
        <f t="shared" si="69"/>
        <v>-0.47868232684746392</v>
      </c>
      <c r="AP64">
        <v>-0.40372467014688002</v>
      </c>
      <c r="AQ64" t="s">
        <v>398</v>
      </c>
      <c r="AR64">
        <v>2.25931923076923</v>
      </c>
      <c r="AS64">
        <v>1.8712</v>
      </c>
      <c r="AT64">
        <f t="shared" si="70"/>
        <v>-0.2074172887821879</v>
      </c>
      <c r="AU64">
        <v>0.5</v>
      </c>
      <c r="AV64">
        <f t="shared" si="71"/>
        <v>841.19680811665955</v>
      </c>
      <c r="AW64">
        <f t="shared" si="72"/>
        <v>12.119079930437046</v>
      </c>
      <c r="AX64">
        <f t="shared" si="73"/>
        <v>-87.239380635893937</v>
      </c>
      <c r="AY64">
        <f t="shared" si="74"/>
        <v>1</v>
      </c>
      <c r="AZ64">
        <f t="shared" si="75"/>
        <v>1.4886890296957984E-2</v>
      </c>
      <c r="BA64">
        <f t="shared" si="76"/>
        <v>-0.18448054724241125</v>
      </c>
      <c r="BB64" t="s">
        <v>253</v>
      </c>
      <c r="BC64">
        <v>0</v>
      </c>
      <c r="BD64">
        <f t="shared" si="77"/>
        <v>1.8712</v>
      </c>
      <c r="BE64">
        <f t="shared" si="78"/>
        <v>-0.20741728878218793</v>
      </c>
      <c r="BF64">
        <f t="shared" si="79"/>
        <v>-0.2262123197903014</v>
      </c>
      <c r="BG64">
        <f t="shared" si="80"/>
        <v>1.0073974243785566</v>
      </c>
      <c r="BH64">
        <f t="shared" si="81"/>
        <v>0.47257295100093766</v>
      </c>
      <c r="BI64">
        <f t="shared" si="82"/>
        <v>999.99654838709705</v>
      </c>
      <c r="BJ64">
        <f t="shared" si="83"/>
        <v>841.19680811665955</v>
      </c>
      <c r="BK64">
        <f t="shared" si="84"/>
        <v>0.84119971161243812</v>
      </c>
      <c r="BL64">
        <f t="shared" si="85"/>
        <v>0.19239942322487619</v>
      </c>
      <c r="BM64">
        <v>0.79243364407721495</v>
      </c>
      <c r="BN64">
        <v>0.5</v>
      </c>
      <c r="BO64" t="s">
        <v>254</v>
      </c>
      <c r="BP64">
        <v>1685010297.9516101</v>
      </c>
      <c r="BQ64">
        <v>399.98664516129003</v>
      </c>
      <c r="BR64">
        <v>402.113032258065</v>
      </c>
      <c r="BS64">
        <v>15.8135225806452</v>
      </c>
      <c r="BT64">
        <v>15.3073870967742</v>
      </c>
      <c r="BU64">
        <v>500.00690322580601</v>
      </c>
      <c r="BV64">
        <v>95.664296774193602</v>
      </c>
      <c r="BW64">
        <v>0.200021677419355</v>
      </c>
      <c r="BX64">
        <v>27.957393548387099</v>
      </c>
      <c r="BY64">
        <v>27.9949935483871</v>
      </c>
      <c r="BZ64">
        <v>999.9</v>
      </c>
      <c r="CA64">
        <v>9999.8387096774204</v>
      </c>
      <c r="CB64">
        <v>0</v>
      </c>
      <c r="CC64">
        <v>73.633600000000001</v>
      </c>
      <c r="CD64">
        <v>999.99654838709705</v>
      </c>
      <c r="CE64">
        <v>0.96001096774193595</v>
      </c>
      <c r="CF64">
        <v>3.9989412903225802E-2</v>
      </c>
      <c r="CG64">
        <v>0</v>
      </c>
      <c r="CH64">
        <v>2.2426032258064499</v>
      </c>
      <c r="CI64">
        <v>0</v>
      </c>
      <c r="CJ64">
        <v>569.06693548387102</v>
      </c>
      <c r="CK64">
        <v>9334.3293548387101</v>
      </c>
      <c r="CL64">
        <v>39.183</v>
      </c>
      <c r="CM64">
        <v>41.75</v>
      </c>
      <c r="CN64">
        <v>40.245935483871001</v>
      </c>
      <c r="CO64">
        <v>40.384999999999998</v>
      </c>
      <c r="CP64">
        <v>39.125</v>
      </c>
      <c r="CQ64">
        <v>960.00806451612902</v>
      </c>
      <c r="CR64">
        <v>39.990322580645199</v>
      </c>
      <c r="CS64">
        <v>0</v>
      </c>
      <c r="CT64">
        <v>59.399999856948902</v>
      </c>
      <c r="CU64">
        <v>2.25931923076923</v>
      </c>
      <c r="CV64">
        <v>-0.25153164016943602</v>
      </c>
      <c r="CW64">
        <v>7.5678290834034696</v>
      </c>
      <c r="CX64">
        <v>569.13165384615399</v>
      </c>
      <c r="CY64">
        <v>15</v>
      </c>
      <c r="CZ64">
        <v>1685007351.5999999</v>
      </c>
      <c r="DA64" t="s">
        <v>255</v>
      </c>
      <c r="DB64">
        <v>2</v>
      </c>
      <c r="DC64">
        <v>-3.8109999999999999</v>
      </c>
      <c r="DD64">
        <v>0.36</v>
      </c>
      <c r="DE64">
        <v>402</v>
      </c>
      <c r="DF64">
        <v>15</v>
      </c>
      <c r="DG64">
        <v>2.06</v>
      </c>
      <c r="DH64">
        <v>0.28000000000000003</v>
      </c>
      <c r="DI64">
        <v>-2.1162274999999999</v>
      </c>
      <c r="DJ64">
        <v>-6.7261516606920105E-2</v>
      </c>
      <c r="DK64">
        <v>0.113131703658153</v>
      </c>
      <c r="DL64">
        <v>1</v>
      </c>
      <c r="DM64">
        <v>2.2917681818181799</v>
      </c>
      <c r="DN64">
        <v>-0.40475380604595901</v>
      </c>
      <c r="DO64">
        <v>0.19403559862318501</v>
      </c>
      <c r="DP64">
        <v>1</v>
      </c>
      <c r="DQ64">
        <v>0.50471021153846196</v>
      </c>
      <c r="DR64">
        <v>1.3319531315291899E-2</v>
      </c>
      <c r="DS64">
        <v>2.54555469500293E-3</v>
      </c>
      <c r="DT64">
        <v>1</v>
      </c>
      <c r="DU64">
        <v>3</v>
      </c>
      <c r="DV64">
        <v>3</v>
      </c>
      <c r="DW64" t="s">
        <v>256</v>
      </c>
      <c r="DX64">
        <v>100</v>
      </c>
      <c r="DY64">
        <v>100</v>
      </c>
      <c r="DZ64">
        <v>-3.8109999999999999</v>
      </c>
      <c r="EA64">
        <v>0.36</v>
      </c>
      <c r="EB64">
        <v>2</v>
      </c>
      <c r="EC64">
        <v>514.85500000000002</v>
      </c>
      <c r="ED64">
        <v>421.41300000000001</v>
      </c>
      <c r="EE64">
        <v>26.6252</v>
      </c>
      <c r="EF64">
        <v>29.8902</v>
      </c>
      <c r="EG64">
        <v>30.0002</v>
      </c>
      <c r="EH64">
        <v>30.0671</v>
      </c>
      <c r="EI64">
        <v>30.103000000000002</v>
      </c>
      <c r="EJ64">
        <v>20.135899999999999</v>
      </c>
      <c r="EK64">
        <v>30.666399999999999</v>
      </c>
      <c r="EL64">
        <v>0</v>
      </c>
      <c r="EM64">
        <v>26.630299999999998</v>
      </c>
      <c r="EN64">
        <v>402.19299999999998</v>
      </c>
      <c r="EO64">
        <v>15.239599999999999</v>
      </c>
      <c r="EP64">
        <v>100.473</v>
      </c>
      <c r="EQ64">
        <v>90.330399999999997</v>
      </c>
    </row>
    <row r="65" spans="1:147" x14ac:dyDescent="0.3">
      <c r="A65">
        <v>49</v>
      </c>
      <c r="B65">
        <v>1685010365.9000001</v>
      </c>
      <c r="C65">
        <v>2940.3000001907299</v>
      </c>
      <c r="D65" t="s">
        <v>399</v>
      </c>
      <c r="E65" t="s">
        <v>400</v>
      </c>
      <c r="F65">
        <v>1685010357.9290299</v>
      </c>
      <c r="G65">
        <f t="shared" si="43"/>
        <v>3.4199149597197937E-3</v>
      </c>
      <c r="H65">
        <f t="shared" si="44"/>
        <v>12.587438237324882</v>
      </c>
      <c r="I65">
        <f t="shared" si="45"/>
        <v>399.98441935483902</v>
      </c>
      <c r="J65">
        <f t="shared" si="46"/>
        <v>243.82514044952916</v>
      </c>
      <c r="K65">
        <f t="shared" si="47"/>
        <v>23.375125646347989</v>
      </c>
      <c r="L65">
        <f t="shared" si="48"/>
        <v>38.345865573022209</v>
      </c>
      <c r="M65">
        <f t="shared" si="49"/>
        <v>0.14308364610655408</v>
      </c>
      <c r="N65">
        <f t="shared" si="50"/>
        <v>3.36328999669671</v>
      </c>
      <c r="O65">
        <f t="shared" si="51"/>
        <v>0.13978595446030248</v>
      </c>
      <c r="P65">
        <f t="shared" si="52"/>
        <v>8.7656175833251943E-2</v>
      </c>
      <c r="Q65">
        <f t="shared" si="53"/>
        <v>161.84587917084244</v>
      </c>
      <c r="R65">
        <f t="shared" si="54"/>
        <v>28.037665354870999</v>
      </c>
      <c r="S65">
        <f t="shared" si="55"/>
        <v>27.999606451612902</v>
      </c>
      <c r="T65">
        <f t="shared" si="56"/>
        <v>3.7947526172201993</v>
      </c>
      <c r="U65">
        <f t="shared" si="57"/>
        <v>39.94788790345423</v>
      </c>
      <c r="V65">
        <f t="shared" si="58"/>
        <v>1.5142401119459914</v>
      </c>
      <c r="W65">
        <f t="shared" si="59"/>
        <v>3.7905386027055954</v>
      </c>
      <c r="X65">
        <f t="shared" si="60"/>
        <v>2.2805125052742081</v>
      </c>
      <c r="Y65">
        <f t="shared" si="61"/>
        <v>-150.81824972364291</v>
      </c>
      <c r="Z65">
        <f t="shared" si="62"/>
        <v>-3.4556404719425315</v>
      </c>
      <c r="AA65">
        <f t="shared" si="63"/>
        <v>-0.22394015807588047</v>
      </c>
      <c r="AB65">
        <f t="shared" si="64"/>
        <v>7.3480488171811071</v>
      </c>
      <c r="AC65">
        <v>-3.9653014497757502E-2</v>
      </c>
      <c r="AD65">
        <v>4.4513982568593298E-2</v>
      </c>
      <c r="AE65">
        <v>3.3529157725671399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50400.086196529868</v>
      </c>
      <c r="AK65" t="s">
        <v>251</v>
      </c>
      <c r="AL65">
        <v>2.25646923076923</v>
      </c>
      <c r="AM65">
        <v>1.526</v>
      </c>
      <c r="AN65">
        <f t="shared" si="68"/>
        <v>-0.73046923076922998</v>
      </c>
      <c r="AO65">
        <f t="shared" si="69"/>
        <v>-0.47868232684746392</v>
      </c>
      <c r="AP65">
        <v>-0.40372467014688002</v>
      </c>
      <c r="AQ65" t="s">
        <v>401</v>
      </c>
      <c r="AR65">
        <v>2.31723846153846</v>
      </c>
      <c r="AS65">
        <v>1.7824</v>
      </c>
      <c r="AT65">
        <f t="shared" si="70"/>
        <v>-0.30006646181466556</v>
      </c>
      <c r="AU65">
        <v>0.5</v>
      </c>
      <c r="AV65">
        <f t="shared" si="71"/>
        <v>841.19732330367253</v>
      </c>
      <c r="AW65">
        <f t="shared" si="72"/>
        <v>12.587438237324882</v>
      </c>
      <c r="AX65">
        <f t="shared" si="73"/>
        <v>-126.20755224585017</v>
      </c>
      <c r="AY65">
        <f t="shared" si="74"/>
        <v>1</v>
      </c>
      <c r="AZ65">
        <f t="shared" si="75"/>
        <v>1.5443656972719525E-2</v>
      </c>
      <c r="BA65">
        <f t="shared" si="76"/>
        <v>-0.14385098743267502</v>
      </c>
      <c r="BB65" t="s">
        <v>253</v>
      </c>
      <c r="BC65">
        <v>0</v>
      </c>
      <c r="BD65">
        <f t="shared" si="77"/>
        <v>1.7824</v>
      </c>
      <c r="BE65">
        <f t="shared" si="78"/>
        <v>-0.30006646181466562</v>
      </c>
      <c r="BF65">
        <f t="shared" si="79"/>
        <v>-0.1680209698558322</v>
      </c>
      <c r="BG65">
        <f t="shared" si="80"/>
        <v>1.1281864057505382</v>
      </c>
      <c r="BH65">
        <f t="shared" si="81"/>
        <v>0.35100725561019819</v>
      </c>
      <c r="BI65">
        <f t="shared" si="82"/>
        <v>999.99716129032197</v>
      </c>
      <c r="BJ65">
        <f t="shared" si="83"/>
        <v>841.19732330367253</v>
      </c>
      <c r="BK65">
        <f t="shared" si="84"/>
        <v>0.84119971122543391</v>
      </c>
      <c r="BL65">
        <f t="shared" si="85"/>
        <v>0.19239942245086772</v>
      </c>
      <c r="BM65">
        <v>0.79243364407721495</v>
      </c>
      <c r="BN65">
        <v>0.5</v>
      </c>
      <c r="BO65" t="s">
        <v>254</v>
      </c>
      <c r="BP65">
        <v>1685010357.9290299</v>
      </c>
      <c r="BQ65">
        <v>399.98441935483902</v>
      </c>
      <c r="BR65">
        <v>402.19609677419402</v>
      </c>
      <c r="BS65">
        <v>15.7949870967742</v>
      </c>
      <c r="BT65">
        <v>15.261551612903199</v>
      </c>
      <c r="BU65">
        <v>500.01367741935502</v>
      </c>
      <c r="BV65">
        <v>95.668377419354798</v>
      </c>
      <c r="BW65">
        <v>0.200020741935484</v>
      </c>
      <c r="BX65">
        <v>27.9805483870968</v>
      </c>
      <c r="BY65">
        <v>27.999606451612902</v>
      </c>
      <c r="BZ65">
        <v>999.9</v>
      </c>
      <c r="CA65">
        <v>9995.4838709677406</v>
      </c>
      <c r="CB65">
        <v>0</v>
      </c>
      <c r="CC65">
        <v>73.630148387096796</v>
      </c>
      <c r="CD65">
        <v>999.99716129032197</v>
      </c>
      <c r="CE65">
        <v>0.96001258064516104</v>
      </c>
      <c r="CF65">
        <v>3.99877677419355E-2</v>
      </c>
      <c r="CG65">
        <v>0</v>
      </c>
      <c r="CH65">
        <v>2.3023548387096802</v>
      </c>
      <c r="CI65">
        <v>0</v>
      </c>
      <c r="CJ65">
        <v>573.56487096774197</v>
      </c>
      <c r="CK65">
        <v>9334.34064516129</v>
      </c>
      <c r="CL65">
        <v>39.311999999999998</v>
      </c>
      <c r="CM65">
        <v>41.875</v>
      </c>
      <c r="CN65">
        <v>40.384999999999998</v>
      </c>
      <c r="CO65">
        <v>40.5</v>
      </c>
      <c r="CP65">
        <v>39.28</v>
      </c>
      <c r="CQ65">
        <v>960.00838709677396</v>
      </c>
      <c r="CR65">
        <v>39.990322580645199</v>
      </c>
      <c r="CS65">
        <v>0</v>
      </c>
      <c r="CT65">
        <v>59.399999856948902</v>
      </c>
      <c r="CU65">
        <v>2.31723846153846</v>
      </c>
      <c r="CV65">
        <v>0.86972306757476403</v>
      </c>
      <c r="CW65">
        <v>4.3839658324675996</v>
      </c>
      <c r="CX65">
        <v>573.58942307692303</v>
      </c>
      <c r="CY65">
        <v>15</v>
      </c>
      <c r="CZ65">
        <v>1685007351.5999999</v>
      </c>
      <c r="DA65" t="s">
        <v>255</v>
      </c>
      <c r="DB65">
        <v>2</v>
      </c>
      <c r="DC65">
        <v>-3.8109999999999999</v>
      </c>
      <c r="DD65">
        <v>0.36</v>
      </c>
      <c r="DE65">
        <v>402</v>
      </c>
      <c r="DF65">
        <v>15</v>
      </c>
      <c r="DG65">
        <v>2.06</v>
      </c>
      <c r="DH65">
        <v>0.28000000000000003</v>
      </c>
      <c r="DI65">
        <v>-2.1876140384615401</v>
      </c>
      <c r="DJ65">
        <v>-0.113634943800749</v>
      </c>
      <c r="DK65">
        <v>9.9612729149897494E-2</v>
      </c>
      <c r="DL65">
        <v>1</v>
      </c>
      <c r="DM65">
        <v>2.29266136363636</v>
      </c>
      <c r="DN65">
        <v>0.36574071050708501</v>
      </c>
      <c r="DO65">
        <v>0.200550981067736</v>
      </c>
      <c r="DP65">
        <v>1</v>
      </c>
      <c r="DQ65">
        <v>0.53236675</v>
      </c>
      <c r="DR65">
        <v>1.39840378199901E-2</v>
      </c>
      <c r="DS65">
        <v>3.2577529589191E-3</v>
      </c>
      <c r="DT65">
        <v>1</v>
      </c>
      <c r="DU65">
        <v>3</v>
      </c>
      <c r="DV65">
        <v>3</v>
      </c>
      <c r="DW65" t="s">
        <v>256</v>
      </c>
      <c r="DX65">
        <v>100</v>
      </c>
      <c r="DY65">
        <v>100</v>
      </c>
      <c r="DZ65">
        <v>-3.8109999999999999</v>
      </c>
      <c r="EA65">
        <v>0.36</v>
      </c>
      <c r="EB65">
        <v>2</v>
      </c>
      <c r="EC65">
        <v>515.32100000000003</v>
      </c>
      <c r="ED65">
        <v>421.27</v>
      </c>
      <c r="EE65">
        <v>26.5898</v>
      </c>
      <c r="EF65">
        <v>29.887699999999999</v>
      </c>
      <c r="EG65">
        <v>30</v>
      </c>
      <c r="EH65">
        <v>30.061900000000001</v>
      </c>
      <c r="EI65">
        <v>30.1004</v>
      </c>
      <c r="EJ65">
        <v>20.134399999999999</v>
      </c>
      <c r="EK65">
        <v>30.392600000000002</v>
      </c>
      <c r="EL65">
        <v>0</v>
      </c>
      <c r="EM65">
        <v>26.587900000000001</v>
      </c>
      <c r="EN65">
        <v>402.01100000000002</v>
      </c>
      <c r="EO65">
        <v>15.3363</v>
      </c>
      <c r="EP65">
        <v>100.476</v>
      </c>
      <c r="EQ65">
        <v>90.332300000000004</v>
      </c>
    </row>
    <row r="66" spans="1:147" x14ac:dyDescent="0.3">
      <c r="A66">
        <v>50</v>
      </c>
      <c r="B66">
        <v>1685010425.9000001</v>
      </c>
      <c r="C66">
        <v>3000.3000001907299</v>
      </c>
      <c r="D66" t="s">
        <v>402</v>
      </c>
      <c r="E66" t="s">
        <v>403</v>
      </c>
      <c r="F66">
        <v>1685010417.95806</v>
      </c>
      <c r="G66">
        <f t="shared" si="43"/>
        <v>3.480026860348717E-3</v>
      </c>
      <c r="H66">
        <f t="shared" si="44"/>
        <v>12.621228677798007</v>
      </c>
      <c r="I66">
        <f t="shared" si="45"/>
        <v>399.99258064516101</v>
      </c>
      <c r="J66">
        <f t="shared" si="46"/>
        <v>246.31547947046414</v>
      </c>
      <c r="K66">
        <f t="shared" si="47"/>
        <v>23.613683481877679</v>
      </c>
      <c r="L66">
        <f t="shared" si="48"/>
        <v>38.34634434977464</v>
      </c>
      <c r="M66">
        <f t="shared" si="49"/>
        <v>0.14606194048003091</v>
      </c>
      <c r="N66">
        <f t="shared" si="50"/>
        <v>3.3672891727572876</v>
      </c>
      <c r="O66">
        <f t="shared" si="51"/>
        <v>0.14263128780057741</v>
      </c>
      <c r="P66">
        <f t="shared" si="52"/>
        <v>8.9446074121369457E-2</v>
      </c>
      <c r="Q66">
        <f t="shared" si="53"/>
        <v>161.84407457188192</v>
      </c>
      <c r="R66">
        <f t="shared" si="54"/>
        <v>28.03406731419328</v>
      </c>
      <c r="S66">
        <f t="shared" si="55"/>
        <v>27.998545161290298</v>
      </c>
      <c r="T66">
        <f t="shared" si="56"/>
        <v>3.794517843114884</v>
      </c>
      <c r="U66">
        <f t="shared" si="57"/>
        <v>40.084031178999744</v>
      </c>
      <c r="V66">
        <f t="shared" si="58"/>
        <v>1.5203036563353407</v>
      </c>
      <c r="W66">
        <f t="shared" si="59"/>
        <v>3.7927913226747427</v>
      </c>
      <c r="X66">
        <f t="shared" si="60"/>
        <v>2.2742141867795436</v>
      </c>
      <c r="Y66">
        <f t="shared" si="61"/>
        <v>-153.46918454137841</v>
      </c>
      <c r="Z66">
        <f t="shared" si="62"/>
        <v>-1.417162100623653</v>
      </c>
      <c r="AA66">
        <f t="shared" si="63"/>
        <v>-9.1733215608225185E-2</v>
      </c>
      <c r="AB66">
        <f t="shared" si="64"/>
        <v>6.8659947142716256</v>
      </c>
      <c r="AC66">
        <v>-3.97122584392215E-2</v>
      </c>
      <c r="AD66">
        <v>4.4580489082941002E-2</v>
      </c>
      <c r="AE66">
        <v>3.3568994489252399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50470.579096993664</v>
      </c>
      <c r="AK66" t="s">
        <v>251</v>
      </c>
      <c r="AL66">
        <v>2.25646923076923</v>
      </c>
      <c r="AM66">
        <v>1.526</v>
      </c>
      <c r="AN66">
        <f t="shared" si="68"/>
        <v>-0.73046923076922998</v>
      </c>
      <c r="AO66">
        <f t="shared" si="69"/>
        <v>-0.47868232684746392</v>
      </c>
      <c r="AP66">
        <v>-0.40372467014688002</v>
      </c>
      <c r="AQ66" t="s">
        <v>404</v>
      </c>
      <c r="AR66">
        <v>2.2489769230769201</v>
      </c>
      <c r="AS66">
        <v>1.7948</v>
      </c>
      <c r="AT66">
        <f t="shared" si="70"/>
        <v>-0.2530515506334523</v>
      </c>
      <c r="AU66">
        <v>0.5</v>
      </c>
      <c r="AV66">
        <f t="shared" si="71"/>
        <v>841.18749708457653</v>
      </c>
      <c r="AW66">
        <f t="shared" si="72"/>
        <v>12.621228677798007</v>
      </c>
      <c r="AX66">
        <f t="shared" si="73"/>
        <v>-106.43190025536236</v>
      </c>
      <c r="AY66">
        <f t="shared" si="74"/>
        <v>1</v>
      </c>
      <c r="AZ66">
        <f t="shared" si="75"/>
        <v>1.5484007302875191E-2</v>
      </c>
      <c r="BA66">
        <f t="shared" si="76"/>
        <v>-0.14976599063962556</v>
      </c>
      <c r="BB66" t="s">
        <v>253</v>
      </c>
      <c r="BC66">
        <v>0</v>
      </c>
      <c r="BD66">
        <f t="shared" si="77"/>
        <v>1.7948</v>
      </c>
      <c r="BE66">
        <f t="shared" si="78"/>
        <v>-0.2530515506334523</v>
      </c>
      <c r="BF66">
        <f t="shared" si="79"/>
        <v>-0.17614678899082564</v>
      </c>
      <c r="BG66">
        <f t="shared" si="80"/>
        <v>0.98377126480829946</v>
      </c>
      <c r="BH66">
        <f t="shared" si="81"/>
        <v>0.36798264550710319</v>
      </c>
      <c r="BI66">
        <f t="shared" si="82"/>
        <v>999.985419354839</v>
      </c>
      <c r="BJ66">
        <f t="shared" si="83"/>
        <v>841.18749708457653</v>
      </c>
      <c r="BK66">
        <f t="shared" si="84"/>
        <v>0.84119976231982041</v>
      </c>
      <c r="BL66">
        <f t="shared" si="85"/>
        <v>0.192399524639641</v>
      </c>
      <c r="BM66">
        <v>0.79243364407721495</v>
      </c>
      <c r="BN66">
        <v>0.5</v>
      </c>
      <c r="BO66" t="s">
        <v>254</v>
      </c>
      <c r="BP66">
        <v>1685010417.95806</v>
      </c>
      <c r="BQ66">
        <v>399.99258064516101</v>
      </c>
      <c r="BR66">
        <v>402.21348387096799</v>
      </c>
      <c r="BS66">
        <v>15.8583612903226</v>
      </c>
      <c r="BT66">
        <v>15.3155709677419</v>
      </c>
      <c r="BU66">
        <v>500.00116129032301</v>
      </c>
      <c r="BV66">
        <v>95.667745161290298</v>
      </c>
      <c r="BW66">
        <v>0.199893903225806</v>
      </c>
      <c r="BX66">
        <v>27.990738709677402</v>
      </c>
      <c r="BY66">
        <v>27.998545161290298</v>
      </c>
      <c r="BZ66">
        <v>999.9</v>
      </c>
      <c r="CA66">
        <v>10010.483870967701</v>
      </c>
      <c r="CB66">
        <v>0</v>
      </c>
      <c r="CC66">
        <v>73.637051612903207</v>
      </c>
      <c r="CD66">
        <v>999.985419354839</v>
      </c>
      <c r="CE66">
        <v>0.96001216129032296</v>
      </c>
      <c r="CF66">
        <v>3.9988177419354801E-2</v>
      </c>
      <c r="CG66">
        <v>0</v>
      </c>
      <c r="CH66">
        <v>2.2194580645161301</v>
      </c>
      <c r="CI66">
        <v>0</v>
      </c>
      <c r="CJ66">
        <v>576.77919354838696</v>
      </c>
      <c r="CK66">
        <v>9334.2235483871009</v>
      </c>
      <c r="CL66">
        <v>39.436999999999998</v>
      </c>
      <c r="CM66">
        <v>42</v>
      </c>
      <c r="CN66">
        <v>40.542000000000002</v>
      </c>
      <c r="CO66">
        <v>40.625</v>
      </c>
      <c r="CP66">
        <v>39.393000000000001</v>
      </c>
      <c r="CQ66">
        <v>959.99677419354805</v>
      </c>
      <c r="CR66">
        <v>39.9916129032258</v>
      </c>
      <c r="CS66">
        <v>0</v>
      </c>
      <c r="CT66">
        <v>59.400000095367403</v>
      </c>
      <c r="CU66">
        <v>2.2489769230769201</v>
      </c>
      <c r="CV66">
        <v>4.0348708611022598E-2</v>
      </c>
      <c r="CW66">
        <v>3.9363760724130201</v>
      </c>
      <c r="CX66">
        <v>576.73542307692298</v>
      </c>
      <c r="CY66">
        <v>15</v>
      </c>
      <c r="CZ66">
        <v>1685007351.5999999</v>
      </c>
      <c r="DA66" t="s">
        <v>255</v>
      </c>
      <c r="DB66">
        <v>2</v>
      </c>
      <c r="DC66">
        <v>-3.8109999999999999</v>
      </c>
      <c r="DD66">
        <v>0.36</v>
      </c>
      <c r="DE66">
        <v>402</v>
      </c>
      <c r="DF66">
        <v>15</v>
      </c>
      <c r="DG66">
        <v>2.06</v>
      </c>
      <c r="DH66">
        <v>0.28000000000000003</v>
      </c>
      <c r="DI66">
        <v>-2.2140386538461501</v>
      </c>
      <c r="DJ66">
        <v>-2.5156623264881502E-2</v>
      </c>
      <c r="DK66">
        <v>8.80680242554856E-2</v>
      </c>
      <c r="DL66">
        <v>1</v>
      </c>
      <c r="DM66">
        <v>2.2799136363636401</v>
      </c>
      <c r="DN66">
        <v>-0.57216340689904099</v>
      </c>
      <c r="DO66">
        <v>0.21624590967325399</v>
      </c>
      <c r="DP66">
        <v>1</v>
      </c>
      <c r="DQ66">
        <v>0.540577442307692</v>
      </c>
      <c r="DR66">
        <v>2.3286246026523499E-2</v>
      </c>
      <c r="DS66">
        <v>4.0239250758311003E-3</v>
      </c>
      <c r="DT66">
        <v>1</v>
      </c>
      <c r="DU66">
        <v>3</v>
      </c>
      <c r="DV66">
        <v>3</v>
      </c>
      <c r="DW66" t="s">
        <v>256</v>
      </c>
      <c r="DX66">
        <v>100</v>
      </c>
      <c r="DY66">
        <v>100</v>
      </c>
      <c r="DZ66">
        <v>-3.8109999999999999</v>
      </c>
      <c r="EA66">
        <v>0.36</v>
      </c>
      <c r="EB66">
        <v>2</v>
      </c>
      <c r="EC66">
        <v>514.91899999999998</v>
      </c>
      <c r="ED66">
        <v>421.233</v>
      </c>
      <c r="EE66">
        <v>26.516400000000001</v>
      </c>
      <c r="EF66">
        <v>29.885100000000001</v>
      </c>
      <c r="EG66">
        <v>30.000299999999999</v>
      </c>
      <c r="EH66">
        <v>30.0593</v>
      </c>
      <c r="EI66">
        <v>30.095300000000002</v>
      </c>
      <c r="EJ66">
        <v>20.135100000000001</v>
      </c>
      <c r="EK66">
        <v>30.116800000000001</v>
      </c>
      <c r="EL66">
        <v>0</v>
      </c>
      <c r="EM66">
        <v>26.5153</v>
      </c>
      <c r="EN66">
        <v>402.16800000000001</v>
      </c>
      <c r="EO66">
        <v>15.330299999999999</v>
      </c>
      <c r="EP66">
        <v>100.477</v>
      </c>
      <c r="EQ66">
        <v>90.334800000000001</v>
      </c>
    </row>
    <row r="67" spans="1:147" x14ac:dyDescent="0.3">
      <c r="A67">
        <v>51</v>
      </c>
      <c r="B67">
        <v>1685010485.9000001</v>
      </c>
      <c r="C67">
        <v>3060.3000001907299</v>
      </c>
      <c r="D67" t="s">
        <v>405</v>
      </c>
      <c r="E67" t="s">
        <v>406</v>
      </c>
      <c r="F67">
        <v>1685010477.9677401</v>
      </c>
      <c r="G67">
        <f t="shared" si="43"/>
        <v>3.5770051333017458E-3</v>
      </c>
      <c r="H67">
        <f t="shared" si="44"/>
        <v>12.845810457883344</v>
      </c>
      <c r="I67">
        <f t="shared" si="45"/>
        <v>399.99538709677398</v>
      </c>
      <c r="J67">
        <f t="shared" si="46"/>
        <v>247.91865904980787</v>
      </c>
      <c r="K67">
        <f t="shared" si="47"/>
        <v>23.76819357507491</v>
      </c>
      <c r="L67">
        <f t="shared" si="48"/>
        <v>38.347931640526973</v>
      </c>
      <c r="M67">
        <f t="shared" si="49"/>
        <v>0.1504717195299036</v>
      </c>
      <c r="N67">
        <f t="shared" si="50"/>
        <v>3.3647454327779993</v>
      </c>
      <c r="O67">
        <f t="shared" si="51"/>
        <v>0.14683088948581097</v>
      </c>
      <c r="P67">
        <f t="shared" si="52"/>
        <v>9.2089082742894096E-2</v>
      </c>
      <c r="Q67">
        <f t="shared" si="53"/>
        <v>161.84586265664663</v>
      </c>
      <c r="R67">
        <f t="shared" si="54"/>
        <v>28.018410412545869</v>
      </c>
      <c r="S67">
        <f t="shared" si="55"/>
        <v>27.9980516129032</v>
      </c>
      <c r="T67">
        <f t="shared" si="56"/>
        <v>3.7944086667689176</v>
      </c>
      <c r="U67">
        <f t="shared" si="57"/>
        <v>40.156814243814537</v>
      </c>
      <c r="V67">
        <f t="shared" si="58"/>
        <v>1.5236365614005423</v>
      </c>
      <c r="W67">
        <f t="shared" si="59"/>
        <v>3.7942167228448214</v>
      </c>
      <c r="X67">
        <f t="shared" si="60"/>
        <v>2.2707721053683754</v>
      </c>
      <c r="Y67">
        <f t="shared" si="61"/>
        <v>-157.74592637860698</v>
      </c>
      <c r="Z67">
        <f t="shared" si="62"/>
        <v>-0.15740852226971302</v>
      </c>
      <c r="AA67">
        <f t="shared" si="63"/>
        <v>-1.0197093757224569E-2</v>
      </c>
      <c r="AB67">
        <f t="shared" si="64"/>
        <v>3.932330662012709</v>
      </c>
      <c r="AC67">
        <v>-3.9674572044818501E-2</v>
      </c>
      <c r="AD67">
        <v>4.4538182803714001E-2</v>
      </c>
      <c r="AE67">
        <v>3.3543655686528902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50423.6366974962</v>
      </c>
      <c r="AK67" t="s">
        <v>251</v>
      </c>
      <c r="AL67">
        <v>2.25646923076923</v>
      </c>
      <c r="AM67">
        <v>1.526</v>
      </c>
      <c r="AN67">
        <f t="shared" si="68"/>
        <v>-0.73046923076922998</v>
      </c>
      <c r="AO67">
        <f t="shared" si="69"/>
        <v>-0.47868232684746392</v>
      </c>
      <c r="AP67">
        <v>-0.40372467014688002</v>
      </c>
      <c r="AQ67" t="s">
        <v>407</v>
      </c>
      <c r="AR67">
        <v>2.3114653846153801</v>
      </c>
      <c r="AS67">
        <v>1.7536</v>
      </c>
      <c r="AT67">
        <f t="shared" si="70"/>
        <v>-0.31812578958450044</v>
      </c>
      <c r="AU67">
        <v>0.5</v>
      </c>
      <c r="AV67">
        <f t="shared" si="71"/>
        <v>841.19470896774237</v>
      </c>
      <c r="AW67">
        <f t="shared" si="72"/>
        <v>12.845810457883344</v>
      </c>
      <c r="AX67">
        <f t="shared" si="73"/>
        <v>-133.80286549233355</v>
      </c>
      <c r="AY67">
        <f t="shared" si="74"/>
        <v>1</v>
      </c>
      <c r="AZ67">
        <f t="shared" si="75"/>
        <v>1.5750854096894123E-2</v>
      </c>
      <c r="BA67">
        <f t="shared" si="76"/>
        <v>-0.12979014598540148</v>
      </c>
      <c r="BB67" t="s">
        <v>253</v>
      </c>
      <c r="BC67">
        <v>0</v>
      </c>
      <c r="BD67">
        <f t="shared" si="77"/>
        <v>1.7536</v>
      </c>
      <c r="BE67">
        <f t="shared" si="78"/>
        <v>-0.3181257895845005</v>
      </c>
      <c r="BF67">
        <f t="shared" si="79"/>
        <v>-0.14914809960681522</v>
      </c>
      <c r="BG67">
        <f t="shared" si="80"/>
        <v>1.10936472243892</v>
      </c>
      <c r="BH67">
        <f t="shared" si="81"/>
        <v>0.31158054359158005</v>
      </c>
      <c r="BI67">
        <f t="shared" si="82"/>
        <v>999.99370967741902</v>
      </c>
      <c r="BJ67">
        <f t="shared" si="83"/>
        <v>841.19470896774237</v>
      </c>
      <c r="BK67">
        <f t="shared" si="84"/>
        <v>0.84120000038709997</v>
      </c>
      <c r="BL67">
        <f t="shared" si="85"/>
        <v>0.19240000077420005</v>
      </c>
      <c r="BM67">
        <v>0.79243364407721495</v>
      </c>
      <c r="BN67">
        <v>0.5</v>
      </c>
      <c r="BO67" t="s">
        <v>254</v>
      </c>
      <c r="BP67">
        <v>1685010477.9677401</v>
      </c>
      <c r="BQ67">
        <v>399.99538709677398</v>
      </c>
      <c r="BR67">
        <v>402.25803225806499</v>
      </c>
      <c r="BS67">
        <v>15.892580645161299</v>
      </c>
      <c r="BT67">
        <v>15.3346838709677</v>
      </c>
      <c r="BU67">
        <v>500.00129032258099</v>
      </c>
      <c r="BV67">
        <v>95.670987096774198</v>
      </c>
      <c r="BW67">
        <v>0.19994761290322599</v>
      </c>
      <c r="BX67">
        <v>27.997183870967699</v>
      </c>
      <c r="BY67">
        <v>27.9980516129032</v>
      </c>
      <c r="BZ67">
        <v>999.9</v>
      </c>
      <c r="CA67">
        <v>10000.6451612903</v>
      </c>
      <c r="CB67">
        <v>0</v>
      </c>
      <c r="CC67">
        <v>73.626696774193604</v>
      </c>
      <c r="CD67">
        <v>999.99370967741902</v>
      </c>
      <c r="CE67">
        <v>0.95999883870967795</v>
      </c>
      <c r="CF67">
        <v>4.0001406451612903E-2</v>
      </c>
      <c r="CG67">
        <v>0</v>
      </c>
      <c r="CH67">
        <v>2.3409612903225798</v>
      </c>
      <c r="CI67">
        <v>0</v>
      </c>
      <c r="CJ67">
        <v>578.46954838709701</v>
      </c>
      <c r="CK67">
        <v>9334.26</v>
      </c>
      <c r="CL67">
        <v>39.561999999999998</v>
      </c>
      <c r="CM67">
        <v>42.120935483871001</v>
      </c>
      <c r="CN67">
        <v>40.674999999999997</v>
      </c>
      <c r="CO67">
        <v>40.713419354838699</v>
      </c>
      <c r="CP67">
        <v>39.506</v>
      </c>
      <c r="CQ67">
        <v>959.99193548387098</v>
      </c>
      <c r="CR67">
        <v>39.999677419354803</v>
      </c>
      <c r="CS67">
        <v>0</v>
      </c>
      <c r="CT67">
        <v>59.099999904632597</v>
      </c>
      <c r="CU67">
        <v>2.3114653846153801</v>
      </c>
      <c r="CV67">
        <v>0.31957948097390898</v>
      </c>
      <c r="CW67">
        <v>3.81220515159688</v>
      </c>
      <c r="CX67">
        <v>578.49365384615396</v>
      </c>
      <c r="CY67">
        <v>15</v>
      </c>
      <c r="CZ67">
        <v>1685007351.5999999</v>
      </c>
      <c r="DA67" t="s">
        <v>255</v>
      </c>
      <c r="DB67">
        <v>2</v>
      </c>
      <c r="DC67">
        <v>-3.8109999999999999</v>
      </c>
      <c r="DD67">
        <v>0.36</v>
      </c>
      <c r="DE67">
        <v>402</v>
      </c>
      <c r="DF67">
        <v>15</v>
      </c>
      <c r="DG67">
        <v>2.06</v>
      </c>
      <c r="DH67">
        <v>0.28000000000000003</v>
      </c>
      <c r="DI67">
        <v>-2.2403403846153802</v>
      </c>
      <c r="DJ67">
        <v>-3.4735740606932602E-2</v>
      </c>
      <c r="DK67">
        <v>0.111294134045461</v>
      </c>
      <c r="DL67">
        <v>1</v>
      </c>
      <c r="DM67">
        <v>2.27498181818182</v>
      </c>
      <c r="DN67">
        <v>0.376916456271848</v>
      </c>
      <c r="DO67">
        <v>0.198212962002451</v>
      </c>
      <c r="DP67">
        <v>1</v>
      </c>
      <c r="DQ67">
        <v>0.55700119230769196</v>
      </c>
      <c r="DR67">
        <v>1.2881346717897899E-2</v>
      </c>
      <c r="DS67">
        <v>2.9469923066281498E-3</v>
      </c>
      <c r="DT67">
        <v>1</v>
      </c>
      <c r="DU67">
        <v>3</v>
      </c>
      <c r="DV67">
        <v>3</v>
      </c>
      <c r="DW67" t="s">
        <v>256</v>
      </c>
      <c r="DX67">
        <v>100</v>
      </c>
      <c r="DY67">
        <v>100</v>
      </c>
      <c r="DZ67">
        <v>-3.8109999999999999</v>
      </c>
      <c r="EA67">
        <v>0.36</v>
      </c>
      <c r="EB67">
        <v>2</v>
      </c>
      <c r="EC67">
        <v>514.51800000000003</v>
      </c>
      <c r="ED67">
        <v>421.339</v>
      </c>
      <c r="EE67">
        <v>26.4619</v>
      </c>
      <c r="EF67">
        <v>29.8825</v>
      </c>
      <c r="EG67">
        <v>30.0001</v>
      </c>
      <c r="EH67">
        <v>30.056699999999999</v>
      </c>
      <c r="EI67">
        <v>30.092700000000001</v>
      </c>
      <c r="EJ67">
        <v>20.136800000000001</v>
      </c>
      <c r="EK67">
        <v>30.6633</v>
      </c>
      <c r="EL67">
        <v>0</v>
      </c>
      <c r="EM67">
        <v>26.460999999999999</v>
      </c>
      <c r="EN67">
        <v>402.33699999999999</v>
      </c>
      <c r="EO67">
        <v>15.230499999999999</v>
      </c>
      <c r="EP67">
        <v>100.48</v>
      </c>
      <c r="EQ67">
        <v>90.3369</v>
      </c>
    </row>
    <row r="68" spans="1:147" x14ac:dyDescent="0.3">
      <c r="A68">
        <v>52</v>
      </c>
      <c r="B68">
        <v>1685010546</v>
      </c>
      <c r="C68">
        <v>3120.4000000953702</v>
      </c>
      <c r="D68" t="s">
        <v>408</v>
      </c>
      <c r="E68" t="s">
        <v>409</v>
      </c>
      <c r="F68">
        <v>1685010538</v>
      </c>
      <c r="G68">
        <f t="shared" si="43"/>
        <v>3.7381359329753186E-3</v>
      </c>
      <c r="H68">
        <f t="shared" si="44"/>
        <v>12.878652190601176</v>
      </c>
      <c r="I68">
        <f t="shared" si="45"/>
        <v>399.99103225806499</v>
      </c>
      <c r="J68">
        <f t="shared" si="46"/>
        <v>253.14175920471453</v>
      </c>
      <c r="K68">
        <f t="shared" si="47"/>
        <v>24.269420381953307</v>
      </c>
      <c r="L68">
        <f t="shared" si="48"/>
        <v>38.348277824173508</v>
      </c>
      <c r="M68">
        <f t="shared" si="49"/>
        <v>0.15702272819021965</v>
      </c>
      <c r="N68">
        <f t="shared" si="50"/>
        <v>3.366697807792193</v>
      </c>
      <c r="O68">
        <f t="shared" si="51"/>
        <v>0.15306470728073446</v>
      </c>
      <c r="P68">
        <f t="shared" si="52"/>
        <v>9.6012744740415532E-2</v>
      </c>
      <c r="Q68">
        <f t="shared" si="53"/>
        <v>161.84883930762405</v>
      </c>
      <c r="R68">
        <f t="shared" si="54"/>
        <v>27.987458138825133</v>
      </c>
      <c r="S68">
        <f t="shared" si="55"/>
        <v>28.008132258064499</v>
      </c>
      <c r="T68">
        <f t="shared" si="56"/>
        <v>3.7966391195398099</v>
      </c>
      <c r="U68">
        <f t="shared" si="57"/>
        <v>40.05167194790522</v>
      </c>
      <c r="V68">
        <f t="shared" si="58"/>
        <v>1.5201622880904242</v>
      </c>
      <c r="W68">
        <f t="shared" si="59"/>
        <v>3.7955026947880799</v>
      </c>
      <c r="X68">
        <f t="shared" si="60"/>
        <v>2.2764768314493855</v>
      </c>
      <c r="Y68">
        <f t="shared" si="61"/>
        <v>-164.85179464421154</v>
      </c>
      <c r="Z68">
        <f t="shared" si="62"/>
        <v>-0.93211811690413504</v>
      </c>
      <c r="AA68">
        <f t="shared" si="63"/>
        <v>-6.035337948651031E-2</v>
      </c>
      <c r="AB68">
        <f t="shared" si="64"/>
        <v>-3.9954268329781399</v>
      </c>
      <c r="AC68">
        <v>-3.97034961201609E-2</v>
      </c>
      <c r="AD68">
        <v>4.4570652612174098E-2</v>
      </c>
      <c r="AE68">
        <v>3.3563103764028002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50457.956090021835</v>
      </c>
      <c r="AK68" t="s">
        <v>251</v>
      </c>
      <c r="AL68">
        <v>2.25646923076923</v>
      </c>
      <c r="AM68">
        <v>1.526</v>
      </c>
      <c r="AN68">
        <f t="shared" si="68"/>
        <v>-0.73046923076922998</v>
      </c>
      <c r="AO68">
        <f t="shared" si="69"/>
        <v>-0.47868232684746392</v>
      </c>
      <c r="AP68">
        <v>-0.40372467014688002</v>
      </c>
      <c r="AQ68" t="s">
        <v>410</v>
      </c>
      <c r="AR68">
        <v>2.2438692307692301</v>
      </c>
      <c r="AS68">
        <v>1.3468</v>
      </c>
      <c r="AT68">
        <f t="shared" si="70"/>
        <v>-0.66607456992072334</v>
      </c>
      <c r="AU68">
        <v>0.5</v>
      </c>
      <c r="AV68">
        <f t="shared" si="71"/>
        <v>841.21080971601043</v>
      </c>
      <c r="AW68">
        <f t="shared" si="72"/>
        <v>12.878652190601176</v>
      </c>
      <c r="AX68">
        <f t="shared" si="73"/>
        <v>-280.15456414712753</v>
      </c>
      <c r="AY68">
        <f t="shared" si="74"/>
        <v>1</v>
      </c>
      <c r="AZ68">
        <f t="shared" si="75"/>
        <v>1.5789593651598623E-2</v>
      </c>
      <c r="BA68">
        <f t="shared" si="76"/>
        <v>0.13305613305613306</v>
      </c>
      <c r="BB68" t="s">
        <v>253</v>
      </c>
      <c r="BC68">
        <v>0</v>
      </c>
      <c r="BD68">
        <f t="shared" si="77"/>
        <v>1.3468</v>
      </c>
      <c r="BE68">
        <f t="shared" si="78"/>
        <v>-0.66607456992072323</v>
      </c>
      <c r="BF68">
        <f t="shared" si="79"/>
        <v>0.11743119266055048</v>
      </c>
      <c r="BG68">
        <f t="shared" si="80"/>
        <v>0.98614881148684652</v>
      </c>
      <c r="BH68">
        <f t="shared" si="81"/>
        <v>-0.24532176367140224</v>
      </c>
      <c r="BI68">
        <f t="shared" si="82"/>
        <v>1000.01293548387</v>
      </c>
      <c r="BJ68">
        <f t="shared" si="83"/>
        <v>841.21080971601043</v>
      </c>
      <c r="BK68">
        <f t="shared" si="84"/>
        <v>0.84119992838790525</v>
      </c>
      <c r="BL68">
        <f t="shared" si="85"/>
        <v>0.19239985677581056</v>
      </c>
      <c r="BM68">
        <v>0.79243364407721495</v>
      </c>
      <c r="BN68">
        <v>0.5</v>
      </c>
      <c r="BO68" t="s">
        <v>254</v>
      </c>
      <c r="BP68">
        <v>1685010538</v>
      </c>
      <c r="BQ68">
        <v>399.99103225806499</v>
      </c>
      <c r="BR68">
        <v>402.26906451612899</v>
      </c>
      <c r="BS68">
        <v>15.8560258064516</v>
      </c>
      <c r="BT68">
        <v>15.2729838709677</v>
      </c>
      <c r="BU68">
        <v>500.00787096774201</v>
      </c>
      <c r="BV68">
        <v>95.672841935483902</v>
      </c>
      <c r="BW68">
        <v>0.20000203225806501</v>
      </c>
      <c r="BX68">
        <v>28.002996774193601</v>
      </c>
      <c r="BY68">
        <v>28.008132258064499</v>
      </c>
      <c r="BZ68">
        <v>999.9</v>
      </c>
      <c r="CA68">
        <v>10007.7419354839</v>
      </c>
      <c r="CB68">
        <v>0</v>
      </c>
      <c r="CC68">
        <v>73.618412903225803</v>
      </c>
      <c r="CD68">
        <v>1000.01293548387</v>
      </c>
      <c r="CE68">
        <v>0.96000154838709695</v>
      </c>
      <c r="CF68">
        <v>3.9998661290322597E-2</v>
      </c>
      <c r="CG68">
        <v>0</v>
      </c>
      <c r="CH68">
        <v>2.2790258064516098</v>
      </c>
      <c r="CI68">
        <v>0</v>
      </c>
      <c r="CJ68">
        <v>579.57767741935504</v>
      </c>
      <c r="CK68">
        <v>9334.4506451612906</v>
      </c>
      <c r="CL68">
        <v>39.686999999999998</v>
      </c>
      <c r="CM68">
        <v>42.223580645161299</v>
      </c>
      <c r="CN68">
        <v>40.793999999999997</v>
      </c>
      <c r="CO68">
        <v>40.816064516129003</v>
      </c>
      <c r="CP68">
        <v>39.625</v>
      </c>
      <c r="CQ68">
        <v>960.01322580645103</v>
      </c>
      <c r="CR68">
        <v>39.998064516128998</v>
      </c>
      <c r="CS68">
        <v>0</v>
      </c>
      <c r="CT68">
        <v>59.5</v>
      </c>
      <c r="CU68">
        <v>2.2438692307692301</v>
      </c>
      <c r="CV68">
        <v>-1.27329230139939</v>
      </c>
      <c r="CW68">
        <v>3.6036581243074002</v>
      </c>
      <c r="CX68">
        <v>579.626653846154</v>
      </c>
      <c r="CY68">
        <v>15</v>
      </c>
      <c r="CZ68">
        <v>1685007351.5999999</v>
      </c>
      <c r="DA68" t="s">
        <v>255</v>
      </c>
      <c r="DB68">
        <v>2</v>
      </c>
      <c r="DC68">
        <v>-3.8109999999999999</v>
      </c>
      <c r="DD68">
        <v>0.36</v>
      </c>
      <c r="DE68">
        <v>402</v>
      </c>
      <c r="DF68">
        <v>15</v>
      </c>
      <c r="DG68">
        <v>2.06</v>
      </c>
      <c r="DH68">
        <v>0.28000000000000003</v>
      </c>
      <c r="DI68">
        <v>-2.2804286538461498</v>
      </c>
      <c r="DJ68">
        <v>4.32551694698095E-2</v>
      </c>
      <c r="DK68">
        <v>7.4122418881740301E-2</v>
      </c>
      <c r="DL68">
        <v>1</v>
      </c>
      <c r="DM68">
        <v>2.2328022727272701</v>
      </c>
      <c r="DN68">
        <v>-1.9606229632721701E-2</v>
      </c>
      <c r="DO68">
        <v>0.21086185965809701</v>
      </c>
      <c r="DP68">
        <v>1</v>
      </c>
      <c r="DQ68">
        <v>0.58575740384615405</v>
      </c>
      <c r="DR68">
        <v>-3.1800886194826697E-2</v>
      </c>
      <c r="DS68">
        <v>4.9956182964505397E-3</v>
      </c>
      <c r="DT68">
        <v>1</v>
      </c>
      <c r="DU68">
        <v>3</v>
      </c>
      <c r="DV68">
        <v>3</v>
      </c>
      <c r="DW68" t="s">
        <v>256</v>
      </c>
      <c r="DX68">
        <v>100</v>
      </c>
      <c r="DY68">
        <v>100</v>
      </c>
      <c r="DZ68">
        <v>-3.8109999999999999</v>
      </c>
      <c r="EA68">
        <v>0.36</v>
      </c>
      <c r="EB68">
        <v>2</v>
      </c>
      <c r="EC68">
        <v>514.899</v>
      </c>
      <c r="ED68">
        <v>421.339</v>
      </c>
      <c r="EE68">
        <v>26.384399999999999</v>
      </c>
      <c r="EF68">
        <v>29.8825</v>
      </c>
      <c r="EG68">
        <v>30.0001</v>
      </c>
      <c r="EH68">
        <v>30.056699999999999</v>
      </c>
      <c r="EI68">
        <v>30.092700000000001</v>
      </c>
      <c r="EJ68">
        <v>20.134399999999999</v>
      </c>
      <c r="EK68">
        <v>31.248799999999999</v>
      </c>
      <c r="EL68">
        <v>0</v>
      </c>
      <c r="EM68">
        <v>26.379100000000001</v>
      </c>
      <c r="EN68">
        <v>402.19</v>
      </c>
      <c r="EO68">
        <v>15.249000000000001</v>
      </c>
      <c r="EP68">
        <v>100.48099999999999</v>
      </c>
      <c r="EQ68">
        <v>90.339500000000001</v>
      </c>
    </row>
    <row r="69" spans="1:147" x14ac:dyDescent="0.3">
      <c r="A69">
        <v>53</v>
      </c>
      <c r="B69">
        <v>1685010606</v>
      </c>
      <c r="C69">
        <v>3180.4000000953702</v>
      </c>
      <c r="D69" t="s">
        <v>411</v>
      </c>
      <c r="E69" t="s">
        <v>412</v>
      </c>
      <c r="F69">
        <v>1685010598</v>
      </c>
      <c r="G69">
        <f t="shared" si="43"/>
        <v>3.7399391998846785E-3</v>
      </c>
      <c r="H69">
        <f t="shared" si="44"/>
        <v>12.965185827080164</v>
      </c>
      <c r="I69">
        <f t="shared" si="45"/>
        <v>399.988</v>
      </c>
      <c r="J69">
        <f t="shared" si="46"/>
        <v>252.84305081134187</v>
      </c>
      <c r="K69">
        <f t="shared" si="47"/>
        <v>24.24075041897694</v>
      </c>
      <c r="L69">
        <f t="shared" si="48"/>
        <v>38.347936585452764</v>
      </c>
      <c r="M69">
        <f t="shared" si="49"/>
        <v>0.15768504607204992</v>
      </c>
      <c r="N69">
        <f t="shared" si="50"/>
        <v>3.3653131783404073</v>
      </c>
      <c r="O69">
        <f t="shared" si="51"/>
        <v>0.15369242483251705</v>
      </c>
      <c r="P69">
        <f t="shared" si="52"/>
        <v>9.6408066496442374E-2</v>
      </c>
      <c r="Q69">
        <f t="shared" si="53"/>
        <v>161.84695609195731</v>
      </c>
      <c r="R69">
        <f t="shared" si="54"/>
        <v>27.969491854540021</v>
      </c>
      <c r="S69">
        <f t="shared" si="55"/>
        <v>27.978677419354799</v>
      </c>
      <c r="T69">
        <f t="shared" si="56"/>
        <v>3.7901251247637608</v>
      </c>
      <c r="U69">
        <f t="shared" si="57"/>
        <v>40.135732668660403</v>
      </c>
      <c r="V69">
        <f t="shared" si="58"/>
        <v>1.5217959973860853</v>
      </c>
      <c r="W69">
        <f t="shared" si="59"/>
        <v>3.7916238129978499</v>
      </c>
      <c r="X69">
        <f t="shared" si="60"/>
        <v>2.2683291273776756</v>
      </c>
      <c r="Y69">
        <f t="shared" si="61"/>
        <v>-164.93131871491431</v>
      </c>
      <c r="Z69">
        <f t="shared" si="62"/>
        <v>1.2302176325067826</v>
      </c>
      <c r="AA69">
        <f t="shared" si="63"/>
        <v>7.9669030730024779E-2</v>
      </c>
      <c r="AB69">
        <f t="shared" si="64"/>
        <v>-1.7744759597201885</v>
      </c>
      <c r="AC69">
        <v>-3.9682982381883197E-2</v>
      </c>
      <c r="AD69">
        <v>4.45476241438552E-2</v>
      </c>
      <c r="AE69">
        <v>3.35493111385997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50435.891170176081</v>
      </c>
      <c r="AK69" t="s">
        <v>251</v>
      </c>
      <c r="AL69">
        <v>2.25646923076923</v>
      </c>
      <c r="AM69">
        <v>1.526</v>
      </c>
      <c r="AN69">
        <f t="shared" si="68"/>
        <v>-0.73046923076922998</v>
      </c>
      <c r="AO69">
        <f t="shared" si="69"/>
        <v>-0.47868232684746392</v>
      </c>
      <c r="AP69">
        <v>-0.40372467014688002</v>
      </c>
      <c r="AQ69" t="s">
        <v>413</v>
      </c>
      <c r="AR69">
        <v>2.2026846153846198</v>
      </c>
      <c r="AS69">
        <v>1.9383999999999999</v>
      </c>
      <c r="AT69">
        <f t="shared" si="70"/>
        <v>-0.1363416298930149</v>
      </c>
      <c r="AU69">
        <v>0.5</v>
      </c>
      <c r="AV69">
        <f t="shared" si="71"/>
        <v>841.20064935481275</v>
      </c>
      <c r="AW69">
        <f t="shared" si="72"/>
        <v>12.965185827080164</v>
      </c>
      <c r="AX69">
        <f t="shared" si="73"/>
        <v>-57.345333800048842</v>
      </c>
      <c r="AY69">
        <f t="shared" si="74"/>
        <v>1</v>
      </c>
      <c r="AZ69">
        <f t="shared" si="75"/>
        <v>1.5892653563071762E-2</v>
      </c>
      <c r="BA69">
        <f t="shared" si="76"/>
        <v>-0.21275278580272383</v>
      </c>
      <c r="BB69" t="s">
        <v>253</v>
      </c>
      <c r="BC69">
        <v>0</v>
      </c>
      <c r="BD69">
        <f t="shared" si="77"/>
        <v>1.9383999999999999</v>
      </c>
      <c r="BE69">
        <f t="shared" si="78"/>
        <v>-0.13634162989301482</v>
      </c>
      <c r="BF69">
        <f t="shared" si="79"/>
        <v>-0.2702490170380078</v>
      </c>
      <c r="BG69">
        <f t="shared" si="80"/>
        <v>0.83090280296985797</v>
      </c>
      <c r="BH69">
        <f t="shared" si="81"/>
        <v>0.56456861237771339</v>
      </c>
      <c r="BI69">
        <f t="shared" si="82"/>
        <v>1000.0008064516099</v>
      </c>
      <c r="BJ69">
        <f t="shared" si="83"/>
        <v>841.20064935481275</v>
      </c>
      <c r="BK69">
        <f t="shared" si="84"/>
        <v>0.84119997096774191</v>
      </c>
      <c r="BL69">
        <f t="shared" si="85"/>
        <v>0.19239994193548388</v>
      </c>
      <c r="BM69">
        <v>0.79243364407721495</v>
      </c>
      <c r="BN69">
        <v>0.5</v>
      </c>
      <c r="BO69" t="s">
        <v>254</v>
      </c>
      <c r="BP69">
        <v>1685010598</v>
      </c>
      <c r="BQ69">
        <v>399.988</v>
      </c>
      <c r="BR69">
        <v>402.279870967742</v>
      </c>
      <c r="BS69">
        <v>15.873087096774199</v>
      </c>
      <c r="BT69">
        <v>15.2897709677419</v>
      </c>
      <c r="BU69">
        <v>500.005258064516</v>
      </c>
      <c r="BV69">
        <v>95.672751612903198</v>
      </c>
      <c r="BW69">
        <v>0.199966032258065</v>
      </c>
      <c r="BX69">
        <v>27.985458064516099</v>
      </c>
      <c r="BY69">
        <v>27.978677419354799</v>
      </c>
      <c r="BZ69">
        <v>999.9</v>
      </c>
      <c r="CA69">
        <v>10002.580645161301</v>
      </c>
      <c r="CB69">
        <v>0</v>
      </c>
      <c r="CC69">
        <v>73.647751612903207</v>
      </c>
      <c r="CD69">
        <v>1000.0008064516099</v>
      </c>
      <c r="CE69">
        <v>0.96000154838709695</v>
      </c>
      <c r="CF69">
        <v>3.9998680645161301E-2</v>
      </c>
      <c r="CG69">
        <v>0</v>
      </c>
      <c r="CH69">
        <v>2.1923483870967702</v>
      </c>
      <c r="CI69">
        <v>0</v>
      </c>
      <c r="CJ69">
        <v>580.48193548387098</v>
      </c>
      <c r="CK69">
        <v>9334.3303225806394</v>
      </c>
      <c r="CL69">
        <v>39.802</v>
      </c>
      <c r="CM69">
        <v>42.311999999999998</v>
      </c>
      <c r="CN69">
        <v>40.878999999999998</v>
      </c>
      <c r="CO69">
        <v>40.918999999999997</v>
      </c>
      <c r="CP69">
        <v>39.6991935483871</v>
      </c>
      <c r="CQ69">
        <v>960.00096774193605</v>
      </c>
      <c r="CR69">
        <v>39.999032258064503</v>
      </c>
      <c r="CS69">
        <v>0</v>
      </c>
      <c r="CT69">
        <v>59.400000095367403</v>
      </c>
      <c r="CU69">
        <v>2.2026846153846198</v>
      </c>
      <c r="CV69">
        <v>-0.39208888627970501</v>
      </c>
      <c r="CW69">
        <v>3.5626324760873298</v>
      </c>
      <c r="CX69">
        <v>580.45126923076896</v>
      </c>
      <c r="CY69">
        <v>15</v>
      </c>
      <c r="CZ69">
        <v>1685007351.5999999</v>
      </c>
      <c r="DA69" t="s">
        <v>255</v>
      </c>
      <c r="DB69">
        <v>2</v>
      </c>
      <c r="DC69">
        <v>-3.8109999999999999</v>
      </c>
      <c r="DD69">
        <v>0.36</v>
      </c>
      <c r="DE69">
        <v>402</v>
      </c>
      <c r="DF69">
        <v>15</v>
      </c>
      <c r="DG69">
        <v>2.06</v>
      </c>
      <c r="DH69">
        <v>0.28000000000000003</v>
      </c>
      <c r="DI69">
        <v>-2.2847701923076902</v>
      </c>
      <c r="DJ69">
        <v>-9.6695381200389896E-2</v>
      </c>
      <c r="DK69">
        <v>8.0636475247543096E-2</v>
      </c>
      <c r="DL69">
        <v>1</v>
      </c>
      <c r="DM69">
        <v>2.2293113636363602</v>
      </c>
      <c r="DN69">
        <v>-0.32257601283598702</v>
      </c>
      <c r="DO69">
        <v>0.178752768848115</v>
      </c>
      <c r="DP69">
        <v>1</v>
      </c>
      <c r="DQ69">
        <v>0.58258615384615398</v>
      </c>
      <c r="DR69">
        <v>8.9216870144280102E-3</v>
      </c>
      <c r="DS69">
        <v>2.4073519076156301E-3</v>
      </c>
      <c r="DT69">
        <v>1</v>
      </c>
      <c r="DU69">
        <v>3</v>
      </c>
      <c r="DV69">
        <v>3</v>
      </c>
      <c r="DW69" t="s">
        <v>256</v>
      </c>
      <c r="DX69">
        <v>100</v>
      </c>
      <c r="DY69">
        <v>100</v>
      </c>
      <c r="DZ69">
        <v>-3.8109999999999999</v>
      </c>
      <c r="EA69">
        <v>0.36</v>
      </c>
      <c r="EB69">
        <v>2</v>
      </c>
      <c r="EC69">
        <v>515.15200000000004</v>
      </c>
      <c r="ED69">
        <v>420.947</v>
      </c>
      <c r="EE69">
        <v>26.367100000000001</v>
      </c>
      <c r="EF69">
        <v>29.884599999999999</v>
      </c>
      <c r="EG69">
        <v>30.0001</v>
      </c>
      <c r="EH69">
        <v>30.056699999999999</v>
      </c>
      <c r="EI69">
        <v>30.0901</v>
      </c>
      <c r="EJ69">
        <v>20.137799999999999</v>
      </c>
      <c r="EK69">
        <v>31.248799999999999</v>
      </c>
      <c r="EL69">
        <v>0</v>
      </c>
      <c r="EM69">
        <v>26.365200000000002</v>
      </c>
      <c r="EN69">
        <v>402.3</v>
      </c>
      <c r="EO69">
        <v>15.249000000000001</v>
      </c>
      <c r="EP69">
        <v>100.479</v>
      </c>
      <c r="EQ69">
        <v>90.34</v>
      </c>
    </row>
    <row r="70" spans="1:147" x14ac:dyDescent="0.3">
      <c r="A70">
        <v>54</v>
      </c>
      <c r="B70">
        <v>1685010666</v>
      </c>
      <c r="C70">
        <v>3240.4000000953702</v>
      </c>
      <c r="D70" t="s">
        <v>414</v>
      </c>
      <c r="E70" t="s">
        <v>415</v>
      </c>
      <c r="F70">
        <v>1685010658</v>
      </c>
      <c r="G70">
        <f t="shared" si="43"/>
        <v>3.7866334118612458E-3</v>
      </c>
      <c r="H70">
        <f t="shared" si="44"/>
        <v>12.831389975619935</v>
      </c>
      <c r="I70">
        <f t="shared" si="45"/>
        <v>399.99758064516101</v>
      </c>
      <c r="J70">
        <f t="shared" si="46"/>
        <v>256.06224962534981</v>
      </c>
      <c r="K70">
        <f t="shared" si="47"/>
        <v>24.54903393558261</v>
      </c>
      <c r="L70">
        <f t="shared" si="48"/>
        <v>38.348308646730239</v>
      </c>
      <c r="M70">
        <f t="shared" si="49"/>
        <v>0.15997602526537533</v>
      </c>
      <c r="N70">
        <f t="shared" si="50"/>
        <v>3.363416435600088</v>
      </c>
      <c r="O70">
        <f t="shared" si="51"/>
        <v>0.15586592017839579</v>
      </c>
      <c r="P70">
        <f t="shared" si="52"/>
        <v>9.7776681462760751E-2</v>
      </c>
      <c r="Q70">
        <f t="shared" si="53"/>
        <v>161.84750601271026</v>
      </c>
      <c r="R70">
        <f t="shared" si="54"/>
        <v>27.958527518471477</v>
      </c>
      <c r="S70">
        <f t="shared" si="55"/>
        <v>27.971293548387099</v>
      </c>
      <c r="T70">
        <f t="shared" si="56"/>
        <v>3.7884936967502423</v>
      </c>
      <c r="U70">
        <f t="shared" si="57"/>
        <v>40.19214453002958</v>
      </c>
      <c r="V70">
        <f t="shared" si="58"/>
        <v>1.5239088414403574</v>
      </c>
      <c r="W70">
        <f t="shared" si="59"/>
        <v>3.7915589209273675</v>
      </c>
      <c r="X70">
        <f t="shared" si="60"/>
        <v>2.2645848553098848</v>
      </c>
      <c r="Y70">
        <f t="shared" si="61"/>
        <v>-166.99053346308094</v>
      </c>
      <c r="Z70">
        <f t="shared" si="62"/>
        <v>2.5152018695651681</v>
      </c>
      <c r="AA70">
        <f t="shared" si="63"/>
        <v>0.16297037336975104</v>
      </c>
      <c r="AB70">
        <f t="shared" si="64"/>
        <v>-2.4648552074357677</v>
      </c>
      <c r="AC70">
        <v>-3.9654887127090102E-2</v>
      </c>
      <c r="AD70">
        <v>4.4516084759070401E-2</v>
      </c>
      <c r="AE70">
        <v>3.3530417215436699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50401.660196894038</v>
      </c>
      <c r="AK70" t="s">
        <v>251</v>
      </c>
      <c r="AL70">
        <v>2.25646923076923</v>
      </c>
      <c r="AM70">
        <v>1.526</v>
      </c>
      <c r="AN70">
        <f t="shared" si="68"/>
        <v>-0.73046923076922998</v>
      </c>
      <c r="AO70">
        <f t="shared" si="69"/>
        <v>-0.47868232684746392</v>
      </c>
      <c r="AP70">
        <v>-0.40372467014688002</v>
      </c>
      <c r="AQ70" t="s">
        <v>416</v>
      </c>
      <c r="AR70">
        <v>2.28776153846154</v>
      </c>
      <c r="AS70">
        <v>1.6468</v>
      </c>
      <c r="AT70">
        <f t="shared" si="70"/>
        <v>-0.38921638235459066</v>
      </c>
      <c r="AU70">
        <v>0.5</v>
      </c>
      <c r="AV70">
        <f t="shared" si="71"/>
        <v>841.20517970316291</v>
      </c>
      <c r="AW70">
        <f t="shared" si="72"/>
        <v>12.831389975619935</v>
      </c>
      <c r="AX70">
        <f t="shared" si="73"/>
        <v>-163.7054184310042</v>
      </c>
      <c r="AY70">
        <f t="shared" si="74"/>
        <v>1</v>
      </c>
      <c r="AZ70">
        <f t="shared" si="75"/>
        <v>1.5733515395657819E-2</v>
      </c>
      <c r="BA70">
        <f t="shared" si="76"/>
        <v>-7.3354384260383779E-2</v>
      </c>
      <c r="BB70" t="s">
        <v>253</v>
      </c>
      <c r="BC70">
        <v>0</v>
      </c>
      <c r="BD70">
        <f t="shared" si="77"/>
        <v>1.6468</v>
      </c>
      <c r="BE70">
        <f t="shared" si="78"/>
        <v>-0.38921638235459066</v>
      </c>
      <c r="BF70">
        <f t="shared" si="79"/>
        <v>-7.916120576671036E-2</v>
      </c>
      <c r="BG70">
        <f t="shared" si="80"/>
        <v>1.0513266966955639</v>
      </c>
      <c r="BH70">
        <f t="shared" si="81"/>
        <v>0.1653731531892042</v>
      </c>
      <c r="BI70">
        <f t="shared" si="82"/>
        <v>1000.00641935484</v>
      </c>
      <c r="BJ70">
        <f t="shared" si="83"/>
        <v>841.20517970316291</v>
      </c>
      <c r="BK70">
        <f t="shared" si="84"/>
        <v>0.84119977974328541</v>
      </c>
      <c r="BL70">
        <f t="shared" si="85"/>
        <v>0.19239955948657089</v>
      </c>
      <c r="BM70">
        <v>0.79243364407721495</v>
      </c>
      <c r="BN70">
        <v>0.5</v>
      </c>
      <c r="BO70" t="s">
        <v>254</v>
      </c>
      <c r="BP70">
        <v>1685010658</v>
      </c>
      <c r="BQ70">
        <v>399.99758064516101</v>
      </c>
      <c r="BR70">
        <v>402.27119354838698</v>
      </c>
      <c r="BS70">
        <v>15.8953516129032</v>
      </c>
      <c r="BT70">
        <v>15.3047709677419</v>
      </c>
      <c r="BU70">
        <v>500.00948387096798</v>
      </c>
      <c r="BV70">
        <v>95.671351612903194</v>
      </c>
      <c r="BW70">
        <v>0.19999987096774199</v>
      </c>
      <c r="BX70">
        <v>27.985164516129</v>
      </c>
      <c r="BY70">
        <v>27.971293548387099</v>
      </c>
      <c r="BZ70">
        <v>999.9</v>
      </c>
      <c r="CA70">
        <v>9995.6451612903202</v>
      </c>
      <c r="CB70">
        <v>0</v>
      </c>
      <c r="CC70">
        <v>73.637051612903207</v>
      </c>
      <c r="CD70">
        <v>1000.00641935484</v>
      </c>
      <c r="CE70">
        <v>0.96000712903225804</v>
      </c>
      <c r="CF70">
        <v>3.9993141935483902E-2</v>
      </c>
      <c r="CG70">
        <v>0</v>
      </c>
      <c r="CH70">
        <v>2.30106129032258</v>
      </c>
      <c r="CI70">
        <v>0</v>
      </c>
      <c r="CJ70">
        <v>580.92264516129001</v>
      </c>
      <c r="CK70">
        <v>9334.39806451613</v>
      </c>
      <c r="CL70">
        <v>39.875</v>
      </c>
      <c r="CM70">
        <v>42.418999999999997</v>
      </c>
      <c r="CN70">
        <v>41</v>
      </c>
      <c r="CO70">
        <v>41</v>
      </c>
      <c r="CP70">
        <v>39.811999999999998</v>
      </c>
      <c r="CQ70">
        <v>960.01322580645206</v>
      </c>
      <c r="CR70">
        <v>39.992903225806501</v>
      </c>
      <c r="CS70">
        <v>0</v>
      </c>
      <c r="CT70">
        <v>59.200000047683702</v>
      </c>
      <c r="CU70">
        <v>2.28776153846154</v>
      </c>
      <c r="CV70">
        <v>0.15077606067521501</v>
      </c>
      <c r="CW70">
        <v>1.2632478636009601</v>
      </c>
      <c r="CX70">
        <v>580.93700000000001</v>
      </c>
      <c r="CY70">
        <v>15</v>
      </c>
      <c r="CZ70">
        <v>1685007351.5999999</v>
      </c>
      <c r="DA70" t="s">
        <v>255</v>
      </c>
      <c r="DB70">
        <v>2</v>
      </c>
      <c r="DC70">
        <v>-3.8109999999999999</v>
      </c>
      <c r="DD70">
        <v>0.36</v>
      </c>
      <c r="DE70">
        <v>402</v>
      </c>
      <c r="DF70">
        <v>15</v>
      </c>
      <c r="DG70">
        <v>2.06</v>
      </c>
      <c r="DH70">
        <v>0.28000000000000003</v>
      </c>
      <c r="DI70">
        <v>-2.2911617307692298</v>
      </c>
      <c r="DJ70">
        <v>0.28375399982921201</v>
      </c>
      <c r="DK70">
        <v>0.11923415780467</v>
      </c>
      <c r="DL70">
        <v>1</v>
      </c>
      <c r="DM70">
        <v>2.2760136363636398</v>
      </c>
      <c r="DN70">
        <v>0.21633533894909401</v>
      </c>
      <c r="DO70">
        <v>0.207125182384195</v>
      </c>
      <c r="DP70">
        <v>1</v>
      </c>
      <c r="DQ70">
        <v>0.58973505769230805</v>
      </c>
      <c r="DR70">
        <v>6.1156714761369099E-3</v>
      </c>
      <c r="DS70">
        <v>2.9401150580145499E-3</v>
      </c>
      <c r="DT70">
        <v>1</v>
      </c>
      <c r="DU70">
        <v>3</v>
      </c>
      <c r="DV70">
        <v>3</v>
      </c>
      <c r="DW70" t="s">
        <v>256</v>
      </c>
      <c r="DX70">
        <v>100</v>
      </c>
      <c r="DY70">
        <v>100</v>
      </c>
      <c r="DZ70">
        <v>-3.8109999999999999</v>
      </c>
      <c r="EA70">
        <v>0.36</v>
      </c>
      <c r="EB70">
        <v>2</v>
      </c>
      <c r="EC70">
        <v>515.25800000000004</v>
      </c>
      <c r="ED70">
        <v>421.07100000000003</v>
      </c>
      <c r="EE70">
        <v>26.434699999999999</v>
      </c>
      <c r="EF70">
        <v>29.885100000000001</v>
      </c>
      <c r="EG70">
        <v>30.0002</v>
      </c>
      <c r="EH70">
        <v>30.054099999999998</v>
      </c>
      <c r="EI70">
        <v>30.0901</v>
      </c>
      <c r="EJ70">
        <v>20.135899999999999</v>
      </c>
      <c r="EK70">
        <v>31.248799999999999</v>
      </c>
      <c r="EL70">
        <v>0</v>
      </c>
      <c r="EM70">
        <v>26.445399999999999</v>
      </c>
      <c r="EN70">
        <v>402.25599999999997</v>
      </c>
      <c r="EO70">
        <v>15.246700000000001</v>
      </c>
      <c r="EP70">
        <v>100.48099999999999</v>
      </c>
      <c r="EQ70">
        <v>90.3399</v>
      </c>
    </row>
    <row r="71" spans="1:147" x14ac:dyDescent="0.3">
      <c r="A71">
        <v>55</v>
      </c>
      <c r="B71">
        <v>1685010726</v>
      </c>
      <c r="C71">
        <v>3300.4000000953702</v>
      </c>
      <c r="D71" t="s">
        <v>417</v>
      </c>
      <c r="E71" t="s">
        <v>418</v>
      </c>
      <c r="F71">
        <v>1685010718</v>
      </c>
      <c r="G71">
        <f t="shared" si="43"/>
        <v>3.8870811613158666E-3</v>
      </c>
      <c r="H71">
        <f t="shared" si="44"/>
        <v>13.01599304141903</v>
      </c>
      <c r="I71">
        <f t="shared" si="45"/>
        <v>400.02241935483897</v>
      </c>
      <c r="J71">
        <f t="shared" si="46"/>
        <v>257.42534816922199</v>
      </c>
      <c r="K71">
        <f t="shared" si="47"/>
        <v>24.679454424603264</v>
      </c>
      <c r="L71">
        <f t="shared" si="48"/>
        <v>38.350283441386551</v>
      </c>
      <c r="M71">
        <f t="shared" si="49"/>
        <v>0.16409876767449036</v>
      </c>
      <c r="N71">
        <f t="shared" si="50"/>
        <v>3.3624372907431672</v>
      </c>
      <c r="O71">
        <f t="shared" si="51"/>
        <v>0.15977594878584939</v>
      </c>
      <c r="P71">
        <f t="shared" si="52"/>
        <v>0.10023887123641531</v>
      </c>
      <c r="Q71">
        <f t="shared" si="53"/>
        <v>161.84598441938908</v>
      </c>
      <c r="R71">
        <f t="shared" si="54"/>
        <v>27.943224860487955</v>
      </c>
      <c r="S71">
        <f t="shared" si="55"/>
        <v>27.9690032258065</v>
      </c>
      <c r="T71">
        <f t="shared" si="56"/>
        <v>3.7879877863569078</v>
      </c>
      <c r="U71">
        <f t="shared" si="57"/>
        <v>40.076229329641613</v>
      </c>
      <c r="V71">
        <f t="shared" si="58"/>
        <v>1.5201927112396691</v>
      </c>
      <c r="W71">
        <f t="shared" si="59"/>
        <v>3.7932528500511591</v>
      </c>
      <c r="X71">
        <f t="shared" si="60"/>
        <v>2.2677950751172387</v>
      </c>
      <c r="Y71">
        <f t="shared" si="61"/>
        <v>-171.4202792140297</v>
      </c>
      <c r="Z71">
        <f t="shared" si="62"/>
        <v>4.3184554400821487</v>
      </c>
      <c r="AA71">
        <f t="shared" si="63"/>
        <v>0.2798996336264708</v>
      </c>
      <c r="AB71">
        <f t="shared" si="64"/>
        <v>-4.9759397209319882</v>
      </c>
      <c r="AC71">
        <v>-3.9640386207986697E-2</v>
      </c>
      <c r="AD71">
        <v>4.44998062070266E-2</v>
      </c>
      <c r="AE71">
        <v>3.3520663704912499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50382.675508157234</v>
      </c>
      <c r="AK71" t="s">
        <v>251</v>
      </c>
      <c r="AL71">
        <v>2.25646923076923</v>
      </c>
      <c r="AM71">
        <v>1.526</v>
      </c>
      <c r="AN71">
        <f t="shared" si="68"/>
        <v>-0.73046923076922998</v>
      </c>
      <c r="AO71">
        <f t="shared" si="69"/>
        <v>-0.47868232684746392</v>
      </c>
      <c r="AP71">
        <v>-0.40372467014688002</v>
      </c>
      <c r="AQ71" t="s">
        <v>419</v>
      </c>
      <c r="AR71">
        <v>2.27023461538462</v>
      </c>
      <c r="AS71">
        <v>1.7283999999999999</v>
      </c>
      <c r="AT71">
        <f t="shared" si="70"/>
        <v>-0.31348913178929649</v>
      </c>
      <c r="AU71">
        <v>0.5</v>
      </c>
      <c r="AV71">
        <f t="shared" si="71"/>
        <v>841.19888918704396</v>
      </c>
      <c r="AW71">
        <f t="shared" si="72"/>
        <v>13.01599304141903</v>
      </c>
      <c r="AX71">
        <f t="shared" si="73"/>
        <v>-131.85335471668353</v>
      </c>
      <c r="AY71">
        <f t="shared" si="74"/>
        <v>1</v>
      </c>
      <c r="AZ71">
        <f t="shared" si="75"/>
        <v>1.5953085392843382E-2</v>
      </c>
      <c r="BA71">
        <f t="shared" si="76"/>
        <v>-0.1171025225642212</v>
      </c>
      <c r="BB71" t="s">
        <v>253</v>
      </c>
      <c r="BC71">
        <v>0</v>
      </c>
      <c r="BD71">
        <f t="shared" si="77"/>
        <v>1.7283999999999999</v>
      </c>
      <c r="BE71">
        <f t="shared" si="78"/>
        <v>-0.31348913178929649</v>
      </c>
      <c r="BF71">
        <f t="shared" si="79"/>
        <v>-0.13263433813892522</v>
      </c>
      <c r="BG71">
        <f t="shared" si="80"/>
        <v>1.0260673862692931</v>
      </c>
      <c r="BH71">
        <f t="shared" si="81"/>
        <v>0.277082170575289</v>
      </c>
      <c r="BI71">
        <f t="shared" si="82"/>
        <v>999.99916129032204</v>
      </c>
      <c r="BJ71">
        <f t="shared" si="83"/>
        <v>841.19888918704396</v>
      </c>
      <c r="BK71">
        <f t="shared" si="84"/>
        <v>0.84119959470928518</v>
      </c>
      <c r="BL71">
        <f t="shared" si="85"/>
        <v>0.1923991894185704</v>
      </c>
      <c r="BM71">
        <v>0.79243364407721495</v>
      </c>
      <c r="BN71">
        <v>0.5</v>
      </c>
      <c r="BO71" t="s">
        <v>254</v>
      </c>
      <c r="BP71">
        <v>1685010718</v>
      </c>
      <c r="BQ71">
        <v>400.02241935483897</v>
      </c>
      <c r="BR71">
        <v>402.33170967741898</v>
      </c>
      <c r="BS71">
        <v>15.8567580645161</v>
      </c>
      <c r="BT71">
        <v>15.2504774193548</v>
      </c>
      <c r="BU71">
        <v>500.00129032258099</v>
      </c>
      <c r="BV71">
        <v>95.670329032258095</v>
      </c>
      <c r="BW71">
        <v>0.200006193548387</v>
      </c>
      <c r="BX71">
        <v>27.992825806451599</v>
      </c>
      <c r="BY71">
        <v>27.9690032258065</v>
      </c>
      <c r="BZ71">
        <v>999.9</v>
      </c>
      <c r="CA71">
        <v>9992.0967741935492</v>
      </c>
      <c r="CB71">
        <v>0</v>
      </c>
      <c r="CC71">
        <v>73.645335483870994</v>
      </c>
      <c r="CD71">
        <v>999.99916129032204</v>
      </c>
      <c r="CE71">
        <v>0.96001296774193601</v>
      </c>
      <c r="CF71">
        <v>3.9987264516129002E-2</v>
      </c>
      <c r="CG71">
        <v>0</v>
      </c>
      <c r="CH71">
        <v>2.2619516129032302</v>
      </c>
      <c r="CI71">
        <v>0</v>
      </c>
      <c r="CJ71">
        <v>581.54303225806404</v>
      </c>
      <c r="CK71">
        <v>9334.3587096774208</v>
      </c>
      <c r="CL71">
        <v>39.987806451612897</v>
      </c>
      <c r="CM71">
        <v>42.5</v>
      </c>
      <c r="CN71">
        <v>41.064032258064501</v>
      </c>
      <c r="CO71">
        <v>41.061999999999998</v>
      </c>
      <c r="CP71">
        <v>39.875</v>
      </c>
      <c r="CQ71">
        <v>960.01258064516105</v>
      </c>
      <c r="CR71">
        <v>39.986451612903203</v>
      </c>
      <c r="CS71">
        <v>0</v>
      </c>
      <c r="CT71">
        <v>59.599999904632597</v>
      </c>
      <c r="CU71">
        <v>2.27023461538462</v>
      </c>
      <c r="CV71">
        <v>0.52724444471857501</v>
      </c>
      <c r="CW71">
        <v>2.3101538571102198</v>
      </c>
      <c r="CX71">
        <v>581.58076923076896</v>
      </c>
      <c r="CY71">
        <v>15</v>
      </c>
      <c r="CZ71">
        <v>1685007351.5999999</v>
      </c>
      <c r="DA71" t="s">
        <v>255</v>
      </c>
      <c r="DB71">
        <v>2</v>
      </c>
      <c r="DC71">
        <v>-3.8109999999999999</v>
      </c>
      <c r="DD71">
        <v>0.36</v>
      </c>
      <c r="DE71">
        <v>402</v>
      </c>
      <c r="DF71">
        <v>15</v>
      </c>
      <c r="DG71">
        <v>2.06</v>
      </c>
      <c r="DH71">
        <v>0.28000000000000003</v>
      </c>
      <c r="DI71">
        <v>-2.32941442307692</v>
      </c>
      <c r="DJ71">
        <v>9.5453376590106401E-2</v>
      </c>
      <c r="DK71">
        <v>7.6608780512355396E-2</v>
      </c>
      <c r="DL71">
        <v>1</v>
      </c>
      <c r="DM71">
        <v>2.2908909090909102</v>
      </c>
      <c r="DN71">
        <v>2.06660668945827E-2</v>
      </c>
      <c r="DO71">
        <v>0.184179413293103</v>
      </c>
      <c r="DP71">
        <v>1</v>
      </c>
      <c r="DQ71">
        <v>0.606582519230769</v>
      </c>
      <c r="DR71">
        <v>-1.79683940920307E-3</v>
      </c>
      <c r="DS71">
        <v>2.5040452463531899E-3</v>
      </c>
      <c r="DT71">
        <v>1</v>
      </c>
      <c r="DU71">
        <v>3</v>
      </c>
      <c r="DV71">
        <v>3</v>
      </c>
      <c r="DW71" t="s">
        <v>256</v>
      </c>
      <c r="DX71">
        <v>100</v>
      </c>
      <c r="DY71">
        <v>100</v>
      </c>
      <c r="DZ71">
        <v>-3.8109999999999999</v>
      </c>
      <c r="EA71">
        <v>0.36</v>
      </c>
      <c r="EB71">
        <v>2</v>
      </c>
      <c r="EC71">
        <v>515.38499999999999</v>
      </c>
      <c r="ED71">
        <v>420.80399999999997</v>
      </c>
      <c r="EE71">
        <v>26.508400000000002</v>
      </c>
      <c r="EF71">
        <v>29.8825</v>
      </c>
      <c r="EG71">
        <v>30</v>
      </c>
      <c r="EH71">
        <v>30.054099999999998</v>
      </c>
      <c r="EI71">
        <v>30.087599999999998</v>
      </c>
      <c r="EJ71">
        <v>20.134</v>
      </c>
      <c r="EK71">
        <v>31.524000000000001</v>
      </c>
      <c r="EL71">
        <v>0</v>
      </c>
      <c r="EM71">
        <v>26.519400000000001</v>
      </c>
      <c r="EN71">
        <v>402.267</v>
      </c>
      <c r="EO71">
        <v>15.236800000000001</v>
      </c>
      <c r="EP71">
        <v>100.482</v>
      </c>
      <c r="EQ71">
        <v>90.343500000000006</v>
      </c>
    </row>
    <row r="72" spans="1:147" x14ac:dyDescent="0.3">
      <c r="A72">
        <v>56</v>
      </c>
      <c r="B72">
        <v>1685010786</v>
      </c>
      <c r="C72">
        <v>3360.4000000953702</v>
      </c>
      <c r="D72" t="s">
        <v>420</v>
      </c>
      <c r="E72" t="s">
        <v>421</v>
      </c>
      <c r="F72">
        <v>1685010778</v>
      </c>
      <c r="G72">
        <f t="shared" si="43"/>
        <v>3.9131562740863136E-3</v>
      </c>
      <c r="H72">
        <f t="shared" si="44"/>
        <v>12.949065432904014</v>
      </c>
      <c r="I72">
        <f t="shared" si="45"/>
        <v>400.010548387097</v>
      </c>
      <c r="J72">
        <f t="shared" si="46"/>
        <v>258.81716922429757</v>
      </c>
      <c r="K72">
        <f t="shared" si="47"/>
        <v>24.812916586049944</v>
      </c>
      <c r="L72">
        <f t="shared" si="48"/>
        <v>38.349188349508239</v>
      </c>
      <c r="M72">
        <f t="shared" si="49"/>
        <v>0.16510638124890925</v>
      </c>
      <c r="N72">
        <f t="shared" si="50"/>
        <v>3.3636939366364187</v>
      </c>
      <c r="O72">
        <f t="shared" si="51"/>
        <v>0.16073266279905998</v>
      </c>
      <c r="P72">
        <f t="shared" si="52"/>
        <v>0.10084122517418906</v>
      </c>
      <c r="Q72">
        <f t="shared" si="53"/>
        <v>161.84620012334176</v>
      </c>
      <c r="R72">
        <f t="shared" si="54"/>
        <v>27.960721238859968</v>
      </c>
      <c r="S72">
        <f t="shared" si="55"/>
        <v>27.981241935483901</v>
      </c>
      <c r="T72">
        <f t="shared" si="56"/>
        <v>3.7906918846990165</v>
      </c>
      <c r="U72">
        <f t="shared" si="57"/>
        <v>40.051123038041347</v>
      </c>
      <c r="V72">
        <f t="shared" si="58"/>
        <v>1.5213170270317045</v>
      </c>
      <c r="W72">
        <f t="shared" si="59"/>
        <v>3.7984378754791157</v>
      </c>
      <c r="X72">
        <f t="shared" si="60"/>
        <v>2.2693748576673123</v>
      </c>
      <c r="Y72">
        <f t="shared" si="61"/>
        <v>-172.57019168720643</v>
      </c>
      <c r="Z72">
        <f t="shared" si="62"/>
        <v>6.3499462575448664</v>
      </c>
      <c r="AA72">
        <f t="shared" si="63"/>
        <v>0.41148959943812519</v>
      </c>
      <c r="AB72">
        <f t="shared" si="64"/>
        <v>-3.9625557068816928</v>
      </c>
      <c r="AC72">
        <v>-3.9658997170220499E-2</v>
      </c>
      <c r="AD72">
        <v>4.45206986425438E-2</v>
      </c>
      <c r="AE72">
        <v>3.3533181472895301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50401.445146482998</v>
      </c>
      <c r="AK72" t="s">
        <v>251</v>
      </c>
      <c r="AL72">
        <v>2.25646923076923</v>
      </c>
      <c r="AM72">
        <v>1.526</v>
      </c>
      <c r="AN72">
        <f t="shared" si="68"/>
        <v>-0.73046923076922998</v>
      </c>
      <c r="AO72">
        <f t="shared" si="69"/>
        <v>-0.47868232684746392</v>
      </c>
      <c r="AP72">
        <v>-0.40372467014688002</v>
      </c>
      <c r="AQ72" t="s">
        <v>422</v>
      </c>
      <c r="AR72">
        <v>2.25261538461538</v>
      </c>
      <c r="AS72">
        <v>1.7043999999999999</v>
      </c>
      <c r="AT72">
        <f t="shared" si="70"/>
        <v>-0.32164713953026292</v>
      </c>
      <c r="AU72">
        <v>0.5</v>
      </c>
      <c r="AV72">
        <f t="shared" si="71"/>
        <v>841.19890683861911</v>
      </c>
      <c r="AW72">
        <f t="shared" si="72"/>
        <v>12.949065432904014</v>
      </c>
      <c r="AX72">
        <f t="shared" si="73"/>
        <v>-135.28461108031297</v>
      </c>
      <c r="AY72">
        <f t="shared" si="74"/>
        <v>1</v>
      </c>
      <c r="AZ72">
        <f t="shared" si="75"/>
        <v>1.5873522890362694E-2</v>
      </c>
      <c r="BA72">
        <f t="shared" si="76"/>
        <v>-0.10467026519596333</v>
      </c>
      <c r="BB72" t="s">
        <v>253</v>
      </c>
      <c r="BC72">
        <v>0</v>
      </c>
      <c r="BD72">
        <f t="shared" si="77"/>
        <v>1.7043999999999999</v>
      </c>
      <c r="BE72">
        <f t="shared" si="78"/>
        <v>-0.32164713953026292</v>
      </c>
      <c r="BF72">
        <f t="shared" si="79"/>
        <v>-0.11690694626474436</v>
      </c>
      <c r="BG72">
        <f t="shared" si="80"/>
        <v>0.99301927015841795</v>
      </c>
      <c r="BH72">
        <f t="shared" si="81"/>
        <v>0.24422657722644045</v>
      </c>
      <c r="BI72">
        <f t="shared" si="82"/>
        <v>999.99903225806395</v>
      </c>
      <c r="BJ72">
        <f t="shared" si="83"/>
        <v>841.19890683861911</v>
      </c>
      <c r="BK72">
        <f t="shared" si="84"/>
        <v>0.84119972090286566</v>
      </c>
      <c r="BL72">
        <f t="shared" si="85"/>
        <v>0.19239944180573137</v>
      </c>
      <c r="BM72">
        <v>0.79243364407721495</v>
      </c>
      <c r="BN72">
        <v>0.5</v>
      </c>
      <c r="BO72" t="s">
        <v>254</v>
      </c>
      <c r="BP72">
        <v>1685010778</v>
      </c>
      <c r="BQ72">
        <v>400.010548387097</v>
      </c>
      <c r="BR72">
        <v>402.31087096774201</v>
      </c>
      <c r="BS72">
        <v>15.8684677419355</v>
      </c>
      <c r="BT72">
        <v>15.2581290322581</v>
      </c>
      <c r="BU72">
        <v>500.002677419355</v>
      </c>
      <c r="BV72">
        <v>95.670461290322507</v>
      </c>
      <c r="BW72">
        <v>0.19998138709677399</v>
      </c>
      <c r="BX72">
        <v>28.016258064516101</v>
      </c>
      <c r="BY72">
        <v>27.981241935483901</v>
      </c>
      <c r="BZ72">
        <v>999.9</v>
      </c>
      <c r="CA72">
        <v>9996.77419354839</v>
      </c>
      <c r="CB72">
        <v>0</v>
      </c>
      <c r="CC72">
        <v>73.658106451612895</v>
      </c>
      <c r="CD72">
        <v>999.99903225806395</v>
      </c>
      <c r="CE72">
        <v>0.96000812903225796</v>
      </c>
      <c r="CF72">
        <v>3.9992090322580699E-2</v>
      </c>
      <c r="CG72">
        <v>0</v>
      </c>
      <c r="CH72">
        <v>2.2365483870967702</v>
      </c>
      <c r="CI72">
        <v>0</v>
      </c>
      <c r="CJ72">
        <v>581.78406451612898</v>
      </c>
      <c r="CK72">
        <v>9334.34064516129</v>
      </c>
      <c r="CL72">
        <v>40.058</v>
      </c>
      <c r="CM72">
        <v>42.561999999999998</v>
      </c>
      <c r="CN72">
        <v>41.170999999999999</v>
      </c>
      <c r="CO72">
        <v>41.125</v>
      </c>
      <c r="CP72">
        <v>39.936999999999998</v>
      </c>
      <c r="CQ72">
        <v>960.00806451612902</v>
      </c>
      <c r="CR72">
        <v>39.990645161290303</v>
      </c>
      <c r="CS72">
        <v>0</v>
      </c>
      <c r="CT72">
        <v>59.299999952316298</v>
      </c>
      <c r="CU72">
        <v>2.25261538461538</v>
      </c>
      <c r="CV72">
        <v>8.3042730858077396E-2</v>
      </c>
      <c r="CW72">
        <v>2.5630085410882901</v>
      </c>
      <c r="CX72">
        <v>581.79038461538505</v>
      </c>
      <c r="CY72">
        <v>15</v>
      </c>
      <c r="CZ72">
        <v>1685007351.5999999</v>
      </c>
      <c r="DA72" t="s">
        <v>255</v>
      </c>
      <c r="DB72">
        <v>2</v>
      </c>
      <c r="DC72">
        <v>-3.8109999999999999</v>
      </c>
      <c r="DD72">
        <v>0.36</v>
      </c>
      <c r="DE72">
        <v>402</v>
      </c>
      <c r="DF72">
        <v>15</v>
      </c>
      <c r="DG72">
        <v>2.06</v>
      </c>
      <c r="DH72">
        <v>0.28000000000000003</v>
      </c>
      <c r="DI72">
        <v>-2.30430673076923</v>
      </c>
      <c r="DJ72">
        <v>-2.1205515239496101E-2</v>
      </c>
      <c r="DK72">
        <v>8.8655895758678493E-2</v>
      </c>
      <c r="DL72">
        <v>1</v>
      </c>
      <c r="DM72">
        <v>2.2452909090909099</v>
      </c>
      <c r="DN72">
        <v>8.9773626427333303E-2</v>
      </c>
      <c r="DO72">
        <v>0.202691640875966</v>
      </c>
      <c r="DP72">
        <v>1</v>
      </c>
      <c r="DQ72">
        <v>0.61047742307692299</v>
      </c>
      <c r="DR72">
        <v>-1.5608196021514001E-3</v>
      </c>
      <c r="DS72">
        <v>2.64838308687622E-3</v>
      </c>
      <c r="DT72">
        <v>1</v>
      </c>
      <c r="DU72">
        <v>3</v>
      </c>
      <c r="DV72">
        <v>3</v>
      </c>
      <c r="DW72" t="s">
        <v>256</v>
      </c>
      <c r="DX72">
        <v>100</v>
      </c>
      <c r="DY72">
        <v>100</v>
      </c>
      <c r="DZ72">
        <v>-3.8109999999999999</v>
      </c>
      <c r="EA72">
        <v>0.36</v>
      </c>
      <c r="EB72">
        <v>2</v>
      </c>
      <c r="EC72">
        <v>515.61900000000003</v>
      </c>
      <c r="ED72">
        <v>420.67899999999997</v>
      </c>
      <c r="EE72">
        <v>26.540099999999999</v>
      </c>
      <c r="EF72">
        <v>29.879899999999999</v>
      </c>
      <c r="EG72">
        <v>30.0002</v>
      </c>
      <c r="EH72">
        <v>30.051600000000001</v>
      </c>
      <c r="EI72">
        <v>30.087599999999998</v>
      </c>
      <c r="EJ72">
        <v>20.1312</v>
      </c>
      <c r="EK72">
        <v>31.524000000000001</v>
      </c>
      <c r="EL72">
        <v>0</v>
      </c>
      <c r="EM72">
        <v>26.552099999999999</v>
      </c>
      <c r="EN72">
        <v>402.14100000000002</v>
      </c>
      <c r="EO72">
        <v>15.236800000000001</v>
      </c>
      <c r="EP72">
        <v>100.486</v>
      </c>
      <c r="EQ72">
        <v>90.346100000000007</v>
      </c>
    </row>
    <row r="73" spans="1:147" x14ac:dyDescent="0.3">
      <c r="A73">
        <v>57</v>
      </c>
      <c r="B73">
        <v>1685010846</v>
      </c>
      <c r="C73">
        <v>3420.4000000953702</v>
      </c>
      <c r="D73" t="s">
        <v>423</v>
      </c>
      <c r="E73" t="s">
        <v>424</v>
      </c>
      <c r="F73">
        <v>1685010838</v>
      </c>
      <c r="G73">
        <f t="shared" si="43"/>
        <v>3.9412608853676345E-3</v>
      </c>
      <c r="H73">
        <f t="shared" si="44"/>
        <v>12.968016527860694</v>
      </c>
      <c r="I73">
        <f t="shared" si="45"/>
        <v>400.00867741935502</v>
      </c>
      <c r="J73">
        <f t="shared" si="46"/>
        <v>259.2911296760571</v>
      </c>
      <c r="K73">
        <f t="shared" si="47"/>
        <v>24.858801524035162</v>
      </c>
      <c r="L73">
        <f t="shared" si="48"/>
        <v>38.34969723909439</v>
      </c>
      <c r="M73">
        <f t="shared" si="49"/>
        <v>0.16602616372467416</v>
      </c>
      <c r="N73">
        <f t="shared" si="50"/>
        <v>3.3624442640133529</v>
      </c>
      <c r="O73">
        <f t="shared" si="51"/>
        <v>0.16160268539773895</v>
      </c>
      <c r="P73">
        <f t="shared" si="52"/>
        <v>0.10138929385413484</v>
      </c>
      <c r="Q73">
        <f t="shared" si="53"/>
        <v>161.84756324645159</v>
      </c>
      <c r="R73">
        <f t="shared" si="54"/>
        <v>27.967133714243865</v>
      </c>
      <c r="S73">
        <f t="shared" si="55"/>
        <v>28.005374193548398</v>
      </c>
      <c r="T73">
        <f t="shared" si="56"/>
        <v>3.7960287540220561</v>
      </c>
      <c r="U73">
        <f t="shared" si="57"/>
        <v>40.057541669008259</v>
      </c>
      <c r="V73">
        <f t="shared" si="58"/>
        <v>1.5227004577350487</v>
      </c>
      <c r="W73">
        <f t="shared" si="59"/>
        <v>3.801282840362449</v>
      </c>
      <c r="X73">
        <f t="shared" si="60"/>
        <v>2.2733282962870076</v>
      </c>
      <c r="Y73">
        <f t="shared" si="61"/>
        <v>-173.80960504471267</v>
      </c>
      <c r="Z73">
        <f t="shared" si="62"/>
        <v>4.3015063097099295</v>
      </c>
      <c r="AA73">
        <f t="shared" si="63"/>
        <v>0.27890145584964232</v>
      </c>
      <c r="AB73">
        <f t="shared" si="64"/>
        <v>-7.3816340327015046</v>
      </c>
      <c r="AC73">
        <v>-3.96404894744736E-2</v>
      </c>
      <c r="AD73">
        <v>4.4499922132704803E-2</v>
      </c>
      <c r="AE73">
        <v>3.3520733167443302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50376.768140228698</v>
      </c>
      <c r="AK73" t="s">
        <v>251</v>
      </c>
      <c r="AL73">
        <v>2.25646923076923</v>
      </c>
      <c r="AM73">
        <v>1.526</v>
      </c>
      <c r="AN73">
        <f t="shared" si="68"/>
        <v>-0.73046923076922998</v>
      </c>
      <c r="AO73">
        <f t="shared" si="69"/>
        <v>-0.47868232684746392</v>
      </c>
      <c r="AP73">
        <v>-0.40372467014688002</v>
      </c>
      <c r="AQ73" t="s">
        <v>425</v>
      </c>
      <c r="AR73">
        <v>2.31116153846154</v>
      </c>
      <c r="AS73">
        <v>1.5671999999999999</v>
      </c>
      <c r="AT73">
        <f t="shared" si="70"/>
        <v>-0.47470746456198332</v>
      </c>
      <c r="AU73">
        <v>0.5</v>
      </c>
      <c r="AV73">
        <f t="shared" si="71"/>
        <v>841.2009245035423</v>
      </c>
      <c r="AW73">
        <f t="shared" si="72"/>
        <v>12.968016527860694</v>
      </c>
      <c r="AX73">
        <f t="shared" si="73"/>
        <v>-199.66217902913647</v>
      </c>
      <c r="AY73">
        <f t="shared" si="74"/>
        <v>1</v>
      </c>
      <c r="AZ73">
        <f t="shared" si="75"/>
        <v>1.5896013435671475E-2</v>
      </c>
      <c r="BA73">
        <f t="shared" si="76"/>
        <v>-2.6288922919857009E-2</v>
      </c>
      <c r="BB73" t="s">
        <v>253</v>
      </c>
      <c r="BC73">
        <v>0</v>
      </c>
      <c r="BD73">
        <f t="shared" si="77"/>
        <v>1.5671999999999999</v>
      </c>
      <c r="BE73">
        <f t="shared" si="78"/>
        <v>-0.47470746456198326</v>
      </c>
      <c r="BF73">
        <f t="shared" si="79"/>
        <v>-2.699868938401042E-2</v>
      </c>
      <c r="BG73">
        <f t="shared" si="80"/>
        <v>1.0793482506556589</v>
      </c>
      <c r="BH73">
        <f t="shared" si="81"/>
        <v>5.6402101915523147E-2</v>
      </c>
      <c r="BI73">
        <f t="shared" si="82"/>
        <v>1000.0007419354801</v>
      </c>
      <c r="BJ73">
        <f t="shared" si="83"/>
        <v>841.2009245035423</v>
      </c>
      <c r="BK73">
        <f t="shared" si="84"/>
        <v>0.84120030038719362</v>
      </c>
      <c r="BL73">
        <f t="shared" si="85"/>
        <v>0.19240060077438734</v>
      </c>
      <c r="BM73">
        <v>0.79243364407721495</v>
      </c>
      <c r="BN73">
        <v>0.5</v>
      </c>
      <c r="BO73" t="s">
        <v>254</v>
      </c>
      <c r="BP73">
        <v>1685010838</v>
      </c>
      <c r="BQ73">
        <v>400.00867741935502</v>
      </c>
      <c r="BR73">
        <v>402.31370967741901</v>
      </c>
      <c r="BS73">
        <v>15.8826129032258</v>
      </c>
      <c r="BT73">
        <v>15.2679193548387</v>
      </c>
      <c r="BU73">
        <v>500.01880645161299</v>
      </c>
      <c r="BV73">
        <v>95.672122580645194</v>
      </c>
      <c r="BW73">
        <v>0.20004070967741899</v>
      </c>
      <c r="BX73">
        <v>28.029103225806502</v>
      </c>
      <c r="BY73">
        <v>28.005374193548398</v>
      </c>
      <c r="BZ73">
        <v>999.9</v>
      </c>
      <c r="CA73">
        <v>9991.9354838709696</v>
      </c>
      <c r="CB73">
        <v>0</v>
      </c>
      <c r="CC73">
        <v>73.651203225806498</v>
      </c>
      <c r="CD73">
        <v>1000.0007419354801</v>
      </c>
      <c r="CE73">
        <v>0.95998700000000003</v>
      </c>
      <c r="CF73">
        <v>4.0013300000000002E-2</v>
      </c>
      <c r="CG73">
        <v>0</v>
      </c>
      <c r="CH73">
        <v>2.3099483870967701</v>
      </c>
      <c r="CI73">
        <v>0</v>
      </c>
      <c r="CJ73">
        <v>581.65248387096801</v>
      </c>
      <c r="CK73">
        <v>9334.2932258064502</v>
      </c>
      <c r="CL73">
        <v>40.125</v>
      </c>
      <c r="CM73">
        <v>42.625</v>
      </c>
      <c r="CN73">
        <v>41.25</v>
      </c>
      <c r="CO73">
        <v>41.186999999999998</v>
      </c>
      <c r="CP73">
        <v>40.015999999999998</v>
      </c>
      <c r="CQ73">
        <v>959.98967741935496</v>
      </c>
      <c r="CR73">
        <v>40.01</v>
      </c>
      <c r="CS73">
        <v>0</v>
      </c>
      <c r="CT73">
        <v>59.299999952316298</v>
      </c>
      <c r="CU73">
        <v>2.31116153846154</v>
      </c>
      <c r="CV73">
        <v>0.34389059409682499</v>
      </c>
      <c r="CW73">
        <v>-4.2119664651699598E-2</v>
      </c>
      <c r="CX73">
        <v>581.66023076923102</v>
      </c>
      <c r="CY73">
        <v>15</v>
      </c>
      <c r="CZ73">
        <v>1685007351.5999999</v>
      </c>
      <c r="DA73" t="s">
        <v>255</v>
      </c>
      <c r="DB73">
        <v>2</v>
      </c>
      <c r="DC73">
        <v>-3.8109999999999999</v>
      </c>
      <c r="DD73">
        <v>0.36</v>
      </c>
      <c r="DE73">
        <v>402</v>
      </c>
      <c r="DF73">
        <v>15</v>
      </c>
      <c r="DG73">
        <v>2.06</v>
      </c>
      <c r="DH73">
        <v>0.28000000000000003</v>
      </c>
      <c r="DI73">
        <v>-2.3182084615384602</v>
      </c>
      <c r="DJ73">
        <v>0.130750516520103</v>
      </c>
      <c r="DK73">
        <v>8.7092273135685405E-2</v>
      </c>
      <c r="DL73">
        <v>1</v>
      </c>
      <c r="DM73">
        <v>2.2742204545454499</v>
      </c>
      <c r="DN73">
        <v>0.430123513065023</v>
      </c>
      <c r="DO73">
        <v>0.18109343216285001</v>
      </c>
      <c r="DP73">
        <v>1</v>
      </c>
      <c r="DQ73">
        <v>0.61454198076923106</v>
      </c>
      <c r="DR73">
        <v>-1.4535183129848099E-3</v>
      </c>
      <c r="DS73">
        <v>2.8863325977812799E-3</v>
      </c>
      <c r="DT73">
        <v>1</v>
      </c>
      <c r="DU73">
        <v>3</v>
      </c>
      <c r="DV73">
        <v>3</v>
      </c>
      <c r="DW73" t="s">
        <v>256</v>
      </c>
      <c r="DX73">
        <v>100</v>
      </c>
      <c r="DY73">
        <v>100</v>
      </c>
      <c r="DZ73">
        <v>-3.8109999999999999</v>
      </c>
      <c r="EA73">
        <v>0.36</v>
      </c>
      <c r="EB73">
        <v>2</v>
      </c>
      <c r="EC73">
        <v>515.36500000000001</v>
      </c>
      <c r="ED73">
        <v>420.661</v>
      </c>
      <c r="EE73">
        <v>26.4983</v>
      </c>
      <c r="EF73">
        <v>29.879899999999999</v>
      </c>
      <c r="EG73">
        <v>30.0001</v>
      </c>
      <c r="EH73">
        <v>30.051600000000001</v>
      </c>
      <c r="EI73">
        <v>30.085000000000001</v>
      </c>
      <c r="EJ73">
        <v>20.130600000000001</v>
      </c>
      <c r="EK73">
        <v>31.524000000000001</v>
      </c>
      <c r="EL73">
        <v>0</v>
      </c>
      <c r="EM73">
        <v>26.501000000000001</v>
      </c>
      <c r="EN73">
        <v>402.26100000000002</v>
      </c>
      <c r="EO73">
        <v>15.236599999999999</v>
      </c>
      <c r="EP73">
        <v>100.486</v>
      </c>
      <c r="EQ73">
        <v>90.349100000000007</v>
      </c>
    </row>
    <row r="74" spans="1:147" x14ac:dyDescent="0.3">
      <c r="A74">
        <v>58</v>
      </c>
      <c r="B74">
        <v>1685010906</v>
      </c>
      <c r="C74">
        <v>3480.4000000953702</v>
      </c>
      <c r="D74" t="s">
        <v>426</v>
      </c>
      <c r="E74" t="s">
        <v>427</v>
      </c>
      <c r="F74">
        <v>1685010898</v>
      </c>
      <c r="G74">
        <f t="shared" si="43"/>
        <v>3.9433889050818427E-3</v>
      </c>
      <c r="H74">
        <f t="shared" si="44"/>
        <v>13.040305464063248</v>
      </c>
      <c r="I74">
        <f t="shared" si="45"/>
        <v>400.00751612903201</v>
      </c>
      <c r="J74">
        <f t="shared" si="46"/>
        <v>258.77383059875314</v>
      </c>
      <c r="K74">
        <f t="shared" si="47"/>
        <v>24.80937603860291</v>
      </c>
      <c r="L74">
        <f t="shared" si="48"/>
        <v>38.349847289235477</v>
      </c>
      <c r="M74">
        <f t="shared" si="49"/>
        <v>0.16625820896438862</v>
      </c>
      <c r="N74">
        <f t="shared" si="50"/>
        <v>3.3632837007443919</v>
      </c>
      <c r="O74">
        <f t="shared" si="51"/>
        <v>0.16182361028621808</v>
      </c>
      <c r="P74">
        <f t="shared" si="52"/>
        <v>0.10152833537555522</v>
      </c>
      <c r="Q74">
        <f t="shared" si="53"/>
        <v>161.8504735876958</v>
      </c>
      <c r="R74">
        <f t="shared" si="54"/>
        <v>27.969828990513115</v>
      </c>
      <c r="S74">
        <f t="shared" si="55"/>
        <v>28.001545161290299</v>
      </c>
      <c r="T74">
        <f t="shared" si="56"/>
        <v>3.7951815230025026</v>
      </c>
      <c r="U74">
        <f t="shared" si="57"/>
        <v>40.076926534175058</v>
      </c>
      <c r="V74">
        <f t="shared" si="58"/>
        <v>1.523717191562711</v>
      </c>
      <c r="W74">
        <f t="shared" si="59"/>
        <v>3.8019811480887431</v>
      </c>
      <c r="X74">
        <f t="shared" si="60"/>
        <v>2.2714643314397915</v>
      </c>
      <c r="Y74">
        <f t="shared" si="61"/>
        <v>-173.90345071410925</v>
      </c>
      <c r="Z74">
        <f t="shared" si="62"/>
        <v>5.5683201946071126</v>
      </c>
      <c r="AA74">
        <f t="shared" si="63"/>
        <v>0.36094792001749842</v>
      </c>
      <c r="AB74">
        <f t="shared" si="64"/>
        <v>-6.1237090117888311</v>
      </c>
      <c r="AC74">
        <v>-3.9652921252011801E-2</v>
      </c>
      <c r="AD74">
        <v>4.45138778920749E-2</v>
      </c>
      <c r="AE74">
        <v>3.3529095010102501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50391.410214842836</v>
      </c>
      <c r="AK74" t="s">
        <v>251</v>
      </c>
      <c r="AL74">
        <v>2.25646923076923</v>
      </c>
      <c r="AM74">
        <v>1.526</v>
      </c>
      <c r="AN74">
        <f t="shared" si="68"/>
        <v>-0.73046923076922998</v>
      </c>
      <c r="AO74">
        <f t="shared" si="69"/>
        <v>-0.47868232684746392</v>
      </c>
      <c r="AP74">
        <v>-0.40372467014688002</v>
      </c>
      <c r="AQ74" t="s">
        <v>428</v>
      </c>
      <c r="AR74">
        <v>2.3023153846153801</v>
      </c>
      <c r="AS74">
        <v>1.2524</v>
      </c>
      <c r="AT74">
        <f t="shared" si="70"/>
        <v>-0.83832272805443964</v>
      </c>
      <c r="AU74">
        <v>0.5</v>
      </c>
      <c r="AV74">
        <f t="shared" si="71"/>
        <v>841.21606455532708</v>
      </c>
      <c r="AW74">
        <f t="shared" si="72"/>
        <v>13.040305464063248</v>
      </c>
      <c r="AX74">
        <f t="shared" si="73"/>
        <v>-352.60527306062068</v>
      </c>
      <c r="AY74">
        <f t="shared" si="74"/>
        <v>1</v>
      </c>
      <c r="AZ74">
        <f t="shared" si="75"/>
        <v>1.5981661193449438E-2</v>
      </c>
      <c r="BA74">
        <f t="shared" si="76"/>
        <v>0.21846055573299272</v>
      </c>
      <c r="BB74" t="s">
        <v>253</v>
      </c>
      <c r="BC74">
        <v>0</v>
      </c>
      <c r="BD74">
        <f t="shared" si="77"/>
        <v>1.2524</v>
      </c>
      <c r="BE74">
        <f t="shared" si="78"/>
        <v>-0.83832272805443964</v>
      </c>
      <c r="BF74">
        <f t="shared" si="79"/>
        <v>0.17929226736566189</v>
      </c>
      <c r="BG74">
        <f t="shared" si="80"/>
        <v>1.0456603513395453</v>
      </c>
      <c r="BH74">
        <f t="shared" si="81"/>
        <v>-0.37455376417687308</v>
      </c>
      <c r="BI74">
        <f t="shared" si="82"/>
        <v>1000.01874193548</v>
      </c>
      <c r="BJ74">
        <f t="shared" si="83"/>
        <v>841.21606455532708</v>
      </c>
      <c r="BK74">
        <f t="shared" si="84"/>
        <v>0.84120029883360059</v>
      </c>
      <c r="BL74">
        <f t="shared" si="85"/>
        <v>0.19240059766720116</v>
      </c>
      <c r="BM74">
        <v>0.79243364407721495</v>
      </c>
      <c r="BN74">
        <v>0.5</v>
      </c>
      <c r="BO74" t="s">
        <v>254</v>
      </c>
      <c r="BP74">
        <v>1685010898</v>
      </c>
      <c r="BQ74">
        <v>400.00751612903201</v>
      </c>
      <c r="BR74">
        <v>402.32422580645198</v>
      </c>
      <c r="BS74">
        <v>15.8931096774194</v>
      </c>
      <c r="BT74">
        <v>15.2780677419355</v>
      </c>
      <c r="BU74">
        <v>500.00006451612899</v>
      </c>
      <c r="BV74">
        <v>95.672783870967706</v>
      </c>
      <c r="BW74">
        <v>0.200032870967742</v>
      </c>
      <c r="BX74">
        <v>28.032254838709701</v>
      </c>
      <c r="BY74">
        <v>28.001545161290299</v>
      </c>
      <c r="BZ74">
        <v>999.9</v>
      </c>
      <c r="CA74">
        <v>9995</v>
      </c>
      <c r="CB74">
        <v>0</v>
      </c>
      <c r="CC74">
        <v>73.654309677419306</v>
      </c>
      <c r="CD74">
        <v>1000.01874193548</v>
      </c>
      <c r="CE74">
        <v>0.95998796774193595</v>
      </c>
      <c r="CF74">
        <v>4.0012312903225801E-2</v>
      </c>
      <c r="CG74">
        <v>0</v>
      </c>
      <c r="CH74">
        <v>2.3037290322580599</v>
      </c>
      <c r="CI74">
        <v>0</v>
      </c>
      <c r="CJ74">
        <v>581.778419354839</v>
      </c>
      <c r="CK74">
        <v>9334.4583870967708</v>
      </c>
      <c r="CL74">
        <v>40.186999999999998</v>
      </c>
      <c r="CM74">
        <v>42.686999999999998</v>
      </c>
      <c r="CN74">
        <v>41.311999999999998</v>
      </c>
      <c r="CO74">
        <v>41.25</v>
      </c>
      <c r="CP74">
        <v>40.0741935483871</v>
      </c>
      <c r="CQ74">
        <v>960.00645161290299</v>
      </c>
      <c r="CR74">
        <v>40.010645161290299</v>
      </c>
      <c r="CS74">
        <v>0</v>
      </c>
      <c r="CT74">
        <v>59.400000095367403</v>
      </c>
      <c r="CU74">
        <v>2.3023153846153801</v>
      </c>
      <c r="CV74">
        <v>0.439254699258256</v>
      </c>
      <c r="CW74">
        <v>0.35808547121033701</v>
      </c>
      <c r="CX74">
        <v>581.77853846153801</v>
      </c>
      <c r="CY74">
        <v>15</v>
      </c>
      <c r="CZ74">
        <v>1685007351.5999999</v>
      </c>
      <c r="DA74" t="s">
        <v>255</v>
      </c>
      <c r="DB74">
        <v>2</v>
      </c>
      <c r="DC74">
        <v>-3.8109999999999999</v>
      </c>
      <c r="DD74">
        <v>0.36</v>
      </c>
      <c r="DE74">
        <v>402</v>
      </c>
      <c r="DF74">
        <v>15</v>
      </c>
      <c r="DG74">
        <v>2.06</v>
      </c>
      <c r="DH74">
        <v>0.28000000000000003</v>
      </c>
      <c r="DI74">
        <v>-2.32311538461538</v>
      </c>
      <c r="DJ74">
        <v>0.19251419789968699</v>
      </c>
      <c r="DK74">
        <v>0.100179611073572</v>
      </c>
      <c r="DL74">
        <v>1</v>
      </c>
      <c r="DM74">
        <v>2.2998045454545499</v>
      </c>
      <c r="DN74">
        <v>5.06500869100103E-2</v>
      </c>
      <c r="DO74">
        <v>0.19629037159101501</v>
      </c>
      <c r="DP74">
        <v>1</v>
      </c>
      <c r="DQ74">
        <v>0.61545853846153897</v>
      </c>
      <c r="DR74">
        <v>-1.0209886450931E-3</v>
      </c>
      <c r="DS74">
        <v>2.5630452700280198E-3</v>
      </c>
      <c r="DT74">
        <v>1</v>
      </c>
      <c r="DU74">
        <v>3</v>
      </c>
      <c r="DV74">
        <v>3</v>
      </c>
      <c r="DW74" t="s">
        <v>256</v>
      </c>
      <c r="DX74">
        <v>100</v>
      </c>
      <c r="DY74">
        <v>100</v>
      </c>
      <c r="DZ74">
        <v>-3.8109999999999999</v>
      </c>
      <c r="EA74">
        <v>0.36</v>
      </c>
      <c r="EB74">
        <v>2</v>
      </c>
      <c r="EC74">
        <v>514.83600000000001</v>
      </c>
      <c r="ED74">
        <v>420.78500000000003</v>
      </c>
      <c r="EE74">
        <v>26.435199999999998</v>
      </c>
      <c r="EF74">
        <v>29.877400000000002</v>
      </c>
      <c r="EG74">
        <v>30.0002</v>
      </c>
      <c r="EH74">
        <v>30.048999999999999</v>
      </c>
      <c r="EI74">
        <v>30.085000000000001</v>
      </c>
      <c r="EJ74">
        <v>20.134599999999999</v>
      </c>
      <c r="EK74">
        <v>31.524000000000001</v>
      </c>
      <c r="EL74">
        <v>0</v>
      </c>
      <c r="EM74">
        <v>26.433</v>
      </c>
      <c r="EN74">
        <v>402.30700000000002</v>
      </c>
      <c r="EO74">
        <v>15.2309</v>
      </c>
      <c r="EP74">
        <v>100.486</v>
      </c>
      <c r="EQ74">
        <v>90.350999999999999</v>
      </c>
    </row>
    <row r="75" spans="1:147" x14ac:dyDescent="0.3">
      <c r="A75">
        <v>59</v>
      </c>
      <c r="B75">
        <v>1685010966</v>
      </c>
      <c r="C75">
        <v>3540.4000000953702</v>
      </c>
      <c r="D75" t="s">
        <v>429</v>
      </c>
      <c r="E75" t="s">
        <v>430</v>
      </c>
      <c r="F75">
        <v>1685010958</v>
      </c>
      <c r="G75">
        <f t="shared" si="43"/>
        <v>3.9681112261067165E-3</v>
      </c>
      <c r="H75">
        <f t="shared" si="44"/>
        <v>12.789251629088682</v>
      </c>
      <c r="I75">
        <f t="shared" si="45"/>
        <v>400.011161290323</v>
      </c>
      <c r="J75">
        <f t="shared" si="46"/>
        <v>261.84544999264745</v>
      </c>
      <c r="K75">
        <f t="shared" si="47"/>
        <v>25.104180859227743</v>
      </c>
      <c r="L75">
        <f t="shared" si="48"/>
        <v>38.350685639272953</v>
      </c>
      <c r="M75">
        <f t="shared" si="49"/>
        <v>0.16716389702098247</v>
      </c>
      <c r="N75">
        <f t="shared" si="50"/>
        <v>3.3634918168194874</v>
      </c>
      <c r="O75">
        <f t="shared" si="51"/>
        <v>0.162681822701781</v>
      </c>
      <c r="P75">
        <f t="shared" si="52"/>
        <v>0.10206882605886014</v>
      </c>
      <c r="Q75">
        <f t="shared" si="53"/>
        <v>161.85133214943841</v>
      </c>
      <c r="R75">
        <f t="shared" si="54"/>
        <v>27.962490580284221</v>
      </c>
      <c r="S75">
        <f t="shared" si="55"/>
        <v>28.0007612903226</v>
      </c>
      <c r="T75">
        <f t="shared" si="56"/>
        <v>3.7950081000974394</v>
      </c>
      <c r="U75">
        <f t="shared" si="57"/>
        <v>40.017310678732805</v>
      </c>
      <c r="V75">
        <f t="shared" si="58"/>
        <v>1.5212998685625296</v>
      </c>
      <c r="W75">
        <f t="shared" si="59"/>
        <v>3.8016044625683061</v>
      </c>
      <c r="X75">
        <f t="shared" si="60"/>
        <v>2.2737082315349095</v>
      </c>
      <c r="Y75">
        <f t="shared" si="61"/>
        <v>-174.99370507130621</v>
      </c>
      <c r="Z75">
        <f t="shared" si="62"/>
        <v>5.40254072313249</v>
      </c>
      <c r="AA75">
        <f t="shared" si="63"/>
        <v>0.35017581157711108</v>
      </c>
      <c r="AB75">
        <f t="shared" si="64"/>
        <v>-7.3896563871581966</v>
      </c>
      <c r="AC75">
        <v>-3.9656003577892299E-2</v>
      </c>
      <c r="AD75">
        <v>4.4517338072902403E-2</v>
      </c>
      <c r="AE75">
        <v>3.3531168106715099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50395.479281349028</v>
      </c>
      <c r="AK75" t="s">
        <v>251</v>
      </c>
      <c r="AL75">
        <v>2.25646923076923</v>
      </c>
      <c r="AM75">
        <v>1.526</v>
      </c>
      <c r="AN75">
        <f t="shared" si="68"/>
        <v>-0.73046923076922998</v>
      </c>
      <c r="AO75">
        <f t="shared" si="69"/>
        <v>-0.47868232684746392</v>
      </c>
      <c r="AP75">
        <v>-0.40372467014688002</v>
      </c>
      <c r="AQ75" t="s">
        <v>431</v>
      </c>
      <c r="AR75">
        <v>2.24865769230769</v>
      </c>
      <c r="AS75">
        <v>1.6739999999999999</v>
      </c>
      <c r="AT75">
        <f t="shared" si="70"/>
        <v>-0.34328416505835735</v>
      </c>
      <c r="AU75">
        <v>0.5</v>
      </c>
      <c r="AV75">
        <f t="shared" si="71"/>
        <v>841.22041861966898</v>
      </c>
      <c r="AW75">
        <f t="shared" si="72"/>
        <v>12.789251629088682</v>
      </c>
      <c r="AX75">
        <f t="shared" si="73"/>
        <v>-144.38882451794746</v>
      </c>
      <c r="AY75">
        <f t="shared" si="74"/>
        <v>1</v>
      </c>
      <c r="AZ75">
        <f t="shared" si="75"/>
        <v>1.5683138458388212E-2</v>
      </c>
      <c r="BA75">
        <f t="shared" si="76"/>
        <v>-8.8410991636798039E-2</v>
      </c>
      <c r="BB75" t="s">
        <v>253</v>
      </c>
      <c r="BC75">
        <v>0</v>
      </c>
      <c r="BD75">
        <f t="shared" si="77"/>
        <v>1.6739999999999999</v>
      </c>
      <c r="BE75">
        <f t="shared" si="78"/>
        <v>-0.34328416505835724</v>
      </c>
      <c r="BF75">
        <f t="shared" si="79"/>
        <v>-9.6985583224115268E-2</v>
      </c>
      <c r="BG75">
        <f t="shared" si="80"/>
        <v>0.98658892513305152</v>
      </c>
      <c r="BH75">
        <f t="shared" si="81"/>
        <v>0.20260949231789901</v>
      </c>
      <c r="BI75">
        <f t="shared" si="82"/>
        <v>1000.02390322581</v>
      </c>
      <c r="BJ75">
        <f t="shared" si="83"/>
        <v>841.22041861966898</v>
      </c>
      <c r="BK75">
        <f t="shared" si="84"/>
        <v>0.84120031121867844</v>
      </c>
      <c r="BL75">
        <f t="shared" si="85"/>
        <v>0.19240062243735709</v>
      </c>
      <c r="BM75">
        <v>0.79243364407721495</v>
      </c>
      <c r="BN75">
        <v>0.5</v>
      </c>
      <c r="BO75" t="s">
        <v>254</v>
      </c>
      <c r="BP75">
        <v>1685010958</v>
      </c>
      <c r="BQ75">
        <v>400.011161290323</v>
      </c>
      <c r="BR75">
        <v>402.28961290322599</v>
      </c>
      <c r="BS75">
        <v>15.8676935483871</v>
      </c>
      <c r="BT75">
        <v>15.2487903225806</v>
      </c>
      <c r="BU75">
        <v>500.00861290322598</v>
      </c>
      <c r="BV75">
        <v>95.674045161290294</v>
      </c>
      <c r="BW75">
        <v>0.199993741935484</v>
      </c>
      <c r="BX75">
        <v>28.030554838709701</v>
      </c>
      <c r="BY75">
        <v>28.0007612903226</v>
      </c>
      <c r="BZ75">
        <v>999.9</v>
      </c>
      <c r="CA75">
        <v>9995.6451612903202</v>
      </c>
      <c r="CB75">
        <v>0</v>
      </c>
      <c r="CC75">
        <v>73.666390322580696</v>
      </c>
      <c r="CD75">
        <v>1000.02390322581</v>
      </c>
      <c r="CE75">
        <v>0.95998829032258104</v>
      </c>
      <c r="CF75">
        <v>4.0011983870967799E-2</v>
      </c>
      <c r="CG75">
        <v>0</v>
      </c>
      <c r="CH75">
        <v>2.28786774193548</v>
      </c>
      <c r="CI75">
        <v>0</v>
      </c>
      <c r="CJ75">
        <v>581.380516129032</v>
      </c>
      <c r="CK75">
        <v>9334.5051612903208</v>
      </c>
      <c r="CL75">
        <v>40.25</v>
      </c>
      <c r="CM75">
        <v>42.75</v>
      </c>
      <c r="CN75">
        <v>41.375</v>
      </c>
      <c r="CO75">
        <v>41.311999999999998</v>
      </c>
      <c r="CP75">
        <v>40.140999999999998</v>
      </c>
      <c r="CQ75">
        <v>960.01161290322602</v>
      </c>
      <c r="CR75">
        <v>40.011290322580599</v>
      </c>
      <c r="CS75">
        <v>0</v>
      </c>
      <c r="CT75">
        <v>59.200000047683702</v>
      </c>
      <c r="CU75">
        <v>2.24865769230769</v>
      </c>
      <c r="CV75">
        <v>0.173288877296461</v>
      </c>
      <c r="CW75">
        <v>1.95432479005055</v>
      </c>
      <c r="CX75">
        <v>581.42069230769198</v>
      </c>
      <c r="CY75">
        <v>15</v>
      </c>
      <c r="CZ75">
        <v>1685007351.5999999</v>
      </c>
      <c r="DA75" t="s">
        <v>255</v>
      </c>
      <c r="DB75">
        <v>2</v>
      </c>
      <c r="DC75">
        <v>-3.8109999999999999</v>
      </c>
      <c r="DD75">
        <v>0.36</v>
      </c>
      <c r="DE75">
        <v>402</v>
      </c>
      <c r="DF75">
        <v>15</v>
      </c>
      <c r="DG75">
        <v>2.06</v>
      </c>
      <c r="DH75">
        <v>0.28000000000000003</v>
      </c>
      <c r="DI75">
        <v>-2.3024551923076899</v>
      </c>
      <c r="DJ75">
        <v>0.33900819602152799</v>
      </c>
      <c r="DK75">
        <v>0.102470897753955</v>
      </c>
      <c r="DL75">
        <v>1</v>
      </c>
      <c r="DM75">
        <v>2.2596409090909102</v>
      </c>
      <c r="DN75">
        <v>-1.6408824709015501E-2</v>
      </c>
      <c r="DO75">
        <v>0.20088117509678299</v>
      </c>
      <c r="DP75">
        <v>1</v>
      </c>
      <c r="DQ75">
        <v>0.62046463461538504</v>
      </c>
      <c r="DR75">
        <v>-1.66783249381042E-2</v>
      </c>
      <c r="DS75">
        <v>3.0699478073040599E-3</v>
      </c>
      <c r="DT75">
        <v>1</v>
      </c>
      <c r="DU75">
        <v>3</v>
      </c>
      <c r="DV75">
        <v>3</v>
      </c>
      <c r="DW75" t="s">
        <v>256</v>
      </c>
      <c r="DX75">
        <v>100</v>
      </c>
      <c r="DY75">
        <v>100</v>
      </c>
      <c r="DZ75">
        <v>-3.8109999999999999</v>
      </c>
      <c r="EA75">
        <v>0.36</v>
      </c>
      <c r="EB75">
        <v>2</v>
      </c>
      <c r="EC75">
        <v>514.98400000000004</v>
      </c>
      <c r="ED75">
        <v>421.03399999999999</v>
      </c>
      <c r="EE75">
        <v>26.321999999999999</v>
      </c>
      <c r="EF75">
        <v>29.879899999999999</v>
      </c>
      <c r="EG75">
        <v>29.9999</v>
      </c>
      <c r="EH75">
        <v>30.051600000000001</v>
      </c>
      <c r="EI75">
        <v>30.085000000000001</v>
      </c>
      <c r="EJ75">
        <v>20.1327</v>
      </c>
      <c r="EK75">
        <v>31.805499999999999</v>
      </c>
      <c r="EL75">
        <v>0</v>
      </c>
      <c r="EM75">
        <v>26.328399999999998</v>
      </c>
      <c r="EN75">
        <v>402.32900000000001</v>
      </c>
      <c r="EO75">
        <v>15.213200000000001</v>
      </c>
      <c r="EP75">
        <v>100.48699999999999</v>
      </c>
      <c r="EQ75">
        <v>90.350800000000007</v>
      </c>
    </row>
    <row r="76" spans="1:147" x14ac:dyDescent="0.3">
      <c r="A76">
        <v>60</v>
      </c>
      <c r="B76">
        <v>1685011026</v>
      </c>
      <c r="C76">
        <v>3600.4000000953702</v>
      </c>
      <c r="D76" t="s">
        <v>432</v>
      </c>
      <c r="E76" t="s">
        <v>433</v>
      </c>
      <c r="F76">
        <v>1685011018</v>
      </c>
      <c r="G76">
        <f t="shared" si="43"/>
        <v>4.1622991709230695E-3</v>
      </c>
      <c r="H76">
        <f t="shared" si="44"/>
        <v>-1.342590021742599</v>
      </c>
      <c r="I76">
        <f t="shared" si="45"/>
        <v>400.11683870967698</v>
      </c>
      <c r="J76">
        <f t="shared" si="46"/>
        <v>397.28136042665841</v>
      </c>
      <c r="K76">
        <f t="shared" si="47"/>
        <v>38.090614003496</v>
      </c>
      <c r="L76">
        <f t="shared" si="48"/>
        <v>38.362474502256276</v>
      </c>
      <c r="M76">
        <f t="shared" si="49"/>
        <v>0.18345843617665394</v>
      </c>
      <c r="N76">
        <f t="shared" si="50"/>
        <v>3.3637793782318695</v>
      </c>
      <c r="O76">
        <f t="shared" si="51"/>
        <v>0.17807557702313156</v>
      </c>
      <c r="P76">
        <f t="shared" si="52"/>
        <v>0.11176770837418679</v>
      </c>
      <c r="Q76">
        <f t="shared" si="53"/>
        <v>0</v>
      </c>
      <c r="R76">
        <f t="shared" si="54"/>
        <v>27.284451756762195</v>
      </c>
      <c r="S76">
        <f t="shared" si="55"/>
        <v>27.561358064516099</v>
      </c>
      <c r="T76">
        <f t="shared" si="56"/>
        <v>3.6988763190719682</v>
      </c>
      <c r="U76">
        <f t="shared" si="57"/>
        <v>39.47942037099223</v>
      </c>
      <c r="V76">
        <f t="shared" si="58"/>
        <v>1.5188195572984933</v>
      </c>
      <c r="W76">
        <f t="shared" si="59"/>
        <v>3.8471171638944734</v>
      </c>
      <c r="X76">
        <f t="shared" si="60"/>
        <v>2.180056761773475</v>
      </c>
      <c r="Y76">
        <f t="shared" si="61"/>
        <v>-183.55739343770736</v>
      </c>
      <c r="Z76">
        <f t="shared" si="62"/>
        <v>122.14553264995665</v>
      </c>
      <c r="AA76">
        <f t="shared" si="63"/>
        <v>7.9071558304365039</v>
      </c>
      <c r="AB76">
        <f t="shared" si="64"/>
        <v>-53.504704957314217</v>
      </c>
      <c r="AC76">
        <v>-3.9660262666013003E-2</v>
      </c>
      <c r="AD76">
        <v>4.45221192724344E-2</v>
      </c>
      <c r="AE76">
        <v>3.3534032577995099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50366.56938832828</v>
      </c>
      <c r="AK76" t="s">
        <v>434</v>
      </c>
      <c r="AL76">
        <v>2.2333153846153802</v>
      </c>
      <c r="AM76">
        <v>1.4636</v>
      </c>
      <c r="AN76">
        <f t="shared" si="68"/>
        <v>-0.76971538461538014</v>
      </c>
      <c r="AO76">
        <f t="shared" si="69"/>
        <v>-0.52590556478230399</v>
      </c>
      <c r="AP76">
        <v>-0.53195675171673495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-1.342590021742599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-1.9014820662982432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0.79243364407721495</v>
      </c>
      <c r="BN76">
        <v>0.5</v>
      </c>
      <c r="BO76" t="s">
        <v>254</v>
      </c>
      <c r="BP76">
        <v>1685011018</v>
      </c>
      <c r="BQ76">
        <v>400.11683870967698</v>
      </c>
      <c r="BR76">
        <v>400.16800000000001</v>
      </c>
      <c r="BS76">
        <v>15.8411387096774</v>
      </c>
      <c r="BT76">
        <v>15.1919290322581</v>
      </c>
      <c r="BU76">
        <v>500.00738709677398</v>
      </c>
      <c r="BV76">
        <v>95.678145161290303</v>
      </c>
      <c r="BW76">
        <v>0.20003538709677399</v>
      </c>
      <c r="BX76">
        <v>28.2349</v>
      </c>
      <c r="BY76">
        <v>27.561358064516099</v>
      </c>
      <c r="BZ76">
        <v>999.9</v>
      </c>
      <c r="CA76">
        <v>9996.2903225806494</v>
      </c>
      <c r="CB76">
        <v>0</v>
      </c>
      <c r="CC76">
        <v>73.680196774193604</v>
      </c>
      <c r="CD76">
        <v>0</v>
      </c>
      <c r="CE76">
        <v>0</v>
      </c>
      <c r="CF76">
        <v>0</v>
      </c>
      <c r="CG76">
        <v>0</v>
      </c>
      <c r="CH76">
        <v>2.2344516129032299</v>
      </c>
      <c r="CI76">
        <v>0</v>
      </c>
      <c r="CJ76">
        <v>-5.8324548387096797</v>
      </c>
      <c r="CK76">
        <v>-0.50077419354838704</v>
      </c>
      <c r="CL76">
        <v>39.527967741935498</v>
      </c>
      <c r="CM76">
        <v>42.811999999999998</v>
      </c>
      <c r="CN76">
        <v>41.322161290322597</v>
      </c>
      <c r="CO76">
        <v>41.311999999999998</v>
      </c>
      <c r="CP76">
        <v>39.880806451612898</v>
      </c>
      <c r="CQ76">
        <v>0</v>
      </c>
      <c r="CR76">
        <v>0</v>
      </c>
      <c r="CS76">
        <v>0</v>
      </c>
      <c r="CT76">
        <v>59.599999904632597</v>
      </c>
      <c r="CU76">
        <v>2.2333153846153802</v>
      </c>
      <c r="CV76">
        <v>-0.246632482974316</v>
      </c>
      <c r="CW76">
        <v>-0.22699145318031499</v>
      </c>
      <c r="CX76">
        <v>-5.8479192307692296</v>
      </c>
      <c r="CY76">
        <v>15</v>
      </c>
      <c r="CZ76">
        <v>1685007351.5999999</v>
      </c>
      <c r="DA76" t="s">
        <v>255</v>
      </c>
      <c r="DB76">
        <v>2</v>
      </c>
      <c r="DC76">
        <v>-3.8109999999999999</v>
      </c>
      <c r="DD76">
        <v>0.36</v>
      </c>
      <c r="DE76">
        <v>402</v>
      </c>
      <c r="DF76">
        <v>15</v>
      </c>
      <c r="DG76">
        <v>2.06</v>
      </c>
      <c r="DH76">
        <v>0.28000000000000003</v>
      </c>
      <c r="DI76">
        <v>-4.3440624692307701E-2</v>
      </c>
      <c r="DJ76">
        <v>-0.106233493615564</v>
      </c>
      <c r="DK76">
        <v>0.105539011029577</v>
      </c>
      <c r="DL76">
        <v>1</v>
      </c>
      <c r="DM76">
        <v>2.22409090909091</v>
      </c>
      <c r="DN76">
        <v>-0.30475864504818201</v>
      </c>
      <c r="DO76">
        <v>0.185597790712485</v>
      </c>
      <c r="DP76">
        <v>1</v>
      </c>
      <c r="DQ76">
        <v>0.64365803846153802</v>
      </c>
      <c r="DR76">
        <v>5.9266783915304197E-2</v>
      </c>
      <c r="DS76">
        <v>7.9308884068304396E-3</v>
      </c>
      <c r="DT76">
        <v>1</v>
      </c>
      <c r="DU76">
        <v>3</v>
      </c>
      <c r="DV76">
        <v>3</v>
      </c>
      <c r="DW76" t="s">
        <v>256</v>
      </c>
      <c r="DX76">
        <v>100</v>
      </c>
      <c r="DY76">
        <v>100</v>
      </c>
      <c r="DZ76">
        <v>-3.8109999999999999</v>
      </c>
      <c r="EA76">
        <v>0.36</v>
      </c>
      <c r="EB76">
        <v>2</v>
      </c>
      <c r="EC76">
        <v>515.49199999999996</v>
      </c>
      <c r="ED76">
        <v>420.928</v>
      </c>
      <c r="EE76">
        <v>30.7972</v>
      </c>
      <c r="EF76">
        <v>29.879899999999999</v>
      </c>
      <c r="EG76">
        <v>30</v>
      </c>
      <c r="EH76">
        <v>30.051600000000001</v>
      </c>
      <c r="EI76">
        <v>30.087599999999998</v>
      </c>
      <c r="EJ76">
        <v>20.043700000000001</v>
      </c>
      <c r="EK76">
        <v>30.558499999999999</v>
      </c>
      <c r="EL76">
        <v>0</v>
      </c>
      <c r="EM76">
        <v>30.697099999999999</v>
      </c>
      <c r="EN76">
        <v>400.06099999999998</v>
      </c>
      <c r="EO76">
        <v>15.4781</v>
      </c>
      <c r="EP76">
        <v>100.486</v>
      </c>
      <c r="EQ76">
        <v>90.350399999999993</v>
      </c>
    </row>
    <row r="77" spans="1:147" x14ac:dyDescent="0.3">
      <c r="A77">
        <v>61</v>
      </c>
      <c r="B77">
        <v>1685011086</v>
      </c>
      <c r="C77">
        <v>3660.4000000953702</v>
      </c>
      <c r="D77" t="s">
        <v>435</v>
      </c>
      <c r="E77" t="s">
        <v>436</v>
      </c>
      <c r="F77">
        <v>1685011078</v>
      </c>
      <c r="G77">
        <f t="shared" si="43"/>
        <v>3.2198207442877308E-3</v>
      </c>
      <c r="H77">
        <f t="shared" si="44"/>
        <v>-1.2304116291448948</v>
      </c>
      <c r="I77">
        <f t="shared" si="45"/>
        <v>400.02687096774201</v>
      </c>
      <c r="J77">
        <f t="shared" si="46"/>
        <v>399.34996997174767</v>
      </c>
      <c r="K77">
        <f t="shared" si="47"/>
        <v>38.290143609934979</v>
      </c>
      <c r="L77">
        <f t="shared" si="48"/>
        <v>38.355045671523129</v>
      </c>
      <c r="M77">
        <f t="shared" si="49"/>
        <v>0.13614825586756818</v>
      </c>
      <c r="N77">
        <f t="shared" si="50"/>
        <v>3.3655491788089305</v>
      </c>
      <c r="O77">
        <f t="shared" si="51"/>
        <v>0.13316086180582945</v>
      </c>
      <c r="P77">
        <f t="shared" si="52"/>
        <v>8.3488484534089247E-2</v>
      </c>
      <c r="Q77">
        <f t="shared" si="53"/>
        <v>0</v>
      </c>
      <c r="R77">
        <f t="shared" si="54"/>
        <v>28.119387414026868</v>
      </c>
      <c r="S77">
        <f t="shared" si="55"/>
        <v>28.151851612903201</v>
      </c>
      <c r="T77">
        <f t="shared" si="56"/>
        <v>3.8285632311391873</v>
      </c>
      <c r="U77">
        <f t="shared" si="57"/>
        <v>39.506789261579065</v>
      </c>
      <c r="V77">
        <f t="shared" si="58"/>
        <v>1.5754977862687787</v>
      </c>
      <c r="W77">
        <f t="shared" si="59"/>
        <v>3.987916547298298</v>
      </c>
      <c r="X77">
        <f t="shared" si="60"/>
        <v>2.2530654448704084</v>
      </c>
      <c r="Y77">
        <f t="shared" si="61"/>
        <v>-141.99409482308891</v>
      </c>
      <c r="Z77">
        <f t="shared" si="62"/>
        <v>127.39732546866868</v>
      </c>
      <c r="AA77">
        <f t="shared" si="63"/>
        <v>8.2926001305177817</v>
      </c>
      <c r="AB77">
        <f t="shared" si="64"/>
        <v>-6.3041692239024627</v>
      </c>
      <c r="AC77">
        <v>-3.9686478561651799E-2</v>
      </c>
      <c r="AD77">
        <v>4.4551548911927599E-2</v>
      </c>
      <c r="AE77">
        <v>3.3551661996400899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50295.20251199467</v>
      </c>
      <c r="AK77" t="s">
        <v>437</v>
      </c>
      <c r="AL77">
        <v>2.31421923076923</v>
      </c>
      <c r="AM77">
        <v>1.534</v>
      </c>
      <c r="AN77">
        <f t="shared" si="68"/>
        <v>-0.78021923076922994</v>
      </c>
      <c r="AO77">
        <f t="shared" si="69"/>
        <v>-0.50861749072309648</v>
      </c>
      <c r="AP77">
        <v>-0.48750978549856799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-1.2304116291448948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-1.9661140606437069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0.79243364407721495</v>
      </c>
      <c r="BN77">
        <v>0.5</v>
      </c>
      <c r="BO77" t="s">
        <v>254</v>
      </c>
      <c r="BP77">
        <v>1685011078</v>
      </c>
      <c r="BQ77">
        <v>400.02687096774201</v>
      </c>
      <c r="BR77">
        <v>400.036</v>
      </c>
      <c r="BS77">
        <v>16.431774193548399</v>
      </c>
      <c r="BT77">
        <v>15.929877419354799</v>
      </c>
      <c r="BU77">
        <v>500.016903225806</v>
      </c>
      <c r="BV77">
        <v>95.681180645161305</v>
      </c>
      <c r="BW77">
        <v>0.19999248387096799</v>
      </c>
      <c r="BX77">
        <v>28.853983870967699</v>
      </c>
      <c r="BY77">
        <v>28.151851612903201</v>
      </c>
      <c r="BZ77">
        <v>999.9</v>
      </c>
      <c r="CA77">
        <v>10002.580645161301</v>
      </c>
      <c r="CB77">
        <v>0</v>
      </c>
      <c r="CC77">
        <v>73.649132258064498</v>
      </c>
      <c r="CD77">
        <v>0</v>
      </c>
      <c r="CE77">
        <v>0</v>
      </c>
      <c r="CF77">
        <v>0</v>
      </c>
      <c r="CG77">
        <v>0</v>
      </c>
      <c r="CH77">
        <v>2.3307387096774201</v>
      </c>
      <c r="CI77">
        <v>0</v>
      </c>
      <c r="CJ77">
        <v>-6.94396129032258</v>
      </c>
      <c r="CK77">
        <v>-0.63441935483871004</v>
      </c>
      <c r="CL77">
        <v>39.034032258064499</v>
      </c>
      <c r="CM77">
        <v>42.75</v>
      </c>
      <c r="CN77">
        <v>41.072193548387098</v>
      </c>
      <c r="CO77">
        <v>41.25</v>
      </c>
      <c r="CP77">
        <v>39.509903225806497</v>
      </c>
      <c r="CQ77">
        <v>0</v>
      </c>
      <c r="CR77">
        <v>0</v>
      </c>
      <c r="CS77">
        <v>0</v>
      </c>
      <c r="CT77">
        <v>59.400000095367403</v>
      </c>
      <c r="CU77">
        <v>2.31421923076923</v>
      </c>
      <c r="CV77">
        <v>0.28684786522998401</v>
      </c>
      <c r="CW77">
        <v>-2.6269470083151201</v>
      </c>
      <c r="CX77">
        <v>-6.9563538461538501</v>
      </c>
      <c r="CY77">
        <v>15</v>
      </c>
      <c r="CZ77">
        <v>1685007351.5999999</v>
      </c>
      <c r="DA77" t="s">
        <v>255</v>
      </c>
      <c r="DB77">
        <v>2</v>
      </c>
      <c r="DC77">
        <v>-3.8109999999999999</v>
      </c>
      <c r="DD77">
        <v>0.36</v>
      </c>
      <c r="DE77">
        <v>402</v>
      </c>
      <c r="DF77">
        <v>15</v>
      </c>
      <c r="DG77">
        <v>2.06</v>
      </c>
      <c r="DH77">
        <v>0.28000000000000003</v>
      </c>
      <c r="DI77">
        <v>-2.20894334615385E-2</v>
      </c>
      <c r="DJ77">
        <v>8.6123538154201998E-2</v>
      </c>
      <c r="DK77">
        <v>9.9321517641037693E-2</v>
      </c>
      <c r="DL77">
        <v>1</v>
      </c>
      <c r="DM77">
        <v>2.30168863636364</v>
      </c>
      <c r="DN77">
        <v>0.205983672871105</v>
      </c>
      <c r="DO77">
        <v>0.190878746871493</v>
      </c>
      <c r="DP77">
        <v>1</v>
      </c>
      <c r="DQ77">
        <v>0.50467226923076902</v>
      </c>
      <c r="DR77">
        <v>3.2214565013273001E-3</v>
      </c>
      <c r="DS77">
        <v>1.69847664791304E-2</v>
      </c>
      <c r="DT77">
        <v>1</v>
      </c>
      <c r="DU77">
        <v>3</v>
      </c>
      <c r="DV77">
        <v>3</v>
      </c>
      <c r="DW77" t="s">
        <v>256</v>
      </c>
      <c r="DX77">
        <v>100</v>
      </c>
      <c r="DY77">
        <v>100</v>
      </c>
      <c r="DZ77">
        <v>-3.8109999999999999</v>
      </c>
      <c r="EA77">
        <v>0.36</v>
      </c>
      <c r="EB77">
        <v>2</v>
      </c>
      <c r="EC77">
        <v>515.51199999999994</v>
      </c>
      <c r="ED77">
        <v>421.42599999999999</v>
      </c>
      <c r="EE77">
        <v>30.803999999999998</v>
      </c>
      <c r="EF77">
        <v>29.869599999999998</v>
      </c>
      <c r="EG77">
        <v>30.0001</v>
      </c>
      <c r="EH77">
        <v>30.054099999999998</v>
      </c>
      <c r="EI77">
        <v>30.087599999999998</v>
      </c>
      <c r="EJ77">
        <v>20.053999999999998</v>
      </c>
      <c r="EK77">
        <v>27.222200000000001</v>
      </c>
      <c r="EL77">
        <v>0</v>
      </c>
      <c r="EM77">
        <v>30.8</v>
      </c>
      <c r="EN77">
        <v>400.08100000000002</v>
      </c>
      <c r="EO77">
        <v>16.0977</v>
      </c>
      <c r="EP77">
        <v>100.488</v>
      </c>
      <c r="EQ77">
        <v>90.347099999999998</v>
      </c>
    </row>
    <row r="78" spans="1:147" x14ac:dyDescent="0.3">
      <c r="A78">
        <v>62</v>
      </c>
      <c r="B78">
        <v>1685011146</v>
      </c>
      <c r="C78">
        <v>3720.4000000953702</v>
      </c>
      <c r="D78" t="s">
        <v>438</v>
      </c>
      <c r="E78" t="s">
        <v>439</v>
      </c>
      <c r="F78">
        <v>1685011138</v>
      </c>
      <c r="G78">
        <f t="shared" si="43"/>
        <v>3.038044502766719E-3</v>
      </c>
      <c r="H78">
        <f t="shared" si="44"/>
        <v>-1.4838180197619704</v>
      </c>
      <c r="I78">
        <f t="shared" si="45"/>
        <v>400.04258064516102</v>
      </c>
      <c r="J78">
        <f t="shared" si="46"/>
        <v>403.31353620410971</v>
      </c>
      <c r="K78">
        <f t="shared" si="47"/>
        <v>38.670015238877802</v>
      </c>
      <c r="L78">
        <f t="shared" si="48"/>
        <v>38.356393478247817</v>
      </c>
      <c r="M78">
        <f t="shared" si="49"/>
        <v>0.13128208414524539</v>
      </c>
      <c r="N78">
        <f t="shared" si="50"/>
        <v>3.3644152403333494</v>
      </c>
      <c r="O78">
        <f t="shared" si="51"/>
        <v>0.12850115811470783</v>
      </c>
      <c r="P78">
        <f t="shared" si="52"/>
        <v>8.0558172599476216E-2</v>
      </c>
      <c r="Q78">
        <f t="shared" si="53"/>
        <v>0</v>
      </c>
      <c r="R78">
        <f t="shared" si="54"/>
        <v>28.056121726595432</v>
      </c>
      <c r="S78">
        <f t="shared" si="55"/>
        <v>28.0414225806452</v>
      </c>
      <c r="T78">
        <f t="shared" si="56"/>
        <v>3.8040130951163698</v>
      </c>
      <c r="U78">
        <f t="shared" si="57"/>
        <v>40.392059929297496</v>
      </c>
      <c r="V78">
        <f t="shared" si="58"/>
        <v>1.6010787641576467</v>
      </c>
      <c r="W78">
        <f t="shared" si="59"/>
        <v>3.9638452878119725</v>
      </c>
      <c r="X78">
        <f t="shared" si="60"/>
        <v>2.202934330958723</v>
      </c>
      <c r="Y78">
        <f t="shared" si="61"/>
        <v>-133.97776257201232</v>
      </c>
      <c r="Z78">
        <f t="shared" si="62"/>
        <v>128.43450475925914</v>
      </c>
      <c r="AA78">
        <f t="shared" si="63"/>
        <v>8.353992399478523</v>
      </c>
      <c r="AB78">
        <f t="shared" si="64"/>
        <v>2.8107345867253457</v>
      </c>
      <c r="AC78">
        <v>-3.9669680984023299E-2</v>
      </c>
      <c r="AD78">
        <v>4.4532692159491002E-2</v>
      </c>
      <c r="AE78">
        <v>3.3540366558325401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50292.183179122461</v>
      </c>
      <c r="AK78" t="s">
        <v>440</v>
      </c>
      <c r="AL78">
        <v>2.2380153846153799</v>
      </c>
      <c r="AM78">
        <v>1.7791999999999999</v>
      </c>
      <c r="AN78">
        <f t="shared" si="68"/>
        <v>-0.45881538461537996</v>
      </c>
      <c r="AO78">
        <f t="shared" si="69"/>
        <v>-0.25787735196457956</v>
      </c>
      <c r="AP78">
        <v>-0.58791366027569703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-1.4838180197619704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-3.8778124266506109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0.79243364407721495</v>
      </c>
      <c r="BN78">
        <v>0.5</v>
      </c>
      <c r="BO78" t="s">
        <v>254</v>
      </c>
      <c r="BP78">
        <v>1685011138</v>
      </c>
      <c r="BQ78">
        <v>400.04258064516102</v>
      </c>
      <c r="BR78">
        <v>400.000032258065</v>
      </c>
      <c r="BS78">
        <v>16.698641935483899</v>
      </c>
      <c r="BT78">
        <v>16.225200000000001</v>
      </c>
      <c r="BU78">
        <v>500.00799999999998</v>
      </c>
      <c r="BV78">
        <v>95.680796774193595</v>
      </c>
      <c r="BW78">
        <v>0.199980258064516</v>
      </c>
      <c r="BX78">
        <v>28.7495096774194</v>
      </c>
      <c r="BY78">
        <v>28.0414225806452</v>
      </c>
      <c r="BZ78">
        <v>999.9</v>
      </c>
      <c r="CA78">
        <v>9998.3870967741896</v>
      </c>
      <c r="CB78">
        <v>0</v>
      </c>
      <c r="CC78">
        <v>73.661212903225803</v>
      </c>
      <c r="CD78">
        <v>0</v>
      </c>
      <c r="CE78">
        <v>0</v>
      </c>
      <c r="CF78">
        <v>0</v>
      </c>
      <c r="CG78">
        <v>0</v>
      </c>
      <c r="CH78">
        <v>2.2279032258064499</v>
      </c>
      <c r="CI78">
        <v>0</v>
      </c>
      <c r="CJ78">
        <v>-8.4284612903225806</v>
      </c>
      <c r="CK78">
        <v>-0.79091290322580698</v>
      </c>
      <c r="CL78">
        <v>38.6429032258064</v>
      </c>
      <c r="CM78">
        <v>42.645000000000003</v>
      </c>
      <c r="CN78">
        <v>40.777999999999999</v>
      </c>
      <c r="CO78">
        <v>41.168999999999997</v>
      </c>
      <c r="CP78">
        <v>39.201258064516097</v>
      </c>
      <c r="CQ78">
        <v>0</v>
      </c>
      <c r="CR78">
        <v>0</v>
      </c>
      <c r="CS78">
        <v>0</v>
      </c>
      <c r="CT78">
        <v>59.400000095367403</v>
      </c>
      <c r="CU78">
        <v>2.2380153846153799</v>
      </c>
      <c r="CV78">
        <v>1.7654710270398701E-2</v>
      </c>
      <c r="CW78">
        <v>-4.0166051479550102</v>
      </c>
      <c r="CX78">
        <v>-8.4650807692307701</v>
      </c>
      <c r="CY78">
        <v>15</v>
      </c>
      <c r="CZ78">
        <v>1685007351.5999999</v>
      </c>
      <c r="DA78" t="s">
        <v>255</v>
      </c>
      <c r="DB78">
        <v>2</v>
      </c>
      <c r="DC78">
        <v>-3.8109999999999999</v>
      </c>
      <c r="DD78">
        <v>0.36</v>
      </c>
      <c r="DE78">
        <v>402</v>
      </c>
      <c r="DF78">
        <v>15</v>
      </c>
      <c r="DG78">
        <v>2.06</v>
      </c>
      <c r="DH78">
        <v>0.28000000000000003</v>
      </c>
      <c r="DI78">
        <v>1.7875704249999999E-2</v>
      </c>
      <c r="DJ78">
        <v>0.26076787809268398</v>
      </c>
      <c r="DK78">
        <v>0.116760074409715</v>
      </c>
      <c r="DL78">
        <v>1</v>
      </c>
      <c r="DM78">
        <v>2.2466454545454502</v>
      </c>
      <c r="DN78">
        <v>-7.1367760251100601E-2</v>
      </c>
      <c r="DO78">
        <v>0.17095557431224601</v>
      </c>
      <c r="DP78">
        <v>1</v>
      </c>
      <c r="DQ78">
        <v>0.46663382692307698</v>
      </c>
      <c r="DR78">
        <v>0.10768880218559999</v>
      </c>
      <c r="DS78">
        <v>1.7343417795677701E-2</v>
      </c>
      <c r="DT78">
        <v>0</v>
      </c>
      <c r="DU78">
        <v>2</v>
      </c>
      <c r="DV78">
        <v>3</v>
      </c>
      <c r="DW78" t="s">
        <v>341</v>
      </c>
      <c r="DX78">
        <v>100</v>
      </c>
      <c r="DY78">
        <v>100</v>
      </c>
      <c r="DZ78">
        <v>-3.8109999999999999</v>
      </c>
      <c r="EA78">
        <v>0.36</v>
      </c>
      <c r="EB78">
        <v>2</v>
      </c>
      <c r="EC78">
        <v>515.25800000000004</v>
      </c>
      <c r="ED78">
        <v>421.56900000000002</v>
      </c>
      <c r="EE78">
        <v>27.8034</v>
      </c>
      <c r="EF78">
        <v>29.8825</v>
      </c>
      <c r="EG78">
        <v>30.0001</v>
      </c>
      <c r="EH78">
        <v>30.054099999999998</v>
      </c>
      <c r="EI78">
        <v>30.0901</v>
      </c>
      <c r="EJ78">
        <v>20.052700000000002</v>
      </c>
      <c r="EK78">
        <v>27.063400000000001</v>
      </c>
      <c r="EL78">
        <v>0</v>
      </c>
      <c r="EM78">
        <v>27.812999999999999</v>
      </c>
      <c r="EN78">
        <v>399.95100000000002</v>
      </c>
      <c r="EO78">
        <v>16.083400000000001</v>
      </c>
      <c r="EP78">
        <v>100.49</v>
      </c>
      <c r="EQ78">
        <v>90.3446</v>
      </c>
    </row>
    <row r="79" spans="1:147" x14ac:dyDescent="0.3">
      <c r="A79">
        <v>63</v>
      </c>
      <c r="B79">
        <v>1685011206</v>
      </c>
      <c r="C79">
        <v>3780.4000000953702</v>
      </c>
      <c r="D79" t="s">
        <v>441</v>
      </c>
      <c r="E79" t="s">
        <v>442</v>
      </c>
      <c r="F79">
        <v>1685011198</v>
      </c>
      <c r="G79">
        <f t="shared" si="43"/>
        <v>3.058414776704042E-3</v>
      </c>
      <c r="H79">
        <f t="shared" si="44"/>
        <v>-1.5073567685570051</v>
      </c>
      <c r="I79">
        <f t="shared" si="45"/>
        <v>400.01780645161301</v>
      </c>
      <c r="J79">
        <f t="shared" si="46"/>
        <v>403.44735509954205</v>
      </c>
      <c r="K79">
        <f t="shared" si="47"/>
        <v>38.684391583457412</v>
      </c>
      <c r="L79">
        <f t="shared" si="48"/>
        <v>38.355550654959394</v>
      </c>
      <c r="M79">
        <f t="shared" si="49"/>
        <v>0.13244955647955145</v>
      </c>
      <c r="N79">
        <f t="shared" si="50"/>
        <v>3.3656460878688041</v>
      </c>
      <c r="O79">
        <f t="shared" si="51"/>
        <v>0.12962053539052731</v>
      </c>
      <c r="P79">
        <f t="shared" si="52"/>
        <v>8.1261978131676293E-2</v>
      </c>
      <c r="Q79">
        <f t="shared" si="53"/>
        <v>0</v>
      </c>
      <c r="R79">
        <f t="shared" si="54"/>
        <v>27.887810312641566</v>
      </c>
      <c r="S79">
        <f t="shared" si="55"/>
        <v>27.934999999999999</v>
      </c>
      <c r="T79">
        <f t="shared" si="56"/>
        <v>3.7804837288946413</v>
      </c>
      <c r="U79">
        <f t="shared" si="57"/>
        <v>40.274762236240157</v>
      </c>
      <c r="V79">
        <f t="shared" si="58"/>
        <v>1.5813292681651834</v>
      </c>
      <c r="W79">
        <f t="shared" si="59"/>
        <v>3.9263528332943625</v>
      </c>
      <c r="X79">
        <f t="shared" si="60"/>
        <v>2.1991544607294582</v>
      </c>
      <c r="Y79">
        <f t="shared" si="61"/>
        <v>-134.87609165264826</v>
      </c>
      <c r="Z79">
        <f t="shared" si="62"/>
        <v>118.06457959730615</v>
      </c>
      <c r="AA79">
        <f t="shared" si="63"/>
        <v>7.6663523063778269</v>
      </c>
      <c r="AB79">
        <f t="shared" si="64"/>
        <v>-9.1451597489642751</v>
      </c>
      <c r="AC79">
        <v>-3.9687914229807802E-2</v>
      </c>
      <c r="AD79">
        <v>4.4553160575204101E-2</v>
      </c>
      <c r="AE79">
        <v>3.3552627330931299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50341.768824636441</v>
      </c>
      <c r="AK79" t="s">
        <v>443</v>
      </c>
      <c r="AL79">
        <v>2.2563307692307699</v>
      </c>
      <c r="AM79">
        <v>1.6220000000000001</v>
      </c>
      <c r="AN79">
        <f t="shared" si="68"/>
        <v>-0.63433076923076981</v>
      </c>
      <c r="AO79">
        <f t="shared" si="69"/>
        <v>-0.39107938916816876</v>
      </c>
      <c r="AP79">
        <v>-0.59724010851604104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-1.5073567685570051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-2.557025575106409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0.79243364407721495</v>
      </c>
      <c r="BN79">
        <v>0.5</v>
      </c>
      <c r="BO79" t="s">
        <v>254</v>
      </c>
      <c r="BP79">
        <v>1685011198</v>
      </c>
      <c r="BQ79">
        <v>400.01780645161301</v>
      </c>
      <c r="BR79">
        <v>399.972806451613</v>
      </c>
      <c r="BS79">
        <v>16.4920032258064</v>
      </c>
      <c r="BT79">
        <v>16.015280645161301</v>
      </c>
      <c r="BU79">
        <v>500.00167741935502</v>
      </c>
      <c r="BV79">
        <v>95.684641935483896</v>
      </c>
      <c r="BW79">
        <v>0.19996629032258101</v>
      </c>
      <c r="BX79">
        <v>28.585677419354798</v>
      </c>
      <c r="BY79">
        <v>27.934999999999999</v>
      </c>
      <c r="BZ79">
        <v>999.9</v>
      </c>
      <c r="CA79">
        <v>10002.580645161301</v>
      </c>
      <c r="CB79">
        <v>0</v>
      </c>
      <c r="CC79">
        <v>73.669496774193604</v>
      </c>
      <c r="CD79">
        <v>0</v>
      </c>
      <c r="CE79">
        <v>0</v>
      </c>
      <c r="CF79">
        <v>0</v>
      </c>
      <c r="CG79">
        <v>0</v>
      </c>
      <c r="CH79">
        <v>2.2597677419354798</v>
      </c>
      <c r="CI79">
        <v>0</v>
      </c>
      <c r="CJ79">
        <v>-9.9203129032258097</v>
      </c>
      <c r="CK79">
        <v>-0.974741935483871</v>
      </c>
      <c r="CL79">
        <v>38.326322580645197</v>
      </c>
      <c r="CM79">
        <v>42.5</v>
      </c>
      <c r="CN79">
        <v>40.4856451612903</v>
      </c>
      <c r="CO79">
        <v>41.031999999999996</v>
      </c>
      <c r="CP79">
        <v>38.931064516128998</v>
      </c>
      <c r="CQ79">
        <v>0</v>
      </c>
      <c r="CR79">
        <v>0</v>
      </c>
      <c r="CS79">
        <v>0</v>
      </c>
      <c r="CT79">
        <v>59.200000047683702</v>
      </c>
      <c r="CU79">
        <v>2.2563307692307699</v>
      </c>
      <c r="CV79">
        <v>-6.3651268174871906E-2</v>
      </c>
      <c r="CW79">
        <v>-2.02015044249598</v>
      </c>
      <c r="CX79">
        <v>-9.9531769230769207</v>
      </c>
      <c r="CY79">
        <v>15</v>
      </c>
      <c r="CZ79">
        <v>1685007351.5999999</v>
      </c>
      <c r="DA79" t="s">
        <v>255</v>
      </c>
      <c r="DB79">
        <v>2</v>
      </c>
      <c r="DC79">
        <v>-3.8109999999999999</v>
      </c>
      <c r="DD79">
        <v>0.36</v>
      </c>
      <c r="DE79">
        <v>402</v>
      </c>
      <c r="DF79">
        <v>15</v>
      </c>
      <c r="DG79">
        <v>2.06</v>
      </c>
      <c r="DH79">
        <v>0.28000000000000003</v>
      </c>
      <c r="DI79">
        <v>4.6556323461538499E-2</v>
      </c>
      <c r="DJ79">
        <v>-3.77437052164021E-2</v>
      </c>
      <c r="DK79">
        <v>9.7022970628971097E-2</v>
      </c>
      <c r="DL79">
        <v>1</v>
      </c>
      <c r="DM79">
        <v>2.2680954545454499</v>
      </c>
      <c r="DN79">
        <v>-3.0300735392669299E-2</v>
      </c>
      <c r="DO79">
        <v>0.194124803991642</v>
      </c>
      <c r="DP79">
        <v>1</v>
      </c>
      <c r="DQ79">
        <v>0.47556071153846202</v>
      </c>
      <c r="DR79">
        <v>2.19449244429268E-2</v>
      </c>
      <c r="DS79">
        <v>1.02607072861935E-2</v>
      </c>
      <c r="DT79">
        <v>1</v>
      </c>
      <c r="DU79">
        <v>3</v>
      </c>
      <c r="DV79">
        <v>3</v>
      </c>
      <c r="DW79" t="s">
        <v>256</v>
      </c>
      <c r="DX79">
        <v>100</v>
      </c>
      <c r="DY79">
        <v>100</v>
      </c>
      <c r="DZ79">
        <v>-3.8109999999999999</v>
      </c>
      <c r="EA79">
        <v>0.36</v>
      </c>
      <c r="EB79">
        <v>2</v>
      </c>
      <c r="EC79">
        <v>514.70799999999997</v>
      </c>
      <c r="ED79">
        <v>421.25099999999998</v>
      </c>
      <c r="EE79">
        <v>27.970700000000001</v>
      </c>
      <c r="EF79">
        <v>29.908300000000001</v>
      </c>
      <c r="EG79">
        <v>30.0002</v>
      </c>
      <c r="EH79">
        <v>30.064499999999999</v>
      </c>
      <c r="EI79">
        <v>30.097799999999999</v>
      </c>
      <c r="EJ79">
        <v>20.049900000000001</v>
      </c>
      <c r="EK79">
        <v>28.316800000000001</v>
      </c>
      <c r="EL79">
        <v>0</v>
      </c>
      <c r="EM79">
        <v>28.0075</v>
      </c>
      <c r="EN79">
        <v>399.88900000000001</v>
      </c>
      <c r="EO79">
        <v>15.9152</v>
      </c>
      <c r="EP79">
        <v>100.48699999999999</v>
      </c>
      <c r="EQ79">
        <v>90.337800000000001</v>
      </c>
    </row>
    <row r="80" spans="1:147" x14ac:dyDescent="0.3">
      <c r="A80">
        <v>64</v>
      </c>
      <c r="B80">
        <v>1685011266</v>
      </c>
      <c r="C80">
        <v>3840.4000000953702</v>
      </c>
      <c r="D80" t="s">
        <v>444</v>
      </c>
      <c r="E80" t="s">
        <v>445</v>
      </c>
      <c r="F80">
        <v>1685011258</v>
      </c>
      <c r="G80">
        <f t="shared" si="43"/>
        <v>2.6843643851030461E-3</v>
      </c>
      <c r="H80">
        <f t="shared" si="44"/>
        <v>-1.6402713559440572</v>
      </c>
      <c r="I80">
        <f t="shared" si="45"/>
        <v>400.02922580645202</v>
      </c>
      <c r="J80">
        <f t="shared" si="46"/>
        <v>407.85328618944874</v>
      </c>
      <c r="K80">
        <f t="shared" si="47"/>
        <v>39.105881816435641</v>
      </c>
      <c r="L80">
        <f t="shared" si="48"/>
        <v>38.355693474150215</v>
      </c>
      <c r="M80">
        <f t="shared" si="49"/>
        <v>0.11554136625369964</v>
      </c>
      <c r="N80">
        <f t="shared" si="50"/>
        <v>3.3698547484462749</v>
      </c>
      <c r="O80">
        <f t="shared" si="51"/>
        <v>0.11338483173812772</v>
      </c>
      <c r="P80">
        <f t="shared" si="52"/>
        <v>7.1055923325636428E-2</v>
      </c>
      <c r="Q80">
        <f t="shared" si="53"/>
        <v>0</v>
      </c>
      <c r="R80">
        <f t="shared" si="54"/>
        <v>27.919972011213634</v>
      </c>
      <c r="S80">
        <f t="shared" si="55"/>
        <v>27.912829032258099</v>
      </c>
      <c r="T80">
        <f t="shared" si="56"/>
        <v>3.7755978809769482</v>
      </c>
      <c r="U80">
        <f t="shared" si="57"/>
        <v>40.082610307265924</v>
      </c>
      <c r="V80">
        <f t="shared" si="58"/>
        <v>1.5688689363658348</v>
      </c>
      <c r="W80">
        <f t="shared" si="59"/>
        <v>3.9140887390795509</v>
      </c>
      <c r="X80">
        <f t="shared" si="60"/>
        <v>2.2067289446111134</v>
      </c>
      <c r="Y80">
        <f t="shared" si="61"/>
        <v>-118.38046938304433</v>
      </c>
      <c r="Z80">
        <f t="shared" si="62"/>
        <v>112.45016948946662</v>
      </c>
      <c r="AA80">
        <f t="shared" si="63"/>
        <v>7.2899072284291293</v>
      </c>
      <c r="AB80">
        <f t="shared" si="64"/>
        <v>1.3596073348514182</v>
      </c>
      <c r="AC80">
        <v>-3.9750280160613202E-2</v>
      </c>
      <c r="AD80">
        <v>4.4623171796088802E-2</v>
      </c>
      <c r="AE80">
        <v>3.3594550771773299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50426.578945706096</v>
      </c>
      <c r="AK80" t="s">
        <v>446</v>
      </c>
      <c r="AL80">
        <v>2.2692692307692299</v>
      </c>
      <c r="AM80">
        <v>1.4056</v>
      </c>
      <c r="AN80">
        <f t="shared" si="68"/>
        <v>-0.86366923076922997</v>
      </c>
      <c r="AO80">
        <f t="shared" si="69"/>
        <v>-0.61444879821373788</v>
      </c>
      <c r="AP80">
        <v>-0.64990310393154904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-1.6402713559440572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-1.6274749058133025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0.79243364407721495</v>
      </c>
      <c r="BN80">
        <v>0.5</v>
      </c>
      <c r="BO80" t="s">
        <v>254</v>
      </c>
      <c r="BP80">
        <v>1685011258</v>
      </c>
      <c r="BQ80">
        <v>400.02922580645202</v>
      </c>
      <c r="BR80">
        <v>399.93945161290299</v>
      </c>
      <c r="BS80">
        <v>16.362458064516101</v>
      </c>
      <c r="BT80">
        <v>15.943983870967701</v>
      </c>
      <c r="BU80">
        <v>500.00090322580598</v>
      </c>
      <c r="BV80">
        <v>95.682258064516105</v>
      </c>
      <c r="BW80">
        <v>0.19997003225806501</v>
      </c>
      <c r="BX80">
        <v>28.531790322580601</v>
      </c>
      <c r="BY80">
        <v>27.912829032258099</v>
      </c>
      <c r="BZ80">
        <v>999.9</v>
      </c>
      <c r="CA80">
        <v>10018.5483870968</v>
      </c>
      <c r="CB80">
        <v>0</v>
      </c>
      <c r="CC80">
        <v>73.675364516128994</v>
      </c>
      <c r="CD80">
        <v>0</v>
      </c>
      <c r="CE80">
        <v>0</v>
      </c>
      <c r="CF80">
        <v>0</v>
      </c>
      <c r="CG80">
        <v>0</v>
      </c>
      <c r="CH80">
        <v>2.2778129032258101</v>
      </c>
      <c r="CI80">
        <v>0</v>
      </c>
      <c r="CJ80">
        <v>-11.125854838709699</v>
      </c>
      <c r="CK80">
        <v>-1.1660064516129001</v>
      </c>
      <c r="CL80">
        <v>38.044096774193498</v>
      </c>
      <c r="CM80">
        <v>42.314032258064501</v>
      </c>
      <c r="CN80">
        <v>40.233741935483899</v>
      </c>
      <c r="CO80">
        <v>40.905000000000001</v>
      </c>
      <c r="CP80">
        <v>38.689032258064501</v>
      </c>
      <c r="CQ80">
        <v>0</v>
      </c>
      <c r="CR80">
        <v>0</v>
      </c>
      <c r="CS80">
        <v>0</v>
      </c>
      <c r="CT80">
        <v>59.599999904632597</v>
      </c>
      <c r="CU80">
        <v>2.2692692307692299</v>
      </c>
      <c r="CV80">
        <v>0.98080683781788403</v>
      </c>
      <c r="CW80">
        <v>0.50494017460540797</v>
      </c>
      <c r="CX80">
        <v>-11.11575</v>
      </c>
      <c r="CY80">
        <v>15</v>
      </c>
      <c r="CZ80">
        <v>1685007351.5999999</v>
      </c>
      <c r="DA80" t="s">
        <v>255</v>
      </c>
      <c r="DB80">
        <v>2</v>
      </c>
      <c r="DC80">
        <v>-3.8109999999999999</v>
      </c>
      <c r="DD80">
        <v>0.36</v>
      </c>
      <c r="DE80">
        <v>402</v>
      </c>
      <c r="DF80">
        <v>15</v>
      </c>
      <c r="DG80">
        <v>2.06</v>
      </c>
      <c r="DH80">
        <v>0.28000000000000003</v>
      </c>
      <c r="DI80">
        <v>7.1819595576923106E-2</v>
      </c>
      <c r="DJ80">
        <v>0.10583663466233301</v>
      </c>
      <c r="DK80">
        <v>9.2485405793039294E-2</v>
      </c>
      <c r="DL80">
        <v>1</v>
      </c>
      <c r="DM80">
        <v>2.2802886363636401</v>
      </c>
      <c r="DN80">
        <v>3.0918304586217301E-2</v>
      </c>
      <c r="DO80">
        <v>0.17480262013834699</v>
      </c>
      <c r="DP80">
        <v>1</v>
      </c>
      <c r="DQ80">
        <v>0.42283796153846098</v>
      </c>
      <c r="DR80">
        <v>-5.36257389225685E-2</v>
      </c>
      <c r="DS80">
        <v>7.1145387410935304E-3</v>
      </c>
      <c r="DT80">
        <v>1</v>
      </c>
      <c r="DU80">
        <v>3</v>
      </c>
      <c r="DV80">
        <v>3</v>
      </c>
      <c r="DW80" t="s">
        <v>256</v>
      </c>
      <c r="DX80">
        <v>100</v>
      </c>
      <c r="DY80">
        <v>100</v>
      </c>
      <c r="DZ80">
        <v>-3.8109999999999999</v>
      </c>
      <c r="EA80">
        <v>0.36</v>
      </c>
      <c r="EB80">
        <v>2</v>
      </c>
      <c r="EC80">
        <v>515.31899999999996</v>
      </c>
      <c r="ED80">
        <v>420.952</v>
      </c>
      <c r="EE80">
        <v>28.445</v>
      </c>
      <c r="EF80">
        <v>29.928999999999998</v>
      </c>
      <c r="EG80">
        <v>30.0001</v>
      </c>
      <c r="EH80">
        <v>30.077400000000001</v>
      </c>
      <c r="EI80">
        <v>30.1081</v>
      </c>
      <c r="EJ80">
        <v>20.049199999999999</v>
      </c>
      <c r="EK80">
        <v>28.5931</v>
      </c>
      <c r="EL80">
        <v>0</v>
      </c>
      <c r="EM80">
        <v>28.4754</v>
      </c>
      <c r="EN80">
        <v>399.89600000000002</v>
      </c>
      <c r="EO80">
        <v>15.9214</v>
      </c>
      <c r="EP80">
        <v>100.486</v>
      </c>
      <c r="EQ80">
        <v>90.335700000000003</v>
      </c>
    </row>
    <row r="81" spans="1:147" x14ac:dyDescent="0.3">
      <c r="A81">
        <v>65</v>
      </c>
      <c r="B81">
        <v>1685011326</v>
      </c>
      <c r="C81">
        <v>3900.4000000953702</v>
      </c>
      <c r="D81" t="s">
        <v>447</v>
      </c>
      <c r="E81" t="s">
        <v>448</v>
      </c>
      <c r="F81">
        <v>1685011318.0064499</v>
      </c>
      <c r="G81">
        <f t="shared" ref="G81:G94" si="86">BU81*AH81*(BS81-BT81)/(100*BM81*(1000-AH81*BS81))</f>
        <v>2.2801206751765016E-3</v>
      </c>
      <c r="H81">
        <f t="shared" ref="H81:H94" si="87">BU81*AH81*(BR81-BQ81*(1000-AH81*BT81)/(1000-AH81*BS81))/(100*BM81)</f>
        <v>-1.4713391176269661</v>
      </c>
      <c r="I81">
        <f t="shared" ref="I81:I112" si="88">BQ81 - IF(AH81&gt;1, H81*BM81*100/(AJ81*CA81), 0)</f>
        <v>399.98690322580597</v>
      </c>
      <c r="J81">
        <f t="shared" ref="J81:J112" si="89">((P81-G81/2)*I81-H81)/(P81+G81/2)</f>
        <v>409.16419430841358</v>
      </c>
      <c r="K81">
        <f t="shared" ref="K81:K112" si="90">J81*(BV81+BW81)/1000</f>
        <v>39.231392806821454</v>
      </c>
      <c r="L81">
        <f t="shared" ref="L81:L94" si="91">(BQ81 - IF(AH81&gt;1, H81*BM81*100/(AJ81*CA81), 0))*(BV81+BW81)/1000</f>
        <v>38.351457767606028</v>
      </c>
      <c r="M81">
        <f t="shared" ref="M81:M112" si="92">2/((1/O81-1/N81)+SIGN(O81)*SQRT((1/O81-1/N81)*(1/O81-1/N81) + 4*BN81/((BN81+1)*(BN81+1))*(2*1/O81*1/N81-1/N81*1/N81)))</f>
        <v>9.7000286450775852E-2</v>
      </c>
      <c r="N81">
        <f t="shared" ref="N81:N94" si="93">AE81+AD81*BM81+AC81*BM81*BM81</f>
        <v>3.3655234127656439</v>
      </c>
      <c r="O81">
        <f t="shared" ref="O81:O94" si="94">G81*(1000-(1000*0.61365*EXP(17.502*S81/(240.97+S81))/(BV81+BW81)+BS81)/2)/(1000*0.61365*EXP(17.502*S81/(240.97+S81))/(BV81+BW81)-BS81)</f>
        <v>9.5473490263670913E-2</v>
      </c>
      <c r="P81">
        <f t="shared" ref="P81:P94" si="95">1/((BN81+1)/(M81/1.6)+1/(N81/1.37)) + BN81/((BN81+1)/(M81/1.6) + BN81/(N81/1.37))</f>
        <v>5.9806106101654891E-2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28.044424908425317</v>
      </c>
      <c r="S81">
        <f t="shared" ref="S81:S112" si="98">($C$7*BY81+$D$7*BZ81+$E$7*R81)</f>
        <v>27.982935483871</v>
      </c>
      <c r="T81">
        <f t="shared" ref="T81:T112" si="99">0.61365*EXP(17.502*S81/(240.97+S81))</f>
        <v>3.7910662006642966</v>
      </c>
      <c r="U81">
        <f t="shared" ref="U81:U112" si="100">(V81/W81*100)</f>
        <v>39.911301633434618</v>
      </c>
      <c r="V81">
        <f t="shared" ref="V81:V94" si="101">BS81*(BV81+BW81)/1000</f>
        <v>1.5651538247888754</v>
      </c>
      <c r="W81">
        <f t="shared" ref="W81:W94" si="102">0.61365*EXP(17.502*BX81/(240.97+BX81))</f>
        <v>3.9215805066044505</v>
      </c>
      <c r="X81">
        <f t="shared" ref="X81:X94" si="103">(T81-BS81*(BV81+BW81)/1000)</f>
        <v>2.2259123758754211</v>
      </c>
      <c r="Y81">
        <f t="shared" ref="Y81:Y94" si="104">(-G81*44100)</f>
        <v>-100.55332177528372</v>
      </c>
      <c r="Z81">
        <f t="shared" ref="Z81:Z94" si="105">2*29.3*N81*0.92*(BX81-S81)</f>
        <v>105.56125685836365</v>
      </c>
      <c r="AA81">
        <f t="shared" ref="AA81:AA94" si="106">2*0.95*0.0000000567*(((BX81+$B$7)+273)^4-(S81+273)^4)</f>
        <v>6.8556364228291242</v>
      </c>
      <c r="AB81">
        <f t="shared" ref="AB81:AB112" si="107">Q81+AA81+Y81+Z81</f>
        <v>11.86357150590905</v>
      </c>
      <c r="AC81">
        <v>-3.9686096851089397E-2</v>
      </c>
      <c r="AD81">
        <v>4.4551120408381599E-2</v>
      </c>
      <c r="AE81">
        <v>3.3551405334618698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50342.994217496824</v>
      </c>
      <c r="AK81" t="s">
        <v>449</v>
      </c>
      <c r="AL81">
        <v>2.3125384615384599</v>
      </c>
      <c r="AM81">
        <v>1.6188</v>
      </c>
      <c r="AN81">
        <f t="shared" ref="AN81:AN112" si="111">AM81-AL81</f>
        <v>-0.69373846153845986</v>
      </c>
      <c r="AO81">
        <f t="shared" ref="AO81:AO112" si="112">AN81/AM81</f>
        <v>-0.42855106346581412</v>
      </c>
      <c r="AP81">
        <v>-0.58296930932781399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-1.4713391176269661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-2.3334442152884098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0.79243364407721495</v>
      </c>
      <c r="BN81">
        <v>0.5</v>
      </c>
      <c r="BO81" t="s">
        <v>254</v>
      </c>
      <c r="BP81">
        <v>1685011318.0064499</v>
      </c>
      <c r="BQ81">
        <v>399.98690322580597</v>
      </c>
      <c r="BR81">
        <v>399.89825806451603</v>
      </c>
      <c r="BS81">
        <v>16.3237870967742</v>
      </c>
      <c r="BT81">
        <v>15.968316129032299</v>
      </c>
      <c r="BU81">
        <v>499.99858064516098</v>
      </c>
      <c r="BV81">
        <v>95.681803225806505</v>
      </c>
      <c r="BW81">
        <v>0.199980548387097</v>
      </c>
      <c r="BX81">
        <v>28.564725806451602</v>
      </c>
      <c r="BY81">
        <v>27.982935483871</v>
      </c>
      <c r="BZ81">
        <v>999.9</v>
      </c>
      <c r="CA81">
        <v>10002.419354838699</v>
      </c>
      <c r="CB81">
        <v>0</v>
      </c>
      <c r="CC81">
        <v>73.680196774193604</v>
      </c>
      <c r="CD81">
        <v>0</v>
      </c>
      <c r="CE81">
        <v>0</v>
      </c>
      <c r="CF81">
        <v>0</v>
      </c>
      <c r="CG81">
        <v>0</v>
      </c>
      <c r="CH81">
        <v>2.3379064516128998</v>
      </c>
      <c r="CI81">
        <v>0</v>
      </c>
      <c r="CJ81">
        <v>-12.244225806451601</v>
      </c>
      <c r="CK81">
        <v>-1.31236451612903</v>
      </c>
      <c r="CL81">
        <v>37.804000000000002</v>
      </c>
      <c r="CM81">
        <v>42.139000000000003</v>
      </c>
      <c r="CN81">
        <v>39.9898064516129</v>
      </c>
      <c r="CO81">
        <v>40.752000000000002</v>
      </c>
      <c r="CP81">
        <v>38.471548387096803</v>
      </c>
      <c r="CQ81">
        <v>0</v>
      </c>
      <c r="CR81">
        <v>0</v>
      </c>
      <c r="CS81">
        <v>0</v>
      </c>
      <c r="CT81">
        <v>59.299999952316298</v>
      </c>
      <c r="CU81">
        <v>2.3125384615384599</v>
      </c>
      <c r="CV81">
        <v>-0.41725811876758001</v>
      </c>
      <c r="CW81">
        <v>-2.8386871949129402</v>
      </c>
      <c r="CX81">
        <v>-12.2484230769231</v>
      </c>
      <c r="CY81">
        <v>15</v>
      </c>
      <c r="CZ81">
        <v>1685007351.5999999</v>
      </c>
      <c r="DA81" t="s">
        <v>255</v>
      </c>
      <c r="DB81">
        <v>2</v>
      </c>
      <c r="DC81">
        <v>-3.8109999999999999</v>
      </c>
      <c r="DD81">
        <v>0.36</v>
      </c>
      <c r="DE81">
        <v>402</v>
      </c>
      <c r="DF81">
        <v>15</v>
      </c>
      <c r="DG81">
        <v>2.06</v>
      </c>
      <c r="DH81">
        <v>0.28000000000000003</v>
      </c>
      <c r="DI81">
        <v>0.1130676</v>
      </c>
      <c r="DJ81">
        <v>-0.25968943992148602</v>
      </c>
      <c r="DK81">
        <v>8.2917339572858795E-2</v>
      </c>
      <c r="DL81">
        <v>1</v>
      </c>
      <c r="DM81">
        <v>2.3012772727272699</v>
      </c>
      <c r="DN81">
        <v>-9.7801417301788304E-2</v>
      </c>
      <c r="DO81">
        <v>0.21098351278071301</v>
      </c>
      <c r="DP81">
        <v>1</v>
      </c>
      <c r="DQ81">
        <v>0.36206628846153799</v>
      </c>
      <c r="DR81">
        <v>-7.1000532051494106E-2</v>
      </c>
      <c r="DS81">
        <v>9.2125120756345793E-3</v>
      </c>
      <c r="DT81">
        <v>1</v>
      </c>
      <c r="DU81">
        <v>3</v>
      </c>
      <c r="DV81">
        <v>3</v>
      </c>
      <c r="DW81" t="s">
        <v>256</v>
      </c>
      <c r="DX81">
        <v>100</v>
      </c>
      <c r="DY81">
        <v>100</v>
      </c>
      <c r="DZ81">
        <v>-3.8109999999999999</v>
      </c>
      <c r="EA81">
        <v>0.36</v>
      </c>
      <c r="EB81">
        <v>2</v>
      </c>
      <c r="EC81">
        <v>514.76800000000003</v>
      </c>
      <c r="ED81">
        <v>420.88400000000001</v>
      </c>
      <c r="EE81">
        <v>28.590800000000002</v>
      </c>
      <c r="EF81">
        <v>29.939299999999999</v>
      </c>
      <c r="EG81">
        <v>30.0002</v>
      </c>
      <c r="EH81">
        <v>30.087700000000002</v>
      </c>
      <c r="EI81">
        <v>30.1158</v>
      </c>
      <c r="EJ81">
        <v>20.049499999999998</v>
      </c>
      <c r="EK81">
        <v>28.5931</v>
      </c>
      <c r="EL81">
        <v>0</v>
      </c>
      <c r="EM81">
        <v>28.592600000000001</v>
      </c>
      <c r="EN81">
        <v>399.875</v>
      </c>
      <c r="EO81">
        <v>16.0383</v>
      </c>
      <c r="EP81">
        <v>100.48399999999999</v>
      </c>
      <c r="EQ81">
        <v>90.332700000000003</v>
      </c>
    </row>
    <row r="82" spans="1:147" x14ac:dyDescent="0.3">
      <c r="A82">
        <v>66</v>
      </c>
      <c r="B82">
        <v>1685011386.0999999</v>
      </c>
      <c r="C82">
        <v>3960.5</v>
      </c>
      <c r="D82" t="s">
        <v>450</v>
      </c>
      <c r="E82" t="s">
        <v>451</v>
      </c>
      <c r="F82">
        <v>1685011378.1935501</v>
      </c>
      <c r="G82">
        <f t="shared" si="86"/>
        <v>1.7215497246571749E-3</v>
      </c>
      <c r="H82">
        <f t="shared" si="87"/>
        <v>-1.2935566436647592</v>
      </c>
      <c r="I82">
        <f t="shared" si="88"/>
        <v>400.00751612903201</v>
      </c>
      <c r="J82">
        <f t="shared" si="89"/>
        <v>413.15033555439959</v>
      </c>
      <c r="K82">
        <f t="shared" si="90"/>
        <v>39.613249464534952</v>
      </c>
      <c r="L82">
        <f t="shared" si="91"/>
        <v>38.353103363320244</v>
      </c>
      <c r="M82">
        <f t="shared" si="92"/>
        <v>7.3010799666868492E-2</v>
      </c>
      <c r="N82">
        <f t="shared" si="93"/>
        <v>3.3664945754431779</v>
      </c>
      <c r="O82">
        <f t="shared" si="94"/>
        <v>7.2142414213527725E-2</v>
      </c>
      <c r="P82">
        <f t="shared" si="95"/>
        <v>4.516616919234151E-2</v>
      </c>
      <c r="Q82">
        <f t="shared" si="96"/>
        <v>0</v>
      </c>
      <c r="R82">
        <f t="shared" si="97"/>
        <v>28.170884935413255</v>
      </c>
      <c r="S82">
        <f t="shared" si="98"/>
        <v>28.006577419354802</v>
      </c>
      <c r="T82">
        <f t="shared" si="99"/>
        <v>3.7962950199128853</v>
      </c>
      <c r="U82">
        <f t="shared" si="100"/>
        <v>40.096707423242655</v>
      </c>
      <c r="V82">
        <f t="shared" si="101"/>
        <v>1.5723236644397853</v>
      </c>
      <c r="W82">
        <f t="shared" si="102"/>
        <v>3.921328621432802</v>
      </c>
      <c r="X82">
        <f t="shared" si="103"/>
        <v>2.2239713554731</v>
      </c>
      <c r="Y82">
        <f t="shared" si="104"/>
        <v>-75.920342857381414</v>
      </c>
      <c r="Z82">
        <f t="shared" si="105"/>
        <v>101.10002279988838</v>
      </c>
      <c r="AA82">
        <f t="shared" si="106"/>
        <v>6.5647451235080672</v>
      </c>
      <c r="AB82">
        <f t="shared" si="107"/>
        <v>31.744425066015026</v>
      </c>
      <c r="AC82">
        <v>-3.9700484949955199E-2</v>
      </c>
      <c r="AD82">
        <v>4.4567272309825198E-2</v>
      </c>
      <c r="AE82">
        <v>3.3561079318515099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50360.665534295294</v>
      </c>
      <c r="AK82" t="s">
        <v>452</v>
      </c>
      <c r="AL82">
        <v>2.3426</v>
      </c>
      <c r="AM82">
        <v>1.7028000000000001</v>
      </c>
      <c r="AN82">
        <f t="shared" si="111"/>
        <v>-0.63979999999999992</v>
      </c>
      <c r="AO82">
        <f t="shared" si="112"/>
        <v>-0.37573408503641054</v>
      </c>
      <c r="AP82">
        <v>-0.51252890247949401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-1.2935566436647592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-2.6614567052203819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0.79243364407721495</v>
      </c>
      <c r="BN82">
        <v>0.5</v>
      </c>
      <c r="BO82" t="s">
        <v>254</v>
      </c>
      <c r="BP82">
        <v>1685011378.1935501</v>
      </c>
      <c r="BQ82">
        <v>400.00751612903201</v>
      </c>
      <c r="BR82">
        <v>399.91164516128998</v>
      </c>
      <c r="BS82">
        <v>16.398706451612899</v>
      </c>
      <c r="BT82">
        <v>16.130341935483901</v>
      </c>
      <c r="BU82">
        <v>500.00745161290303</v>
      </c>
      <c r="BV82">
        <v>95.681006451612902</v>
      </c>
      <c r="BW82">
        <v>0.19995032258064499</v>
      </c>
      <c r="BX82">
        <v>28.5636193548387</v>
      </c>
      <c r="BY82">
        <v>28.006577419354802</v>
      </c>
      <c r="BZ82">
        <v>999.9</v>
      </c>
      <c r="CA82">
        <v>10006.129032258101</v>
      </c>
      <c r="CB82">
        <v>0</v>
      </c>
      <c r="CC82">
        <v>73.665009677419405</v>
      </c>
      <c r="CD82">
        <v>0</v>
      </c>
      <c r="CE82">
        <v>0</v>
      </c>
      <c r="CF82">
        <v>0</v>
      </c>
      <c r="CG82">
        <v>0</v>
      </c>
      <c r="CH82">
        <v>2.3505064516129002</v>
      </c>
      <c r="CI82">
        <v>0</v>
      </c>
      <c r="CJ82">
        <v>-13.5776387096774</v>
      </c>
      <c r="CK82">
        <v>-1.4917225806451599</v>
      </c>
      <c r="CL82">
        <v>37.5843548387097</v>
      </c>
      <c r="CM82">
        <v>41.9796774193548</v>
      </c>
      <c r="CN82">
        <v>39.783999999999999</v>
      </c>
      <c r="CO82">
        <v>40.625</v>
      </c>
      <c r="CP82">
        <v>38.276000000000003</v>
      </c>
      <c r="CQ82">
        <v>0</v>
      </c>
      <c r="CR82">
        <v>0</v>
      </c>
      <c r="CS82">
        <v>0</v>
      </c>
      <c r="CT82">
        <v>59.200000047683702</v>
      </c>
      <c r="CU82">
        <v>2.3426</v>
      </c>
      <c r="CV82">
        <v>0.37311453126946198</v>
      </c>
      <c r="CW82">
        <v>-2.8657812057297698</v>
      </c>
      <c r="CX82">
        <v>-13.562088461538499</v>
      </c>
      <c r="CY82">
        <v>15</v>
      </c>
      <c r="CZ82">
        <v>1685007351.5999999</v>
      </c>
      <c r="DA82" t="s">
        <v>255</v>
      </c>
      <c r="DB82">
        <v>2</v>
      </c>
      <c r="DC82">
        <v>-3.8109999999999999</v>
      </c>
      <c r="DD82">
        <v>0.36</v>
      </c>
      <c r="DE82">
        <v>402</v>
      </c>
      <c r="DF82">
        <v>15</v>
      </c>
      <c r="DG82">
        <v>2.06</v>
      </c>
      <c r="DH82">
        <v>0.28000000000000003</v>
      </c>
      <c r="DI82">
        <v>0.11341038961538499</v>
      </c>
      <c r="DJ82">
        <v>-0.14212252049065999</v>
      </c>
      <c r="DK82">
        <v>0.102348913735029</v>
      </c>
      <c r="DL82">
        <v>1</v>
      </c>
      <c r="DM82">
        <v>2.3161909090909099</v>
      </c>
      <c r="DN82">
        <v>0.279642113295196</v>
      </c>
      <c r="DO82">
        <v>0.176883230381183</v>
      </c>
      <c r="DP82">
        <v>1</v>
      </c>
      <c r="DQ82">
        <v>0.27306538461538499</v>
      </c>
      <c r="DR82">
        <v>-5.51054113691921E-2</v>
      </c>
      <c r="DS82">
        <v>7.2098497187844104E-3</v>
      </c>
      <c r="DT82">
        <v>1</v>
      </c>
      <c r="DU82">
        <v>3</v>
      </c>
      <c r="DV82">
        <v>3</v>
      </c>
      <c r="DW82" t="s">
        <v>256</v>
      </c>
      <c r="DX82">
        <v>100</v>
      </c>
      <c r="DY82">
        <v>100</v>
      </c>
      <c r="DZ82">
        <v>-3.8109999999999999</v>
      </c>
      <c r="EA82">
        <v>0.36</v>
      </c>
      <c r="EB82">
        <v>2</v>
      </c>
      <c r="EC82">
        <v>514.59699999999998</v>
      </c>
      <c r="ED82">
        <v>421.33199999999999</v>
      </c>
      <c r="EE82">
        <v>28.378299999999999</v>
      </c>
      <c r="EF82">
        <v>29.9496</v>
      </c>
      <c r="EG82">
        <v>30.0001</v>
      </c>
      <c r="EH82">
        <v>30.097999999999999</v>
      </c>
      <c r="EI82">
        <v>30.126100000000001</v>
      </c>
      <c r="EJ82">
        <v>20.049600000000002</v>
      </c>
      <c r="EK82">
        <v>27.395</v>
      </c>
      <c r="EL82">
        <v>0</v>
      </c>
      <c r="EM82">
        <v>28.377500000000001</v>
      </c>
      <c r="EN82">
        <v>399.90699999999998</v>
      </c>
      <c r="EO82">
        <v>16.108499999999999</v>
      </c>
      <c r="EP82">
        <v>100.482</v>
      </c>
      <c r="EQ82">
        <v>90.329899999999995</v>
      </c>
    </row>
    <row r="83" spans="1:147" x14ac:dyDescent="0.3">
      <c r="A83">
        <v>67</v>
      </c>
      <c r="B83">
        <v>1685011446.2</v>
      </c>
      <c r="C83">
        <v>4020.6000001430498</v>
      </c>
      <c r="D83" t="s">
        <v>453</v>
      </c>
      <c r="E83" t="s">
        <v>454</v>
      </c>
      <c r="F83">
        <v>1685011438.1612899</v>
      </c>
      <c r="G83">
        <f t="shared" si="86"/>
        <v>1.4238359022417132E-3</v>
      </c>
      <c r="H83">
        <f t="shared" si="87"/>
        <v>-1.313707137407196</v>
      </c>
      <c r="I83">
        <f t="shared" si="88"/>
        <v>400.01574193548402</v>
      </c>
      <c r="J83">
        <f t="shared" si="89"/>
        <v>419.57338707707055</v>
      </c>
      <c r="K83">
        <f t="shared" si="90"/>
        <v>40.228631670974771</v>
      </c>
      <c r="L83">
        <f t="shared" si="91"/>
        <v>38.353447669831262</v>
      </c>
      <c r="M83">
        <f t="shared" si="92"/>
        <v>6.0247648072034608E-2</v>
      </c>
      <c r="N83">
        <f t="shared" si="93"/>
        <v>3.3667243600605374</v>
      </c>
      <c r="O83">
        <f t="shared" si="94"/>
        <v>5.9655044336504141E-2</v>
      </c>
      <c r="P83">
        <f t="shared" si="95"/>
        <v>3.7337159900039801E-2</v>
      </c>
      <c r="Q83">
        <f t="shared" si="96"/>
        <v>0</v>
      </c>
      <c r="R83">
        <f t="shared" si="97"/>
        <v>28.208268313255346</v>
      </c>
      <c r="S83">
        <f t="shared" si="98"/>
        <v>28.000532258064499</v>
      </c>
      <c r="T83">
        <f t="shared" si="99"/>
        <v>3.7949574305126546</v>
      </c>
      <c r="U83">
        <f t="shared" si="100"/>
        <v>40.122470797128507</v>
      </c>
      <c r="V83">
        <f t="shared" si="101"/>
        <v>1.5705458967188477</v>
      </c>
      <c r="W83">
        <f t="shared" si="102"/>
        <v>3.9143798114029629</v>
      </c>
      <c r="X83">
        <f t="shared" si="103"/>
        <v>2.2244115337938068</v>
      </c>
      <c r="Y83">
        <f t="shared" si="104"/>
        <v>-62.791163288859551</v>
      </c>
      <c r="Z83">
        <f t="shared" si="105"/>
        <v>96.659420341393869</v>
      </c>
      <c r="AA83">
        <f t="shared" si="106"/>
        <v>6.2748305529775097</v>
      </c>
      <c r="AB83">
        <f t="shared" si="107"/>
        <v>40.14308760551183</v>
      </c>
      <c r="AC83">
        <v>-3.9703889534486302E-2</v>
      </c>
      <c r="AD83">
        <v>4.4571094254219401E-2</v>
      </c>
      <c r="AE83">
        <v>3.35633682574408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50369.886911464528</v>
      </c>
      <c r="AK83" t="s">
        <v>455</v>
      </c>
      <c r="AL83">
        <v>2.2577076923076902</v>
      </c>
      <c r="AM83">
        <v>1.6759999999999999</v>
      </c>
      <c r="AN83">
        <f t="shared" si="111"/>
        <v>-0.58170769230769026</v>
      </c>
      <c r="AO83">
        <f t="shared" si="112"/>
        <v>-0.34708096199742855</v>
      </c>
      <c r="AP83">
        <v>-0.520512867073057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-1.313707137407196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-2.8811721456719046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0.79243364407721495</v>
      </c>
      <c r="BN83">
        <v>0.5</v>
      </c>
      <c r="BO83" t="s">
        <v>254</v>
      </c>
      <c r="BP83">
        <v>1685011438.1612899</v>
      </c>
      <c r="BQ83">
        <v>400.01574193548402</v>
      </c>
      <c r="BR83">
        <v>399.89780645161301</v>
      </c>
      <c r="BS83">
        <v>16.3803548387097</v>
      </c>
      <c r="BT83">
        <v>16.158396774193601</v>
      </c>
      <c r="BU83">
        <v>500.01048387096802</v>
      </c>
      <c r="BV83">
        <v>95.6799580645161</v>
      </c>
      <c r="BW83">
        <v>0.199887774193548</v>
      </c>
      <c r="BX83">
        <v>28.533070967741899</v>
      </c>
      <c r="BY83">
        <v>28.000532258064499</v>
      </c>
      <c r="BZ83">
        <v>999.9</v>
      </c>
      <c r="CA83">
        <v>10007.0967741935</v>
      </c>
      <c r="CB83">
        <v>0</v>
      </c>
      <c r="CC83">
        <v>73.669841935483902</v>
      </c>
      <c r="CD83">
        <v>0</v>
      </c>
      <c r="CE83">
        <v>0</v>
      </c>
      <c r="CF83">
        <v>0</v>
      </c>
      <c r="CG83">
        <v>0</v>
      </c>
      <c r="CH83">
        <v>2.2431967741935499</v>
      </c>
      <c r="CI83">
        <v>0</v>
      </c>
      <c r="CJ83">
        <v>-14.616403225806501</v>
      </c>
      <c r="CK83">
        <v>-1.6021322580645201</v>
      </c>
      <c r="CL83">
        <v>37.384999999999998</v>
      </c>
      <c r="CM83">
        <v>41.804000000000002</v>
      </c>
      <c r="CN83">
        <v>39.5843548387097</v>
      </c>
      <c r="CO83">
        <v>40.487806451612897</v>
      </c>
      <c r="CP83">
        <v>38.100612903225802</v>
      </c>
      <c r="CQ83">
        <v>0</v>
      </c>
      <c r="CR83">
        <v>0</v>
      </c>
      <c r="CS83">
        <v>0</v>
      </c>
      <c r="CT83">
        <v>59.5</v>
      </c>
      <c r="CU83">
        <v>2.2577076923076902</v>
      </c>
      <c r="CV83">
        <v>0.93210940317580304</v>
      </c>
      <c r="CW83">
        <v>-4.5948478561848098</v>
      </c>
      <c r="CX83">
        <v>-14.681126923076899</v>
      </c>
      <c r="CY83">
        <v>15</v>
      </c>
      <c r="CZ83">
        <v>1685007351.5999999</v>
      </c>
      <c r="DA83" t="s">
        <v>255</v>
      </c>
      <c r="DB83">
        <v>2</v>
      </c>
      <c r="DC83">
        <v>-3.8109999999999999</v>
      </c>
      <c r="DD83">
        <v>0.36</v>
      </c>
      <c r="DE83">
        <v>402</v>
      </c>
      <c r="DF83">
        <v>15</v>
      </c>
      <c r="DG83">
        <v>2.06</v>
      </c>
      <c r="DH83">
        <v>0.28000000000000003</v>
      </c>
      <c r="DI83">
        <v>0.115317773596154</v>
      </c>
      <c r="DJ83">
        <v>0.119992051652357</v>
      </c>
      <c r="DK83">
        <v>0.106308549315591</v>
      </c>
      <c r="DL83">
        <v>1</v>
      </c>
      <c r="DM83">
        <v>2.2697204545454599</v>
      </c>
      <c r="DN83">
        <v>-8.8332425410081503E-2</v>
      </c>
      <c r="DO83">
        <v>0.17988689701580601</v>
      </c>
      <c r="DP83">
        <v>1</v>
      </c>
      <c r="DQ83">
        <v>0.225103326923077</v>
      </c>
      <c r="DR83">
        <v>-3.55365373892313E-2</v>
      </c>
      <c r="DS83">
        <v>5.0829880586776696E-3</v>
      </c>
      <c r="DT83">
        <v>1</v>
      </c>
      <c r="DU83">
        <v>3</v>
      </c>
      <c r="DV83">
        <v>3</v>
      </c>
      <c r="DW83" t="s">
        <v>256</v>
      </c>
      <c r="DX83">
        <v>100</v>
      </c>
      <c r="DY83">
        <v>100</v>
      </c>
      <c r="DZ83">
        <v>-3.8109999999999999</v>
      </c>
      <c r="EA83">
        <v>0.36</v>
      </c>
      <c r="EB83">
        <v>2</v>
      </c>
      <c r="EC83">
        <v>515.06100000000004</v>
      </c>
      <c r="ED83">
        <v>421.15699999999998</v>
      </c>
      <c r="EE83">
        <v>28.310199999999998</v>
      </c>
      <c r="EF83">
        <v>29.962599999999998</v>
      </c>
      <c r="EG83">
        <v>30</v>
      </c>
      <c r="EH83">
        <v>30.1083</v>
      </c>
      <c r="EI83">
        <v>30.136399999999998</v>
      </c>
      <c r="EJ83">
        <v>20.048400000000001</v>
      </c>
      <c r="EK83">
        <v>27.395</v>
      </c>
      <c r="EL83">
        <v>0</v>
      </c>
      <c r="EM83">
        <v>28.301500000000001</v>
      </c>
      <c r="EN83">
        <v>399.964</v>
      </c>
      <c r="EO83">
        <v>16.108499999999999</v>
      </c>
      <c r="EP83">
        <v>100.48099999999999</v>
      </c>
      <c r="EQ83">
        <v>90.327100000000002</v>
      </c>
    </row>
    <row r="84" spans="1:147" x14ac:dyDescent="0.3">
      <c r="A84">
        <v>68</v>
      </c>
      <c r="B84">
        <v>1685011506.5999999</v>
      </c>
      <c r="C84">
        <v>4081</v>
      </c>
      <c r="D84" t="s">
        <v>456</v>
      </c>
      <c r="E84" t="s">
        <v>457</v>
      </c>
      <c r="F84">
        <v>1685011498.63871</v>
      </c>
      <c r="G84">
        <f t="shared" si="86"/>
        <v>1.20943065969373E-3</v>
      </c>
      <c r="H84">
        <f t="shared" si="87"/>
        <v>-0.86842841969778861</v>
      </c>
      <c r="I84">
        <f t="shared" si="88"/>
        <v>399.97241935483902</v>
      </c>
      <c r="J84">
        <f t="shared" si="89"/>
        <v>411.88138953184597</v>
      </c>
      <c r="K84">
        <f t="shared" si="90"/>
        <v>39.49047002464085</v>
      </c>
      <c r="L84">
        <f t="shared" si="91"/>
        <v>38.348658712568749</v>
      </c>
      <c r="M84">
        <f t="shared" si="92"/>
        <v>5.1082314706823048E-2</v>
      </c>
      <c r="N84">
        <f t="shared" si="93"/>
        <v>3.3665469980361173</v>
      </c>
      <c r="O84">
        <f t="shared" si="94"/>
        <v>5.0655588093502513E-2</v>
      </c>
      <c r="P84">
        <f t="shared" si="95"/>
        <v>3.1697784968701459E-2</v>
      </c>
      <c r="Q84">
        <f t="shared" si="96"/>
        <v>0</v>
      </c>
      <c r="R84">
        <f t="shared" si="97"/>
        <v>28.223481301464002</v>
      </c>
      <c r="S84">
        <f t="shared" si="98"/>
        <v>27.986732258064499</v>
      </c>
      <c r="T84">
        <f t="shared" si="99"/>
        <v>3.7919054986011487</v>
      </c>
      <c r="U84">
        <f t="shared" si="100"/>
        <v>40.103300798699557</v>
      </c>
      <c r="V84">
        <f t="shared" si="101"/>
        <v>1.5667283619635304</v>
      </c>
      <c r="W84">
        <f t="shared" si="102"/>
        <v>3.906731692305824</v>
      </c>
      <c r="X84">
        <f t="shared" si="103"/>
        <v>2.2251771366376181</v>
      </c>
      <c r="Y84">
        <f t="shared" si="104"/>
        <v>-53.335892092493495</v>
      </c>
      <c r="Z84">
        <f t="shared" si="105"/>
        <v>93.046630656164112</v>
      </c>
      <c r="AA84">
        <f t="shared" si="106"/>
        <v>6.0391894804746427</v>
      </c>
      <c r="AB84">
        <f t="shared" si="107"/>
        <v>45.749928044145257</v>
      </c>
      <c r="AC84">
        <v>-3.9701261656527098E-2</v>
      </c>
      <c r="AD84">
        <v>4.45681442309954E-2</v>
      </c>
      <c r="AE84">
        <v>3.3561601512385102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50372.278972888351</v>
      </c>
      <c r="AK84" t="s">
        <v>458</v>
      </c>
      <c r="AL84">
        <v>2.3206346153846198</v>
      </c>
      <c r="AM84">
        <v>1.4933700000000001</v>
      </c>
      <c r="AN84">
        <f t="shared" si="111"/>
        <v>-0.82726461538461971</v>
      </c>
      <c r="AO84">
        <f t="shared" si="112"/>
        <v>-0.5539582390061536</v>
      </c>
      <c r="AP84">
        <v>-0.34408594861910402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-0.86842841969778861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-1.8051902284079784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0.79243364407721495</v>
      </c>
      <c r="BN84">
        <v>0.5</v>
      </c>
      <c r="BO84" t="s">
        <v>254</v>
      </c>
      <c r="BP84">
        <v>1685011498.63871</v>
      </c>
      <c r="BQ84">
        <v>399.97241935483902</v>
      </c>
      <c r="BR84">
        <v>399.91145161290302</v>
      </c>
      <c r="BS84">
        <v>16.340809677419401</v>
      </c>
      <c r="BT84">
        <v>16.152264516129001</v>
      </c>
      <c r="BU84">
        <v>500.00361290322599</v>
      </c>
      <c r="BV84">
        <v>95.678251612903196</v>
      </c>
      <c r="BW84">
        <v>0.20000612903225801</v>
      </c>
      <c r="BX84">
        <v>28.499393548387101</v>
      </c>
      <c r="BY84">
        <v>27.986732258064499</v>
      </c>
      <c r="BZ84">
        <v>999.9</v>
      </c>
      <c r="CA84">
        <v>10006.6129032258</v>
      </c>
      <c r="CB84">
        <v>0</v>
      </c>
      <c r="CC84">
        <v>73.657761290322597</v>
      </c>
      <c r="CD84">
        <v>0</v>
      </c>
      <c r="CE84">
        <v>0</v>
      </c>
      <c r="CF84">
        <v>0</v>
      </c>
      <c r="CG84">
        <v>0</v>
      </c>
      <c r="CH84">
        <v>2.33476774193548</v>
      </c>
      <c r="CI84">
        <v>0</v>
      </c>
      <c r="CJ84">
        <v>-15.6033967741935</v>
      </c>
      <c r="CK84">
        <v>-1.7265032258064501</v>
      </c>
      <c r="CL84">
        <v>37.203258064516099</v>
      </c>
      <c r="CM84">
        <v>41.679000000000002</v>
      </c>
      <c r="CN84">
        <v>39.399000000000001</v>
      </c>
      <c r="CO84">
        <v>40.368903225806498</v>
      </c>
      <c r="CP84">
        <v>37.941064516129003</v>
      </c>
      <c r="CQ84">
        <v>0</v>
      </c>
      <c r="CR84">
        <v>0</v>
      </c>
      <c r="CS84">
        <v>0</v>
      </c>
      <c r="CT84">
        <v>60</v>
      </c>
      <c r="CU84">
        <v>2.3206346153846198</v>
      </c>
      <c r="CV84">
        <v>0.17933334077367899</v>
      </c>
      <c r="CW84">
        <v>0.28961025659578699</v>
      </c>
      <c r="CX84">
        <v>-15.595688461538501</v>
      </c>
      <c r="CY84">
        <v>15</v>
      </c>
      <c r="CZ84">
        <v>1685007351.5999999</v>
      </c>
      <c r="DA84" t="s">
        <v>255</v>
      </c>
      <c r="DB84">
        <v>2</v>
      </c>
      <c r="DC84">
        <v>-3.8109999999999999</v>
      </c>
      <c r="DD84">
        <v>0.36</v>
      </c>
      <c r="DE84">
        <v>402</v>
      </c>
      <c r="DF84">
        <v>15</v>
      </c>
      <c r="DG84">
        <v>2.06</v>
      </c>
      <c r="DH84">
        <v>0.28000000000000003</v>
      </c>
      <c r="DI84">
        <v>7.8181370384615395E-2</v>
      </c>
      <c r="DJ84">
        <v>-0.227455891411072</v>
      </c>
      <c r="DK84">
        <v>0.102476066099933</v>
      </c>
      <c r="DL84">
        <v>1</v>
      </c>
      <c r="DM84">
        <v>2.3109863636363599</v>
      </c>
      <c r="DN84">
        <v>0.15415115590732001</v>
      </c>
      <c r="DO84">
        <v>0.19205694774645901</v>
      </c>
      <c r="DP84">
        <v>1</v>
      </c>
      <c r="DQ84">
        <v>0.19262776923076899</v>
      </c>
      <c r="DR84">
        <v>-4.2967838281511503E-2</v>
      </c>
      <c r="DS84">
        <v>6.1193393296467002E-3</v>
      </c>
      <c r="DT84">
        <v>1</v>
      </c>
      <c r="DU84">
        <v>3</v>
      </c>
      <c r="DV84">
        <v>3</v>
      </c>
      <c r="DW84" t="s">
        <v>256</v>
      </c>
      <c r="DX84">
        <v>100</v>
      </c>
      <c r="DY84">
        <v>100</v>
      </c>
      <c r="DZ84">
        <v>-3.8109999999999999</v>
      </c>
      <c r="EA84">
        <v>0.36</v>
      </c>
      <c r="EB84">
        <v>2</v>
      </c>
      <c r="EC84">
        <v>515.14400000000001</v>
      </c>
      <c r="ED84">
        <v>420.87599999999998</v>
      </c>
      <c r="EE84">
        <v>28.255400000000002</v>
      </c>
      <c r="EF84">
        <v>29.9756</v>
      </c>
      <c r="EG84">
        <v>30.0001</v>
      </c>
      <c r="EH84">
        <v>30.1187</v>
      </c>
      <c r="EI84">
        <v>30.1493</v>
      </c>
      <c r="EJ84">
        <v>20.050999999999998</v>
      </c>
      <c r="EK84">
        <v>27.6661</v>
      </c>
      <c r="EL84">
        <v>0</v>
      </c>
      <c r="EM84">
        <v>28.233699999999999</v>
      </c>
      <c r="EN84">
        <v>399.84300000000002</v>
      </c>
      <c r="EO84">
        <v>16.122800000000002</v>
      </c>
      <c r="EP84">
        <v>100.48</v>
      </c>
      <c r="EQ84">
        <v>90.324700000000007</v>
      </c>
    </row>
    <row r="85" spans="1:147" x14ac:dyDescent="0.3">
      <c r="A85">
        <v>69</v>
      </c>
      <c r="B85">
        <v>1685011566.5999999</v>
      </c>
      <c r="C85">
        <v>4141</v>
      </c>
      <c r="D85" t="s">
        <v>459</v>
      </c>
      <c r="E85" t="s">
        <v>460</v>
      </c>
      <c r="F85">
        <v>1685011558.6419301</v>
      </c>
      <c r="G85">
        <f t="shared" si="86"/>
        <v>1.0276055836652533E-3</v>
      </c>
      <c r="H85">
        <f t="shared" si="87"/>
        <v>-0.99255306069043403</v>
      </c>
      <c r="I85">
        <f t="shared" si="88"/>
        <v>400.00745161290303</v>
      </c>
      <c r="J85">
        <f t="shared" si="89"/>
        <v>421.18443009069102</v>
      </c>
      <c r="K85">
        <f t="shared" si="90"/>
        <v>40.382605998027415</v>
      </c>
      <c r="L85">
        <f t="shared" si="91"/>
        <v>38.352185315303984</v>
      </c>
      <c r="M85">
        <f t="shared" si="92"/>
        <v>4.3376972332351667E-2</v>
      </c>
      <c r="N85">
        <f t="shared" si="93"/>
        <v>3.3640111085211335</v>
      </c>
      <c r="O85">
        <f t="shared" si="94"/>
        <v>4.3068623181050335E-2</v>
      </c>
      <c r="P85">
        <f t="shared" si="95"/>
        <v>2.6945410547559868E-2</v>
      </c>
      <c r="Q85">
        <f t="shared" si="96"/>
        <v>0</v>
      </c>
      <c r="R85">
        <f t="shared" si="97"/>
        <v>28.233726916105226</v>
      </c>
      <c r="S85">
        <f t="shared" si="98"/>
        <v>27.976670967741899</v>
      </c>
      <c r="T85">
        <f t="shared" si="99"/>
        <v>3.7896817490441528</v>
      </c>
      <c r="U85">
        <f t="shared" si="100"/>
        <v>40.155373064169673</v>
      </c>
      <c r="V85">
        <f t="shared" si="101"/>
        <v>1.5659344740180516</v>
      </c>
      <c r="W85">
        <f t="shared" si="102"/>
        <v>3.8996885211740757</v>
      </c>
      <c r="X85">
        <f t="shared" si="103"/>
        <v>2.2237472750261009</v>
      </c>
      <c r="Y85">
        <f t="shared" si="104"/>
        <v>-45.31740623963767</v>
      </c>
      <c r="Z85">
        <f t="shared" si="105"/>
        <v>89.167385293055972</v>
      </c>
      <c r="AA85">
        <f t="shared" si="106"/>
        <v>5.7905835663654512</v>
      </c>
      <c r="AB85">
        <f t="shared" si="107"/>
        <v>49.640562619783751</v>
      </c>
      <c r="AC85">
        <v>-3.9663694944653799E-2</v>
      </c>
      <c r="AD85">
        <v>4.4525972305892898E-2</v>
      </c>
      <c r="AE85">
        <v>3.35363409011851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50331.76001605489</v>
      </c>
      <c r="AK85" t="s">
        <v>461</v>
      </c>
      <c r="AL85">
        <v>2.22444615384615</v>
      </c>
      <c r="AM85">
        <v>1.4743999999999999</v>
      </c>
      <c r="AN85">
        <f t="shared" si="111"/>
        <v>-0.75004615384615003</v>
      </c>
      <c r="AO85">
        <f t="shared" si="112"/>
        <v>-0.50871280103509908</v>
      </c>
      <c r="AP85">
        <v>-0.39326621941273598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-0.99255306069043403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-1.9657456977006642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0.79243364407721495</v>
      </c>
      <c r="BN85">
        <v>0.5</v>
      </c>
      <c r="BO85" t="s">
        <v>254</v>
      </c>
      <c r="BP85">
        <v>1685011558.6419301</v>
      </c>
      <c r="BQ85">
        <v>400.00745161290303</v>
      </c>
      <c r="BR85">
        <v>399.91529032258097</v>
      </c>
      <c r="BS85">
        <v>16.3324580645161</v>
      </c>
      <c r="BT85">
        <v>16.172254838709701</v>
      </c>
      <c r="BU85">
        <v>499.99590322580599</v>
      </c>
      <c r="BV85">
        <v>95.678706451612896</v>
      </c>
      <c r="BW85">
        <v>0.19997070967741901</v>
      </c>
      <c r="BX85">
        <v>28.468329032258101</v>
      </c>
      <c r="BY85">
        <v>27.976670967741899</v>
      </c>
      <c r="BZ85">
        <v>999.9</v>
      </c>
      <c r="CA85">
        <v>9997.0967741935492</v>
      </c>
      <c r="CB85">
        <v>0</v>
      </c>
      <c r="CC85">
        <v>73.687100000000001</v>
      </c>
      <c r="CD85">
        <v>0</v>
      </c>
      <c r="CE85">
        <v>0</v>
      </c>
      <c r="CF85">
        <v>0</v>
      </c>
      <c r="CG85">
        <v>0</v>
      </c>
      <c r="CH85">
        <v>2.2323258064516098</v>
      </c>
      <c r="CI85">
        <v>0</v>
      </c>
      <c r="CJ85">
        <v>-16.266338709677399</v>
      </c>
      <c r="CK85">
        <v>-1.7943580645161299</v>
      </c>
      <c r="CL85">
        <v>37.036000000000001</v>
      </c>
      <c r="CM85">
        <v>41.52</v>
      </c>
      <c r="CN85">
        <v>39.235774193548401</v>
      </c>
      <c r="CO85">
        <v>40.215451612903202</v>
      </c>
      <c r="CP85">
        <v>37.805999999999997</v>
      </c>
      <c r="CQ85">
        <v>0</v>
      </c>
      <c r="CR85">
        <v>0</v>
      </c>
      <c r="CS85">
        <v>0</v>
      </c>
      <c r="CT85">
        <v>59.399999856948902</v>
      </c>
      <c r="CU85">
        <v>2.22444615384615</v>
      </c>
      <c r="CV85">
        <v>-0.20125127963424</v>
      </c>
      <c r="CW85">
        <v>-0.59998289653331205</v>
      </c>
      <c r="CX85">
        <v>-16.2779192307692</v>
      </c>
      <c r="CY85">
        <v>15</v>
      </c>
      <c r="CZ85">
        <v>1685007351.5999999</v>
      </c>
      <c r="DA85" t="s">
        <v>255</v>
      </c>
      <c r="DB85">
        <v>2</v>
      </c>
      <c r="DC85">
        <v>-3.8109999999999999</v>
      </c>
      <c r="DD85">
        <v>0.36</v>
      </c>
      <c r="DE85">
        <v>402</v>
      </c>
      <c r="DF85">
        <v>15</v>
      </c>
      <c r="DG85">
        <v>2.06</v>
      </c>
      <c r="DH85">
        <v>0.28000000000000003</v>
      </c>
      <c r="DI85">
        <v>8.3749624999999994E-2</v>
      </c>
      <c r="DJ85">
        <v>0.100189005574394</v>
      </c>
      <c r="DK85">
        <v>0.103978032623497</v>
      </c>
      <c r="DL85">
        <v>1</v>
      </c>
      <c r="DM85">
        <v>2.2419090909090902</v>
      </c>
      <c r="DN85">
        <v>-0.42272598274589102</v>
      </c>
      <c r="DO85">
        <v>0.195551664666193</v>
      </c>
      <c r="DP85">
        <v>1</v>
      </c>
      <c r="DQ85">
        <v>0.16221028846153801</v>
      </c>
      <c r="DR85">
        <v>-2.3874658054545899E-2</v>
      </c>
      <c r="DS85">
        <v>3.7958075827485599E-3</v>
      </c>
      <c r="DT85">
        <v>1</v>
      </c>
      <c r="DU85">
        <v>3</v>
      </c>
      <c r="DV85">
        <v>3</v>
      </c>
      <c r="DW85" t="s">
        <v>256</v>
      </c>
      <c r="DX85">
        <v>100</v>
      </c>
      <c r="DY85">
        <v>100</v>
      </c>
      <c r="DZ85">
        <v>-3.8109999999999999</v>
      </c>
      <c r="EA85">
        <v>0.36</v>
      </c>
      <c r="EB85">
        <v>2</v>
      </c>
      <c r="EC85">
        <v>515.12099999999998</v>
      </c>
      <c r="ED85">
        <v>421.32499999999999</v>
      </c>
      <c r="EE85">
        <v>28.273199999999999</v>
      </c>
      <c r="EF85">
        <v>29.988499999999998</v>
      </c>
      <c r="EG85">
        <v>30.0001</v>
      </c>
      <c r="EH85">
        <v>30.131599999999999</v>
      </c>
      <c r="EI85">
        <v>30.159600000000001</v>
      </c>
      <c r="EJ85">
        <v>20.052900000000001</v>
      </c>
      <c r="EK85">
        <v>27.6661</v>
      </c>
      <c r="EL85">
        <v>0</v>
      </c>
      <c r="EM85">
        <v>28.268000000000001</v>
      </c>
      <c r="EN85">
        <v>399.98200000000003</v>
      </c>
      <c r="EO85">
        <v>16.1065</v>
      </c>
      <c r="EP85">
        <v>100.48</v>
      </c>
      <c r="EQ85">
        <v>90.321799999999996</v>
      </c>
    </row>
    <row r="86" spans="1:147" x14ac:dyDescent="0.3">
      <c r="A86">
        <v>70</v>
      </c>
      <c r="B86">
        <v>1685011626.5999999</v>
      </c>
      <c r="C86">
        <v>4201</v>
      </c>
      <c r="D86" t="s">
        <v>462</v>
      </c>
      <c r="E86" t="s">
        <v>463</v>
      </c>
      <c r="F86">
        <v>1685011618.6677401</v>
      </c>
      <c r="G86">
        <f t="shared" si="86"/>
        <v>9.2344127369567582E-4</v>
      </c>
      <c r="H86">
        <f t="shared" si="87"/>
        <v>-1.1017120031002368</v>
      </c>
      <c r="I86">
        <f t="shared" si="88"/>
        <v>400.00806451612902</v>
      </c>
      <c r="J86">
        <f t="shared" si="89"/>
        <v>429.72432164593164</v>
      </c>
      <c r="K86">
        <f t="shared" si="90"/>
        <v>41.201754511182742</v>
      </c>
      <c r="L86">
        <f t="shared" si="91"/>
        <v>38.352574537929769</v>
      </c>
      <c r="M86">
        <f t="shared" si="92"/>
        <v>3.8904359181972312E-2</v>
      </c>
      <c r="N86">
        <f t="shared" si="93"/>
        <v>3.3653315945768387</v>
      </c>
      <c r="O86">
        <f t="shared" si="94"/>
        <v>3.8656220066481381E-2</v>
      </c>
      <c r="P86">
        <f t="shared" si="95"/>
        <v>2.4182299749571097E-2</v>
      </c>
      <c r="Q86">
        <f t="shared" si="96"/>
        <v>0</v>
      </c>
      <c r="R86">
        <f t="shared" si="97"/>
        <v>28.243512501025034</v>
      </c>
      <c r="S86">
        <f t="shared" si="98"/>
        <v>27.975619354838699</v>
      </c>
      <c r="T86">
        <f t="shared" si="99"/>
        <v>3.7894493869182337</v>
      </c>
      <c r="U86">
        <f t="shared" si="100"/>
        <v>40.111802495964831</v>
      </c>
      <c r="V86">
        <f t="shared" si="101"/>
        <v>1.5629571448106092</v>
      </c>
      <c r="W86">
        <f t="shared" si="102"/>
        <v>3.8965018960886626</v>
      </c>
      <c r="X86">
        <f t="shared" si="103"/>
        <v>2.2264922421076245</v>
      </c>
      <c r="Y86">
        <f t="shared" si="104"/>
        <v>-40.7237601699793</v>
      </c>
      <c r="Z86">
        <f t="shared" si="105"/>
        <v>86.840262029960201</v>
      </c>
      <c r="AA86">
        <f t="shared" si="106"/>
        <v>5.6368212734850749</v>
      </c>
      <c r="AB86">
        <f t="shared" si="107"/>
        <v>51.753323133465976</v>
      </c>
      <c r="AC86">
        <v>-3.9683255201768797E-2</v>
      </c>
      <c r="AD86">
        <v>4.4547930408077099E-2</v>
      </c>
      <c r="AE86">
        <v>3.35494945871987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50357.936040983579</v>
      </c>
      <c r="AK86" t="s">
        <v>464</v>
      </c>
      <c r="AL86">
        <v>2.29062307692308</v>
      </c>
      <c r="AM86">
        <v>1.3134399999999999</v>
      </c>
      <c r="AN86">
        <f t="shared" si="111"/>
        <v>-0.97718307692308004</v>
      </c>
      <c r="AO86">
        <f t="shared" si="112"/>
        <v>-0.74398760272496656</v>
      </c>
      <c r="AP86">
        <v>-0.436516828670164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-1.1017120031002368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-1.3441084183894321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0.79243364407721495</v>
      </c>
      <c r="BN86">
        <v>0.5</v>
      </c>
      <c r="BO86" t="s">
        <v>254</v>
      </c>
      <c r="BP86">
        <v>1685011618.6677401</v>
      </c>
      <c r="BQ86">
        <v>400.00806451612902</v>
      </c>
      <c r="BR86">
        <v>399.892</v>
      </c>
      <c r="BS86">
        <v>16.301264516128999</v>
      </c>
      <c r="BT86">
        <v>16.1572967741936</v>
      </c>
      <c r="BU86">
        <v>499.99896774193599</v>
      </c>
      <c r="BV86">
        <v>95.679580645161295</v>
      </c>
      <c r="BW86">
        <v>0.19992264516128999</v>
      </c>
      <c r="BX86">
        <v>28.4542580645161</v>
      </c>
      <c r="BY86">
        <v>27.975619354838699</v>
      </c>
      <c r="BZ86">
        <v>999.9</v>
      </c>
      <c r="CA86">
        <v>10001.935483871001</v>
      </c>
      <c r="CB86">
        <v>0</v>
      </c>
      <c r="CC86">
        <v>73.687100000000001</v>
      </c>
      <c r="CD86">
        <v>0</v>
      </c>
      <c r="CE86">
        <v>0</v>
      </c>
      <c r="CF86">
        <v>0</v>
      </c>
      <c r="CG86">
        <v>0</v>
      </c>
      <c r="CH86">
        <v>2.3193322580645201</v>
      </c>
      <c r="CI86">
        <v>0</v>
      </c>
      <c r="CJ86">
        <v>-16.9483322580645</v>
      </c>
      <c r="CK86">
        <v>-1.9044935483870999</v>
      </c>
      <c r="CL86">
        <v>36.901000000000003</v>
      </c>
      <c r="CM86">
        <v>41.384999999999998</v>
      </c>
      <c r="CN86">
        <v>39.088419354838699</v>
      </c>
      <c r="CO86">
        <v>40.120935483871001</v>
      </c>
      <c r="CP86">
        <v>37.658999999999999</v>
      </c>
      <c r="CQ86">
        <v>0</v>
      </c>
      <c r="CR86">
        <v>0</v>
      </c>
      <c r="CS86">
        <v>0</v>
      </c>
      <c r="CT86">
        <v>59.200000047683702</v>
      </c>
      <c r="CU86">
        <v>2.29062307692308</v>
      </c>
      <c r="CV86">
        <v>5.5760694907552498E-2</v>
      </c>
      <c r="CW86">
        <v>-3.54251964827351</v>
      </c>
      <c r="CX86">
        <v>-16.965696153846199</v>
      </c>
      <c r="CY86">
        <v>15</v>
      </c>
      <c r="CZ86">
        <v>1685007351.5999999</v>
      </c>
      <c r="DA86" t="s">
        <v>255</v>
      </c>
      <c r="DB86">
        <v>2</v>
      </c>
      <c r="DC86">
        <v>-3.8109999999999999</v>
      </c>
      <c r="DD86">
        <v>0.36</v>
      </c>
      <c r="DE86">
        <v>402</v>
      </c>
      <c r="DF86">
        <v>15</v>
      </c>
      <c r="DG86">
        <v>2.06</v>
      </c>
      <c r="DH86">
        <v>0.28000000000000003</v>
      </c>
      <c r="DI86">
        <v>9.1375554019230795E-2</v>
      </c>
      <c r="DJ86">
        <v>0.30766435348483301</v>
      </c>
      <c r="DK86">
        <v>9.4215805688132995E-2</v>
      </c>
      <c r="DL86">
        <v>1</v>
      </c>
      <c r="DM86">
        <v>2.28602272727273</v>
      </c>
      <c r="DN86">
        <v>0.108165317695311</v>
      </c>
      <c r="DO86">
        <v>0.19991494539569099</v>
      </c>
      <c r="DP86">
        <v>1</v>
      </c>
      <c r="DQ86">
        <v>0.14687967307692301</v>
      </c>
      <c r="DR86">
        <v>-3.3723508282309099E-2</v>
      </c>
      <c r="DS86">
        <v>4.9457575281989597E-3</v>
      </c>
      <c r="DT86">
        <v>1</v>
      </c>
      <c r="DU86">
        <v>3</v>
      </c>
      <c r="DV86">
        <v>3</v>
      </c>
      <c r="DW86" t="s">
        <v>256</v>
      </c>
      <c r="DX86">
        <v>100</v>
      </c>
      <c r="DY86">
        <v>100</v>
      </c>
      <c r="DZ86">
        <v>-3.8109999999999999</v>
      </c>
      <c r="EA86">
        <v>0.36</v>
      </c>
      <c r="EB86">
        <v>2</v>
      </c>
      <c r="EC86">
        <v>514.46400000000006</v>
      </c>
      <c r="ED86">
        <v>421.16899999999998</v>
      </c>
      <c r="EE86">
        <v>28.331800000000001</v>
      </c>
      <c r="EF86">
        <v>29.998899999999999</v>
      </c>
      <c r="EG86">
        <v>30.0001</v>
      </c>
      <c r="EH86">
        <v>30.144500000000001</v>
      </c>
      <c r="EI86">
        <v>30.172499999999999</v>
      </c>
      <c r="EJ86">
        <v>20.052800000000001</v>
      </c>
      <c r="EK86">
        <v>27.942900000000002</v>
      </c>
      <c r="EL86">
        <v>0</v>
      </c>
      <c r="EM86">
        <v>28.328600000000002</v>
      </c>
      <c r="EN86">
        <v>399.9</v>
      </c>
      <c r="EO86">
        <v>16.121300000000002</v>
      </c>
      <c r="EP86">
        <v>100.48</v>
      </c>
      <c r="EQ86">
        <v>90.320899999999995</v>
      </c>
    </row>
    <row r="87" spans="1:147" x14ac:dyDescent="0.3">
      <c r="A87">
        <v>71</v>
      </c>
      <c r="B87">
        <v>1685011686.7</v>
      </c>
      <c r="C87">
        <v>4261.1000001430502</v>
      </c>
      <c r="D87" t="s">
        <v>465</v>
      </c>
      <c r="E87" t="s">
        <v>466</v>
      </c>
      <c r="F87">
        <v>1685011678.6580601</v>
      </c>
      <c r="G87">
        <f t="shared" si="86"/>
        <v>7.9626120141660056E-4</v>
      </c>
      <c r="H87">
        <f t="shared" si="87"/>
        <v>-1.1485556984009464</v>
      </c>
      <c r="I87">
        <f t="shared" si="88"/>
        <v>400.01625806451602</v>
      </c>
      <c r="J87">
        <f t="shared" si="89"/>
        <v>439.07715751701494</v>
      </c>
      <c r="K87">
        <f t="shared" si="90"/>
        <v>42.099337570565986</v>
      </c>
      <c r="L87">
        <f t="shared" si="91"/>
        <v>38.354123401010916</v>
      </c>
      <c r="M87">
        <f t="shared" si="92"/>
        <v>3.3520824329463947E-2</v>
      </c>
      <c r="N87">
        <f t="shared" si="93"/>
        <v>3.3642175525838502</v>
      </c>
      <c r="O87">
        <f t="shared" si="94"/>
        <v>3.3336371668776385E-2</v>
      </c>
      <c r="P87">
        <f t="shared" si="95"/>
        <v>2.0851719858514032E-2</v>
      </c>
      <c r="Q87">
        <f t="shared" si="96"/>
        <v>0</v>
      </c>
      <c r="R87">
        <f t="shared" si="97"/>
        <v>28.261095605649992</v>
      </c>
      <c r="S87">
        <f t="shared" si="98"/>
        <v>27.9726903225807</v>
      </c>
      <c r="T87">
        <f t="shared" si="99"/>
        <v>3.7888022597726438</v>
      </c>
      <c r="U87">
        <f t="shared" si="100"/>
        <v>40.127155316218015</v>
      </c>
      <c r="V87">
        <f t="shared" si="101"/>
        <v>1.5625215232338034</v>
      </c>
      <c r="W87">
        <f t="shared" si="102"/>
        <v>3.8939254749570695</v>
      </c>
      <c r="X87">
        <f t="shared" si="103"/>
        <v>2.2262807365388406</v>
      </c>
      <c r="Y87">
        <f t="shared" si="104"/>
        <v>-35.115118982472083</v>
      </c>
      <c r="Z87">
        <f t="shared" si="105"/>
        <v>85.278046435987662</v>
      </c>
      <c r="AA87">
        <f t="shared" si="106"/>
        <v>5.5368557395724158</v>
      </c>
      <c r="AB87">
        <f t="shared" si="107"/>
        <v>55.699783193087995</v>
      </c>
      <c r="AC87">
        <v>-3.9666752777246898E-2</v>
      </c>
      <c r="AD87">
        <v>4.45294049908595E-2</v>
      </c>
      <c r="AE87">
        <v>3.35383973417545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50339.791373155276</v>
      </c>
      <c r="AK87" t="s">
        <v>467</v>
      </c>
      <c r="AL87">
        <v>2.2915346153846201</v>
      </c>
      <c r="AM87">
        <v>1.2712000000000001</v>
      </c>
      <c r="AN87">
        <f t="shared" si="111"/>
        <v>-1.02033461538462</v>
      </c>
      <c r="AO87">
        <f t="shared" si="112"/>
        <v>-0.8026546691194304</v>
      </c>
      <c r="AP87">
        <v>-0.45507708875418801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-1.1485556984009464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-1.2458657981732937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0.79243364407721495</v>
      </c>
      <c r="BN87">
        <v>0.5</v>
      </c>
      <c r="BO87" t="s">
        <v>254</v>
      </c>
      <c r="BP87">
        <v>1685011678.6580601</v>
      </c>
      <c r="BQ87">
        <v>400.01625806451602</v>
      </c>
      <c r="BR87">
        <v>399.88470967741898</v>
      </c>
      <c r="BS87">
        <v>16.2963967741935</v>
      </c>
      <c r="BT87">
        <v>16.1722580645161</v>
      </c>
      <c r="BU87">
        <v>500.00632258064502</v>
      </c>
      <c r="BV87">
        <v>95.681451612903203</v>
      </c>
      <c r="BW87">
        <v>0.19995977419354799</v>
      </c>
      <c r="BX87">
        <v>28.442874193548398</v>
      </c>
      <c r="BY87">
        <v>27.9726903225807</v>
      </c>
      <c r="BZ87">
        <v>999.9</v>
      </c>
      <c r="CA87">
        <v>9997.5806451612898</v>
      </c>
      <c r="CB87">
        <v>0</v>
      </c>
      <c r="CC87">
        <v>73.687100000000001</v>
      </c>
      <c r="CD87">
        <v>0</v>
      </c>
      <c r="CE87">
        <v>0</v>
      </c>
      <c r="CF87">
        <v>0</v>
      </c>
      <c r="CG87">
        <v>0</v>
      </c>
      <c r="CH87">
        <v>2.2890483870967699</v>
      </c>
      <c r="CI87">
        <v>0</v>
      </c>
      <c r="CJ87">
        <v>-17.494464516129</v>
      </c>
      <c r="CK87">
        <v>-1.99416129032258</v>
      </c>
      <c r="CL87">
        <v>36.78</v>
      </c>
      <c r="CM87">
        <v>41.311999999999998</v>
      </c>
      <c r="CN87">
        <v>38.936999999999998</v>
      </c>
      <c r="CO87">
        <v>40.003999999999998</v>
      </c>
      <c r="CP87">
        <v>37.542000000000002</v>
      </c>
      <c r="CQ87">
        <v>0</v>
      </c>
      <c r="CR87">
        <v>0</v>
      </c>
      <c r="CS87">
        <v>0</v>
      </c>
      <c r="CT87">
        <v>59.600000143051098</v>
      </c>
      <c r="CU87">
        <v>2.2915346153846201</v>
      </c>
      <c r="CV87">
        <v>1.9189747450000901E-2</v>
      </c>
      <c r="CW87">
        <v>-2.0814256358759602</v>
      </c>
      <c r="CX87">
        <v>-17.541580769230801</v>
      </c>
      <c r="CY87">
        <v>15</v>
      </c>
      <c r="CZ87">
        <v>1685007351.5999999</v>
      </c>
      <c r="DA87" t="s">
        <v>255</v>
      </c>
      <c r="DB87">
        <v>2</v>
      </c>
      <c r="DC87">
        <v>-3.8109999999999999</v>
      </c>
      <c r="DD87">
        <v>0.36</v>
      </c>
      <c r="DE87">
        <v>402</v>
      </c>
      <c r="DF87">
        <v>15</v>
      </c>
      <c r="DG87">
        <v>2.06</v>
      </c>
      <c r="DH87">
        <v>0.28000000000000003</v>
      </c>
      <c r="DI87">
        <v>0.12676475903846199</v>
      </c>
      <c r="DJ87">
        <v>1.0589083563943001E-2</v>
      </c>
      <c r="DK87">
        <v>9.1231552335801394E-2</v>
      </c>
      <c r="DL87">
        <v>1</v>
      </c>
      <c r="DM87">
        <v>2.2936931818181798</v>
      </c>
      <c r="DN87">
        <v>6.0359000424005304E-3</v>
      </c>
      <c r="DO87">
        <v>0.18347723960620399</v>
      </c>
      <c r="DP87">
        <v>1</v>
      </c>
      <c r="DQ87">
        <v>0.12534398076923101</v>
      </c>
      <c r="DR87">
        <v>-1.24748254387963E-2</v>
      </c>
      <c r="DS87">
        <v>2.9027473292249301E-3</v>
      </c>
      <c r="DT87">
        <v>1</v>
      </c>
      <c r="DU87">
        <v>3</v>
      </c>
      <c r="DV87">
        <v>3</v>
      </c>
      <c r="DW87" t="s">
        <v>256</v>
      </c>
      <c r="DX87">
        <v>100</v>
      </c>
      <c r="DY87">
        <v>100</v>
      </c>
      <c r="DZ87">
        <v>-3.8109999999999999</v>
      </c>
      <c r="EA87">
        <v>0.36</v>
      </c>
      <c r="EB87">
        <v>2</v>
      </c>
      <c r="EC87">
        <v>514.80100000000004</v>
      </c>
      <c r="ED87">
        <v>421.387</v>
      </c>
      <c r="EE87">
        <v>28.385300000000001</v>
      </c>
      <c r="EF87">
        <v>30.0092</v>
      </c>
      <c r="EG87">
        <v>30</v>
      </c>
      <c r="EH87">
        <v>30.154900000000001</v>
      </c>
      <c r="EI87">
        <v>30.185400000000001</v>
      </c>
      <c r="EJ87">
        <v>20.049900000000001</v>
      </c>
      <c r="EK87">
        <v>27.942900000000002</v>
      </c>
      <c r="EL87">
        <v>0</v>
      </c>
      <c r="EM87">
        <v>28.404199999999999</v>
      </c>
      <c r="EN87">
        <v>399.93599999999998</v>
      </c>
      <c r="EO87">
        <v>16.121300000000002</v>
      </c>
      <c r="EP87">
        <v>100.479</v>
      </c>
      <c r="EQ87">
        <v>90.318799999999996</v>
      </c>
    </row>
    <row r="88" spans="1:147" x14ac:dyDescent="0.3">
      <c r="A88">
        <v>72</v>
      </c>
      <c r="B88">
        <v>1685011746.7</v>
      </c>
      <c r="C88">
        <v>4321.1000001430502</v>
      </c>
      <c r="D88" t="s">
        <v>468</v>
      </c>
      <c r="E88" t="s">
        <v>469</v>
      </c>
      <c r="F88">
        <v>1685011738.7</v>
      </c>
      <c r="G88">
        <f t="shared" si="86"/>
        <v>7.9126839707114498E-4</v>
      </c>
      <c r="H88">
        <f t="shared" si="87"/>
        <v>-0.90943607992665054</v>
      </c>
      <c r="I88">
        <f t="shared" si="88"/>
        <v>400.02196774193499</v>
      </c>
      <c r="J88">
        <f t="shared" si="89"/>
        <v>428.16106469890468</v>
      </c>
      <c r="K88">
        <f t="shared" si="90"/>
        <v>41.05392813321501</v>
      </c>
      <c r="L88">
        <f t="shared" si="91"/>
        <v>38.355830245642288</v>
      </c>
      <c r="M88">
        <f t="shared" si="92"/>
        <v>3.3235369021650786E-2</v>
      </c>
      <c r="N88">
        <f t="shared" si="93"/>
        <v>3.3682298691517336</v>
      </c>
      <c r="O88">
        <f t="shared" si="94"/>
        <v>3.3054250061056251E-2</v>
      </c>
      <c r="P88">
        <f t="shared" si="95"/>
        <v>2.0675096664822368E-2</v>
      </c>
      <c r="Q88">
        <f t="shared" si="96"/>
        <v>0</v>
      </c>
      <c r="R88">
        <f t="shared" si="97"/>
        <v>28.270057651461698</v>
      </c>
      <c r="S88">
        <f t="shared" si="98"/>
        <v>27.9826129032258</v>
      </c>
      <c r="T88">
        <f t="shared" si="99"/>
        <v>3.7909948998990508</v>
      </c>
      <c r="U88">
        <f t="shared" si="100"/>
        <v>40.037339102388167</v>
      </c>
      <c r="V88">
        <f t="shared" si="101"/>
        <v>1.5597144960614662</v>
      </c>
      <c r="W88">
        <f t="shared" si="102"/>
        <v>3.8956497385422688</v>
      </c>
      <c r="X88">
        <f t="shared" si="103"/>
        <v>2.2312804038375846</v>
      </c>
      <c r="Y88">
        <f t="shared" si="104"/>
        <v>-34.894936310837494</v>
      </c>
      <c r="Z88">
        <f t="shared" si="105"/>
        <v>84.961514666782804</v>
      </c>
      <c r="AA88">
        <f t="shared" si="106"/>
        <v>5.510214397273308</v>
      </c>
      <c r="AB88">
        <f t="shared" si="107"/>
        <v>55.576792753218619</v>
      </c>
      <c r="AC88">
        <v>-3.9726198140073603E-2</v>
      </c>
      <c r="AD88">
        <v>4.4596137618332303E-2</v>
      </c>
      <c r="AE88">
        <v>3.3578364983439699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50410.925742207502</v>
      </c>
      <c r="AK88" t="s">
        <v>470</v>
      </c>
      <c r="AL88">
        <v>2.3105961538461499</v>
      </c>
      <c r="AM88">
        <v>1.5608</v>
      </c>
      <c r="AN88">
        <f t="shared" si="111"/>
        <v>-0.74979615384614995</v>
      </c>
      <c r="AO88">
        <f t="shared" si="112"/>
        <v>-0.48039220518077264</v>
      </c>
      <c r="AP88">
        <v>-0.36033387343692402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-0.90943607992665054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-2.0816324436898341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0.79243364407721495</v>
      </c>
      <c r="BN88">
        <v>0.5</v>
      </c>
      <c r="BO88" t="s">
        <v>254</v>
      </c>
      <c r="BP88">
        <v>1685011738.7</v>
      </c>
      <c r="BQ88">
        <v>400.02196774193499</v>
      </c>
      <c r="BR88">
        <v>399.928</v>
      </c>
      <c r="BS88">
        <v>16.266629032258098</v>
      </c>
      <c r="BT88">
        <v>16.143264516129001</v>
      </c>
      <c r="BU88">
        <v>500.00445161290298</v>
      </c>
      <c r="BV88">
        <v>95.684367741935503</v>
      </c>
      <c r="BW88">
        <v>0.19994196774193501</v>
      </c>
      <c r="BX88">
        <v>28.450493548387101</v>
      </c>
      <c r="BY88">
        <v>27.9826129032258</v>
      </c>
      <c r="BZ88">
        <v>999.9</v>
      </c>
      <c r="CA88">
        <v>10012.2580645161</v>
      </c>
      <c r="CB88">
        <v>0</v>
      </c>
      <c r="CC88">
        <v>73.728519354838696</v>
      </c>
      <c r="CD88">
        <v>0</v>
      </c>
      <c r="CE88">
        <v>0</v>
      </c>
      <c r="CF88">
        <v>0</v>
      </c>
      <c r="CG88">
        <v>0</v>
      </c>
      <c r="CH88">
        <v>2.3077870967741898</v>
      </c>
      <c r="CI88">
        <v>0</v>
      </c>
      <c r="CJ88">
        <v>-18.109993548387099</v>
      </c>
      <c r="CK88">
        <v>-2.05167419354839</v>
      </c>
      <c r="CL88">
        <v>36.655000000000001</v>
      </c>
      <c r="CM88">
        <v>41.186999999999998</v>
      </c>
      <c r="CN88">
        <v>38.818096774193499</v>
      </c>
      <c r="CO88">
        <v>39.936999999999998</v>
      </c>
      <c r="CP88">
        <v>37.441064516129003</v>
      </c>
      <c r="CQ88">
        <v>0</v>
      </c>
      <c r="CR88">
        <v>0</v>
      </c>
      <c r="CS88">
        <v>0</v>
      </c>
      <c r="CT88">
        <v>59.399999856948902</v>
      </c>
      <c r="CU88">
        <v>2.3105961538461499</v>
      </c>
      <c r="CV88">
        <v>0.13151109608401701</v>
      </c>
      <c r="CW88">
        <v>-2.3733336486002999E-2</v>
      </c>
      <c r="CX88">
        <v>-18.101861538461499</v>
      </c>
      <c r="CY88">
        <v>15</v>
      </c>
      <c r="CZ88">
        <v>1685007351.5999999</v>
      </c>
      <c r="DA88" t="s">
        <v>255</v>
      </c>
      <c r="DB88">
        <v>2</v>
      </c>
      <c r="DC88">
        <v>-3.8109999999999999</v>
      </c>
      <c r="DD88">
        <v>0.36</v>
      </c>
      <c r="DE88">
        <v>402</v>
      </c>
      <c r="DF88">
        <v>15</v>
      </c>
      <c r="DG88">
        <v>2.06</v>
      </c>
      <c r="DH88">
        <v>0.28000000000000003</v>
      </c>
      <c r="DI88">
        <v>8.7076616153846195E-2</v>
      </c>
      <c r="DJ88">
        <v>0.26578802848112498</v>
      </c>
      <c r="DK88">
        <v>0.109126025066417</v>
      </c>
      <c r="DL88">
        <v>1</v>
      </c>
      <c r="DM88">
        <v>2.3132386363636401</v>
      </c>
      <c r="DN88">
        <v>-0.11667094531361601</v>
      </c>
      <c r="DO88">
        <v>0.22293872702433601</v>
      </c>
      <c r="DP88">
        <v>1</v>
      </c>
      <c r="DQ88">
        <v>0.126007961538462</v>
      </c>
      <c r="DR88">
        <v>-1.91196482540716E-2</v>
      </c>
      <c r="DS88">
        <v>9.5469331724130496E-3</v>
      </c>
      <c r="DT88">
        <v>1</v>
      </c>
      <c r="DU88">
        <v>3</v>
      </c>
      <c r="DV88">
        <v>3</v>
      </c>
      <c r="DW88" t="s">
        <v>256</v>
      </c>
      <c r="DX88">
        <v>100</v>
      </c>
      <c r="DY88">
        <v>100</v>
      </c>
      <c r="DZ88">
        <v>-3.8109999999999999</v>
      </c>
      <c r="EA88">
        <v>0.36</v>
      </c>
      <c r="EB88">
        <v>2</v>
      </c>
      <c r="EC88">
        <v>514.88400000000001</v>
      </c>
      <c r="ED88">
        <v>420.83800000000002</v>
      </c>
      <c r="EE88">
        <v>28.4053</v>
      </c>
      <c r="EF88">
        <v>30.019600000000001</v>
      </c>
      <c r="EG88">
        <v>30.0001</v>
      </c>
      <c r="EH88">
        <v>30.165199999999999</v>
      </c>
      <c r="EI88">
        <v>30.195699999999999</v>
      </c>
      <c r="EJ88">
        <v>20.045300000000001</v>
      </c>
      <c r="EK88">
        <v>28.2194</v>
      </c>
      <c r="EL88">
        <v>0</v>
      </c>
      <c r="EM88">
        <v>28.413499999999999</v>
      </c>
      <c r="EN88">
        <v>399.87400000000002</v>
      </c>
      <c r="EO88">
        <v>16.126100000000001</v>
      </c>
      <c r="EP88">
        <v>100.476</v>
      </c>
      <c r="EQ88">
        <v>90.316500000000005</v>
      </c>
    </row>
    <row r="89" spans="1:147" x14ac:dyDescent="0.3">
      <c r="A89">
        <v>73</v>
      </c>
      <c r="B89">
        <v>1685011806.7</v>
      </c>
      <c r="C89">
        <v>4381.1000001430502</v>
      </c>
      <c r="D89" t="s">
        <v>471</v>
      </c>
      <c r="E89" t="s">
        <v>472</v>
      </c>
      <c r="F89">
        <v>1685011798.7</v>
      </c>
      <c r="G89">
        <f t="shared" si="86"/>
        <v>6.4723117395021085E-4</v>
      </c>
      <c r="H89">
        <f t="shared" si="87"/>
        <v>-0.72805913955524593</v>
      </c>
      <c r="I89">
        <f t="shared" si="88"/>
        <v>400.01267741935499</v>
      </c>
      <c r="J89">
        <f t="shared" si="89"/>
        <v>427.29642018209029</v>
      </c>
      <c r="K89">
        <f t="shared" si="90"/>
        <v>40.971185490241005</v>
      </c>
      <c r="L89">
        <f t="shared" si="91"/>
        <v>38.35509222851023</v>
      </c>
      <c r="M89">
        <f t="shared" si="92"/>
        <v>2.7098475791433936E-2</v>
      </c>
      <c r="N89">
        <f t="shared" si="93"/>
        <v>3.3640488753539484</v>
      </c>
      <c r="O89">
        <f t="shared" si="94"/>
        <v>2.6977788524829391E-2</v>
      </c>
      <c r="P89">
        <f t="shared" si="95"/>
        <v>1.6871916156379931E-2</v>
      </c>
      <c r="Q89">
        <f t="shared" si="96"/>
        <v>0</v>
      </c>
      <c r="R89">
        <f t="shared" si="97"/>
        <v>28.303847005636527</v>
      </c>
      <c r="S89">
        <f t="shared" si="98"/>
        <v>27.998619354838699</v>
      </c>
      <c r="T89">
        <f t="shared" si="99"/>
        <v>3.7945342554822865</v>
      </c>
      <c r="U89">
        <f t="shared" si="100"/>
        <v>39.999739341591031</v>
      </c>
      <c r="V89">
        <f t="shared" si="101"/>
        <v>1.5583507949955979</v>
      </c>
      <c r="W89">
        <f t="shared" si="102"/>
        <v>3.8959023749818584</v>
      </c>
      <c r="X89">
        <f t="shared" si="103"/>
        <v>2.2361834604866884</v>
      </c>
      <c r="Y89">
        <f t="shared" si="104"/>
        <v>-28.542894771204299</v>
      </c>
      <c r="Z89">
        <f t="shared" si="105"/>
        <v>82.155504022586854</v>
      </c>
      <c r="AA89">
        <f t="shared" si="106"/>
        <v>5.3353062748561566</v>
      </c>
      <c r="AB89">
        <f t="shared" si="107"/>
        <v>58.94791552623871</v>
      </c>
      <c r="AC89">
        <v>-3.96642543381572E-2</v>
      </c>
      <c r="AD89">
        <v>4.4526600274106001E-2</v>
      </c>
      <c r="AE89">
        <v>3.3536717105999401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50335.360841696827</v>
      </c>
      <c r="AK89" t="s">
        <v>473</v>
      </c>
      <c r="AL89">
        <v>2.3373653846153801</v>
      </c>
      <c r="AM89">
        <v>1.6008</v>
      </c>
      <c r="AN89">
        <f t="shared" si="111"/>
        <v>-0.73656538461538013</v>
      </c>
      <c r="AO89">
        <f t="shared" si="112"/>
        <v>-0.46012330373274618</v>
      </c>
      <c r="AP89">
        <v>-0.28846927853017401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-0.72805913955524593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-2.1733304787814678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0.79243364407721495</v>
      </c>
      <c r="BN89">
        <v>0.5</v>
      </c>
      <c r="BO89" t="s">
        <v>254</v>
      </c>
      <c r="BP89">
        <v>1685011798.7</v>
      </c>
      <c r="BQ89">
        <v>400.01267741935499</v>
      </c>
      <c r="BR89">
        <v>399.93832258064498</v>
      </c>
      <c r="BS89">
        <v>16.252341935483901</v>
      </c>
      <c r="BT89">
        <v>16.151432258064499</v>
      </c>
      <c r="BU89">
        <v>500.00370967741901</v>
      </c>
      <c r="BV89">
        <v>95.684687096774198</v>
      </c>
      <c r="BW89">
        <v>0.200004548387097</v>
      </c>
      <c r="BX89">
        <v>28.451609677419398</v>
      </c>
      <c r="BY89">
        <v>27.998619354838699</v>
      </c>
      <c r="BZ89">
        <v>999.9</v>
      </c>
      <c r="CA89">
        <v>9996.6129032258104</v>
      </c>
      <c r="CB89">
        <v>0</v>
      </c>
      <c r="CC89">
        <v>73.737148387096795</v>
      </c>
      <c r="CD89">
        <v>0</v>
      </c>
      <c r="CE89">
        <v>0</v>
      </c>
      <c r="CF89">
        <v>0</v>
      </c>
      <c r="CG89">
        <v>0</v>
      </c>
      <c r="CH89">
        <v>2.3236322580645199</v>
      </c>
      <c r="CI89">
        <v>0</v>
      </c>
      <c r="CJ89">
        <v>-18.8224451612903</v>
      </c>
      <c r="CK89">
        <v>-2.12861935483871</v>
      </c>
      <c r="CL89">
        <v>36.53</v>
      </c>
      <c r="CM89">
        <v>41.061999999999998</v>
      </c>
      <c r="CN89">
        <v>38.713419354838699</v>
      </c>
      <c r="CO89">
        <v>39.818096774193499</v>
      </c>
      <c r="CP89">
        <v>37.338419354838699</v>
      </c>
      <c r="CQ89">
        <v>0</v>
      </c>
      <c r="CR89">
        <v>0</v>
      </c>
      <c r="CS89">
        <v>0</v>
      </c>
      <c r="CT89">
        <v>59.200000047683702</v>
      </c>
      <c r="CU89">
        <v>2.3373653846153801</v>
      </c>
      <c r="CV89">
        <v>-0.265090604580834</v>
      </c>
      <c r="CW89">
        <v>9.1466660406073097E-2</v>
      </c>
      <c r="CX89">
        <v>-18.8259461538462</v>
      </c>
      <c r="CY89">
        <v>15</v>
      </c>
      <c r="CZ89">
        <v>1685007351.5999999</v>
      </c>
      <c r="DA89" t="s">
        <v>255</v>
      </c>
      <c r="DB89">
        <v>2</v>
      </c>
      <c r="DC89">
        <v>-3.8109999999999999</v>
      </c>
      <c r="DD89">
        <v>0.36</v>
      </c>
      <c r="DE89">
        <v>402</v>
      </c>
      <c r="DF89">
        <v>15</v>
      </c>
      <c r="DG89">
        <v>2.06</v>
      </c>
      <c r="DH89">
        <v>0.28000000000000003</v>
      </c>
      <c r="DI89">
        <v>6.7442043461538495E-2</v>
      </c>
      <c r="DJ89">
        <v>0.113140854298636</v>
      </c>
      <c r="DK89">
        <v>0.11246711202257</v>
      </c>
      <c r="DL89">
        <v>1</v>
      </c>
      <c r="DM89">
        <v>2.32053181818182</v>
      </c>
      <c r="DN89">
        <v>2.3576413956507701E-3</v>
      </c>
      <c r="DO89">
        <v>0.160002465567263</v>
      </c>
      <c r="DP89">
        <v>1</v>
      </c>
      <c r="DQ89">
        <v>0.101634294230769</v>
      </c>
      <c r="DR89">
        <v>-7.9107174933840101E-3</v>
      </c>
      <c r="DS89">
        <v>3.3170457135143099E-3</v>
      </c>
      <c r="DT89">
        <v>1</v>
      </c>
      <c r="DU89">
        <v>3</v>
      </c>
      <c r="DV89">
        <v>3</v>
      </c>
      <c r="DW89" t="s">
        <v>256</v>
      </c>
      <c r="DX89">
        <v>100</v>
      </c>
      <c r="DY89">
        <v>100</v>
      </c>
      <c r="DZ89">
        <v>-3.8109999999999999</v>
      </c>
      <c r="EA89">
        <v>0.36</v>
      </c>
      <c r="EB89">
        <v>2</v>
      </c>
      <c r="EC89">
        <v>514.71400000000006</v>
      </c>
      <c r="ED89">
        <v>420.91300000000001</v>
      </c>
      <c r="EE89">
        <v>28.3809</v>
      </c>
      <c r="EF89">
        <v>30.03</v>
      </c>
      <c r="EG89">
        <v>30.0001</v>
      </c>
      <c r="EH89">
        <v>30.175599999999999</v>
      </c>
      <c r="EI89">
        <v>30.206</v>
      </c>
      <c r="EJ89">
        <v>20.045300000000001</v>
      </c>
      <c r="EK89">
        <v>28.2194</v>
      </c>
      <c r="EL89">
        <v>0</v>
      </c>
      <c r="EM89">
        <v>28.377600000000001</v>
      </c>
      <c r="EN89">
        <v>399.87299999999999</v>
      </c>
      <c r="EO89">
        <v>16.178100000000001</v>
      </c>
      <c r="EP89">
        <v>100.477</v>
      </c>
      <c r="EQ89">
        <v>90.314599999999999</v>
      </c>
    </row>
    <row r="90" spans="1:147" x14ac:dyDescent="0.3">
      <c r="A90">
        <v>74</v>
      </c>
      <c r="B90">
        <v>1685011866.7</v>
      </c>
      <c r="C90">
        <v>4441.1000001430502</v>
      </c>
      <c r="D90" t="s">
        <v>474</v>
      </c>
      <c r="E90" t="s">
        <v>475</v>
      </c>
      <c r="F90">
        <v>1685011858.7</v>
      </c>
      <c r="G90">
        <f t="shared" si="86"/>
        <v>4.8012567003964467E-4</v>
      </c>
      <c r="H90">
        <f t="shared" si="87"/>
        <v>-0.97385298206999649</v>
      </c>
      <c r="I90">
        <f t="shared" si="88"/>
        <v>399.99919354838698</v>
      </c>
      <c r="J90">
        <f t="shared" si="89"/>
        <v>461.14088526209565</v>
      </c>
      <c r="K90">
        <f t="shared" si="90"/>
        <v>44.21479626425532</v>
      </c>
      <c r="L90">
        <f t="shared" si="91"/>
        <v>38.352450224742817</v>
      </c>
      <c r="M90">
        <f t="shared" si="92"/>
        <v>2.0131853238033116E-2</v>
      </c>
      <c r="N90">
        <f t="shared" si="93"/>
        <v>3.3622688140881163</v>
      </c>
      <c r="O90">
        <f t="shared" si="94"/>
        <v>2.0065125650880412E-2</v>
      </c>
      <c r="P90">
        <f t="shared" si="95"/>
        <v>1.2546680209529785E-2</v>
      </c>
      <c r="Q90">
        <f t="shared" si="96"/>
        <v>0</v>
      </c>
      <c r="R90">
        <f t="shared" si="97"/>
        <v>28.32949666421257</v>
      </c>
      <c r="S90">
        <f t="shared" si="98"/>
        <v>27.993587096774199</v>
      </c>
      <c r="T90">
        <f t="shared" si="99"/>
        <v>3.7934212091721458</v>
      </c>
      <c r="U90">
        <f t="shared" si="100"/>
        <v>40.153896928406702</v>
      </c>
      <c r="V90">
        <f t="shared" si="101"/>
        <v>1.5632258257789791</v>
      </c>
      <c r="W90">
        <f t="shared" si="102"/>
        <v>3.893086214187798</v>
      </c>
      <c r="X90">
        <f t="shared" si="103"/>
        <v>2.2301953833931667</v>
      </c>
      <c r="Y90">
        <f t="shared" si="104"/>
        <v>-21.173542048748331</v>
      </c>
      <c r="Z90">
        <f t="shared" si="105"/>
        <v>80.768320019960115</v>
      </c>
      <c r="AA90">
        <f t="shared" si="106"/>
        <v>5.2475405006463687</v>
      </c>
      <c r="AB90">
        <f t="shared" si="107"/>
        <v>64.84231847185815</v>
      </c>
      <c r="AC90">
        <v>-3.9637891280032297E-2</v>
      </c>
      <c r="AD90">
        <v>4.4497005431830099E-2</v>
      </c>
      <c r="AE90">
        <v>3.3518985465719902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50305.271138652977</v>
      </c>
      <c r="AK90" t="s">
        <v>476</v>
      </c>
      <c r="AL90">
        <v>2.32970384615385</v>
      </c>
      <c r="AM90">
        <v>1.9116</v>
      </c>
      <c r="AN90">
        <f t="shared" si="111"/>
        <v>-0.41810384615384999</v>
      </c>
      <c r="AO90">
        <f t="shared" si="112"/>
        <v>-0.21871931688316071</v>
      </c>
      <c r="AP90">
        <v>-0.385856933689874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-0.97385298206999649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-4.5720698759049139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0.79243364407721495</v>
      </c>
      <c r="BN90">
        <v>0.5</v>
      </c>
      <c r="BO90" t="s">
        <v>254</v>
      </c>
      <c r="BP90">
        <v>1685011858.7</v>
      </c>
      <c r="BQ90">
        <v>399.99919354838698</v>
      </c>
      <c r="BR90">
        <v>399.87529032258101</v>
      </c>
      <c r="BS90">
        <v>16.303758064516099</v>
      </c>
      <c r="BT90">
        <v>16.2289064516129</v>
      </c>
      <c r="BU90">
        <v>500.00883870967698</v>
      </c>
      <c r="BV90">
        <v>95.681296774193498</v>
      </c>
      <c r="BW90">
        <v>0.200022096774194</v>
      </c>
      <c r="BX90">
        <v>28.439164516129001</v>
      </c>
      <c r="BY90">
        <v>27.993587096774199</v>
      </c>
      <c r="BZ90">
        <v>999.9</v>
      </c>
      <c r="CA90">
        <v>9990.3225806451592</v>
      </c>
      <c r="CB90">
        <v>0</v>
      </c>
      <c r="CC90">
        <v>73.712987096774199</v>
      </c>
      <c r="CD90">
        <v>0</v>
      </c>
      <c r="CE90">
        <v>0</v>
      </c>
      <c r="CF90">
        <v>0</v>
      </c>
      <c r="CG90">
        <v>0</v>
      </c>
      <c r="CH90">
        <v>2.34526129032258</v>
      </c>
      <c r="CI90">
        <v>0</v>
      </c>
      <c r="CJ90">
        <v>-19.184432258064501</v>
      </c>
      <c r="CK90">
        <v>-2.1967225806451598</v>
      </c>
      <c r="CL90">
        <v>36.443096774193499</v>
      </c>
      <c r="CM90">
        <v>40.9796774193548</v>
      </c>
      <c r="CN90">
        <v>38.625</v>
      </c>
      <c r="CO90">
        <v>39.75</v>
      </c>
      <c r="CP90">
        <v>37.241870967741903</v>
      </c>
      <c r="CQ90">
        <v>0</v>
      </c>
      <c r="CR90">
        <v>0</v>
      </c>
      <c r="CS90">
        <v>0</v>
      </c>
      <c r="CT90">
        <v>59.600000143051098</v>
      </c>
      <c r="CU90">
        <v>2.32970384615385</v>
      </c>
      <c r="CV90">
        <v>-0.57348032934983395</v>
      </c>
      <c r="CW90">
        <v>-3.7429572842246701</v>
      </c>
      <c r="CX90">
        <v>-19.214134615384602</v>
      </c>
      <c r="CY90">
        <v>15</v>
      </c>
      <c r="CZ90">
        <v>1685007351.5999999</v>
      </c>
      <c r="DA90" t="s">
        <v>255</v>
      </c>
      <c r="DB90">
        <v>2</v>
      </c>
      <c r="DC90">
        <v>-3.8109999999999999</v>
      </c>
      <c r="DD90">
        <v>0.36</v>
      </c>
      <c r="DE90">
        <v>402</v>
      </c>
      <c r="DF90">
        <v>15</v>
      </c>
      <c r="DG90">
        <v>2.06</v>
      </c>
      <c r="DH90">
        <v>0.28000000000000003</v>
      </c>
      <c r="DI90">
        <v>0.103606025384615</v>
      </c>
      <c r="DJ90">
        <v>0.108724077520682</v>
      </c>
      <c r="DK90">
        <v>9.0013996039187194E-2</v>
      </c>
      <c r="DL90">
        <v>1</v>
      </c>
      <c r="DM90">
        <v>2.33419318181818</v>
      </c>
      <c r="DN90">
        <v>-0.17159391431268001</v>
      </c>
      <c r="DO90">
        <v>0.16770987990320901</v>
      </c>
      <c r="DP90">
        <v>1</v>
      </c>
      <c r="DQ90">
        <v>7.17158711538462E-2</v>
      </c>
      <c r="DR90">
        <v>3.6380214974813398E-2</v>
      </c>
      <c r="DS90">
        <v>5.38888346004056E-3</v>
      </c>
      <c r="DT90">
        <v>1</v>
      </c>
      <c r="DU90">
        <v>3</v>
      </c>
      <c r="DV90">
        <v>3</v>
      </c>
      <c r="DW90" t="s">
        <v>256</v>
      </c>
      <c r="DX90">
        <v>100</v>
      </c>
      <c r="DY90">
        <v>100</v>
      </c>
      <c r="DZ90">
        <v>-3.8109999999999999</v>
      </c>
      <c r="EA90">
        <v>0.36</v>
      </c>
      <c r="EB90">
        <v>2</v>
      </c>
      <c r="EC90">
        <v>515.05100000000004</v>
      </c>
      <c r="ED90">
        <v>421.09300000000002</v>
      </c>
      <c r="EE90">
        <v>28.3245</v>
      </c>
      <c r="EF90">
        <v>30.037800000000001</v>
      </c>
      <c r="EG90">
        <v>30.0001</v>
      </c>
      <c r="EH90">
        <v>30.1859</v>
      </c>
      <c r="EI90">
        <v>30.213699999999999</v>
      </c>
      <c r="EJ90">
        <v>20.047899999999998</v>
      </c>
      <c r="EK90">
        <v>27.6187</v>
      </c>
      <c r="EL90">
        <v>0</v>
      </c>
      <c r="EM90">
        <v>28.3276</v>
      </c>
      <c r="EN90">
        <v>399.95499999999998</v>
      </c>
      <c r="EO90">
        <v>16.2347</v>
      </c>
      <c r="EP90">
        <v>100.474</v>
      </c>
      <c r="EQ90">
        <v>90.311800000000005</v>
      </c>
    </row>
    <row r="91" spans="1:147" x14ac:dyDescent="0.3">
      <c r="A91">
        <v>75</v>
      </c>
      <c r="B91">
        <v>1685011926.7</v>
      </c>
      <c r="C91">
        <v>4501.1000001430502</v>
      </c>
      <c r="D91" t="s">
        <v>477</v>
      </c>
      <c r="E91" t="s">
        <v>478</v>
      </c>
      <c r="F91">
        <v>1685011918.7</v>
      </c>
      <c r="G91">
        <f t="shared" si="86"/>
        <v>4.6362139389984411E-4</v>
      </c>
      <c r="H91">
        <f t="shared" si="87"/>
        <v>-0.9478909598843942</v>
      </c>
      <c r="I91">
        <f t="shared" si="88"/>
        <v>399.99670967741901</v>
      </c>
      <c r="J91">
        <f t="shared" si="89"/>
        <v>461.67889806208046</v>
      </c>
      <c r="K91">
        <f t="shared" si="90"/>
        <v>44.266544315880992</v>
      </c>
      <c r="L91">
        <f t="shared" si="91"/>
        <v>38.352353008694628</v>
      </c>
      <c r="M91">
        <f t="shared" si="92"/>
        <v>1.9459772527698104E-2</v>
      </c>
      <c r="N91">
        <f t="shared" si="93"/>
        <v>3.3685027578603077</v>
      </c>
      <c r="O91">
        <f t="shared" si="94"/>
        <v>1.9397533382534176E-2</v>
      </c>
      <c r="P91">
        <f t="shared" si="95"/>
        <v>1.2129033620596939E-2</v>
      </c>
      <c r="Q91">
        <f t="shared" si="96"/>
        <v>0</v>
      </c>
      <c r="R91">
        <f t="shared" si="97"/>
        <v>28.316313923296303</v>
      </c>
      <c r="S91">
        <f t="shared" si="98"/>
        <v>27.982874193548401</v>
      </c>
      <c r="T91">
        <f t="shared" si="99"/>
        <v>3.7910526534288684</v>
      </c>
      <c r="U91">
        <f t="shared" si="100"/>
        <v>40.197562832250533</v>
      </c>
      <c r="V91">
        <f t="shared" si="101"/>
        <v>1.5633682791924466</v>
      </c>
      <c r="W91">
        <f t="shared" si="102"/>
        <v>3.8892116064761897</v>
      </c>
      <c r="X91">
        <f t="shared" si="103"/>
        <v>2.2276843742364218</v>
      </c>
      <c r="Y91">
        <f t="shared" si="104"/>
        <v>-20.445703470983126</v>
      </c>
      <c r="Z91">
        <f t="shared" si="105"/>
        <v>79.751713510242723</v>
      </c>
      <c r="AA91">
        <f t="shared" si="106"/>
        <v>5.1711848402674416</v>
      </c>
      <c r="AB91">
        <f t="shared" si="107"/>
        <v>64.477194879527033</v>
      </c>
      <c r="AC91">
        <v>-3.9730242237673401E-2</v>
      </c>
      <c r="AD91">
        <v>4.4600677472170398E-2</v>
      </c>
      <c r="AE91">
        <v>3.3581083290150802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50420.550943867573</v>
      </c>
      <c r="AK91" t="s">
        <v>479</v>
      </c>
      <c r="AL91">
        <v>2.3316692307692302</v>
      </c>
      <c r="AM91">
        <v>1.8480000000000001</v>
      </c>
      <c r="AN91">
        <f t="shared" si="111"/>
        <v>-0.48366923076923007</v>
      </c>
      <c r="AO91">
        <f t="shared" si="112"/>
        <v>-0.26172577422577381</v>
      </c>
      <c r="AP91">
        <v>-0.37557034376565701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-0.9478909598843942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-3.8207929767641642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0.79243364407721495</v>
      </c>
      <c r="BN91">
        <v>0.5</v>
      </c>
      <c r="BO91" t="s">
        <v>254</v>
      </c>
      <c r="BP91">
        <v>1685011918.7</v>
      </c>
      <c r="BQ91">
        <v>399.99670967741901</v>
      </c>
      <c r="BR91">
        <v>399.875870967742</v>
      </c>
      <c r="BS91">
        <v>16.305183870967699</v>
      </c>
      <c r="BT91">
        <v>16.232903225806499</v>
      </c>
      <c r="BU91">
        <v>499.99393548387098</v>
      </c>
      <c r="BV91">
        <v>95.681777419354802</v>
      </c>
      <c r="BW91">
        <v>0.199893806451613</v>
      </c>
      <c r="BX91">
        <v>28.422029032258099</v>
      </c>
      <c r="BY91">
        <v>27.982874193548401</v>
      </c>
      <c r="BZ91">
        <v>999.9</v>
      </c>
      <c r="CA91">
        <v>10013.5483870968</v>
      </c>
      <c r="CB91">
        <v>0</v>
      </c>
      <c r="CC91">
        <v>73.730245161290298</v>
      </c>
      <c r="CD91">
        <v>0</v>
      </c>
      <c r="CE91">
        <v>0</v>
      </c>
      <c r="CF91">
        <v>0</v>
      </c>
      <c r="CG91">
        <v>0</v>
      </c>
      <c r="CH91">
        <v>2.3202709677419402</v>
      </c>
      <c r="CI91">
        <v>0</v>
      </c>
      <c r="CJ91">
        <v>-19.768196774193601</v>
      </c>
      <c r="CK91">
        <v>-2.2770516129032301</v>
      </c>
      <c r="CL91">
        <v>36.352645161290297</v>
      </c>
      <c r="CM91">
        <v>40.875</v>
      </c>
      <c r="CN91">
        <v>38.508000000000003</v>
      </c>
      <c r="CO91">
        <v>39.668999999999997</v>
      </c>
      <c r="CP91">
        <v>37.156999999999996</v>
      </c>
      <c r="CQ91">
        <v>0</v>
      </c>
      <c r="CR91">
        <v>0</v>
      </c>
      <c r="CS91">
        <v>0</v>
      </c>
      <c r="CT91">
        <v>59.400000095367403</v>
      </c>
      <c r="CU91">
        <v>2.3316692307692302</v>
      </c>
      <c r="CV91">
        <v>0.394817079730995</v>
      </c>
      <c r="CW91">
        <v>0.91446836907125295</v>
      </c>
      <c r="CX91">
        <v>-19.7314230769231</v>
      </c>
      <c r="CY91">
        <v>15</v>
      </c>
      <c r="CZ91">
        <v>1685007351.5999999</v>
      </c>
      <c r="DA91" t="s">
        <v>255</v>
      </c>
      <c r="DB91">
        <v>2</v>
      </c>
      <c r="DC91">
        <v>-3.8109999999999999</v>
      </c>
      <c r="DD91">
        <v>0.36</v>
      </c>
      <c r="DE91">
        <v>402</v>
      </c>
      <c r="DF91">
        <v>15</v>
      </c>
      <c r="DG91">
        <v>2.06</v>
      </c>
      <c r="DH91">
        <v>0.28000000000000003</v>
      </c>
      <c r="DI91">
        <v>0.110388488653846</v>
      </c>
      <c r="DJ91">
        <v>0.14313742585160499</v>
      </c>
      <c r="DK91">
        <v>0.111210224040954</v>
      </c>
      <c r="DL91">
        <v>1</v>
      </c>
      <c r="DM91">
        <v>2.3134840909090899</v>
      </c>
      <c r="DN91">
        <v>0.28672008636713098</v>
      </c>
      <c r="DO91">
        <v>0.16369377861113599</v>
      </c>
      <c r="DP91">
        <v>1</v>
      </c>
      <c r="DQ91">
        <v>7.2733036538461499E-2</v>
      </c>
      <c r="DR91">
        <v>-5.96030922906228E-3</v>
      </c>
      <c r="DS91">
        <v>2.8576904162969999E-3</v>
      </c>
      <c r="DT91">
        <v>1</v>
      </c>
      <c r="DU91">
        <v>3</v>
      </c>
      <c r="DV91">
        <v>3</v>
      </c>
      <c r="DW91" t="s">
        <v>256</v>
      </c>
      <c r="DX91">
        <v>100</v>
      </c>
      <c r="DY91">
        <v>100</v>
      </c>
      <c r="DZ91">
        <v>-3.8109999999999999</v>
      </c>
      <c r="EA91">
        <v>0.36</v>
      </c>
      <c r="EB91">
        <v>2</v>
      </c>
      <c r="EC91">
        <v>514.86</v>
      </c>
      <c r="ED91">
        <v>421.04300000000001</v>
      </c>
      <c r="EE91">
        <v>28.331600000000002</v>
      </c>
      <c r="EF91">
        <v>30.0456</v>
      </c>
      <c r="EG91">
        <v>30.0001</v>
      </c>
      <c r="EH91">
        <v>30.1937</v>
      </c>
      <c r="EI91">
        <v>30.2241</v>
      </c>
      <c r="EJ91">
        <v>20.0456</v>
      </c>
      <c r="EK91">
        <v>27.6187</v>
      </c>
      <c r="EL91">
        <v>0</v>
      </c>
      <c r="EM91">
        <v>28.330100000000002</v>
      </c>
      <c r="EN91">
        <v>399.84</v>
      </c>
      <c r="EO91">
        <v>16.166699999999999</v>
      </c>
      <c r="EP91">
        <v>100.47199999999999</v>
      </c>
      <c r="EQ91">
        <v>90.310100000000006</v>
      </c>
    </row>
    <row r="92" spans="1:147" x14ac:dyDescent="0.3">
      <c r="A92">
        <v>76</v>
      </c>
      <c r="B92">
        <v>1685011986.7</v>
      </c>
      <c r="C92">
        <v>4561.1000001430502</v>
      </c>
      <c r="D92" t="s">
        <v>480</v>
      </c>
      <c r="E92" t="s">
        <v>481</v>
      </c>
      <c r="F92">
        <v>1685011978.7</v>
      </c>
      <c r="G92">
        <f t="shared" si="86"/>
        <v>4.7138110601339499E-4</v>
      </c>
      <c r="H92">
        <f t="shared" si="87"/>
        <v>-0.76621042879202472</v>
      </c>
      <c r="I92">
        <f t="shared" si="88"/>
        <v>400.004387096774</v>
      </c>
      <c r="J92">
        <f t="shared" si="89"/>
        <v>445.99157125682524</v>
      </c>
      <c r="K92">
        <f t="shared" si="90"/>
        <v>42.762970809749099</v>
      </c>
      <c r="L92">
        <f t="shared" si="91"/>
        <v>38.3535856540678</v>
      </c>
      <c r="M92">
        <f t="shared" si="92"/>
        <v>1.9775958384062167E-2</v>
      </c>
      <c r="N92">
        <f t="shared" si="93"/>
        <v>3.3671982642308138</v>
      </c>
      <c r="O92">
        <f t="shared" si="94"/>
        <v>1.9711659054913219E-2</v>
      </c>
      <c r="P92">
        <f t="shared" si="95"/>
        <v>1.2325546429490339E-2</v>
      </c>
      <c r="Q92">
        <f t="shared" si="96"/>
        <v>0</v>
      </c>
      <c r="R92">
        <f t="shared" si="97"/>
        <v>28.303995088119635</v>
      </c>
      <c r="S92">
        <f t="shared" si="98"/>
        <v>27.972941935483899</v>
      </c>
      <c r="T92">
        <f t="shared" si="99"/>
        <v>3.7888578462042597</v>
      </c>
      <c r="U92">
        <f t="shared" si="100"/>
        <v>40.13251506275224</v>
      </c>
      <c r="V92">
        <f t="shared" si="101"/>
        <v>1.5598853900556662</v>
      </c>
      <c r="W92">
        <f t="shared" si="102"/>
        <v>3.8868368643644411</v>
      </c>
      <c r="X92">
        <f t="shared" si="103"/>
        <v>2.2289724561485933</v>
      </c>
      <c r="Y92">
        <f t="shared" si="104"/>
        <v>-20.78790677519072</v>
      </c>
      <c r="Z92">
        <f t="shared" si="105"/>
        <v>79.616008372828873</v>
      </c>
      <c r="AA92">
        <f t="shared" si="106"/>
        <v>5.1638598156382445</v>
      </c>
      <c r="AB92">
        <f t="shared" si="107"/>
        <v>63.9919614132764</v>
      </c>
      <c r="AC92">
        <v>-3.9710911396656702E-2</v>
      </c>
      <c r="AD92">
        <v>4.4578976909654497E-2</v>
      </c>
      <c r="AE92">
        <v>3.3568088928189201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50398.811439395322</v>
      </c>
      <c r="AK92" t="s">
        <v>482</v>
      </c>
      <c r="AL92">
        <v>2.2765307692307699</v>
      </c>
      <c r="AM92">
        <v>1.4708000000000001</v>
      </c>
      <c r="AN92">
        <f t="shared" si="111"/>
        <v>-0.80573076923076981</v>
      </c>
      <c r="AO92">
        <f t="shared" si="112"/>
        <v>-0.54781803727955514</v>
      </c>
      <c r="AP92">
        <v>-0.30358546110810403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-0.76621042879202472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-1.8254236479068202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0.79243364407721495</v>
      </c>
      <c r="BN92">
        <v>0.5</v>
      </c>
      <c r="BO92" t="s">
        <v>254</v>
      </c>
      <c r="BP92">
        <v>1685011978.7</v>
      </c>
      <c r="BQ92">
        <v>400.004387096774</v>
      </c>
      <c r="BR92">
        <v>399.91283870967698</v>
      </c>
      <c r="BS92">
        <v>16.2686483870968</v>
      </c>
      <c r="BT92">
        <v>16.1951580645161</v>
      </c>
      <c r="BU92">
        <v>500.01316129032301</v>
      </c>
      <c r="BV92">
        <v>95.683000000000007</v>
      </c>
      <c r="BW92">
        <v>0.19991251612903199</v>
      </c>
      <c r="BX92">
        <v>28.411519354838699</v>
      </c>
      <c r="BY92">
        <v>27.972941935483899</v>
      </c>
      <c r="BZ92">
        <v>999.9</v>
      </c>
      <c r="CA92">
        <v>10008.5483870968</v>
      </c>
      <c r="CB92">
        <v>0</v>
      </c>
      <c r="CC92">
        <v>73.733696774193604</v>
      </c>
      <c r="CD92">
        <v>0</v>
      </c>
      <c r="CE92">
        <v>0</v>
      </c>
      <c r="CF92">
        <v>0</v>
      </c>
      <c r="CG92">
        <v>0</v>
      </c>
      <c r="CH92">
        <v>2.2979451612903201</v>
      </c>
      <c r="CI92">
        <v>0</v>
      </c>
      <c r="CJ92">
        <v>-20.125816129032302</v>
      </c>
      <c r="CK92">
        <v>-2.3238645161290301</v>
      </c>
      <c r="CL92">
        <v>36.258000000000003</v>
      </c>
      <c r="CM92">
        <v>40.811999999999998</v>
      </c>
      <c r="CN92">
        <v>38.436999999999998</v>
      </c>
      <c r="CO92">
        <v>39.578258064516099</v>
      </c>
      <c r="CP92">
        <v>37.070129032258102</v>
      </c>
      <c r="CQ92">
        <v>0</v>
      </c>
      <c r="CR92">
        <v>0</v>
      </c>
      <c r="CS92">
        <v>0</v>
      </c>
      <c r="CT92">
        <v>59.400000095367403</v>
      </c>
      <c r="CU92">
        <v>2.2765307692307699</v>
      </c>
      <c r="CV92">
        <v>7.2246162136523295E-2</v>
      </c>
      <c r="CW92">
        <v>0.29108718157351099</v>
      </c>
      <c r="CX92">
        <v>-20.1198807692308</v>
      </c>
      <c r="CY92">
        <v>15</v>
      </c>
      <c r="CZ92">
        <v>1685007351.5999999</v>
      </c>
      <c r="DA92" t="s">
        <v>255</v>
      </c>
      <c r="DB92">
        <v>2</v>
      </c>
      <c r="DC92">
        <v>-3.8109999999999999</v>
      </c>
      <c r="DD92">
        <v>0.36</v>
      </c>
      <c r="DE92">
        <v>402</v>
      </c>
      <c r="DF92">
        <v>15</v>
      </c>
      <c r="DG92">
        <v>2.06</v>
      </c>
      <c r="DH92">
        <v>0.28000000000000003</v>
      </c>
      <c r="DI92">
        <v>8.9533261153846203E-2</v>
      </c>
      <c r="DJ92">
        <v>8.33457732775537E-2</v>
      </c>
      <c r="DK92">
        <v>8.8427509259962095E-2</v>
      </c>
      <c r="DL92">
        <v>1</v>
      </c>
      <c r="DM92">
        <v>2.2882340909090901</v>
      </c>
      <c r="DN92">
        <v>-0.11509538375410699</v>
      </c>
      <c r="DO92">
        <v>0.16971575025101401</v>
      </c>
      <c r="DP92">
        <v>1</v>
      </c>
      <c r="DQ92">
        <v>7.7339461538461607E-2</v>
      </c>
      <c r="DR92">
        <v>-4.4390990523350701E-2</v>
      </c>
      <c r="DS92">
        <v>6.2228955123910003E-3</v>
      </c>
      <c r="DT92">
        <v>1</v>
      </c>
      <c r="DU92">
        <v>3</v>
      </c>
      <c r="DV92">
        <v>3</v>
      </c>
      <c r="DW92" t="s">
        <v>256</v>
      </c>
      <c r="DX92">
        <v>100</v>
      </c>
      <c r="DY92">
        <v>100</v>
      </c>
      <c r="DZ92">
        <v>-3.8109999999999999</v>
      </c>
      <c r="EA92">
        <v>0.36</v>
      </c>
      <c r="EB92">
        <v>2</v>
      </c>
      <c r="EC92">
        <v>514.66899999999998</v>
      </c>
      <c r="ED92">
        <v>420.97500000000002</v>
      </c>
      <c r="EE92">
        <v>28.398499999999999</v>
      </c>
      <c r="EF92">
        <v>30.0533</v>
      </c>
      <c r="EG92">
        <v>30</v>
      </c>
      <c r="EH92">
        <v>30.201499999999999</v>
      </c>
      <c r="EI92">
        <v>30.2318</v>
      </c>
      <c r="EJ92">
        <v>20.045300000000001</v>
      </c>
      <c r="EK92">
        <v>27.896999999999998</v>
      </c>
      <c r="EL92">
        <v>0</v>
      </c>
      <c r="EM92">
        <v>28.411300000000001</v>
      </c>
      <c r="EN92">
        <v>399.95600000000002</v>
      </c>
      <c r="EO92">
        <v>16.171500000000002</v>
      </c>
      <c r="EP92">
        <v>100.471</v>
      </c>
      <c r="EQ92">
        <v>90.310100000000006</v>
      </c>
    </row>
    <row r="93" spans="1:147" x14ac:dyDescent="0.3">
      <c r="A93">
        <v>77</v>
      </c>
      <c r="B93">
        <v>1685012046.7</v>
      </c>
      <c r="C93">
        <v>4621.1000001430502</v>
      </c>
      <c r="D93" t="s">
        <v>483</v>
      </c>
      <c r="E93" t="s">
        <v>484</v>
      </c>
      <c r="F93">
        <v>1685012038.7</v>
      </c>
      <c r="G93">
        <f t="shared" si="86"/>
        <v>4.0716297953283524E-4</v>
      </c>
      <c r="H93">
        <f t="shared" si="87"/>
        <v>-0.72850675529589548</v>
      </c>
      <c r="I93">
        <f t="shared" si="88"/>
        <v>400.00903225806502</v>
      </c>
      <c r="J93">
        <f t="shared" si="89"/>
        <v>452.20193744668956</v>
      </c>
      <c r="K93">
        <f t="shared" si="90"/>
        <v>43.358591112354951</v>
      </c>
      <c r="L93">
        <f t="shared" si="91"/>
        <v>38.354165771284251</v>
      </c>
      <c r="M93">
        <f t="shared" si="92"/>
        <v>1.7055179564277198E-2</v>
      </c>
      <c r="N93">
        <f t="shared" si="93"/>
        <v>3.3666459128124337</v>
      </c>
      <c r="O93">
        <f t="shared" si="94"/>
        <v>1.7007324843946989E-2</v>
      </c>
      <c r="P93">
        <f t="shared" si="95"/>
        <v>1.0633866317314762E-2</v>
      </c>
      <c r="Q93">
        <f t="shared" si="96"/>
        <v>0</v>
      </c>
      <c r="R93">
        <f t="shared" si="97"/>
        <v>28.316945273868676</v>
      </c>
      <c r="S93">
        <f t="shared" si="98"/>
        <v>27.976258064516099</v>
      </c>
      <c r="T93">
        <f t="shared" si="99"/>
        <v>3.7895905133530334</v>
      </c>
      <c r="U93">
        <f t="shared" si="100"/>
        <v>40.090910390134361</v>
      </c>
      <c r="V93">
        <f t="shared" si="101"/>
        <v>1.5581157921257174</v>
      </c>
      <c r="W93">
        <f t="shared" si="102"/>
        <v>3.8864564984015457</v>
      </c>
      <c r="X93">
        <f t="shared" si="103"/>
        <v>2.231474721227316</v>
      </c>
      <c r="Y93">
        <f t="shared" si="104"/>
        <v>-17.955887397398033</v>
      </c>
      <c r="Z93">
        <f t="shared" si="105"/>
        <v>78.695435180067918</v>
      </c>
      <c r="AA93">
        <f t="shared" si="106"/>
        <v>5.1050306909501204</v>
      </c>
      <c r="AB93">
        <f t="shared" si="107"/>
        <v>65.844578473620004</v>
      </c>
      <c r="AC93">
        <v>-3.9702727216701698E-2</v>
      </c>
      <c r="AD93">
        <v>4.4569789450681498E-2</v>
      </c>
      <c r="AE93">
        <v>3.35625868258749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50389.139469386806</v>
      </c>
      <c r="AK93" t="s">
        <v>485</v>
      </c>
      <c r="AL93">
        <v>2.2707884615384599</v>
      </c>
      <c r="AM93">
        <v>1.8484</v>
      </c>
      <c r="AN93">
        <f t="shared" si="111"/>
        <v>-0.42238846153845988</v>
      </c>
      <c r="AO93">
        <f t="shared" si="112"/>
        <v>-0.22851572253757838</v>
      </c>
      <c r="AP93">
        <v>-0.288646631415718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-0.72850675529589548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-4.3760665082270416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0.79243364407721495</v>
      </c>
      <c r="BN93">
        <v>0.5</v>
      </c>
      <c r="BO93" t="s">
        <v>254</v>
      </c>
      <c r="BP93">
        <v>1685012038.7</v>
      </c>
      <c r="BQ93">
        <v>400.00903225806502</v>
      </c>
      <c r="BR93">
        <v>399.91938709677402</v>
      </c>
      <c r="BS93">
        <v>16.250135483870999</v>
      </c>
      <c r="BT93">
        <v>16.1866548387097</v>
      </c>
      <c r="BU93">
        <v>500.00522580645202</v>
      </c>
      <c r="BV93">
        <v>95.683325806451606</v>
      </c>
      <c r="BW93">
        <v>0.199923516129032</v>
      </c>
      <c r="BX93">
        <v>28.409835483870999</v>
      </c>
      <c r="BY93">
        <v>27.976258064516099</v>
      </c>
      <c r="BZ93">
        <v>999.9</v>
      </c>
      <c r="CA93">
        <v>10006.4516129032</v>
      </c>
      <c r="CB93">
        <v>0</v>
      </c>
      <c r="CC93">
        <v>73.740600000000001</v>
      </c>
      <c r="CD93">
        <v>0</v>
      </c>
      <c r="CE93">
        <v>0</v>
      </c>
      <c r="CF93">
        <v>0</v>
      </c>
      <c r="CG93">
        <v>0</v>
      </c>
      <c r="CH93">
        <v>2.2703548387096801</v>
      </c>
      <c r="CI93">
        <v>0</v>
      </c>
      <c r="CJ93">
        <v>-20.4123548387097</v>
      </c>
      <c r="CK93">
        <v>-2.35465161290323</v>
      </c>
      <c r="CL93">
        <v>36.186999999999998</v>
      </c>
      <c r="CM93">
        <v>40.747967741935497</v>
      </c>
      <c r="CN93">
        <v>38.348580645161299</v>
      </c>
      <c r="CO93">
        <v>39.502000000000002</v>
      </c>
      <c r="CP93">
        <v>37</v>
      </c>
      <c r="CQ93">
        <v>0</v>
      </c>
      <c r="CR93">
        <v>0</v>
      </c>
      <c r="CS93">
        <v>0</v>
      </c>
      <c r="CT93">
        <v>59.400000095367403</v>
      </c>
      <c r="CU93">
        <v>2.2707884615384599</v>
      </c>
      <c r="CV93">
        <v>-0.304666664996109</v>
      </c>
      <c r="CW93">
        <v>-1.0865846257566201</v>
      </c>
      <c r="CX93">
        <v>-20.413907692307699</v>
      </c>
      <c r="CY93">
        <v>15</v>
      </c>
      <c r="CZ93">
        <v>1685007351.5999999</v>
      </c>
      <c r="DA93" t="s">
        <v>255</v>
      </c>
      <c r="DB93">
        <v>2</v>
      </c>
      <c r="DC93">
        <v>-3.8109999999999999</v>
      </c>
      <c r="DD93">
        <v>0.36</v>
      </c>
      <c r="DE93">
        <v>402</v>
      </c>
      <c r="DF93">
        <v>15</v>
      </c>
      <c r="DG93">
        <v>2.06</v>
      </c>
      <c r="DH93">
        <v>0.28000000000000003</v>
      </c>
      <c r="DI93">
        <v>0.112931488461538</v>
      </c>
      <c r="DJ93">
        <v>-0.184182489200062</v>
      </c>
      <c r="DK93">
        <v>8.9298779716967494E-2</v>
      </c>
      <c r="DL93">
        <v>1</v>
      </c>
      <c r="DM93">
        <v>2.3002363636363601</v>
      </c>
      <c r="DN93">
        <v>-8.4197764849391898E-2</v>
      </c>
      <c r="DO93">
        <v>0.17178397122140099</v>
      </c>
      <c r="DP93">
        <v>1</v>
      </c>
      <c r="DQ93">
        <v>6.4251199999999994E-2</v>
      </c>
      <c r="DR93">
        <v>-7.6420585674038602E-3</v>
      </c>
      <c r="DS93">
        <v>2.3235586089510999E-3</v>
      </c>
      <c r="DT93">
        <v>1</v>
      </c>
      <c r="DU93">
        <v>3</v>
      </c>
      <c r="DV93">
        <v>3</v>
      </c>
      <c r="DW93" t="s">
        <v>256</v>
      </c>
      <c r="DX93">
        <v>100</v>
      </c>
      <c r="DY93">
        <v>100</v>
      </c>
      <c r="DZ93">
        <v>-3.8109999999999999</v>
      </c>
      <c r="EA93">
        <v>0.36</v>
      </c>
      <c r="EB93">
        <v>2</v>
      </c>
      <c r="EC93">
        <v>515.09100000000001</v>
      </c>
      <c r="ED93">
        <v>420.90600000000001</v>
      </c>
      <c r="EE93">
        <v>28.429099999999998</v>
      </c>
      <c r="EF93">
        <v>30.058499999999999</v>
      </c>
      <c r="EG93">
        <v>30.0001</v>
      </c>
      <c r="EH93">
        <v>30.206600000000002</v>
      </c>
      <c r="EI93">
        <v>30.239599999999999</v>
      </c>
      <c r="EJ93">
        <v>20.043800000000001</v>
      </c>
      <c r="EK93">
        <v>27.896999999999998</v>
      </c>
      <c r="EL93">
        <v>0</v>
      </c>
      <c r="EM93">
        <v>28.444299999999998</v>
      </c>
      <c r="EN93">
        <v>399.84399999999999</v>
      </c>
      <c r="EO93">
        <v>16.1937</v>
      </c>
      <c r="EP93">
        <v>100.471</v>
      </c>
      <c r="EQ93">
        <v>90.309799999999996</v>
      </c>
    </row>
    <row r="94" spans="1:147" x14ac:dyDescent="0.3">
      <c r="A94">
        <v>78</v>
      </c>
      <c r="B94">
        <v>1685012106.7</v>
      </c>
      <c r="C94">
        <v>4681.1000001430502</v>
      </c>
      <c r="D94" t="s">
        <v>486</v>
      </c>
      <c r="E94" t="s">
        <v>487</v>
      </c>
      <c r="F94">
        <v>1685012098.7</v>
      </c>
      <c r="G94">
        <f t="shared" si="86"/>
        <v>3.7277196458330975E-4</v>
      </c>
      <c r="H94">
        <f t="shared" si="87"/>
        <v>-1.1662066840911951</v>
      </c>
      <c r="I94">
        <f t="shared" si="88"/>
        <v>400.00996774193499</v>
      </c>
      <c r="J94">
        <f t="shared" si="89"/>
        <v>502.50314432181074</v>
      </c>
      <c r="K94">
        <f t="shared" si="90"/>
        <v>48.180402426455053</v>
      </c>
      <c r="L94">
        <f t="shared" si="91"/>
        <v>38.35327487634035</v>
      </c>
      <c r="M94">
        <f t="shared" si="92"/>
        <v>1.5613839556933779E-2</v>
      </c>
      <c r="N94">
        <f t="shared" si="93"/>
        <v>3.3624272293503781</v>
      </c>
      <c r="O94">
        <f t="shared" si="94"/>
        <v>1.5573671034728877E-2</v>
      </c>
      <c r="P94">
        <f t="shared" si="95"/>
        <v>9.7371447004604601E-3</v>
      </c>
      <c r="Q94">
        <f t="shared" si="96"/>
        <v>0</v>
      </c>
      <c r="R94">
        <f t="shared" si="97"/>
        <v>28.323045817422006</v>
      </c>
      <c r="S94">
        <f t="shared" si="98"/>
        <v>27.967864516129001</v>
      </c>
      <c r="T94">
        <f t="shared" si="99"/>
        <v>3.7877362781982651</v>
      </c>
      <c r="U94">
        <f t="shared" si="100"/>
        <v>40.058110327682961</v>
      </c>
      <c r="V94">
        <f t="shared" si="101"/>
        <v>1.5566921798103046</v>
      </c>
      <c r="W94">
        <f t="shared" si="102"/>
        <v>3.8860849078408006</v>
      </c>
      <c r="X94">
        <f t="shared" si="103"/>
        <v>2.2310440983879607</v>
      </c>
      <c r="Y94">
        <f t="shared" si="104"/>
        <v>-16.439243638123958</v>
      </c>
      <c r="Z94">
        <f t="shared" si="105"/>
        <v>79.820138409175328</v>
      </c>
      <c r="AA94">
        <f t="shared" si="106"/>
        <v>5.1842284954653062</v>
      </c>
      <c r="AB94">
        <f t="shared" si="107"/>
        <v>68.565123266516679</v>
      </c>
      <c r="AC94">
        <v>-3.9640237209943599E-2</v>
      </c>
      <c r="AD94">
        <v>4.4499638943670303E-2</v>
      </c>
      <c r="AE94">
        <v>3.3520563480800898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50313.286265232542</v>
      </c>
      <c r="AK94" t="s">
        <v>488</v>
      </c>
      <c r="AL94">
        <v>2.32145</v>
      </c>
      <c r="AM94">
        <v>1.8749100000000001</v>
      </c>
      <c r="AN94">
        <f t="shared" si="111"/>
        <v>-0.44653999999999994</v>
      </c>
      <c r="AO94">
        <f t="shared" si="112"/>
        <v>-0.2381660986394013</v>
      </c>
      <c r="AP94">
        <v>-0.46207070621122198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-1.1662066840911951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-4.1987503919021822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0.79243364407721495</v>
      </c>
      <c r="BN94">
        <v>0.5</v>
      </c>
      <c r="BO94" t="s">
        <v>254</v>
      </c>
      <c r="BP94">
        <v>1685012098.7</v>
      </c>
      <c r="BQ94">
        <v>400.00996774193499</v>
      </c>
      <c r="BR94">
        <v>399.84877419354802</v>
      </c>
      <c r="BS94">
        <v>16.2357032258065</v>
      </c>
      <c r="BT94">
        <v>16.177583870967698</v>
      </c>
      <c r="BU94">
        <v>500.00738709677398</v>
      </c>
      <c r="BV94">
        <v>95.680780645161306</v>
      </c>
      <c r="BW94">
        <v>0.20001725806451601</v>
      </c>
      <c r="BX94">
        <v>28.408190322580701</v>
      </c>
      <c r="BY94">
        <v>27.967864516129001</v>
      </c>
      <c r="BZ94">
        <v>999.9</v>
      </c>
      <c r="CA94">
        <v>9990.9677419354794</v>
      </c>
      <c r="CB94">
        <v>0</v>
      </c>
      <c r="CC94">
        <v>73.740600000000001</v>
      </c>
      <c r="CD94">
        <v>0</v>
      </c>
      <c r="CE94">
        <v>0</v>
      </c>
      <c r="CF94">
        <v>0</v>
      </c>
      <c r="CG94">
        <v>0</v>
      </c>
      <c r="CH94">
        <v>2.3394419354838698</v>
      </c>
      <c r="CI94">
        <v>0</v>
      </c>
      <c r="CJ94">
        <v>-20.759819354838701</v>
      </c>
      <c r="CK94">
        <v>-2.4395193548387102</v>
      </c>
      <c r="CL94">
        <v>36.116870967741903</v>
      </c>
      <c r="CM94">
        <v>40.674999999999997</v>
      </c>
      <c r="CN94">
        <v>38.264000000000003</v>
      </c>
      <c r="CO94">
        <v>39.441064516129003</v>
      </c>
      <c r="CP94">
        <v>36.936999999999998</v>
      </c>
      <c r="CQ94">
        <v>0</v>
      </c>
      <c r="CR94">
        <v>0</v>
      </c>
      <c r="CS94">
        <v>0</v>
      </c>
      <c r="CT94">
        <v>59.200000047683702</v>
      </c>
      <c r="CU94">
        <v>2.32145</v>
      </c>
      <c r="CV94">
        <v>-3.6249563599010597E-2</v>
      </c>
      <c r="CW94">
        <v>-3.8925846278506899</v>
      </c>
      <c r="CX94">
        <v>-20.754149999999999</v>
      </c>
      <c r="CY94">
        <v>15</v>
      </c>
      <c r="CZ94">
        <v>1685007351.5999999</v>
      </c>
      <c r="DA94" t="s">
        <v>255</v>
      </c>
      <c r="DB94">
        <v>2</v>
      </c>
      <c r="DC94">
        <v>-3.8109999999999999</v>
      </c>
      <c r="DD94">
        <v>0.36</v>
      </c>
      <c r="DE94">
        <v>402</v>
      </c>
      <c r="DF94">
        <v>15</v>
      </c>
      <c r="DG94">
        <v>2.06</v>
      </c>
      <c r="DH94">
        <v>0.28000000000000003</v>
      </c>
      <c r="DI94">
        <v>0.12220467557692299</v>
      </c>
      <c r="DJ94">
        <v>0.18216015106285299</v>
      </c>
      <c r="DK94">
        <v>0.132061297569326</v>
      </c>
      <c r="DL94">
        <v>1</v>
      </c>
      <c r="DM94">
        <v>2.3298068181818201</v>
      </c>
      <c r="DN94">
        <v>-4.99934750634599E-2</v>
      </c>
      <c r="DO94">
        <v>0.201582321778256</v>
      </c>
      <c r="DP94">
        <v>1</v>
      </c>
      <c r="DQ94">
        <v>5.8040401923076898E-2</v>
      </c>
      <c r="DR94">
        <v>1.1078966959779499E-3</v>
      </c>
      <c r="DS94">
        <v>2.4550805739159301E-3</v>
      </c>
      <c r="DT94">
        <v>1</v>
      </c>
      <c r="DU94">
        <v>3</v>
      </c>
      <c r="DV94">
        <v>3</v>
      </c>
      <c r="DW94" t="s">
        <v>256</v>
      </c>
      <c r="DX94">
        <v>100</v>
      </c>
      <c r="DY94">
        <v>100</v>
      </c>
      <c r="DZ94">
        <v>-3.8109999999999999</v>
      </c>
      <c r="EA94">
        <v>0.36</v>
      </c>
      <c r="EB94">
        <v>2</v>
      </c>
      <c r="EC94">
        <v>514.87900000000002</v>
      </c>
      <c r="ED94">
        <v>421.06799999999998</v>
      </c>
      <c r="EE94">
        <v>28.516500000000001</v>
      </c>
      <c r="EF94">
        <v>30.061199999999999</v>
      </c>
      <c r="EG94">
        <v>30.000499999999999</v>
      </c>
      <c r="EH94">
        <v>30.2118</v>
      </c>
      <c r="EI94">
        <v>30.244700000000002</v>
      </c>
      <c r="EJ94">
        <v>20.048300000000001</v>
      </c>
      <c r="EK94">
        <v>27.896999999999998</v>
      </c>
      <c r="EL94">
        <v>0</v>
      </c>
      <c r="EM94">
        <v>28.510400000000001</v>
      </c>
      <c r="EN94">
        <v>399.88600000000002</v>
      </c>
      <c r="EO94">
        <v>16.236699999999999</v>
      </c>
      <c r="EP94">
        <v>100.471</v>
      </c>
      <c r="EQ94">
        <v>90.31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2023-05-25T12:57:13Z</dcterms:created>
  <dcterms:modified xsi:type="dcterms:W3CDTF">2023-05-25T15:20:26Z</dcterms:modified>
</cp:coreProperties>
</file>